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35" windowWidth="20640" windowHeight="9540" tabRatio="795" activeTab="8"/>
  </bookViews>
  <sheets>
    <sheet name="PROFILE" sheetId="7" r:id="rId1"/>
    <sheet name="RS- PA1" sheetId="10" r:id="rId2"/>
    <sheet name="RC-PA1" sheetId="11" r:id="rId3"/>
    <sheet name="HY 80" sheetId="19" r:id="rId4"/>
    <sheet name="RS HY" sheetId="5" r:id="rId5"/>
    <sheet name="RC HY" sheetId="4" r:id="rId6"/>
    <sheet name="RC P.A2" sheetId="21" r:id="rId7"/>
    <sheet name="RS PA2" sheetId="20" r:id="rId8"/>
    <sheet name="F S 80" sheetId="26" r:id="rId9"/>
    <sheet name="FFS" sheetId="25" r:id="rId10"/>
    <sheet name="R C FINAL" sheetId="28" r:id="rId11"/>
    <sheet name="ATND" sheetId="27" r:id="rId12"/>
  </sheets>
  <calcPr calcId="144525"/>
</workbook>
</file>

<file path=xl/calcChain.xml><?xml version="1.0" encoding="utf-8"?>
<calcChain xmlns="http://schemas.openxmlformats.org/spreadsheetml/2006/main">
  <c r="L715" i="28" l="1"/>
  <c r="M715" i="28" s="1"/>
  <c r="F715" i="28"/>
  <c r="G715" i="28" s="1"/>
  <c r="M714" i="28"/>
  <c r="L714" i="28"/>
  <c r="F714" i="28"/>
  <c r="G714" i="28" s="1"/>
  <c r="M713" i="28"/>
  <c r="L713" i="28"/>
  <c r="F713" i="28"/>
  <c r="G713" i="28" s="1"/>
  <c r="L712" i="28"/>
  <c r="M712" i="28" s="1"/>
  <c r="F712" i="28"/>
  <c r="G712" i="28" s="1"/>
  <c r="L711" i="28"/>
  <c r="M711" i="28" s="1"/>
  <c r="F711" i="28"/>
  <c r="G711" i="28" s="1"/>
  <c r="M665" i="28"/>
  <c r="L665" i="28"/>
  <c r="F665" i="28"/>
  <c r="G665" i="28" s="1"/>
  <c r="M664" i="28"/>
  <c r="L664" i="28"/>
  <c r="F664" i="28"/>
  <c r="G664" i="28" s="1"/>
  <c r="L663" i="28"/>
  <c r="M663" i="28" s="1"/>
  <c r="F663" i="28"/>
  <c r="G663" i="28" s="1"/>
  <c r="L662" i="28"/>
  <c r="M662" i="28" s="1"/>
  <c r="F662" i="28"/>
  <c r="G662" i="28" s="1"/>
  <c r="M661" i="28"/>
  <c r="L661" i="28"/>
  <c r="F661" i="28"/>
  <c r="G661" i="28" s="1"/>
  <c r="M615" i="28"/>
  <c r="L615" i="28"/>
  <c r="F615" i="28"/>
  <c r="G615" i="28" s="1"/>
  <c r="L614" i="28"/>
  <c r="M614" i="28" s="1"/>
  <c r="F614" i="28"/>
  <c r="G614" i="28" s="1"/>
  <c r="L613" i="28"/>
  <c r="M613" i="28" s="1"/>
  <c r="F613" i="28"/>
  <c r="G613" i="28" s="1"/>
  <c r="L612" i="28"/>
  <c r="M612" i="28" s="1"/>
  <c r="G612" i="28"/>
  <c r="F612" i="28"/>
  <c r="M611" i="28"/>
  <c r="L611" i="28"/>
  <c r="G611" i="28"/>
  <c r="F611" i="28"/>
  <c r="M1372" i="28"/>
  <c r="M1322" i="28"/>
  <c r="M1272" i="28"/>
  <c r="M1222" i="28"/>
  <c r="M1172" i="28"/>
  <c r="M1122" i="28"/>
  <c r="M1072" i="28"/>
  <c r="M1022" i="28"/>
  <c r="M972" i="28"/>
  <c r="M922" i="28"/>
  <c r="M872" i="28"/>
  <c r="M822" i="28"/>
  <c r="M772" i="28"/>
  <c r="M722" i="28"/>
  <c r="M672" i="28"/>
  <c r="M622" i="28"/>
  <c r="M572" i="28"/>
  <c r="M522" i="28"/>
  <c r="M472" i="28"/>
  <c r="M422" i="28"/>
  <c r="M372" i="28"/>
  <c r="M322" i="28"/>
  <c r="M272" i="28"/>
  <c r="M222" i="28"/>
  <c r="M172" i="28"/>
  <c r="M122" i="28"/>
  <c r="M73" i="28"/>
  <c r="L1365" i="28"/>
  <c r="M1365" i="28" s="1"/>
  <c r="F1365" i="28"/>
  <c r="G1365" i="28" s="1"/>
  <c r="L1364" i="28"/>
  <c r="M1364" i="28" s="1"/>
  <c r="F1364" i="28"/>
  <c r="G1364" i="28" s="1"/>
  <c r="L1363" i="28"/>
  <c r="M1363" i="28" s="1"/>
  <c r="F1363" i="28"/>
  <c r="G1363" i="28" s="1"/>
  <c r="L1362" i="28"/>
  <c r="M1362" i="28" s="1"/>
  <c r="F1362" i="28"/>
  <c r="G1362" i="28" s="1"/>
  <c r="L1361" i="28"/>
  <c r="M1361" i="28" s="1"/>
  <c r="F1361" i="28"/>
  <c r="G1361" i="28" s="1"/>
  <c r="L1315" i="28"/>
  <c r="M1315" i="28" s="1"/>
  <c r="F1315" i="28"/>
  <c r="G1315" i="28" s="1"/>
  <c r="L1314" i="28"/>
  <c r="M1314" i="28" s="1"/>
  <c r="F1314" i="28"/>
  <c r="G1314" i="28" s="1"/>
  <c r="L1313" i="28"/>
  <c r="M1313" i="28" s="1"/>
  <c r="F1313" i="28"/>
  <c r="G1313" i="28" s="1"/>
  <c r="M1312" i="28"/>
  <c r="L1312" i="28"/>
  <c r="F1312" i="28"/>
  <c r="G1312" i="28" s="1"/>
  <c r="L1311" i="28"/>
  <c r="M1311" i="28" s="1"/>
  <c r="F1311" i="28"/>
  <c r="G1311" i="28" s="1"/>
  <c r="L1265" i="28"/>
  <c r="M1265" i="28" s="1"/>
  <c r="F1265" i="28"/>
  <c r="G1265" i="28" s="1"/>
  <c r="L1264" i="28"/>
  <c r="M1264" i="28" s="1"/>
  <c r="F1264" i="28"/>
  <c r="G1264" i="28" s="1"/>
  <c r="L1263" i="28"/>
  <c r="M1263" i="28" s="1"/>
  <c r="F1263" i="28"/>
  <c r="G1263" i="28" s="1"/>
  <c r="L1262" i="28"/>
  <c r="M1262" i="28" s="1"/>
  <c r="F1262" i="28"/>
  <c r="G1262" i="28" s="1"/>
  <c r="L1261" i="28"/>
  <c r="F1261" i="28"/>
  <c r="G1261" i="28" s="1"/>
  <c r="L1215" i="28"/>
  <c r="M1215" i="28" s="1"/>
  <c r="F1215" i="28"/>
  <c r="G1215" i="28" s="1"/>
  <c r="L1214" i="28"/>
  <c r="M1214" i="28" s="1"/>
  <c r="F1214" i="28"/>
  <c r="G1214" i="28" s="1"/>
  <c r="L1213" i="28"/>
  <c r="M1213" i="28" s="1"/>
  <c r="F1213" i="28"/>
  <c r="G1213" i="28" s="1"/>
  <c r="L1212" i="28"/>
  <c r="M1212" i="28" s="1"/>
  <c r="F1212" i="28"/>
  <c r="G1212" i="28" s="1"/>
  <c r="L1211" i="28"/>
  <c r="M1211" i="28" s="1"/>
  <c r="F1211" i="28"/>
  <c r="G1211" i="28" s="1"/>
  <c r="L1165" i="28"/>
  <c r="M1165" i="28" s="1"/>
  <c r="F1165" i="28"/>
  <c r="G1165" i="28" s="1"/>
  <c r="BG31" i="25"/>
  <c r="BH31" i="25" s="1"/>
  <c r="BM31" i="25"/>
  <c r="BN31" i="25" s="1"/>
  <c r="L1164" i="28"/>
  <c r="M1164" i="28" s="1"/>
  <c r="F1164" i="28"/>
  <c r="G1164" i="28" s="1"/>
  <c r="L1163" i="28"/>
  <c r="M1163" i="28" s="1"/>
  <c r="F1163" i="28"/>
  <c r="G1163" i="28" s="1"/>
  <c r="L1162" i="28"/>
  <c r="M1162" i="28" s="1"/>
  <c r="F1162" i="28"/>
  <c r="G1162" i="28" s="1"/>
  <c r="L1161" i="28"/>
  <c r="M1161" i="28" s="1"/>
  <c r="F1161" i="28"/>
  <c r="G1161" i="28" s="1"/>
  <c r="L1115" i="28"/>
  <c r="M1115" i="28" s="1"/>
  <c r="F1115" i="28"/>
  <c r="G1115" i="28" s="1"/>
  <c r="L1114" i="28"/>
  <c r="M1114" i="28" s="1"/>
  <c r="F1114" i="28"/>
  <c r="G1114" i="28" s="1"/>
  <c r="M1113" i="28"/>
  <c r="L1113" i="28"/>
  <c r="F1113" i="28"/>
  <c r="G1113" i="28" s="1"/>
  <c r="L1112" i="28"/>
  <c r="M1112" i="28" s="1"/>
  <c r="G1112" i="28"/>
  <c r="F1112" i="28"/>
  <c r="L1111" i="28"/>
  <c r="M1111" i="28" s="1"/>
  <c r="F1111" i="28"/>
  <c r="G1111" i="28" s="1"/>
  <c r="L1065" i="28"/>
  <c r="M1065" i="28" s="1"/>
  <c r="F1065" i="28"/>
  <c r="G1065" i="28" s="1"/>
  <c r="L1064" i="28"/>
  <c r="M1064" i="28" s="1"/>
  <c r="F1064" i="28"/>
  <c r="G1064" i="28" s="1"/>
  <c r="L1063" i="28"/>
  <c r="M1063" i="28" s="1"/>
  <c r="F1063" i="28"/>
  <c r="G1063" i="28" s="1"/>
  <c r="L1062" i="28"/>
  <c r="M1062" i="28" s="1"/>
  <c r="F1062" i="28"/>
  <c r="G1062" i="28" s="1"/>
  <c r="L1061" i="28"/>
  <c r="M1061" i="28" s="1"/>
  <c r="F1061" i="28"/>
  <c r="G1061" i="28" s="1"/>
  <c r="L1015" i="28"/>
  <c r="M1015" i="28" s="1"/>
  <c r="F1015" i="28"/>
  <c r="G1015" i="28" s="1"/>
  <c r="L1014" i="28"/>
  <c r="M1014" i="28" s="1"/>
  <c r="F1014" i="28"/>
  <c r="G1014" i="28" s="1"/>
  <c r="L1013" i="28"/>
  <c r="M1013" i="28" s="1"/>
  <c r="F1013" i="28"/>
  <c r="G1013" i="28" s="1"/>
  <c r="L1012" i="28"/>
  <c r="M1012" i="28" s="1"/>
  <c r="F1012" i="28"/>
  <c r="G1012" i="28" s="1"/>
  <c r="L1011" i="28"/>
  <c r="F1011" i="28"/>
  <c r="G1011" i="28" s="1"/>
  <c r="L965" i="28"/>
  <c r="M965" i="28" s="1"/>
  <c r="F965" i="28"/>
  <c r="G965" i="28" s="1"/>
  <c r="L964" i="28"/>
  <c r="M964" i="28" s="1"/>
  <c r="F964" i="28"/>
  <c r="G964" i="28" s="1"/>
  <c r="L963" i="28"/>
  <c r="M963" i="28" s="1"/>
  <c r="F963" i="28"/>
  <c r="G963" i="28" s="1"/>
  <c r="L962" i="28"/>
  <c r="M962" i="28" s="1"/>
  <c r="F962" i="28"/>
  <c r="G962" i="28" s="1"/>
  <c r="L961" i="28"/>
  <c r="M961" i="28" s="1"/>
  <c r="F961" i="28"/>
  <c r="G961" i="28" s="1"/>
  <c r="L915" i="28"/>
  <c r="M915" i="28" s="1"/>
  <c r="F915" i="28"/>
  <c r="G915" i="28" s="1"/>
  <c r="L914" i="28"/>
  <c r="M914" i="28" s="1"/>
  <c r="F914" i="28"/>
  <c r="G914" i="28" s="1"/>
  <c r="L913" i="28"/>
  <c r="M913" i="28" s="1"/>
  <c r="F913" i="28"/>
  <c r="G913" i="28" s="1"/>
  <c r="L912" i="28"/>
  <c r="M912" i="28" s="1"/>
  <c r="F912" i="28"/>
  <c r="G912" i="28" s="1"/>
  <c r="L911" i="28"/>
  <c r="M911" i="28" s="1"/>
  <c r="F911" i="28"/>
  <c r="G911" i="28" s="1"/>
  <c r="L865" i="28"/>
  <c r="M865" i="28" s="1"/>
  <c r="F865" i="28"/>
  <c r="G865" i="28" s="1"/>
  <c r="L864" i="28"/>
  <c r="M864" i="28" s="1"/>
  <c r="F864" i="28"/>
  <c r="G864" i="28" s="1"/>
  <c r="M863" i="28"/>
  <c r="L863" i="28"/>
  <c r="F863" i="28"/>
  <c r="G863" i="28" s="1"/>
  <c r="L862" i="28"/>
  <c r="M862" i="28" s="1"/>
  <c r="F862" i="28"/>
  <c r="G862" i="28" s="1"/>
  <c r="L861" i="28"/>
  <c r="F861" i="28"/>
  <c r="G861" i="28" s="1"/>
  <c r="L815" i="28"/>
  <c r="M815" i="28" s="1"/>
  <c r="F815" i="28"/>
  <c r="G815" i="28" s="1"/>
  <c r="L814" i="28"/>
  <c r="M814" i="28" s="1"/>
  <c r="F814" i="28"/>
  <c r="G814" i="28" s="1"/>
  <c r="L813" i="28"/>
  <c r="M813" i="28" s="1"/>
  <c r="F813" i="28"/>
  <c r="G813" i="28" s="1"/>
  <c r="L812" i="28"/>
  <c r="M812" i="28" s="1"/>
  <c r="F812" i="28"/>
  <c r="G812" i="28" s="1"/>
  <c r="L811" i="28"/>
  <c r="M811" i="28" s="1"/>
  <c r="F811" i="28"/>
  <c r="G811" i="28" s="1"/>
  <c r="L765" i="28"/>
  <c r="M765" i="28" s="1"/>
  <c r="F765" i="28"/>
  <c r="G765" i="28" s="1"/>
  <c r="L764" i="28"/>
  <c r="M764" i="28" s="1"/>
  <c r="F764" i="28"/>
  <c r="G764" i="28" s="1"/>
  <c r="L763" i="28"/>
  <c r="M763" i="28" s="1"/>
  <c r="F763" i="28"/>
  <c r="G763" i="28" s="1"/>
  <c r="L762" i="28"/>
  <c r="M762" i="28" s="1"/>
  <c r="F762" i="28"/>
  <c r="G762" i="28" s="1"/>
  <c r="L761" i="28"/>
  <c r="M761" i="28" s="1"/>
  <c r="F761" i="28"/>
  <c r="G761" i="28" s="1"/>
  <c r="L565" i="28"/>
  <c r="M565" i="28" s="1"/>
  <c r="F565" i="28"/>
  <c r="G565" i="28" s="1"/>
  <c r="L564" i="28"/>
  <c r="M564" i="28" s="1"/>
  <c r="F564" i="28"/>
  <c r="G564" i="28" s="1"/>
  <c r="L563" i="28"/>
  <c r="M563" i="28" s="1"/>
  <c r="F563" i="28"/>
  <c r="G563" i="28" s="1"/>
  <c r="L562" i="28"/>
  <c r="M562" i="28" s="1"/>
  <c r="F562" i="28"/>
  <c r="G562" i="28" s="1"/>
  <c r="L561" i="28"/>
  <c r="M561" i="28" s="1"/>
  <c r="F561" i="28"/>
  <c r="G561" i="28" s="1"/>
  <c r="L515" i="28"/>
  <c r="M515" i="28" s="1"/>
  <c r="F515" i="28"/>
  <c r="G515" i="28" s="1"/>
  <c r="L514" i="28"/>
  <c r="M514" i="28" s="1"/>
  <c r="F514" i="28"/>
  <c r="G514" i="28" s="1"/>
  <c r="L513" i="28"/>
  <c r="M513" i="28" s="1"/>
  <c r="F513" i="28"/>
  <c r="G513" i="28" s="1"/>
  <c r="L512" i="28"/>
  <c r="M512" i="28" s="1"/>
  <c r="F512" i="28"/>
  <c r="G512" i="28" s="1"/>
  <c r="L511" i="28"/>
  <c r="M511" i="28" s="1"/>
  <c r="F511" i="28"/>
  <c r="G511" i="28" s="1"/>
  <c r="L465" i="28"/>
  <c r="M465" i="28" s="1"/>
  <c r="F465" i="28"/>
  <c r="G465" i="28" s="1"/>
  <c r="L464" i="28"/>
  <c r="M464" i="28" s="1"/>
  <c r="F464" i="28"/>
  <c r="G464" i="28" s="1"/>
  <c r="L463" i="28"/>
  <c r="F463" i="28"/>
  <c r="G463" i="28" s="1"/>
  <c r="L462" i="28"/>
  <c r="M462" i="28" s="1"/>
  <c r="F462" i="28"/>
  <c r="G462" i="28" s="1"/>
  <c r="L461" i="28"/>
  <c r="M461" i="28" s="1"/>
  <c r="F461" i="28"/>
  <c r="G461" i="28" s="1"/>
  <c r="L415" i="28"/>
  <c r="M415" i="28" s="1"/>
  <c r="F415" i="28"/>
  <c r="G415" i="28" s="1"/>
  <c r="L414" i="28"/>
  <c r="M414" i="28" s="1"/>
  <c r="F414" i="28"/>
  <c r="G414" i="28" s="1"/>
  <c r="L413" i="28"/>
  <c r="M413" i="28" s="1"/>
  <c r="F413" i="28"/>
  <c r="G413" i="28" s="1"/>
  <c r="L412" i="28"/>
  <c r="M412" i="28" s="1"/>
  <c r="F412" i="28"/>
  <c r="G412" i="28" s="1"/>
  <c r="L411" i="28"/>
  <c r="M411" i="28" s="1"/>
  <c r="F411" i="28"/>
  <c r="G411" i="28" s="1"/>
  <c r="L365" i="28"/>
  <c r="M365" i="28" s="1"/>
  <c r="F365" i="28"/>
  <c r="G365" i="28" s="1"/>
  <c r="L364" i="28"/>
  <c r="M364" i="28" s="1"/>
  <c r="F364" i="28"/>
  <c r="G364" i="28" s="1"/>
  <c r="L363" i="28"/>
  <c r="M363" i="28" s="1"/>
  <c r="F363" i="28"/>
  <c r="G363" i="28" s="1"/>
  <c r="L362" i="28"/>
  <c r="M362" i="28" s="1"/>
  <c r="F362" i="28"/>
  <c r="G362" i="28" s="1"/>
  <c r="L361" i="28"/>
  <c r="M361" i="28" s="1"/>
  <c r="F361" i="28"/>
  <c r="G361" i="28" s="1"/>
  <c r="L315" i="28"/>
  <c r="M315" i="28" s="1"/>
  <c r="F315" i="28"/>
  <c r="G315" i="28" s="1"/>
  <c r="L314" i="28"/>
  <c r="M314" i="28" s="1"/>
  <c r="F314" i="28"/>
  <c r="G314" i="28" s="1"/>
  <c r="L313" i="28"/>
  <c r="M313" i="28" s="1"/>
  <c r="F313" i="28"/>
  <c r="G313" i="28" s="1"/>
  <c r="L312" i="28"/>
  <c r="M312" i="28" s="1"/>
  <c r="F312" i="28"/>
  <c r="G312" i="28" s="1"/>
  <c r="L311" i="28"/>
  <c r="M311" i="28" s="1"/>
  <c r="F311" i="28"/>
  <c r="G311" i="28" s="1"/>
  <c r="L265" i="28"/>
  <c r="M265" i="28" s="1"/>
  <c r="F265" i="28"/>
  <c r="G265" i="28" s="1"/>
  <c r="L264" i="28"/>
  <c r="M264" i="28" s="1"/>
  <c r="F264" i="28"/>
  <c r="G264" i="28" s="1"/>
  <c r="L263" i="28"/>
  <c r="M263" i="28" s="1"/>
  <c r="F263" i="28"/>
  <c r="G263" i="28" s="1"/>
  <c r="L262" i="28"/>
  <c r="M262" i="28" s="1"/>
  <c r="F262" i="28"/>
  <c r="G262" i="28" s="1"/>
  <c r="L261" i="28"/>
  <c r="M261" i="28" s="1"/>
  <c r="F261" i="28"/>
  <c r="G261" i="28" s="1"/>
  <c r="M215" i="28"/>
  <c r="L215" i="28"/>
  <c r="F215" i="28"/>
  <c r="G215" i="28" s="1"/>
  <c r="L214" i="28"/>
  <c r="M214" i="28" s="1"/>
  <c r="F214" i="28"/>
  <c r="G214" i="28" s="1"/>
  <c r="L213" i="28"/>
  <c r="M213" i="28" s="1"/>
  <c r="F213" i="28"/>
  <c r="G213" i="28" s="1"/>
  <c r="L212" i="28"/>
  <c r="M212" i="28" s="1"/>
  <c r="F212" i="28"/>
  <c r="G212" i="28" s="1"/>
  <c r="L211" i="28"/>
  <c r="M211" i="28" s="1"/>
  <c r="F211" i="28"/>
  <c r="G211" i="28" s="1"/>
  <c r="L165" i="28"/>
  <c r="M165" i="28" s="1"/>
  <c r="F165" i="28"/>
  <c r="G165" i="28" s="1"/>
  <c r="L164" i="28"/>
  <c r="M164" i="28" s="1"/>
  <c r="F164" i="28"/>
  <c r="G164" i="28" s="1"/>
  <c r="L163" i="28"/>
  <c r="M163" i="28" s="1"/>
  <c r="F163" i="28"/>
  <c r="G163" i="28" s="1"/>
  <c r="L162" i="28"/>
  <c r="M162" i="28" s="1"/>
  <c r="F162" i="28"/>
  <c r="G162" i="28" s="1"/>
  <c r="L161" i="28"/>
  <c r="M161" i="28" s="1"/>
  <c r="F161" i="28"/>
  <c r="G161" i="28" s="1"/>
  <c r="L115" i="28"/>
  <c r="M115" i="28" s="1"/>
  <c r="F115" i="28"/>
  <c r="G115" i="28" s="1"/>
  <c r="L114" i="28"/>
  <c r="M114" i="28" s="1"/>
  <c r="F114" i="28"/>
  <c r="G114" i="28" s="1"/>
  <c r="L113" i="28"/>
  <c r="M113" i="28" s="1"/>
  <c r="F113" i="28"/>
  <c r="G113" i="28" s="1"/>
  <c r="L112" i="28"/>
  <c r="M112" i="28" s="1"/>
  <c r="F112" i="28"/>
  <c r="G112" i="28" s="1"/>
  <c r="S9" i="25"/>
  <c r="T9" i="25" s="1"/>
  <c r="Y9" i="25"/>
  <c r="Z9" i="25" s="1"/>
  <c r="L111" i="28"/>
  <c r="M111" i="28" s="1"/>
  <c r="F111" i="28"/>
  <c r="G111" i="28" s="1"/>
  <c r="L66" i="28"/>
  <c r="M66" i="28" s="1"/>
  <c r="F66" i="28"/>
  <c r="G66" i="28" s="1"/>
  <c r="L65" i="28"/>
  <c r="M65" i="28" s="1"/>
  <c r="F65" i="28"/>
  <c r="G65" i="28" s="1"/>
  <c r="L64" i="28"/>
  <c r="M64" i="28" s="1"/>
  <c r="F64" i="28"/>
  <c r="G64" i="28" s="1"/>
  <c r="L63" i="28"/>
  <c r="M63" i="28" s="1"/>
  <c r="F63" i="28"/>
  <c r="G63" i="28" s="1"/>
  <c r="L62" i="28"/>
  <c r="M62" i="28" s="1"/>
  <c r="F62" i="28"/>
  <c r="G62" i="28" s="1"/>
  <c r="L16" i="28"/>
  <c r="M16" i="28" s="1"/>
  <c r="F16" i="28"/>
  <c r="G16" i="28" s="1"/>
  <c r="L17" i="28"/>
  <c r="M17" i="28" s="1"/>
  <c r="F17" i="28"/>
  <c r="G17" i="28" s="1"/>
  <c r="L15" i="28"/>
  <c r="F15" i="28"/>
  <c r="G15" i="28" s="1"/>
  <c r="L14" i="28"/>
  <c r="M14" i="28" s="1"/>
  <c r="F14" i="28"/>
  <c r="G14" i="28" s="1"/>
  <c r="L13" i="28"/>
  <c r="M13" i="28" s="1"/>
  <c r="F13" i="28"/>
  <c r="G13" i="28" s="1"/>
  <c r="M7" i="25"/>
  <c r="G7" i="25"/>
  <c r="H7" i="25" s="1"/>
  <c r="M1371" i="28"/>
  <c r="M1370" i="28"/>
  <c r="M1321" i="28"/>
  <c r="M1320" i="28"/>
  <c r="M1271" i="28"/>
  <c r="M1270" i="28"/>
  <c r="M1221" i="28"/>
  <c r="M1220" i="28"/>
  <c r="M1171" i="28"/>
  <c r="M1170" i="28"/>
  <c r="M1121" i="28"/>
  <c r="M1120" i="28"/>
  <c r="M1071" i="28"/>
  <c r="M1070" i="28"/>
  <c r="M1021" i="28"/>
  <c r="M1020" i="28"/>
  <c r="M971" i="28"/>
  <c r="M970" i="28"/>
  <c r="M921" i="28"/>
  <c r="M920" i="28"/>
  <c r="M871" i="28"/>
  <c r="M870" i="28"/>
  <c r="D870" i="28"/>
  <c r="G870" i="28" s="1"/>
  <c r="L870" i="28" s="1"/>
  <c r="M821" i="28"/>
  <c r="M820" i="28"/>
  <c r="M771" i="28"/>
  <c r="M770" i="28"/>
  <c r="M721" i="28"/>
  <c r="M720" i="28"/>
  <c r="M671" i="28"/>
  <c r="M670" i="28"/>
  <c r="M621" i="28"/>
  <c r="M620" i="28"/>
  <c r="M571" i="28"/>
  <c r="M570" i="28"/>
  <c r="M521" i="28"/>
  <c r="M520" i="28"/>
  <c r="M471" i="28"/>
  <c r="M470" i="28"/>
  <c r="M421" i="28"/>
  <c r="M420" i="28"/>
  <c r="M371" i="28"/>
  <c r="M370" i="28"/>
  <c r="M321" i="28"/>
  <c r="M320" i="28"/>
  <c r="M271" i="28"/>
  <c r="M270" i="28"/>
  <c r="M221" i="28"/>
  <c r="M220" i="28"/>
  <c r="M171" i="28"/>
  <c r="M170" i="28"/>
  <c r="M121" i="28"/>
  <c r="M120" i="28"/>
  <c r="M72" i="28"/>
  <c r="M71" i="28"/>
  <c r="M24" i="28"/>
  <c r="M23" i="28"/>
  <c r="M22" i="28"/>
  <c r="D4" i="27"/>
  <c r="D5" i="27"/>
  <c r="D6" i="27"/>
  <c r="D7" i="27"/>
  <c r="D8" i="27"/>
  <c r="D9" i="27"/>
  <c r="D10" i="27"/>
  <c r="D11" i="27"/>
  <c r="D12" i="27"/>
  <c r="D13" i="27"/>
  <c r="D14" i="27"/>
  <c r="D15" i="27"/>
  <c r="D16" i="27"/>
  <c r="D17" i="27"/>
  <c r="D18" i="27"/>
  <c r="D19" i="27"/>
  <c r="D20" i="27"/>
  <c r="D21" i="27"/>
  <c r="D22" i="27"/>
  <c r="D23" i="27"/>
  <c r="D24" i="27"/>
  <c r="D25" i="27"/>
  <c r="D26" i="27"/>
  <c r="D27" i="27"/>
  <c r="D28" i="27"/>
  <c r="D29" i="27"/>
  <c r="D30" i="27"/>
  <c r="D31" i="27"/>
  <c r="D3" i="27"/>
  <c r="AM9" i="25"/>
  <c r="L32" i="26"/>
  <c r="M32" i="26" s="1"/>
  <c r="N32" i="26" s="1"/>
  <c r="L33" i="26"/>
  <c r="M33" i="26" s="1"/>
  <c r="N33" i="26" s="1"/>
  <c r="L34" i="26"/>
  <c r="M34" i="26" s="1"/>
  <c r="N34" i="26" s="1"/>
  <c r="D1370" i="28" l="1"/>
  <c r="G1370" i="28" s="1"/>
  <c r="L1370" i="28" s="1"/>
  <c r="D22" i="28"/>
  <c r="G22" i="28" s="1"/>
  <c r="L22" i="28" s="1"/>
  <c r="D170" i="28"/>
  <c r="G170" i="28" s="1"/>
  <c r="L170" i="28" s="1"/>
  <c r="D23" i="28"/>
  <c r="G23" i="28" s="1"/>
  <c r="L23" i="28" s="1"/>
  <c r="D570" i="28"/>
  <c r="G570" i="28" s="1"/>
  <c r="L570" i="28" s="1"/>
  <c r="D1020" i="28"/>
  <c r="G1020" i="28" s="1"/>
  <c r="L1020" i="28" s="1"/>
  <c r="M15" i="28"/>
  <c r="D471" i="28"/>
  <c r="G471" i="28" s="1"/>
  <c r="L471" i="28" s="1"/>
  <c r="D1070" i="28"/>
  <c r="D321" i="28"/>
  <c r="D670" i="28"/>
  <c r="D271" i="28"/>
  <c r="D620" i="28"/>
  <c r="D1321" i="28"/>
  <c r="G1321" i="28" s="1"/>
  <c r="L1321" i="28" s="1"/>
  <c r="D470" i="28"/>
  <c r="D1120" i="28"/>
  <c r="D1270" i="28"/>
  <c r="D270" i="28"/>
  <c r="D520" i="28"/>
  <c r="D820" i="28"/>
  <c r="D970" i="28"/>
  <c r="D1170" i="28"/>
  <c r="D1320" i="28"/>
  <c r="D221" i="28"/>
  <c r="G221" i="28" s="1"/>
  <c r="L221" i="28" s="1"/>
  <c r="M463" i="28"/>
  <c r="D571" i="28"/>
  <c r="D721" i="28"/>
  <c r="G721" i="28" s="1"/>
  <c r="L721" i="28" s="1"/>
  <c r="D1371" i="28"/>
  <c r="D1271" i="28"/>
  <c r="M1261" i="28"/>
  <c r="D1220" i="28"/>
  <c r="D1221" i="28"/>
  <c r="D1171" i="28"/>
  <c r="D1121" i="28"/>
  <c r="D1071" i="28"/>
  <c r="D1021" i="28"/>
  <c r="M1011" i="28"/>
  <c r="D971" i="28"/>
  <c r="D921" i="28"/>
  <c r="D920" i="28"/>
  <c r="D871" i="28"/>
  <c r="C872" i="28" s="1"/>
  <c r="I872" i="28" s="1"/>
  <c r="L872" i="28" s="1"/>
  <c r="M861" i="28"/>
  <c r="D821" i="28"/>
  <c r="G821" i="28" s="1"/>
  <c r="L821" i="28" s="1"/>
  <c r="D771" i="28"/>
  <c r="D770" i="28"/>
  <c r="D720" i="28"/>
  <c r="D671" i="28"/>
  <c r="G671" i="28" s="1"/>
  <c r="L671" i="28" s="1"/>
  <c r="D621" i="28"/>
  <c r="G621" i="28" s="1"/>
  <c r="L621" i="28" s="1"/>
  <c r="D521" i="28"/>
  <c r="G521" i="28" s="1"/>
  <c r="L521" i="28" s="1"/>
  <c r="D420" i="28"/>
  <c r="D421" i="28"/>
  <c r="G421" i="28" s="1"/>
  <c r="L421" i="28" s="1"/>
  <c r="D320" i="28"/>
  <c r="G271" i="28"/>
  <c r="L271" i="28" s="1"/>
  <c r="D220" i="28"/>
  <c r="D171" i="28"/>
  <c r="C172" i="28" s="1"/>
  <c r="I172" i="28" s="1"/>
  <c r="L172" i="28" s="1"/>
  <c r="D121" i="28"/>
  <c r="D120" i="28"/>
  <c r="D71" i="28"/>
  <c r="D72" i="28"/>
  <c r="D371" i="28"/>
  <c r="G371" i="28" s="1"/>
  <c r="L371" i="28" s="1"/>
  <c r="D370" i="28"/>
  <c r="G321" i="28"/>
  <c r="L321" i="28" s="1"/>
  <c r="L31" i="26"/>
  <c r="M31" i="26" s="1"/>
  <c r="N31" i="26" s="1"/>
  <c r="L30" i="26"/>
  <c r="M30" i="26" s="1"/>
  <c r="N30" i="26" s="1"/>
  <c r="L29" i="26"/>
  <c r="M29" i="26" s="1"/>
  <c r="N29" i="26" s="1"/>
  <c r="L28" i="26"/>
  <c r="M28" i="26" s="1"/>
  <c r="N28" i="26" s="1"/>
  <c r="L27" i="26"/>
  <c r="M27" i="26" s="1"/>
  <c r="N27" i="26" s="1"/>
  <c r="L26" i="26"/>
  <c r="M26" i="26" s="1"/>
  <c r="N26" i="26" s="1"/>
  <c r="L25" i="26"/>
  <c r="M25" i="26" s="1"/>
  <c r="N25" i="26" s="1"/>
  <c r="L24" i="26"/>
  <c r="M24" i="26" s="1"/>
  <c r="N24" i="26" s="1"/>
  <c r="L23" i="26"/>
  <c r="M23" i="26" s="1"/>
  <c r="N23" i="26" s="1"/>
  <c r="L22" i="26"/>
  <c r="M22" i="26" s="1"/>
  <c r="N22" i="26" s="1"/>
  <c r="L21" i="26"/>
  <c r="M21" i="26" s="1"/>
  <c r="N21" i="26" s="1"/>
  <c r="L20" i="26"/>
  <c r="M20" i="26" s="1"/>
  <c r="N20" i="26" s="1"/>
  <c r="L19" i="26"/>
  <c r="M19" i="26" s="1"/>
  <c r="N19" i="26" s="1"/>
  <c r="L17" i="26"/>
  <c r="M17" i="26" s="1"/>
  <c r="N17" i="26" s="1"/>
  <c r="L16" i="26"/>
  <c r="M16" i="26" s="1"/>
  <c r="N16" i="26" s="1"/>
  <c r="L15" i="26"/>
  <c r="M15" i="26" s="1"/>
  <c r="N15" i="26" s="1"/>
  <c r="L14" i="26"/>
  <c r="M14" i="26" s="1"/>
  <c r="N14" i="26" s="1"/>
  <c r="L13" i="26"/>
  <c r="M13" i="26" s="1"/>
  <c r="N13" i="26" s="1"/>
  <c r="L12" i="26"/>
  <c r="M12" i="26" s="1"/>
  <c r="N12" i="26" s="1"/>
  <c r="L11" i="26"/>
  <c r="M11" i="26" s="1"/>
  <c r="N11" i="26" s="1"/>
  <c r="L10" i="26"/>
  <c r="M10" i="26" s="1"/>
  <c r="N10" i="26" s="1"/>
  <c r="L9" i="26"/>
  <c r="M9" i="26" s="1"/>
  <c r="N9" i="26" s="1"/>
  <c r="L8" i="26"/>
  <c r="M8" i="26" s="1"/>
  <c r="N8" i="26" s="1"/>
  <c r="L7" i="26"/>
  <c r="M7" i="26" s="1"/>
  <c r="N7" i="26" s="1"/>
  <c r="L6" i="26"/>
  <c r="M6" i="26" s="1"/>
  <c r="N6" i="26" s="1"/>
  <c r="L5" i="26"/>
  <c r="M5" i="26" s="1"/>
  <c r="C24" i="28" l="1"/>
  <c r="I24" i="28" s="1"/>
  <c r="L24" i="28" s="1"/>
  <c r="C1372" i="28"/>
  <c r="I1372" i="28" s="1"/>
  <c r="L1372" i="28" s="1"/>
  <c r="C572" i="28"/>
  <c r="I572" i="28" s="1"/>
  <c r="L572" i="28" s="1"/>
  <c r="C1022" i="28"/>
  <c r="I1022" i="28" s="1"/>
  <c r="L1022" i="28" s="1"/>
  <c r="G571" i="28"/>
  <c r="L571" i="28" s="1"/>
  <c r="G1220" i="28"/>
  <c r="L1220" i="28" s="1"/>
  <c r="C1222" i="28"/>
  <c r="I1222" i="28" s="1"/>
  <c r="L1222" i="28" s="1"/>
  <c r="G270" i="28"/>
  <c r="L270" i="28" s="1"/>
  <c r="C272" i="28"/>
  <c r="I272" i="28" s="1"/>
  <c r="L272" i="28" s="1"/>
  <c r="G320" i="28"/>
  <c r="L320" i="28" s="1"/>
  <c r="C322" i="28"/>
  <c r="I322" i="28" s="1"/>
  <c r="L322" i="28" s="1"/>
  <c r="G920" i="28"/>
  <c r="L920" i="28" s="1"/>
  <c r="C922" i="28"/>
  <c r="I922" i="28" s="1"/>
  <c r="L922" i="28" s="1"/>
  <c r="G1320" i="28"/>
  <c r="L1320" i="28" s="1"/>
  <c r="C1322" i="28"/>
  <c r="I1322" i="28" s="1"/>
  <c r="L1322" i="28" s="1"/>
  <c r="G520" i="28"/>
  <c r="L520" i="28" s="1"/>
  <c r="C522" i="28"/>
  <c r="I522" i="28" s="1"/>
  <c r="L522" i="28" s="1"/>
  <c r="G470" i="28"/>
  <c r="L470" i="28" s="1"/>
  <c r="C472" i="28"/>
  <c r="I472" i="28" s="1"/>
  <c r="L472" i="28" s="1"/>
  <c r="G670" i="28"/>
  <c r="L670" i="28" s="1"/>
  <c r="C672" i="28"/>
  <c r="I672" i="28" s="1"/>
  <c r="L672" i="28" s="1"/>
  <c r="G1070" i="28"/>
  <c r="L1070" i="28" s="1"/>
  <c r="C1072" i="28"/>
  <c r="I1072" i="28" s="1"/>
  <c r="L1072" i="28" s="1"/>
  <c r="G770" i="28"/>
  <c r="L770" i="28" s="1"/>
  <c r="C772" i="28"/>
  <c r="I772" i="28" s="1"/>
  <c r="L772" i="28" s="1"/>
  <c r="G820" i="28"/>
  <c r="L820" i="28" s="1"/>
  <c r="C822" i="28"/>
  <c r="I822" i="28" s="1"/>
  <c r="L822" i="28" s="1"/>
  <c r="G71" i="28"/>
  <c r="L71" i="28" s="1"/>
  <c r="C73" i="28"/>
  <c r="I73" i="28" s="1"/>
  <c r="L73" i="28" s="1"/>
  <c r="G220" i="28"/>
  <c r="L220" i="28" s="1"/>
  <c r="C222" i="28"/>
  <c r="I222" i="28" s="1"/>
  <c r="L222" i="28" s="1"/>
  <c r="G420" i="28"/>
  <c r="L420" i="28" s="1"/>
  <c r="C422" i="28"/>
  <c r="I422" i="28" s="1"/>
  <c r="L422" i="28" s="1"/>
  <c r="G720" i="28"/>
  <c r="L720" i="28" s="1"/>
  <c r="C722" i="28"/>
  <c r="I722" i="28" s="1"/>
  <c r="L722" i="28" s="1"/>
  <c r="G970" i="28"/>
  <c r="L970" i="28" s="1"/>
  <c r="C972" i="28"/>
  <c r="I972" i="28" s="1"/>
  <c r="L972" i="28" s="1"/>
  <c r="G1270" i="28"/>
  <c r="L1270" i="28" s="1"/>
  <c r="C1272" i="28"/>
  <c r="I1272" i="28" s="1"/>
  <c r="L1272" i="28" s="1"/>
  <c r="G620" i="28"/>
  <c r="L620" i="28" s="1"/>
  <c r="C622" i="28"/>
  <c r="I622" i="28" s="1"/>
  <c r="L622" i="28" s="1"/>
  <c r="G1170" i="28"/>
  <c r="L1170" i="28" s="1"/>
  <c r="C1172" i="28"/>
  <c r="I1172" i="28" s="1"/>
  <c r="L1172" i="28" s="1"/>
  <c r="G370" i="28"/>
  <c r="L370" i="28" s="1"/>
  <c r="C372" i="28"/>
  <c r="I372" i="28" s="1"/>
  <c r="L372" i="28" s="1"/>
  <c r="G120" i="28"/>
  <c r="L120" i="28" s="1"/>
  <c r="C122" i="28"/>
  <c r="I122" i="28" s="1"/>
  <c r="L122" i="28" s="1"/>
  <c r="G1120" i="28"/>
  <c r="L1120" i="28" s="1"/>
  <c r="C1122" i="28"/>
  <c r="I1122" i="28" s="1"/>
  <c r="L1122" i="28" s="1"/>
  <c r="G1371" i="28"/>
  <c r="L1371" i="28" s="1"/>
  <c r="G1271" i="28"/>
  <c r="L1271" i="28" s="1"/>
  <c r="G1221" i="28"/>
  <c r="L1221" i="28" s="1"/>
  <c r="G1171" i="28"/>
  <c r="L1171" i="28" s="1"/>
  <c r="G1121" i="28"/>
  <c r="L1121" i="28" s="1"/>
  <c r="G1071" i="28"/>
  <c r="L1071" i="28" s="1"/>
  <c r="G1021" i="28"/>
  <c r="L1021" i="28" s="1"/>
  <c r="G971" i="28"/>
  <c r="L971" i="28" s="1"/>
  <c r="G921" i="28"/>
  <c r="L921" i="28" s="1"/>
  <c r="G871" i="28"/>
  <c r="L871" i="28" s="1"/>
  <c r="G771" i="28"/>
  <c r="L771" i="28" s="1"/>
  <c r="G171" i="28"/>
  <c r="L171" i="28" s="1"/>
  <c r="G121" i="28"/>
  <c r="L121" i="28" s="1"/>
  <c r="G72" i="28"/>
  <c r="L72" i="28" s="1"/>
  <c r="BM34" i="25"/>
  <c r="BN34" i="25" s="1"/>
  <c r="BM35" i="25"/>
  <c r="BN35" i="25" s="1"/>
  <c r="BG30" i="25"/>
  <c r="BH30" i="25" s="1"/>
  <c r="BG32" i="25"/>
  <c r="BH32" i="25" s="1"/>
  <c r="BG33" i="25"/>
  <c r="BH33" i="25" s="1"/>
  <c r="BG34" i="25"/>
  <c r="BH34" i="25" s="1"/>
  <c r="BG35" i="25"/>
  <c r="BH35" i="25" s="1"/>
  <c r="AY34" i="25"/>
  <c r="AZ34" i="25" s="1"/>
  <c r="AY35" i="25"/>
  <c r="AZ35" i="25" s="1"/>
  <c r="AS30" i="25"/>
  <c r="AT30" i="25" s="1"/>
  <c r="AS31" i="25"/>
  <c r="AT31" i="25" s="1"/>
  <c r="AS32" i="25"/>
  <c r="AT32" i="25" s="1"/>
  <c r="AS33" i="25"/>
  <c r="AT33" i="25" s="1"/>
  <c r="AS34" i="25"/>
  <c r="AT34" i="25" s="1"/>
  <c r="AS35" i="25"/>
  <c r="AT35" i="25" s="1"/>
  <c r="AM33" i="25"/>
  <c r="AN33" i="25" s="1"/>
  <c r="AM34" i="25"/>
  <c r="AN34" i="25" s="1"/>
  <c r="AM35" i="25"/>
  <c r="AN35" i="25" s="1"/>
  <c r="AG30" i="25"/>
  <c r="AH30" i="25" s="1"/>
  <c r="AG31" i="25"/>
  <c r="AH31" i="25" s="1"/>
  <c r="AG32" i="25"/>
  <c r="AH32" i="25" s="1"/>
  <c r="AG33" i="25"/>
  <c r="AH33" i="25" s="1"/>
  <c r="AG34" i="25"/>
  <c r="AH34" i="25" s="1"/>
  <c r="AG35" i="25"/>
  <c r="AH35" i="25" s="1"/>
  <c r="Y34" i="25"/>
  <c r="Y35" i="25"/>
  <c r="Z35" i="25" s="1"/>
  <c r="S30" i="25"/>
  <c r="T30" i="25" s="1"/>
  <c r="S31" i="25"/>
  <c r="T31" i="25" s="1"/>
  <c r="S32" i="25"/>
  <c r="T32" i="25" s="1"/>
  <c r="S33" i="25"/>
  <c r="T33" i="25" s="1"/>
  <c r="S34" i="25"/>
  <c r="T34" i="25" s="1"/>
  <c r="S35" i="25"/>
  <c r="T35" i="25" s="1"/>
  <c r="G30" i="25"/>
  <c r="H30" i="25" s="1"/>
  <c r="G31" i="25"/>
  <c r="H31" i="25" s="1"/>
  <c r="G32" i="25"/>
  <c r="G33" i="25"/>
  <c r="H33" i="25" s="1"/>
  <c r="G34" i="25"/>
  <c r="H34" i="25" s="1"/>
  <c r="G35" i="25"/>
  <c r="H35" i="25" s="1"/>
  <c r="BM28" i="25"/>
  <c r="BN28" i="25" s="1"/>
  <c r="BM27" i="25"/>
  <c r="BN27" i="25" s="1"/>
  <c r="BM26" i="25"/>
  <c r="BN26" i="25" s="1"/>
  <c r="BM20" i="25"/>
  <c r="BN20" i="25" s="1"/>
  <c r="BM15" i="25"/>
  <c r="BN15" i="25" s="1"/>
  <c r="BM12" i="25"/>
  <c r="BN12" i="25" s="1"/>
  <c r="BM10" i="25"/>
  <c r="BN10" i="25" s="1"/>
  <c r="BM8" i="25"/>
  <c r="BN8" i="25" s="1"/>
  <c r="AM27" i="25"/>
  <c r="AN27" i="25" s="1"/>
  <c r="AM23" i="25"/>
  <c r="AN23" i="25" s="1"/>
  <c r="AM19" i="25"/>
  <c r="AN19" i="25" s="1"/>
  <c r="AM18" i="25"/>
  <c r="AN18" i="25" s="1"/>
  <c r="AM15" i="25"/>
  <c r="AN15" i="25" s="1"/>
  <c r="AM11" i="25"/>
  <c r="AN11" i="25" s="1"/>
  <c r="AM7" i="25"/>
  <c r="AN7" i="25" s="1"/>
  <c r="M35" i="25"/>
  <c r="N35" i="25" s="1"/>
  <c r="M28" i="25"/>
  <c r="M19" i="25"/>
  <c r="N19" i="25" s="1"/>
  <c r="M11" i="25"/>
  <c r="N11" i="25" s="1"/>
  <c r="M8" i="25"/>
  <c r="N8" i="25" s="1"/>
  <c r="M34" i="25"/>
  <c r="N34" i="25" s="1"/>
  <c r="M33" i="25"/>
  <c r="N33" i="25" s="1"/>
  <c r="M30" i="25"/>
  <c r="N30" i="25" s="1"/>
  <c r="M29" i="25"/>
  <c r="M21" i="25"/>
  <c r="M17" i="25"/>
  <c r="M14" i="25"/>
  <c r="M13" i="25"/>
  <c r="BM33" i="25"/>
  <c r="BN33" i="25" s="1"/>
  <c r="BM32" i="25"/>
  <c r="BM30" i="25"/>
  <c r="BM23" i="25"/>
  <c r="BN23" i="25" s="1"/>
  <c r="BM19" i="25"/>
  <c r="BN19" i="25" s="1"/>
  <c r="BM14" i="25"/>
  <c r="BN14" i="25" s="1"/>
  <c r="BM11" i="25"/>
  <c r="BN11" i="25" s="1"/>
  <c r="BM7" i="25"/>
  <c r="BN7" i="25" s="1"/>
  <c r="AY33" i="25"/>
  <c r="AZ33" i="25" s="1"/>
  <c r="AY32" i="25"/>
  <c r="AZ32" i="25" s="1"/>
  <c r="AY31" i="25"/>
  <c r="AZ31" i="25" s="1"/>
  <c r="AY30" i="25"/>
  <c r="AZ30" i="25" s="1"/>
  <c r="AM32" i="25"/>
  <c r="AN32" i="25" s="1"/>
  <c r="AM31" i="25"/>
  <c r="AN31" i="25" s="1"/>
  <c r="AM30" i="25"/>
  <c r="AN30" i="25" s="1"/>
  <c r="Y33" i="25"/>
  <c r="Z33" i="25" s="1"/>
  <c r="Y32" i="25"/>
  <c r="Z32" i="25" s="1"/>
  <c r="Y31" i="25"/>
  <c r="Z31" i="25" s="1"/>
  <c r="Y30" i="25"/>
  <c r="Z30" i="25" s="1"/>
  <c r="M32" i="25"/>
  <c r="N32" i="25" s="1"/>
  <c r="M31" i="25"/>
  <c r="N31" i="25" s="1"/>
  <c r="BM29" i="25"/>
  <c r="BN29" i="25" s="1"/>
  <c r="BG29" i="25"/>
  <c r="BH29" i="25" s="1"/>
  <c r="AY29" i="25"/>
  <c r="AZ29" i="25" s="1"/>
  <c r="AS29" i="25"/>
  <c r="AT29" i="25" s="1"/>
  <c r="AM29" i="25"/>
  <c r="AN29" i="25" s="1"/>
  <c r="AG29" i="25"/>
  <c r="AH29" i="25" s="1"/>
  <c r="Y29" i="25"/>
  <c r="Z29" i="25" s="1"/>
  <c r="S29" i="25"/>
  <c r="T29" i="25" s="1"/>
  <c r="G29" i="25"/>
  <c r="H29" i="25" s="1"/>
  <c r="BG28" i="25"/>
  <c r="BH28" i="25" s="1"/>
  <c r="AY28" i="25"/>
  <c r="AZ28" i="25" s="1"/>
  <c r="AS28" i="25"/>
  <c r="AT28" i="25" s="1"/>
  <c r="AM28" i="25"/>
  <c r="AN28" i="25" s="1"/>
  <c r="AG28" i="25"/>
  <c r="AH28" i="25" s="1"/>
  <c r="Y28" i="25"/>
  <c r="Z28" i="25" s="1"/>
  <c r="S28" i="25"/>
  <c r="T28" i="25" s="1"/>
  <c r="G28" i="25"/>
  <c r="H28" i="25" s="1"/>
  <c r="BG27" i="25"/>
  <c r="BH27" i="25" s="1"/>
  <c r="AY27" i="25"/>
  <c r="AZ27" i="25" s="1"/>
  <c r="AS27" i="25"/>
  <c r="AT27" i="25" s="1"/>
  <c r="AG27" i="25"/>
  <c r="AH27" i="25" s="1"/>
  <c r="Y27" i="25"/>
  <c r="Z27" i="25" s="1"/>
  <c r="S27" i="25"/>
  <c r="T27" i="25" s="1"/>
  <c r="M27" i="25"/>
  <c r="N27" i="25" s="1"/>
  <c r="G27" i="25"/>
  <c r="BG26" i="25"/>
  <c r="BH26" i="25" s="1"/>
  <c r="AY26" i="25"/>
  <c r="AZ26" i="25" s="1"/>
  <c r="AS26" i="25"/>
  <c r="AT26" i="25" s="1"/>
  <c r="AM26" i="25"/>
  <c r="AN26" i="25" s="1"/>
  <c r="AG26" i="25"/>
  <c r="AH26" i="25" s="1"/>
  <c r="Y26" i="25"/>
  <c r="Z26" i="25" s="1"/>
  <c r="S26" i="25"/>
  <c r="T26" i="25" s="1"/>
  <c r="M26" i="25"/>
  <c r="N26" i="25" s="1"/>
  <c r="G26" i="25"/>
  <c r="H26" i="25" s="1"/>
  <c r="BM25" i="25"/>
  <c r="BN25" i="25" s="1"/>
  <c r="BG25" i="25"/>
  <c r="BH25" i="25" s="1"/>
  <c r="AY25" i="25"/>
  <c r="AZ25" i="25" s="1"/>
  <c r="AS25" i="25"/>
  <c r="AT25" i="25" s="1"/>
  <c r="AM25" i="25"/>
  <c r="AN25" i="25" s="1"/>
  <c r="AG25" i="25"/>
  <c r="AH25" i="25" s="1"/>
  <c r="Y25" i="25"/>
  <c r="Z25" i="25" s="1"/>
  <c r="S25" i="25"/>
  <c r="T25" i="25" s="1"/>
  <c r="M25" i="25"/>
  <c r="N25" i="25" s="1"/>
  <c r="G25" i="25"/>
  <c r="H25" i="25" s="1"/>
  <c r="BM24" i="25"/>
  <c r="BN24" i="25" s="1"/>
  <c r="BG24" i="25"/>
  <c r="BH24" i="25" s="1"/>
  <c r="AY24" i="25"/>
  <c r="AZ24" i="25" s="1"/>
  <c r="AS24" i="25"/>
  <c r="AT24" i="25" s="1"/>
  <c r="AM24" i="25"/>
  <c r="AN24" i="25" s="1"/>
  <c r="AG24" i="25"/>
  <c r="AH24" i="25" s="1"/>
  <c r="Y24" i="25"/>
  <c r="Z24" i="25" s="1"/>
  <c r="S24" i="25"/>
  <c r="T24" i="25" s="1"/>
  <c r="M24" i="25"/>
  <c r="N24" i="25" s="1"/>
  <c r="G24" i="25"/>
  <c r="H24" i="25" s="1"/>
  <c r="BG23" i="25"/>
  <c r="BH23" i="25" s="1"/>
  <c r="AY23" i="25"/>
  <c r="AZ23" i="25" s="1"/>
  <c r="AS23" i="25"/>
  <c r="AT23" i="25" s="1"/>
  <c r="AG23" i="25"/>
  <c r="AH23" i="25" s="1"/>
  <c r="Y23" i="25"/>
  <c r="Z23" i="25" s="1"/>
  <c r="S23" i="25"/>
  <c r="T23" i="25" s="1"/>
  <c r="M23" i="25"/>
  <c r="N23" i="25" s="1"/>
  <c r="G23" i="25"/>
  <c r="BM22" i="25"/>
  <c r="BN22" i="25" s="1"/>
  <c r="BG22" i="25"/>
  <c r="BH22" i="25" s="1"/>
  <c r="AY22" i="25"/>
  <c r="AZ22" i="25" s="1"/>
  <c r="AS22" i="25"/>
  <c r="AT22" i="25" s="1"/>
  <c r="AM22" i="25"/>
  <c r="AN22" i="25" s="1"/>
  <c r="AG22" i="25"/>
  <c r="AH22" i="25" s="1"/>
  <c r="Y22" i="25"/>
  <c r="Z22" i="25" s="1"/>
  <c r="S22" i="25"/>
  <c r="T22" i="25" s="1"/>
  <c r="M22" i="25"/>
  <c r="N22" i="25" s="1"/>
  <c r="G22" i="25"/>
  <c r="H22" i="25" s="1"/>
  <c r="BM21" i="25"/>
  <c r="BN21" i="25" s="1"/>
  <c r="BG21" i="25"/>
  <c r="BH21" i="25" s="1"/>
  <c r="AY21" i="25"/>
  <c r="AZ21" i="25" s="1"/>
  <c r="AS21" i="25"/>
  <c r="AT21" i="25" s="1"/>
  <c r="AM21" i="25"/>
  <c r="AN21" i="25" s="1"/>
  <c r="AG21" i="25"/>
  <c r="AH21" i="25" s="1"/>
  <c r="Y21" i="25"/>
  <c r="Z21" i="25" s="1"/>
  <c r="S21" i="25"/>
  <c r="T21" i="25" s="1"/>
  <c r="G21" i="25"/>
  <c r="H21" i="25" s="1"/>
  <c r="BG20" i="25"/>
  <c r="BH20" i="25" s="1"/>
  <c r="AY20" i="25"/>
  <c r="AZ20" i="25" s="1"/>
  <c r="AS20" i="25"/>
  <c r="AT20" i="25" s="1"/>
  <c r="AM20" i="25"/>
  <c r="AN20" i="25" s="1"/>
  <c r="AG20" i="25"/>
  <c r="AH20" i="25" s="1"/>
  <c r="Y20" i="25"/>
  <c r="Z20" i="25" s="1"/>
  <c r="S20" i="25"/>
  <c r="T20" i="25" s="1"/>
  <c r="M20" i="25"/>
  <c r="N20" i="25" s="1"/>
  <c r="G20" i="25"/>
  <c r="H20" i="25" s="1"/>
  <c r="BG19" i="25"/>
  <c r="BH19" i="25" s="1"/>
  <c r="AY19" i="25"/>
  <c r="AZ19" i="25" s="1"/>
  <c r="AS19" i="25"/>
  <c r="AT19" i="25" s="1"/>
  <c r="AG19" i="25"/>
  <c r="AH19" i="25" s="1"/>
  <c r="Y19" i="25"/>
  <c r="Z19" i="25" s="1"/>
  <c r="S19" i="25"/>
  <c r="T19" i="25" s="1"/>
  <c r="G19" i="25"/>
  <c r="H19" i="25" s="1"/>
  <c r="BM18" i="25"/>
  <c r="BN18" i="25" s="1"/>
  <c r="BG18" i="25"/>
  <c r="BH18" i="25" s="1"/>
  <c r="AY18" i="25"/>
  <c r="AZ18" i="25" s="1"/>
  <c r="AS18" i="25"/>
  <c r="AT18" i="25" s="1"/>
  <c r="AG18" i="25"/>
  <c r="AH18" i="25" s="1"/>
  <c r="Y18" i="25"/>
  <c r="Z18" i="25" s="1"/>
  <c r="S18" i="25"/>
  <c r="T18" i="25" s="1"/>
  <c r="M18" i="25"/>
  <c r="N18" i="25" s="1"/>
  <c r="G18" i="25"/>
  <c r="H18" i="25" s="1"/>
  <c r="BM17" i="25"/>
  <c r="BN17" i="25" s="1"/>
  <c r="BG17" i="25"/>
  <c r="BH17" i="25" s="1"/>
  <c r="AY17" i="25"/>
  <c r="AZ17" i="25" s="1"/>
  <c r="AS17" i="25"/>
  <c r="AT17" i="25" s="1"/>
  <c r="AM17" i="25"/>
  <c r="AN17" i="25" s="1"/>
  <c r="AG17" i="25"/>
  <c r="AH17" i="25" s="1"/>
  <c r="Y17" i="25"/>
  <c r="Z17" i="25" s="1"/>
  <c r="S17" i="25"/>
  <c r="T17" i="25" s="1"/>
  <c r="G17" i="25"/>
  <c r="H17" i="25" s="1"/>
  <c r="BM16" i="25"/>
  <c r="BN16" i="25" s="1"/>
  <c r="BG16" i="25"/>
  <c r="BH16" i="25" s="1"/>
  <c r="AY16" i="25"/>
  <c r="AZ16" i="25" s="1"/>
  <c r="AS16" i="25"/>
  <c r="AT16" i="25" s="1"/>
  <c r="AM16" i="25"/>
  <c r="AN16" i="25" s="1"/>
  <c r="AG16" i="25"/>
  <c r="AH16" i="25" s="1"/>
  <c r="Y16" i="25"/>
  <c r="Z16" i="25" s="1"/>
  <c r="S16" i="25"/>
  <c r="T16" i="25" s="1"/>
  <c r="M16" i="25"/>
  <c r="N16" i="25" s="1"/>
  <c r="G16" i="25"/>
  <c r="BG15" i="25"/>
  <c r="BH15" i="25" s="1"/>
  <c r="AY15" i="25"/>
  <c r="AZ15" i="25" s="1"/>
  <c r="AS15" i="25"/>
  <c r="AT15" i="25" s="1"/>
  <c r="AG15" i="25"/>
  <c r="AH15" i="25" s="1"/>
  <c r="Y15" i="25"/>
  <c r="Z15" i="25" s="1"/>
  <c r="S15" i="25"/>
  <c r="T15" i="25" s="1"/>
  <c r="M15" i="25"/>
  <c r="N15" i="25" s="1"/>
  <c r="G15" i="25"/>
  <c r="H15" i="25" s="1"/>
  <c r="BG14" i="25"/>
  <c r="BH14" i="25" s="1"/>
  <c r="AY14" i="25"/>
  <c r="AZ14" i="25" s="1"/>
  <c r="AS14" i="25"/>
  <c r="AT14" i="25" s="1"/>
  <c r="AM14" i="25"/>
  <c r="AN14" i="25" s="1"/>
  <c r="AG14" i="25"/>
  <c r="AH14" i="25" s="1"/>
  <c r="Y14" i="25"/>
  <c r="Z14" i="25" s="1"/>
  <c r="S14" i="25"/>
  <c r="T14" i="25" s="1"/>
  <c r="G14" i="25"/>
  <c r="H14" i="25" s="1"/>
  <c r="BM13" i="25"/>
  <c r="BN13" i="25" s="1"/>
  <c r="BG13" i="25"/>
  <c r="BH13" i="25" s="1"/>
  <c r="AY13" i="25"/>
  <c r="AZ13" i="25" s="1"/>
  <c r="AS13" i="25"/>
  <c r="AT13" i="25" s="1"/>
  <c r="AM13" i="25"/>
  <c r="AN13" i="25" s="1"/>
  <c r="AG13" i="25"/>
  <c r="AH13" i="25" s="1"/>
  <c r="Y13" i="25"/>
  <c r="Z13" i="25" s="1"/>
  <c r="S13" i="25"/>
  <c r="T13" i="25" s="1"/>
  <c r="G13" i="25"/>
  <c r="H13" i="25" s="1"/>
  <c r="BG12" i="25"/>
  <c r="BH12" i="25" s="1"/>
  <c r="AY12" i="25"/>
  <c r="AZ12" i="25" s="1"/>
  <c r="AS12" i="25"/>
  <c r="AT12" i="25" s="1"/>
  <c r="AM12" i="25"/>
  <c r="AN12" i="25" s="1"/>
  <c r="AG12" i="25"/>
  <c r="AH12" i="25" s="1"/>
  <c r="Y12" i="25"/>
  <c r="Z12" i="25" s="1"/>
  <c r="S12" i="25"/>
  <c r="T12" i="25" s="1"/>
  <c r="M12" i="25"/>
  <c r="G12" i="25"/>
  <c r="BG11" i="25"/>
  <c r="BH11" i="25" s="1"/>
  <c r="AY11" i="25"/>
  <c r="AZ11" i="25" s="1"/>
  <c r="AS11" i="25"/>
  <c r="AT11" i="25" s="1"/>
  <c r="AG11" i="25"/>
  <c r="AH11" i="25" s="1"/>
  <c r="Y11" i="25"/>
  <c r="Z11" i="25" s="1"/>
  <c r="S11" i="25"/>
  <c r="T11" i="25" s="1"/>
  <c r="G11" i="25"/>
  <c r="H11" i="25" s="1"/>
  <c r="BG10" i="25"/>
  <c r="BH10" i="25" s="1"/>
  <c r="AY10" i="25"/>
  <c r="AZ10" i="25" s="1"/>
  <c r="AS10" i="25"/>
  <c r="AT10" i="25" s="1"/>
  <c r="AM10" i="25"/>
  <c r="AN10" i="25" s="1"/>
  <c r="AG10" i="25"/>
  <c r="AH10" i="25" s="1"/>
  <c r="Y10" i="25"/>
  <c r="Z10" i="25" s="1"/>
  <c r="S10" i="25"/>
  <c r="T10" i="25" s="1"/>
  <c r="M10" i="25"/>
  <c r="N10" i="25" s="1"/>
  <c r="G10" i="25"/>
  <c r="BM9" i="25"/>
  <c r="BN9" i="25" s="1"/>
  <c r="BG9" i="25"/>
  <c r="BH9" i="25" s="1"/>
  <c r="AY9" i="25"/>
  <c r="AZ9" i="25" s="1"/>
  <c r="AS9" i="25"/>
  <c r="AT9" i="25" s="1"/>
  <c r="AN9" i="25"/>
  <c r="AG9" i="25"/>
  <c r="AH9" i="25" s="1"/>
  <c r="M9" i="25"/>
  <c r="N9" i="25" s="1"/>
  <c r="G9" i="25"/>
  <c r="BG8" i="25"/>
  <c r="BH8" i="25" s="1"/>
  <c r="AY8" i="25"/>
  <c r="AZ8" i="25" s="1"/>
  <c r="AS8" i="25"/>
  <c r="AT8" i="25" s="1"/>
  <c r="AM8" i="25"/>
  <c r="AN8" i="25" s="1"/>
  <c r="AG8" i="25"/>
  <c r="AH8" i="25" s="1"/>
  <c r="Y8" i="25"/>
  <c r="S8" i="25"/>
  <c r="T8" i="25" s="1"/>
  <c r="G8" i="25"/>
  <c r="BG7" i="25"/>
  <c r="BH7" i="25" s="1"/>
  <c r="AY7" i="25"/>
  <c r="AZ7" i="25" s="1"/>
  <c r="AS7" i="25"/>
  <c r="AT7" i="25" s="1"/>
  <c r="AH7" i="25"/>
  <c r="AG7" i="25"/>
  <c r="Y7" i="25"/>
  <c r="Z7" i="25" s="1"/>
  <c r="S7" i="25"/>
  <c r="T7" i="25" s="1"/>
  <c r="N7" i="25"/>
  <c r="BZ6" i="25"/>
  <c r="BG6" i="25"/>
  <c r="AS6" i="25"/>
  <c r="AG6" i="25"/>
  <c r="S6" i="25"/>
  <c r="G6" i="25"/>
  <c r="BY16" i="25" l="1"/>
  <c r="BY27" i="25"/>
  <c r="BY8" i="25"/>
  <c r="BY10" i="25"/>
  <c r="BZ12" i="25"/>
  <c r="BZ21" i="25"/>
  <c r="BY32" i="25"/>
  <c r="BY12" i="25"/>
  <c r="BZ17" i="25"/>
  <c r="H8" i="25"/>
  <c r="BY9" i="25"/>
  <c r="BZ28" i="25"/>
  <c r="H32" i="25"/>
  <c r="BY35" i="25"/>
  <c r="BY33" i="25"/>
  <c r="BY31" i="25"/>
  <c r="BZ13" i="25"/>
  <c r="BZ29" i="25"/>
  <c r="BY34" i="25"/>
  <c r="BY30" i="25"/>
  <c r="BZ34" i="25"/>
  <c r="BZ9" i="25"/>
  <c r="BY22" i="25"/>
  <c r="BZ26" i="25"/>
  <c r="BZ18" i="25"/>
  <c r="BZ10" i="25"/>
  <c r="BY23" i="25"/>
  <c r="BY15" i="25"/>
  <c r="BZ31" i="25"/>
  <c r="BZ27" i="25"/>
  <c r="BZ23" i="25"/>
  <c r="BZ19" i="25"/>
  <c r="BZ15" i="25"/>
  <c r="BZ11" i="25"/>
  <c r="BY28" i="25"/>
  <c r="BY24" i="25"/>
  <c r="BY20" i="25"/>
  <c r="Z34" i="25"/>
  <c r="BZ35" i="25"/>
  <c r="BZ25" i="25"/>
  <c r="BY26" i="25"/>
  <c r="BY18" i="25"/>
  <c r="BY14" i="25"/>
  <c r="BZ30" i="25"/>
  <c r="BZ22" i="25"/>
  <c r="BZ14" i="25"/>
  <c r="BY19" i="25"/>
  <c r="CA19" i="25" s="1"/>
  <c r="CB19" i="25" s="1"/>
  <c r="CC19" i="25" s="1"/>
  <c r="BY11" i="25"/>
  <c r="BY6" i="25"/>
  <c r="CA6" i="25" s="1"/>
  <c r="BZ32" i="25"/>
  <c r="BZ24" i="25"/>
  <c r="BZ20" i="25"/>
  <c r="BZ16" i="25"/>
  <c r="BZ8" i="25"/>
  <c r="BY29" i="25"/>
  <c r="BY25" i="25"/>
  <c r="CA25" i="25" s="1"/>
  <c r="BY21" i="25"/>
  <c r="BY17" i="25"/>
  <c r="BY13" i="25"/>
  <c r="BZ33" i="25"/>
  <c r="BN32" i="25"/>
  <c r="BN30" i="25"/>
  <c r="BY7" i="25"/>
  <c r="H10" i="25"/>
  <c r="H23" i="25"/>
  <c r="H27" i="25"/>
  <c r="Z8" i="25"/>
  <c r="N17" i="25"/>
  <c r="N29" i="25"/>
  <c r="N28" i="25"/>
  <c r="N21" i="25"/>
  <c r="N13" i="25"/>
  <c r="N12" i="25"/>
  <c r="BZ7" i="25"/>
  <c r="H9" i="25"/>
  <c r="H12" i="25"/>
  <c r="N14" i="25"/>
  <c r="H16" i="25"/>
  <c r="CA28" i="25" l="1"/>
  <c r="CA8" i="25"/>
  <c r="CB8" i="25" s="1"/>
  <c r="CC8" i="25" s="1"/>
  <c r="CA9" i="25"/>
  <c r="CB9" i="25" s="1"/>
  <c r="CC9" i="25" s="1"/>
  <c r="CA32" i="25"/>
  <c r="CB32" i="25" s="1"/>
  <c r="CC32" i="25" s="1"/>
  <c r="CA10" i="25"/>
  <c r="CB10" i="25" s="1"/>
  <c r="CC10" i="25" s="1"/>
  <c r="CA21" i="25"/>
  <c r="CA12" i="25"/>
  <c r="CB12" i="25" s="1"/>
  <c r="CC12" i="25" s="1"/>
  <c r="CA27" i="25"/>
  <c r="CB27" i="25" s="1"/>
  <c r="CC27" i="25" s="1"/>
  <c r="CA16" i="25"/>
  <c r="CB16" i="25" s="1"/>
  <c r="CC16" i="25" s="1"/>
  <c r="CA17" i="25"/>
  <c r="CA13" i="25"/>
  <c r="CA35" i="25"/>
  <c r="CB35" i="25" s="1"/>
  <c r="CC35" i="25" s="1"/>
  <c r="CA31" i="25"/>
  <c r="CB31" i="25" s="1"/>
  <c r="CC31" i="25" s="1"/>
  <c r="CA29" i="25"/>
  <c r="CB29" i="25" s="1"/>
  <c r="CC29" i="25" s="1"/>
  <c r="CA14" i="25"/>
  <c r="CB14" i="25" s="1"/>
  <c r="CC14" i="25" s="1"/>
  <c r="CA33" i="25"/>
  <c r="CB33" i="25" s="1"/>
  <c r="CC33" i="25" s="1"/>
  <c r="CA34" i="25"/>
  <c r="CB34" i="25" s="1"/>
  <c r="CC34" i="25" s="1"/>
  <c r="CA11" i="25"/>
  <c r="CB11" i="25" s="1"/>
  <c r="CC11" i="25" s="1"/>
  <c r="CA30" i="25"/>
  <c r="CB30" i="25" s="1"/>
  <c r="CC30" i="25" s="1"/>
  <c r="CA24" i="25"/>
  <c r="CB24" i="25" s="1"/>
  <c r="CC24" i="25" s="1"/>
  <c r="CA15" i="25"/>
  <c r="CB15" i="25" s="1"/>
  <c r="CC15" i="25" s="1"/>
  <c r="CA26" i="25"/>
  <c r="CB26" i="25" s="1"/>
  <c r="CC26" i="25" s="1"/>
  <c r="CA20" i="25"/>
  <c r="CA18" i="25"/>
  <c r="CB18" i="25" s="1"/>
  <c r="CC18" i="25" s="1"/>
  <c r="CA23" i="25"/>
  <c r="CB23" i="25" s="1"/>
  <c r="CC23" i="25" s="1"/>
  <c r="CA22" i="25"/>
  <c r="CB22" i="25" s="1"/>
  <c r="CC22" i="25" s="1"/>
  <c r="CB20" i="25"/>
  <c r="CC20" i="25" s="1"/>
  <c r="CB25" i="25"/>
  <c r="CC25" i="25" s="1"/>
  <c r="CA7" i="25"/>
  <c r="CB7" i="25" s="1"/>
  <c r="CC7" i="25" s="1"/>
  <c r="CB17" i="25"/>
  <c r="CC17" i="25" s="1"/>
  <c r="CB21" i="25"/>
  <c r="CC21" i="25" s="1"/>
  <c r="CB13" i="25"/>
  <c r="CC13" i="25" s="1"/>
  <c r="CB28" i="25"/>
  <c r="CC28" i="25" s="1"/>
  <c r="D241" i="21" l="1"/>
  <c r="D10" i="21"/>
  <c r="D11" i="21"/>
  <c r="D12" i="21"/>
  <c r="D13" i="21"/>
  <c r="D14" i="21"/>
  <c r="D15" i="21"/>
  <c r="C607" i="21"/>
  <c r="C608" i="21" s="1"/>
  <c r="D608" i="21" s="1"/>
  <c r="D605" i="21"/>
  <c r="D604" i="21"/>
  <c r="D603" i="21"/>
  <c r="D602" i="21"/>
  <c r="D601" i="21"/>
  <c r="D600" i="21"/>
  <c r="C586" i="21"/>
  <c r="C587" i="21" s="1"/>
  <c r="D587" i="21" s="1"/>
  <c r="D584" i="21"/>
  <c r="D583" i="21"/>
  <c r="D582" i="21"/>
  <c r="D581" i="21"/>
  <c r="D580" i="21"/>
  <c r="D579" i="21"/>
  <c r="C565" i="21"/>
  <c r="C566" i="21" s="1"/>
  <c r="D566" i="21" s="1"/>
  <c r="D563" i="21"/>
  <c r="D562" i="21"/>
  <c r="D561" i="21"/>
  <c r="D560" i="21"/>
  <c r="D559" i="21"/>
  <c r="D558" i="21"/>
  <c r="C543" i="21"/>
  <c r="C544" i="21" s="1"/>
  <c r="D544" i="21" s="1"/>
  <c r="D541" i="21"/>
  <c r="D540" i="21"/>
  <c r="D539" i="21"/>
  <c r="D538" i="21"/>
  <c r="D537" i="21"/>
  <c r="D536" i="21"/>
  <c r="C521" i="21"/>
  <c r="C522" i="21" s="1"/>
  <c r="D522" i="21" s="1"/>
  <c r="D519" i="21"/>
  <c r="D518" i="21"/>
  <c r="D517" i="21"/>
  <c r="D516" i="21"/>
  <c r="D515" i="21"/>
  <c r="D514" i="21"/>
  <c r="C500" i="21"/>
  <c r="C501" i="21" s="1"/>
  <c r="D501" i="21" s="1"/>
  <c r="D498" i="21"/>
  <c r="D497" i="21"/>
  <c r="D496" i="21"/>
  <c r="D495" i="21"/>
  <c r="D494" i="21"/>
  <c r="D493" i="21"/>
  <c r="C479" i="21"/>
  <c r="C480" i="21" s="1"/>
  <c r="D480" i="21" s="1"/>
  <c r="D477" i="21"/>
  <c r="D476" i="21"/>
  <c r="D475" i="21"/>
  <c r="D474" i="21"/>
  <c r="D473" i="21"/>
  <c r="D472" i="21"/>
  <c r="C458" i="21"/>
  <c r="C459" i="21" s="1"/>
  <c r="D459" i="21" s="1"/>
  <c r="D456" i="21"/>
  <c r="D455" i="21"/>
  <c r="D454" i="21"/>
  <c r="D453" i="21"/>
  <c r="D452" i="21"/>
  <c r="D451" i="21"/>
  <c r="C437" i="21"/>
  <c r="C438" i="21" s="1"/>
  <c r="D438" i="21" s="1"/>
  <c r="D435" i="21"/>
  <c r="D434" i="21"/>
  <c r="D433" i="21"/>
  <c r="D432" i="21"/>
  <c r="D431" i="21"/>
  <c r="D430" i="21"/>
  <c r="C416" i="21"/>
  <c r="C417" i="21" s="1"/>
  <c r="D417" i="21" s="1"/>
  <c r="D414" i="21"/>
  <c r="D413" i="21"/>
  <c r="D412" i="21"/>
  <c r="D411" i="21"/>
  <c r="D410" i="21"/>
  <c r="D409" i="21"/>
  <c r="C395" i="21"/>
  <c r="C396" i="21" s="1"/>
  <c r="D396" i="21" s="1"/>
  <c r="D393" i="21"/>
  <c r="D392" i="21"/>
  <c r="D391" i="21"/>
  <c r="D390" i="21"/>
  <c r="D389" i="21"/>
  <c r="D388" i="21"/>
  <c r="C374" i="21"/>
  <c r="C375" i="21" s="1"/>
  <c r="D375" i="21" s="1"/>
  <c r="D372" i="21"/>
  <c r="D371" i="21"/>
  <c r="D370" i="21"/>
  <c r="D369" i="21"/>
  <c r="D368" i="21"/>
  <c r="D367" i="21"/>
  <c r="C353" i="21"/>
  <c r="C354" i="21" s="1"/>
  <c r="D354" i="21" s="1"/>
  <c r="D351" i="21"/>
  <c r="D350" i="21"/>
  <c r="D349" i="21"/>
  <c r="D348" i="21"/>
  <c r="D347" i="21"/>
  <c r="D346" i="21"/>
  <c r="C332" i="21"/>
  <c r="C333" i="21" s="1"/>
  <c r="D333" i="21" s="1"/>
  <c r="D330" i="21"/>
  <c r="D329" i="21"/>
  <c r="D328" i="21"/>
  <c r="D327" i="21"/>
  <c r="D326" i="21"/>
  <c r="D325" i="21"/>
  <c r="C311" i="21"/>
  <c r="C312" i="21" s="1"/>
  <c r="D312" i="21" s="1"/>
  <c r="D309" i="21"/>
  <c r="D308" i="21"/>
  <c r="D307" i="21"/>
  <c r="D306" i="21"/>
  <c r="D305" i="21"/>
  <c r="D304" i="21"/>
  <c r="C290" i="21"/>
  <c r="C291" i="21" s="1"/>
  <c r="D291" i="21" s="1"/>
  <c r="D288" i="21"/>
  <c r="D287" i="21"/>
  <c r="D286" i="21"/>
  <c r="D285" i="21"/>
  <c r="D284" i="21"/>
  <c r="D283" i="21"/>
  <c r="C269" i="21"/>
  <c r="C270" i="21" s="1"/>
  <c r="D270" i="21" s="1"/>
  <c r="D267" i="21"/>
  <c r="D266" i="21"/>
  <c r="D265" i="21"/>
  <c r="D264" i="21"/>
  <c r="D263" i="21"/>
  <c r="D262" i="21"/>
  <c r="C248" i="21"/>
  <c r="C249" i="21" s="1"/>
  <c r="D249" i="21" s="1"/>
  <c r="D246" i="21"/>
  <c r="D245" i="21"/>
  <c r="D244" i="21"/>
  <c r="D243" i="21"/>
  <c r="D242" i="21"/>
  <c r="C227" i="21"/>
  <c r="C228" i="21" s="1"/>
  <c r="D228" i="21" s="1"/>
  <c r="D225" i="21"/>
  <c r="D224" i="21"/>
  <c r="D223" i="21"/>
  <c r="D222" i="21"/>
  <c r="D221" i="21"/>
  <c r="D220" i="21"/>
  <c r="C206" i="21"/>
  <c r="C207" i="21" s="1"/>
  <c r="D207" i="21" s="1"/>
  <c r="D204" i="21"/>
  <c r="D203" i="21"/>
  <c r="D202" i="21"/>
  <c r="D201" i="21"/>
  <c r="D200" i="21"/>
  <c r="D199" i="21"/>
  <c r="C185" i="21"/>
  <c r="C186" i="21" s="1"/>
  <c r="D186" i="21" s="1"/>
  <c r="D183" i="21"/>
  <c r="D182" i="21"/>
  <c r="D181" i="21"/>
  <c r="D180" i="21"/>
  <c r="D179" i="21"/>
  <c r="D178" i="21"/>
  <c r="C164" i="21"/>
  <c r="C165" i="21" s="1"/>
  <c r="D165" i="21" s="1"/>
  <c r="D162" i="21"/>
  <c r="D161" i="21"/>
  <c r="D160" i="21"/>
  <c r="D159" i="21"/>
  <c r="D158" i="21"/>
  <c r="D157" i="21"/>
  <c r="C143" i="21"/>
  <c r="C144" i="21" s="1"/>
  <c r="D144" i="21" s="1"/>
  <c r="D141" i="21"/>
  <c r="D140" i="21"/>
  <c r="D139" i="21"/>
  <c r="D138" i="21"/>
  <c r="D137" i="21"/>
  <c r="D136" i="21"/>
  <c r="C122" i="21"/>
  <c r="C123" i="21" s="1"/>
  <c r="D123" i="21" s="1"/>
  <c r="D120" i="21"/>
  <c r="D119" i="21"/>
  <c r="D118" i="21"/>
  <c r="D117" i="21"/>
  <c r="D116" i="21"/>
  <c r="D115" i="21"/>
  <c r="C101" i="21"/>
  <c r="C102" i="21" s="1"/>
  <c r="D102" i="21" s="1"/>
  <c r="D99" i="21"/>
  <c r="D98" i="21"/>
  <c r="D97" i="21"/>
  <c r="D96" i="21"/>
  <c r="D95" i="21"/>
  <c r="D94" i="21"/>
  <c r="C80" i="21"/>
  <c r="C81" i="21" s="1"/>
  <c r="D81" i="21" s="1"/>
  <c r="D78" i="21"/>
  <c r="D77" i="21"/>
  <c r="D76" i="21"/>
  <c r="D75" i="21"/>
  <c r="D74" i="21"/>
  <c r="D73" i="21"/>
  <c r="C59" i="21"/>
  <c r="C60" i="21" s="1"/>
  <c r="D60" i="21" s="1"/>
  <c r="D57" i="21"/>
  <c r="D56" i="21"/>
  <c r="D55" i="21"/>
  <c r="D54" i="21"/>
  <c r="D53" i="21"/>
  <c r="D52" i="21"/>
  <c r="C38" i="21"/>
  <c r="C39" i="21" s="1"/>
  <c r="D39" i="21" s="1"/>
  <c r="D36" i="21"/>
  <c r="D35" i="21"/>
  <c r="D34" i="21"/>
  <c r="D33" i="21"/>
  <c r="D32" i="21"/>
  <c r="D31" i="21"/>
  <c r="C17" i="21"/>
  <c r="C18" i="21" s="1"/>
  <c r="D18" i="21" s="1"/>
  <c r="I33" i="20"/>
  <c r="J33" i="20" s="1"/>
  <c r="K33" i="20" s="1"/>
  <c r="I32" i="20"/>
  <c r="J32" i="20" s="1"/>
  <c r="K32" i="20" s="1"/>
  <c r="I31" i="20"/>
  <c r="J31" i="20" s="1"/>
  <c r="K31" i="20" s="1"/>
  <c r="I30" i="20"/>
  <c r="J30" i="20" s="1"/>
  <c r="K30" i="20" s="1"/>
  <c r="I29" i="20"/>
  <c r="J29" i="20" s="1"/>
  <c r="K29" i="20" s="1"/>
  <c r="I28" i="20"/>
  <c r="J28" i="20" s="1"/>
  <c r="K28" i="20" s="1"/>
  <c r="I27" i="20"/>
  <c r="J27" i="20" s="1"/>
  <c r="K27" i="20" s="1"/>
  <c r="I26" i="20"/>
  <c r="J26" i="20" s="1"/>
  <c r="K26" i="20" s="1"/>
  <c r="I25" i="20"/>
  <c r="J25" i="20" s="1"/>
  <c r="K25" i="20" s="1"/>
  <c r="I24" i="20"/>
  <c r="J24" i="20" s="1"/>
  <c r="K24" i="20" s="1"/>
  <c r="I23" i="20"/>
  <c r="J23" i="20" s="1"/>
  <c r="K23" i="20" s="1"/>
  <c r="I22" i="20"/>
  <c r="J22" i="20" s="1"/>
  <c r="K22" i="20" s="1"/>
  <c r="I21" i="20"/>
  <c r="J21" i="20" s="1"/>
  <c r="K21" i="20" s="1"/>
  <c r="I20" i="20"/>
  <c r="J20" i="20" s="1"/>
  <c r="K20" i="20" s="1"/>
  <c r="I19" i="20"/>
  <c r="J19" i="20" s="1"/>
  <c r="K19" i="20" s="1"/>
  <c r="I18" i="20"/>
  <c r="J18" i="20" s="1"/>
  <c r="K18" i="20" s="1"/>
  <c r="I17" i="20"/>
  <c r="J17" i="20" s="1"/>
  <c r="K17" i="20" s="1"/>
  <c r="I16" i="20"/>
  <c r="J16" i="20" s="1"/>
  <c r="K16" i="20" s="1"/>
  <c r="I15" i="20"/>
  <c r="J15" i="20" s="1"/>
  <c r="K15" i="20" s="1"/>
  <c r="I14" i="20"/>
  <c r="J14" i="20" s="1"/>
  <c r="K14" i="20" s="1"/>
  <c r="I13" i="20"/>
  <c r="J13" i="20" s="1"/>
  <c r="K13" i="20" s="1"/>
  <c r="I12" i="20"/>
  <c r="J12" i="20" s="1"/>
  <c r="K12" i="20" s="1"/>
  <c r="I11" i="20"/>
  <c r="J11" i="20" s="1"/>
  <c r="K11" i="20" s="1"/>
  <c r="I10" i="20"/>
  <c r="J10" i="20" s="1"/>
  <c r="K10" i="20" s="1"/>
  <c r="I9" i="20"/>
  <c r="J9" i="20" s="1"/>
  <c r="K9" i="20" s="1"/>
  <c r="I8" i="20"/>
  <c r="J8" i="20" s="1"/>
  <c r="K8" i="20" s="1"/>
  <c r="I7" i="20"/>
  <c r="J7" i="20" s="1"/>
  <c r="K7" i="20" s="1"/>
  <c r="I6" i="20"/>
  <c r="J6" i="20" s="1"/>
  <c r="K6" i="20" s="1"/>
  <c r="I5" i="20"/>
  <c r="J5" i="20" s="1"/>
  <c r="K5" i="20" s="1"/>
  <c r="G1220" i="4"/>
  <c r="H1220" i="4" s="1"/>
  <c r="G1221" i="4"/>
  <c r="G1217" i="4"/>
  <c r="G1218" i="4"/>
  <c r="H1218" i="4" s="1"/>
  <c r="G1219" i="4"/>
  <c r="G1369" i="4"/>
  <c r="G1368" i="4"/>
  <c r="H1368" i="4" s="1"/>
  <c r="G1367" i="4"/>
  <c r="H1367" i="4" s="1"/>
  <c r="G1366" i="4"/>
  <c r="H1366" i="4" s="1"/>
  <c r="G1365" i="4"/>
  <c r="H1365" i="4" s="1"/>
  <c r="G1364" i="4"/>
  <c r="H1364" i="4" s="1"/>
  <c r="G1318" i="4"/>
  <c r="H1318" i="4" s="1"/>
  <c r="L5" i="19"/>
  <c r="M5" i="19" s="1"/>
  <c r="N5" i="19" s="1"/>
  <c r="L6" i="19"/>
  <c r="M6" i="19" s="1"/>
  <c r="N6" i="19" s="1"/>
  <c r="L7" i="19"/>
  <c r="M7" i="19" s="1"/>
  <c r="N7" i="19" s="1"/>
  <c r="L8" i="19"/>
  <c r="M8" i="19" s="1"/>
  <c r="N8" i="19" s="1"/>
  <c r="L9" i="19"/>
  <c r="L10" i="19"/>
  <c r="M10" i="19" s="1"/>
  <c r="N10" i="19" s="1"/>
  <c r="L11" i="19"/>
  <c r="M11" i="19" s="1"/>
  <c r="N11" i="19" s="1"/>
  <c r="L12" i="19"/>
  <c r="M12" i="19" s="1"/>
  <c r="N12" i="19" s="1"/>
  <c r="L13" i="19"/>
  <c r="L14" i="19"/>
  <c r="L15" i="19"/>
  <c r="M15" i="19" s="1"/>
  <c r="N15" i="19" s="1"/>
  <c r="L16" i="19"/>
  <c r="M16" i="19" s="1"/>
  <c r="N16" i="19" s="1"/>
  <c r="L17" i="19"/>
  <c r="L18" i="19"/>
  <c r="L19" i="19"/>
  <c r="M19" i="19" s="1"/>
  <c r="N19" i="19" s="1"/>
  <c r="L20" i="19"/>
  <c r="M20" i="19" s="1"/>
  <c r="N20" i="19" s="1"/>
  <c r="L21" i="19"/>
  <c r="M21" i="19" s="1"/>
  <c r="N21" i="19" s="1"/>
  <c r="L22" i="19"/>
  <c r="M22" i="19" s="1"/>
  <c r="N22" i="19" s="1"/>
  <c r="L23" i="19"/>
  <c r="M23" i="19" s="1"/>
  <c r="N23" i="19" s="1"/>
  <c r="L24" i="19"/>
  <c r="M24" i="19" s="1"/>
  <c r="N24" i="19" s="1"/>
  <c r="L25" i="19"/>
  <c r="L26" i="19"/>
  <c r="M26" i="19" s="1"/>
  <c r="N26" i="19" s="1"/>
  <c r="L27" i="19"/>
  <c r="M27" i="19" s="1"/>
  <c r="N27" i="19" s="1"/>
  <c r="L28" i="19"/>
  <c r="L29" i="19"/>
  <c r="L30" i="19"/>
  <c r="L31" i="19"/>
  <c r="M31" i="19" s="1"/>
  <c r="N31" i="19" s="1"/>
  <c r="L32" i="19"/>
  <c r="M32" i="19" s="1"/>
  <c r="N32" i="19" s="1"/>
  <c r="M9" i="19"/>
  <c r="N9" i="19" s="1"/>
  <c r="M13" i="19"/>
  <c r="N13" i="19" s="1"/>
  <c r="M14" i="19"/>
  <c r="N14" i="19" s="1"/>
  <c r="M17" i="19"/>
  <c r="N17" i="19" s="1"/>
  <c r="M18" i="19"/>
  <c r="N18" i="19" s="1"/>
  <c r="M25" i="19"/>
  <c r="N25" i="19" s="1"/>
  <c r="M28" i="19"/>
  <c r="N28" i="19" s="1"/>
  <c r="M29" i="19"/>
  <c r="N29" i="19" s="1"/>
  <c r="M30" i="19"/>
  <c r="L4" i="19"/>
  <c r="M4" i="19" s="1"/>
  <c r="N30" i="19"/>
  <c r="G15" i="4"/>
  <c r="H15" i="4" s="1"/>
  <c r="G1321" i="4"/>
  <c r="G1320" i="4"/>
  <c r="H1320" i="4" s="1"/>
  <c r="G1319" i="4"/>
  <c r="H1319" i="4" s="1"/>
  <c r="G1317" i="4"/>
  <c r="H1317" i="4" s="1"/>
  <c r="G1316" i="4"/>
  <c r="G1271" i="4"/>
  <c r="G1270" i="4"/>
  <c r="H1270" i="4" s="1"/>
  <c r="G1269" i="4"/>
  <c r="H1269" i="4" s="1"/>
  <c r="G1268" i="4"/>
  <c r="H1268" i="4" s="1"/>
  <c r="G1267" i="4"/>
  <c r="H1267" i="4" s="1"/>
  <c r="G1266" i="4"/>
  <c r="H1219" i="4"/>
  <c r="H1217" i="4"/>
  <c r="G1216" i="4"/>
  <c r="G1172" i="4"/>
  <c r="G1171" i="4"/>
  <c r="H1171" i="4" s="1"/>
  <c r="G1170" i="4"/>
  <c r="H1170" i="4" s="1"/>
  <c r="G1169" i="4"/>
  <c r="H1169" i="4" s="1"/>
  <c r="G1168" i="4"/>
  <c r="H1168" i="4" s="1"/>
  <c r="G1167" i="4"/>
  <c r="G1123" i="4"/>
  <c r="G1122" i="4"/>
  <c r="H1122" i="4" s="1"/>
  <c r="G1121" i="4"/>
  <c r="H1121" i="4" s="1"/>
  <c r="G1120" i="4"/>
  <c r="H1120" i="4" s="1"/>
  <c r="G1119" i="4"/>
  <c r="H1119" i="4" s="1"/>
  <c r="G1118" i="4"/>
  <c r="H1118" i="4" s="1"/>
  <c r="G1074" i="4"/>
  <c r="G1073" i="4"/>
  <c r="H1073" i="4" s="1"/>
  <c r="G1072" i="4"/>
  <c r="H1072" i="4" s="1"/>
  <c r="G1071" i="4"/>
  <c r="H1071" i="4" s="1"/>
  <c r="G1070" i="4"/>
  <c r="H1070" i="4" s="1"/>
  <c r="G1069" i="4"/>
  <c r="G1025" i="4"/>
  <c r="G1024" i="4"/>
  <c r="H1024" i="4" s="1"/>
  <c r="G1023" i="4"/>
  <c r="H1023" i="4" s="1"/>
  <c r="G1022" i="4"/>
  <c r="H1022" i="4" s="1"/>
  <c r="G1021" i="4"/>
  <c r="H1021" i="4" s="1"/>
  <c r="G1020" i="4"/>
  <c r="H1020" i="4" s="1"/>
  <c r="G976" i="4"/>
  <c r="G975" i="4"/>
  <c r="H975" i="4" s="1"/>
  <c r="G974" i="4"/>
  <c r="H974" i="4" s="1"/>
  <c r="G973" i="4"/>
  <c r="H973" i="4" s="1"/>
  <c r="G972" i="4"/>
  <c r="H972" i="4" s="1"/>
  <c r="G971" i="4"/>
  <c r="G926" i="4"/>
  <c r="G925" i="4"/>
  <c r="H925" i="4" s="1"/>
  <c r="G924" i="4"/>
  <c r="H924" i="4" s="1"/>
  <c r="G923" i="4"/>
  <c r="H923" i="4" s="1"/>
  <c r="G922" i="4"/>
  <c r="H922" i="4" s="1"/>
  <c r="G921" i="4"/>
  <c r="G877" i="4"/>
  <c r="G876" i="4"/>
  <c r="H876" i="4" s="1"/>
  <c r="G875" i="4"/>
  <c r="H875" i="4" s="1"/>
  <c r="G874" i="4"/>
  <c r="H874" i="4" s="1"/>
  <c r="G873" i="4"/>
  <c r="H873" i="4" s="1"/>
  <c r="G872" i="4"/>
  <c r="G827" i="4"/>
  <c r="G826" i="4"/>
  <c r="H826" i="4" s="1"/>
  <c r="G825" i="4"/>
  <c r="H825" i="4" s="1"/>
  <c r="G824" i="4"/>
  <c r="H824" i="4" s="1"/>
  <c r="G823" i="4"/>
  <c r="H823" i="4" s="1"/>
  <c r="G822" i="4"/>
  <c r="H822" i="4" s="1"/>
  <c r="G777" i="4"/>
  <c r="G776" i="4"/>
  <c r="H776" i="4" s="1"/>
  <c r="G775" i="4"/>
  <c r="H775" i="4" s="1"/>
  <c r="G774" i="4"/>
  <c r="H774" i="4" s="1"/>
  <c r="G773" i="4"/>
  <c r="H773" i="4" s="1"/>
  <c r="G772" i="4"/>
  <c r="G728" i="4"/>
  <c r="G727" i="4"/>
  <c r="H727" i="4" s="1"/>
  <c r="G726" i="4"/>
  <c r="H726" i="4" s="1"/>
  <c r="G725" i="4"/>
  <c r="H725" i="4" s="1"/>
  <c r="G724" i="4"/>
  <c r="H724" i="4" s="1"/>
  <c r="G723" i="4"/>
  <c r="H723" i="4" s="1"/>
  <c r="G679" i="4"/>
  <c r="G678" i="4"/>
  <c r="H678" i="4" s="1"/>
  <c r="G677" i="4"/>
  <c r="H677" i="4" s="1"/>
  <c r="G676" i="4"/>
  <c r="H676" i="4" s="1"/>
  <c r="G675" i="4"/>
  <c r="H675" i="4" s="1"/>
  <c r="G674" i="4"/>
  <c r="H674" i="4" s="1"/>
  <c r="G630" i="4"/>
  <c r="G629" i="4"/>
  <c r="H629" i="4" s="1"/>
  <c r="G628" i="4"/>
  <c r="H628" i="4" s="1"/>
  <c r="G627" i="4"/>
  <c r="H627" i="4" s="1"/>
  <c r="G626" i="4"/>
  <c r="H626" i="4" s="1"/>
  <c r="G625" i="4"/>
  <c r="H625" i="4" s="1"/>
  <c r="G580" i="4"/>
  <c r="G579" i="4"/>
  <c r="H579" i="4" s="1"/>
  <c r="G578" i="4"/>
  <c r="H578" i="4" s="1"/>
  <c r="G577" i="4"/>
  <c r="H577" i="4" s="1"/>
  <c r="G576" i="4"/>
  <c r="H576" i="4" s="1"/>
  <c r="G575" i="4"/>
  <c r="G530" i="4"/>
  <c r="G529" i="4"/>
  <c r="H529" i="4" s="1"/>
  <c r="G528" i="4"/>
  <c r="H528" i="4" s="1"/>
  <c r="G527" i="4"/>
  <c r="H527" i="4" s="1"/>
  <c r="G526" i="4"/>
  <c r="H526" i="4" s="1"/>
  <c r="G525" i="4"/>
  <c r="H525" i="4" s="1"/>
  <c r="G481" i="4"/>
  <c r="G480" i="4"/>
  <c r="H480" i="4" s="1"/>
  <c r="G479" i="4"/>
  <c r="H479" i="4" s="1"/>
  <c r="G478" i="4"/>
  <c r="H478" i="4" s="1"/>
  <c r="G477" i="4"/>
  <c r="H477" i="4" s="1"/>
  <c r="G476" i="4"/>
  <c r="H476" i="4" s="1"/>
  <c r="G432" i="4"/>
  <c r="G431" i="4"/>
  <c r="H431" i="4" s="1"/>
  <c r="G430" i="4"/>
  <c r="H430" i="4" s="1"/>
  <c r="G429" i="4"/>
  <c r="H429" i="4" s="1"/>
  <c r="G428" i="4"/>
  <c r="H428" i="4" s="1"/>
  <c r="G427" i="4"/>
  <c r="H427" i="4" s="1"/>
  <c r="G383" i="4"/>
  <c r="H383" i="4" s="1"/>
  <c r="G382" i="4"/>
  <c r="H382" i="4" s="1"/>
  <c r="G381" i="4"/>
  <c r="H381" i="4" s="1"/>
  <c r="G380" i="4"/>
  <c r="H380" i="4" s="1"/>
  <c r="G379" i="4"/>
  <c r="H379" i="4" s="1"/>
  <c r="G378" i="4"/>
  <c r="H378" i="4" s="1"/>
  <c r="G333" i="4"/>
  <c r="G332" i="4"/>
  <c r="H332" i="4" s="1"/>
  <c r="G331" i="4"/>
  <c r="H331" i="4" s="1"/>
  <c r="G330" i="4"/>
  <c r="H330" i="4" s="1"/>
  <c r="G329" i="4"/>
  <c r="H329" i="4" s="1"/>
  <c r="G328" i="4"/>
  <c r="G284" i="4"/>
  <c r="G283" i="4"/>
  <c r="H283" i="4" s="1"/>
  <c r="G282" i="4"/>
  <c r="H282" i="4" s="1"/>
  <c r="G281" i="4"/>
  <c r="H281" i="4" s="1"/>
  <c r="G280" i="4"/>
  <c r="H280" i="4" s="1"/>
  <c r="G279" i="4"/>
  <c r="G235" i="4"/>
  <c r="G234" i="4"/>
  <c r="H234" i="4" s="1"/>
  <c r="G233" i="4"/>
  <c r="H233" i="4" s="1"/>
  <c r="G232" i="4"/>
  <c r="H232" i="4" s="1"/>
  <c r="G231" i="4"/>
  <c r="H231" i="4" s="1"/>
  <c r="G230" i="4"/>
  <c r="H230" i="4" s="1"/>
  <c r="G170" i="4"/>
  <c r="G169" i="4"/>
  <c r="H169" i="4" s="1"/>
  <c r="G168" i="4"/>
  <c r="H168" i="4" s="1"/>
  <c r="G167" i="4"/>
  <c r="H167" i="4" s="1"/>
  <c r="G166" i="4"/>
  <c r="H166" i="4" s="1"/>
  <c r="G165" i="4"/>
  <c r="H165" i="4" s="1"/>
  <c r="G120" i="4"/>
  <c r="G119" i="4"/>
  <c r="H119" i="4" s="1"/>
  <c r="G118" i="4"/>
  <c r="H118" i="4" s="1"/>
  <c r="G117" i="4"/>
  <c r="H117" i="4" s="1"/>
  <c r="G116" i="4"/>
  <c r="H116" i="4" s="1"/>
  <c r="G115" i="4"/>
  <c r="G71" i="4"/>
  <c r="G70" i="4"/>
  <c r="H70" i="4" s="1"/>
  <c r="G69" i="4"/>
  <c r="H69" i="4" s="1"/>
  <c r="G68" i="4"/>
  <c r="H68" i="4" s="1"/>
  <c r="G67" i="4"/>
  <c r="H67" i="4" s="1"/>
  <c r="G66" i="4"/>
  <c r="G1373" i="4" l="1"/>
  <c r="G1374" i="4" s="1"/>
  <c r="H1374" i="4" s="1"/>
  <c r="G1078" i="4"/>
  <c r="G1079" i="4" s="1"/>
  <c r="H1079" i="4" s="1"/>
  <c r="G584" i="4"/>
  <c r="G585" i="4" s="1"/>
  <c r="H585" i="4" s="1"/>
  <c r="G1275" i="4"/>
  <c r="G1276" i="4" s="1"/>
  <c r="H1276" i="4" s="1"/>
  <c r="G781" i="4"/>
  <c r="G782" i="4" s="1"/>
  <c r="H782" i="4" s="1"/>
  <c r="G124" i="4"/>
  <c r="G125" i="4" s="1"/>
  <c r="H125" i="4" s="1"/>
  <c r="G337" i="4"/>
  <c r="G338" i="4" s="1"/>
  <c r="H338" i="4" s="1"/>
  <c r="G930" i="4"/>
  <c r="G931" i="4" s="1"/>
  <c r="H931" i="4" s="1"/>
  <c r="G75" i="4"/>
  <c r="G76" i="4" s="1"/>
  <c r="H76" i="4" s="1"/>
  <c r="G288" i="4"/>
  <c r="G289" i="4" s="1"/>
  <c r="H289" i="4" s="1"/>
  <c r="H772" i="4"/>
  <c r="G881" i="4"/>
  <c r="G882" i="4" s="1"/>
  <c r="H882" i="4" s="1"/>
  <c r="H1069" i="4"/>
  <c r="G1176" i="4"/>
  <c r="G1177" i="4" s="1"/>
  <c r="H1177" i="4" s="1"/>
  <c r="H1266" i="4"/>
  <c r="G1325" i="4"/>
  <c r="G1326" i="4" s="1"/>
  <c r="H1326" i="4" s="1"/>
  <c r="N4" i="19"/>
  <c r="G534" i="4"/>
  <c r="G535" i="4" s="1"/>
  <c r="H535" i="4" s="1"/>
  <c r="H66" i="4"/>
  <c r="H115" i="4"/>
  <c r="G174" i="4"/>
  <c r="G175" i="4" s="1"/>
  <c r="H175" i="4" s="1"/>
  <c r="G239" i="4"/>
  <c r="G240" i="4" s="1"/>
  <c r="H240" i="4" s="1"/>
  <c r="H279" i="4"/>
  <c r="H328" i="4"/>
  <c r="G387" i="4"/>
  <c r="G388" i="4" s="1"/>
  <c r="H388" i="4" s="1"/>
  <c r="H575" i="4"/>
  <c r="G634" i="4"/>
  <c r="G635" i="4" s="1"/>
  <c r="H635" i="4" s="1"/>
  <c r="G683" i="4"/>
  <c r="G684" i="4" s="1"/>
  <c r="H684" i="4" s="1"/>
  <c r="H872" i="4"/>
  <c r="H921" i="4"/>
  <c r="G980" i="4"/>
  <c r="G981" i="4" s="1"/>
  <c r="H981" i="4" s="1"/>
  <c r="H1167" i="4"/>
  <c r="G1225" i="4"/>
  <c r="G1226" i="4" s="1"/>
  <c r="H1226" i="4" s="1"/>
  <c r="H1316" i="4"/>
  <c r="G831" i="4"/>
  <c r="G832" i="4" s="1"/>
  <c r="H832" i="4" s="1"/>
  <c r="G1127" i="4"/>
  <c r="G1128" i="4" s="1"/>
  <c r="H1128" i="4" s="1"/>
  <c r="G436" i="4"/>
  <c r="G437" i="4" s="1"/>
  <c r="H437" i="4" s="1"/>
  <c r="G485" i="4"/>
  <c r="G486" i="4" s="1"/>
  <c r="H486" i="4" s="1"/>
  <c r="G732" i="4"/>
  <c r="G733" i="4" s="1"/>
  <c r="H733" i="4" s="1"/>
  <c r="H971" i="4"/>
  <c r="G1029" i="4"/>
  <c r="G1030" i="4" s="1"/>
  <c r="H1030" i="4" s="1"/>
  <c r="H1216" i="4"/>
  <c r="AM8" i="5"/>
  <c r="AM9" i="5"/>
  <c r="AM10" i="5"/>
  <c r="AM11" i="5"/>
  <c r="AM12" i="5"/>
  <c r="AM13" i="5"/>
  <c r="AM14" i="5"/>
  <c r="AM15" i="5"/>
  <c r="AM16" i="5"/>
  <c r="AM17" i="5"/>
  <c r="AM18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7" i="5"/>
  <c r="AD8" i="5"/>
  <c r="AD9" i="5"/>
  <c r="AD10" i="5"/>
  <c r="AD11" i="5"/>
  <c r="AD12" i="5"/>
  <c r="AD13" i="5"/>
  <c r="AD14" i="5"/>
  <c r="AD15" i="5"/>
  <c r="AD16" i="5"/>
  <c r="AD17" i="5"/>
  <c r="AD18" i="5"/>
  <c r="AD19" i="5"/>
  <c r="AD20" i="5"/>
  <c r="AD21" i="5"/>
  <c r="AD22" i="5"/>
  <c r="AD23" i="5"/>
  <c r="AD24" i="5"/>
  <c r="AD25" i="5"/>
  <c r="AD26" i="5"/>
  <c r="AD27" i="5"/>
  <c r="AD28" i="5"/>
  <c r="AD29" i="5"/>
  <c r="AD30" i="5"/>
  <c r="AD31" i="5"/>
  <c r="AD32" i="5"/>
  <c r="AD33" i="5"/>
  <c r="AD34" i="5"/>
  <c r="AD35" i="5"/>
  <c r="AD7" i="5"/>
  <c r="W8" i="5"/>
  <c r="W9" i="5"/>
  <c r="W10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W28" i="5"/>
  <c r="W29" i="5"/>
  <c r="W30" i="5"/>
  <c r="W31" i="5"/>
  <c r="W32" i="5"/>
  <c r="W33" i="5"/>
  <c r="W34" i="5"/>
  <c r="W35" i="5"/>
  <c r="W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7" i="5"/>
  <c r="G8" i="5"/>
  <c r="G9" i="5"/>
  <c r="G10" i="5"/>
  <c r="G11" i="5"/>
  <c r="G12" i="5"/>
  <c r="G13" i="5"/>
  <c r="G14" i="5"/>
  <c r="G15" i="5"/>
  <c r="G16" i="5"/>
  <c r="G17" i="5"/>
  <c r="G18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7" i="5"/>
  <c r="AN27" i="5"/>
  <c r="O27" i="5"/>
  <c r="G20" i="4" l="1"/>
  <c r="G19" i="4"/>
  <c r="H19" i="4" s="1"/>
  <c r="G18" i="4"/>
  <c r="H18" i="4" s="1"/>
  <c r="G17" i="4"/>
  <c r="H17" i="4" s="1"/>
  <c r="G16" i="4"/>
  <c r="H16" i="4" l="1"/>
  <c r="G24" i="4"/>
  <c r="I6" i="10"/>
  <c r="J6" i="10" s="1"/>
  <c r="I7" i="10"/>
  <c r="J7" i="10" s="1"/>
  <c r="I8" i="10"/>
  <c r="J8" i="10" s="1"/>
  <c r="I9" i="10"/>
  <c r="J9" i="10" s="1"/>
  <c r="I10" i="10"/>
  <c r="J10" i="10" s="1"/>
  <c r="I11" i="10"/>
  <c r="J11" i="10" s="1"/>
  <c r="I12" i="10"/>
  <c r="J12" i="10" s="1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20" i="10"/>
  <c r="J20" i="10" s="1"/>
  <c r="I21" i="10"/>
  <c r="J21" i="10" s="1"/>
  <c r="I22" i="10"/>
  <c r="J22" i="10" s="1"/>
  <c r="I23" i="10"/>
  <c r="J23" i="10" s="1"/>
  <c r="I24" i="10"/>
  <c r="J24" i="10" s="1"/>
  <c r="I25" i="10"/>
  <c r="J25" i="10" s="1"/>
  <c r="I26" i="10"/>
  <c r="J26" i="10" s="1"/>
  <c r="I27" i="10"/>
  <c r="J27" i="10" s="1"/>
  <c r="I28" i="10"/>
  <c r="J28" i="10" s="1"/>
  <c r="I29" i="10"/>
  <c r="J29" i="10" s="1"/>
  <c r="I30" i="10"/>
  <c r="J30" i="10" s="1"/>
  <c r="I31" i="10"/>
  <c r="J31" i="10" s="1"/>
  <c r="I32" i="10"/>
  <c r="J32" i="10" s="1"/>
  <c r="I33" i="10"/>
  <c r="J33" i="10" s="1"/>
  <c r="I5" i="10"/>
  <c r="J5" i="10" s="1"/>
  <c r="C607" i="11"/>
  <c r="C608" i="11" s="1"/>
  <c r="D608" i="11" s="1"/>
  <c r="C586" i="11"/>
  <c r="C587" i="11" s="1"/>
  <c r="D587" i="11" s="1"/>
  <c r="C565" i="11"/>
  <c r="C566" i="11" s="1"/>
  <c r="D566" i="11" s="1"/>
  <c r="C543" i="11"/>
  <c r="C544" i="11" s="1"/>
  <c r="D544" i="11" s="1"/>
  <c r="C521" i="11"/>
  <c r="C522" i="11" s="1"/>
  <c r="D522" i="11" s="1"/>
  <c r="C500" i="11"/>
  <c r="C501" i="11" s="1"/>
  <c r="D501" i="11" s="1"/>
  <c r="C479" i="11"/>
  <c r="C480" i="11" s="1"/>
  <c r="D480" i="11" s="1"/>
  <c r="C458" i="11"/>
  <c r="C459" i="11" s="1"/>
  <c r="D459" i="11" s="1"/>
  <c r="C437" i="11"/>
  <c r="C438" i="11" s="1"/>
  <c r="D438" i="11" s="1"/>
  <c r="C416" i="11"/>
  <c r="C417" i="11" s="1"/>
  <c r="D417" i="11" s="1"/>
  <c r="C395" i="11"/>
  <c r="C396" i="11" s="1"/>
  <c r="D396" i="11" s="1"/>
  <c r="C374" i="11"/>
  <c r="C375" i="11" s="1"/>
  <c r="D375" i="11" s="1"/>
  <c r="C353" i="11"/>
  <c r="C354" i="11" s="1"/>
  <c r="D354" i="11" s="1"/>
  <c r="C332" i="11"/>
  <c r="C333" i="11" s="1"/>
  <c r="D333" i="11" s="1"/>
  <c r="C311" i="11"/>
  <c r="C312" i="11" s="1"/>
  <c r="D312" i="11" s="1"/>
  <c r="C290" i="11"/>
  <c r="C291" i="11" s="1"/>
  <c r="D291" i="11" s="1"/>
  <c r="C269" i="11"/>
  <c r="C270" i="11" s="1"/>
  <c r="D270" i="11" s="1"/>
  <c r="C248" i="11"/>
  <c r="C249" i="11" s="1"/>
  <c r="D249" i="11" s="1"/>
  <c r="C227" i="11"/>
  <c r="C228" i="11" s="1"/>
  <c r="D228" i="11" s="1"/>
  <c r="C206" i="11"/>
  <c r="C207" i="11" s="1"/>
  <c r="D207" i="11" s="1"/>
  <c r="C185" i="11"/>
  <c r="C186" i="11" s="1"/>
  <c r="D186" i="11" s="1"/>
  <c r="C164" i="11"/>
  <c r="C165" i="11" s="1"/>
  <c r="D165" i="11" s="1"/>
  <c r="C143" i="11"/>
  <c r="C144" i="11" s="1"/>
  <c r="D144" i="11" s="1"/>
  <c r="C122" i="11"/>
  <c r="C123" i="11" s="1"/>
  <c r="D123" i="11" s="1"/>
  <c r="C101" i="11"/>
  <c r="C102" i="11" s="1"/>
  <c r="D102" i="11" s="1"/>
  <c r="C80" i="11"/>
  <c r="C81" i="11" s="1"/>
  <c r="D81" i="11" s="1"/>
  <c r="C59" i="11"/>
  <c r="C60" i="11" s="1"/>
  <c r="D60" i="11" s="1"/>
  <c r="C38" i="11"/>
  <c r="C39" i="11" s="1"/>
  <c r="D39" i="11" s="1"/>
  <c r="C17" i="11"/>
  <c r="C18" i="11" s="1"/>
  <c r="D18" i="11" s="1"/>
  <c r="D115" i="11"/>
  <c r="D116" i="11"/>
  <c r="D117" i="11"/>
  <c r="D118" i="11"/>
  <c r="D119" i="11"/>
  <c r="D120" i="11"/>
  <c r="D10" i="11"/>
  <c r="D605" i="11"/>
  <c r="D604" i="11"/>
  <c r="D603" i="11"/>
  <c r="D602" i="11"/>
  <c r="D601" i="11"/>
  <c r="D600" i="11"/>
  <c r="D584" i="11"/>
  <c r="D583" i="11"/>
  <c r="D582" i="11"/>
  <c r="D581" i="11"/>
  <c r="D580" i="11"/>
  <c r="D579" i="11"/>
  <c r="D563" i="11"/>
  <c r="D562" i="11"/>
  <c r="D561" i="11"/>
  <c r="D560" i="11"/>
  <c r="D559" i="11"/>
  <c r="D558" i="11"/>
  <c r="D541" i="11"/>
  <c r="D540" i="11"/>
  <c r="D539" i="11"/>
  <c r="D538" i="11"/>
  <c r="D537" i="11"/>
  <c r="D536" i="11"/>
  <c r="D519" i="11"/>
  <c r="D518" i="11"/>
  <c r="D517" i="11"/>
  <c r="D516" i="11"/>
  <c r="D515" i="11"/>
  <c r="D514" i="11"/>
  <c r="D498" i="11"/>
  <c r="D497" i="11"/>
  <c r="D496" i="11"/>
  <c r="D495" i="11"/>
  <c r="D494" i="11"/>
  <c r="D493" i="11"/>
  <c r="D477" i="11"/>
  <c r="D476" i="11"/>
  <c r="D475" i="11"/>
  <c r="D474" i="11"/>
  <c r="D473" i="11"/>
  <c r="D472" i="11"/>
  <c r="D456" i="11"/>
  <c r="D455" i="11"/>
  <c r="D454" i="11"/>
  <c r="D453" i="11"/>
  <c r="D452" i="11"/>
  <c r="D451" i="11"/>
  <c r="D435" i="11"/>
  <c r="D434" i="11"/>
  <c r="D433" i="11"/>
  <c r="D432" i="11"/>
  <c r="D431" i="11"/>
  <c r="D430" i="11"/>
  <c r="D414" i="11"/>
  <c r="D413" i="11"/>
  <c r="D412" i="11"/>
  <c r="D411" i="11"/>
  <c r="D410" i="11"/>
  <c r="D409" i="11"/>
  <c r="D393" i="11"/>
  <c r="D392" i="11"/>
  <c r="D391" i="11"/>
  <c r="D390" i="11"/>
  <c r="D389" i="11"/>
  <c r="D388" i="11"/>
  <c r="D372" i="11"/>
  <c r="D371" i="11"/>
  <c r="D370" i="11"/>
  <c r="D369" i="11"/>
  <c r="D368" i="11"/>
  <c r="D367" i="11"/>
  <c r="D351" i="11"/>
  <c r="D350" i="11"/>
  <c r="D349" i="11"/>
  <c r="D348" i="11"/>
  <c r="D347" i="11"/>
  <c r="D346" i="11"/>
  <c r="D330" i="11"/>
  <c r="D329" i="11"/>
  <c r="D328" i="11"/>
  <c r="D327" i="11"/>
  <c r="D326" i="11"/>
  <c r="D325" i="11"/>
  <c r="D309" i="11"/>
  <c r="D308" i="11"/>
  <c r="D307" i="11"/>
  <c r="D306" i="11"/>
  <c r="D305" i="11"/>
  <c r="D304" i="11"/>
  <c r="D288" i="11"/>
  <c r="D287" i="11"/>
  <c r="D286" i="11"/>
  <c r="D285" i="11"/>
  <c r="D284" i="11"/>
  <c r="D283" i="11"/>
  <c r="D267" i="11"/>
  <c r="D266" i="11"/>
  <c r="D265" i="11"/>
  <c r="D264" i="11"/>
  <c r="D263" i="11"/>
  <c r="D262" i="11"/>
  <c r="D246" i="11"/>
  <c r="D245" i="11"/>
  <c r="D244" i="11"/>
  <c r="D243" i="11"/>
  <c r="D242" i="11"/>
  <c r="D241" i="11"/>
  <c r="D225" i="11"/>
  <c r="D224" i="11"/>
  <c r="D223" i="11"/>
  <c r="D222" i="11"/>
  <c r="D221" i="11"/>
  <c r="D220" i="11"/>
  <c r="D204" i="11"/>
  <c r="D203" i="11"/>
  <c r="D202" i="11"/>
  <c r="D201" i="11"/>
  <c r="D200" i="11"/>
  <c r="D199" i="11"/>
  <c r="D183" i="11"/>
  <c r="D182" i="11"/>
  <c r="D181" i="11"/>
  <c r="D180" i="11"/>
  <c r="D179" i="11"/>
  <c r="D178" i="11"/>
  <c r="D162" i="11"/>
  <c r="D161" i="11"/>
  <c r="D160" i="11"/>
  <c r="D159" i="11"/>
  <c r="D158" i="11"/>
  <c r="D157" i="11"/>
  <c r="D141" i="11"/>
  <c r="D140" i="11"/>
  <c r="D139" i="11"/>
  <c r="D138" i="11"/>
  <c r="D137" i="11"/>
  <c r="D136" i="11"/>
  <c r="D99" i="11"/>
  <c r="D98" i="11"/>
  <c r="D97" i="11"/>
  <c r="D96" i="11"/>
  <c r="D95" i="11"/>
  <c r="D94" i="11"/>
  <c r="D78" i="11"/>
  <c r="D77" i="11"/>
  <c r="D76" i="11"/>
  <c r="D75" i="11"/>
  <c r="D74" i="11"/>
  <c r="D73" i="11"/>
  <c r="D57" i="11"/>
  <c r="D56" i="11"/>
  <c r="D55" i="11"/>
  <c r="D54" i="11"/>
  <c r="D53" i="11"/>
  <c r="D52" i="11"/>
  <c r="D36" i="11"/>
  <c r="D35" i="11"/>
  <c r="D34" i="11"/>
  <c r="D33" i="11"/>
  <c r="D32" i="11"/>
  <c r="D31" i="11"/>
  <c r="G25" i="4" l="1"/>
  <c r="H25" i="4" s="1"/>
  <c r="D11" i="11"/>
  <c r="D12" i="11"/>
  <c r="D13" i="11"/>
  <c r="D14" i="11"/>
  <c r="D15" i="11"/>
  <c r="K6" i="10" l="1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5" i="10"/>
  <c r="O9" i="5"/>
  <c r="P9" i="5" s="1"/>
  <c r="AN24" i="5"/>
  <c r="P27" i="5"/>
  <c r="H8" i="5" l="1"/>
  <c r="H9" i="5"/>
  <c r="H10" i="5"/>
  <c r="H11" i="5"/>
  <c r="H12" i="5"/>
  <c r="H13" i="5"/>
  <c r="H14" i="5"/>
  <c r="I14" i="5" s="1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7" i="5"/>
  <c r="AO24" i="5"/>
  <c r="AN8" i="5"/>
  <c r="AO8" i="5" s="1"/>
  <c r="AN9" i="5"/>
  <c r="AO9" i="5" s="1"/>
  <c r="AN10" i="5"/>
  <c r="AO10" i="5" s="1"/>
  <c r="AN11" i="5"/>
  <c r="AO11" i="5" s="1"/>
  <c r="AN12" i="5"/>
  <c r="AO12" i="5" s="1"/>
  <c r="AN13" i="5"/>
  <c r="AO13" i="5" s="1"/>
  <c r="AN14" i="5"/>
  <c r="AO14" i="5" s="1"/>
  <c r="AN15" i="5"/>
  <c r="AO15" i="5" s="1"/>
  <c r="AN16" i="5"/>
  <c r="AO16" i="5" s="1"/>
  <c r="AN17" i="5"/>
  <c r="AO17" i="5" s="1"/>
  <c r="AN18" i="5"/>
  <c r="AO18" i="5" s="1"/>
  <c r="AN19" i="5"/>
  <c r="AO19" i="5" s="1"/>
  <c r="AN20" i="5"/>
  <c r="AO20" i="5" s="1"/>
  <c r="AN21" i="5"/>
  <c r="AO21" i="5" s="1"/>
  <c r="AN22" i="5"/>
  <c r="AO22" i="5" s="1"/>
  <c r="AN23" i="5"/>
  <c r="AO23" i="5" s="1"/>
  <c r="AN25" i="5"/>
  <c r="AO25" i="5" s="1"/>
  <c r="AN26" i="5"/>
  <c r="AO26" i="5" s="1"/>
  <c r="AO27" i="5"/>
  <c r="AN28" i="5"/>
  <c r="AO28" i="5" s="1"/>
  <c r="AN29" i="5"/>
  <c r="AO29" i="5" s="1"/>
  <c r="AN30" i="5"/>
  <c r="AO30" i="5" s="1"/>
  <c r="AN31" i="5"/>
  <c r="AO31" i="5" s="1"/>
  <c r="AN32" i="5"/>
  <c r="AO32" i="5" s="1"/>
  <c r="AN33" i="5"/>
  <c r="AO33" i="5" s="1"/>
  <c r="AN34" i="5"/>
  <c r="AO34" i="5" s="1"/>
  <c r="AN35" i="5"/>
  <c r="AO35" i="5" s="1"/>
  <c r="AN7" i="5"/>
  <c r="AO7" i="5" s="1"/>
  <c r="AE8" i="5"/>
  <c r="AF8" i="5" s="1"/>
  <c r="AE9" i="5"/>
  <c r="AF9" i="5" s="1"/>
  <c r="AE10" i="5"/>
  <c r="AF10" i="5" s="1"/>
  <c r="AE11" i="5"/>
  <c r="AF11" i="5" s="1"/>
  <c r="AE12" i="5"/>
  <c r="AF12" i="5" s="1"/>
  <c r="AE13" i="5"/>
  <c r="AF13" i="5" s="1"/>
  <c r="AE14" i="5"/>
  <c r="AF14" i="5" s="1"/>
  <c r="AE15" i="5"/>
  <c r="AF15" i="5" s="1"/>
  <c r="AE16" i="5"/>
  <c r="AF16" i="5" s="1"/>
  <c r="AE17" i="5"/>
  <c r="AF17" i="5" s="1"/>
  <c r="AE18" i="5"/>
  <c r="AF18" i="5" s="1"/>
  <c r="AE19" i="5"/>
  <c r="AF19" i="5" s="1"/>
  <c r="AE20" i="5"/>
  <c r="AF20" i="5" s="1"/>
  <c r="AE21" i="5"/>
  <c r="AF21" i="5" s="1"/>
  <c r="AE22" i="5"/>
  <c r="AF22" i="5" s="1"/>
  <c r="AE23" i="5"/>
  <c r="AF23" i="5" s="1"/>
  <c r="AE24" i="5"/>
  <c r="AF24" i="5" s="1"/>
  <c r="AE25" i="5"/>
  <c r="AF25" i="5" s="1"/>
  <c r="AE26" i="5"/>
  <c r="AF26" i="5" s="1"/>
  <c r="AE27" i="5"/>
  <c r="AE28" i="5"/>
  <c r="AF28" i="5" s="1"/>
  <c r="AE29" i="5"/>
  <c r="AE30" i="5"/>
  <c r="AF30" i="5" s="1"/>
  <c r="AE31" i="5"/>
  <c r="AF31" i="5" s="1"/>
  <c r="AE32" i="5"/>
  <c r="AF32" i="5" s="1"/>
  <c r="AE33" i="5"/>
  <c r="AF33" i="5" s="1"/>
  <c r="AE34" i="5"/>
  <c r="AF34" i="5" s="1"/>
  <c r="AE35" i="5"/>
  <c r="AF35" i="5" s="1"/>
  <c r="AE7" i="5"/>
  <c r="AF7" i="5" s="1"/>
  <c r="X8" i="5"/>
  <c r="Y8" i="5" s="1"/>
  <c r="X9" i="5"/>
  <c r="Y9" i="5" s="1"/>
  <c r="X10" i="5"/>
  <c r="Y10" i="5" s="1"/>
  <c r="X11" i="5"/>
  <c r="Y11" i="5" s="1"/>
  <c r="X12" i="5"/>
  <c r="Y12" i="5" s="1"/>
  <c r="X13" i="5"/>
  <c r="Y13" i="5" s="1"/>
  <c r="X14" i="5"/>
  <c r="Y14" i="5" s="1"/>
  <c r="X15" i="5"/>
  <c r="Y15" i="5" s="1"/>
  <c r="X16" i="5"/>
  <c r="Y16" i="5" s="1"/>
  <c r="X17" i="5"/>
  <c r="Y17" i="5" s="1"/>
  <c r="X18" i="5"/>
  <c r="Y18" i="5" s="1"/>
  <c r="X19" i="5"/>
  <c r="Y19" i="5" s="1"/>
  <c r="X20" i="5"/>
  <c r="Y20" i="5" s="1"/>
  <c r="X21" i="5"/>
  <c r="Y21" i="5" s="1"/>
  <c r="X22" i="5"/>
  <c r="Y22" i="5" s="1"/>
  <c r="X23" i="5"/>
  <c r="Y23" i="5" s="1"/>
  <c r="X24" i="5"/>
  <c r="Y24" i="5" s="1"/>
  <c r="X25" i="5"/>
  <c r="Y25" i="5" s="1"/>
  <c r="X26" i="5"/>
  <c r="X27" i="5"/>
  <c r="Y27" i="5" s="1"/>
  <c r="X28" i="5"/>
  <c r="Y28" i="5" s="1"/>
  <c r="X29" i="5"/>
  <c r="Y29" i="5" s="1"/>
  <c r="X30" i="5"/>
  <c r="Y30" i="5" s="1"/>
  <c r="X31" i="5"/>
  <c r="Y31" i="5" s="1"/>
  <c r="X32" i="5"/>
  <c r="Y32" i="5" s="1"/>
  <c r="X33" i="5"/>
  <c r="Y33" i="5" s="1"/>
  <c r="X34" i="5"/>
  <c r="Y34" i="5" s="1"/>
  <c r="X35" i="5"/>
  <c r="Y35" i="5" s="1"/>
  <c r="X7" i="5"/>
  <c r="Y7" i="5" s="1"/>
  <c r="O8" i="5"/>
  <c r="P8" i="5" s="1"/>
  <c r="O10" i="5"/>
  <c r="P10" i="5" s="1"/>
  <c r="O11" i="5"/>
  <c r="P11" i="5" s="1"/>
  <c r="O12" i="5"/>
  <c r="P12" i="5" s="1"/>
  <c r="O13" i="5"/>
  <c r="P13" i="5" s="1"/>
  <c r="O14" i="5"/>
  <c r="P14" i="5" s="1"/>
  <c r="O15" i="5"/>
  <c r="P15" i="5" s="1"/>
  <c r="O16" i="5"/>
  <c r="P16" i="5" s="1"/>
  <c r="O17" i="5"/>
  <c r="P17" i="5" s="1"/>
  <c r="O18" i="5"/>
  <c r="P18" i="5" s="1"/>
  <c r="O19" i="5"/>
  <c r="P19" i="5" s="1"/>
  <c r="O20" i="5"/>
  <c r="P20" i="5" s="1"/>
  <c r="O21" i="5"/>
  <c r="P21" i="5" s="1"/>
  <c r="O22" i="5"/>
  <c r="P22" i="5" s="1"/>
  <c r="O23" i="5"/>
  <c r="P23" i="5" s="1"/>
  <c r="O24" i="5"/>
  <c r="P24" i="5" s="1"/>
  <c r="O25" i="5"/>
  <c r="P25" i="5" s="1"/>
  <c r="O26" i="5"/>
  <c r="P26" i="5" s="1"/>
  <c r="O28" i="5"/>
  <c r="P28" i="5" s="1"/>
  <c r="O29" i="5"/>
  <c r="P29" i="5" s="1"/>
  <c r="O30" i="5"/>
  <c r="P30" i="5" s="1"/>
  <c r="O31" i="5"/>
  <c r="P31" i="5" s="1"/>
  <c r="O32" i="5"/>
  <c r="P32" i="5" s="1"/>
  <c r="O33" i="5"/>
  <c r="P33" i="5" s="1"/>
  <c r="O34" i="5"/>
  <c r="P34" i="5" s="1"/>
  <c r="O35" i="5"/>
  <c r="P35" i="5" s="1"/>
  <c r="O7" i="5"/>
  <c r="P7" i="5" s="1"/>
  <c r="I7" i="5" l="1"/>
  <c r="AT7" i="5"/>
  <c r="AU7" i="5" s="1"/>
  <c r="AT32" i="5"/>
  <c r="AU32" i="5" s="1"/>
  <c r="AT24" i="5"/>
  <c r="AU24" i="5" s="1"/>
  <c r="AT20" i="5"/>
  <c r="AU20" i="5" s="1"/>
  <c r="AT16" i="5"/>
  <c r="AU16" i="5" s="1"/>
  <c r="AT8" i="5"/>
  <c r="AU8" i="5" s="1"/>
  <c r="AT29" i="5"/>
  <c r="AU29" i="5" s="1"/>
  <c r="AT25" i="5"/>
  <c r="AU25" i="5" s="1"/>
  <c r="AT21" i="5"/>
  <c r="AU21" i="5" s="1"/>
  <c r="AT17" i="5"/>
  <c r="AU17" i="5" s="1"/>
  <c r="AT9" i="5"/>
  <c r="AU9" i="5" s="1"/>
  <c r="AT34" i="5"/>
  <c r="AU34" i="5" s="1"/>
  <c r="AT30" i="5"/>
  <c r="AU30" i="5" s="1"/>
  <c r="AT26" i="5"/>
  <c r="AU26" i="5" s="1"/>
  <c r="AT22" i="5"/>
  <c r="AU22" i="5" s="1"/>
  <c r="AT18" i="5"/>
  <c r="AU18" i="5" s="1"/>
  <c r="AT14" i="5"/>
  <c r="AU14" i="5" s="1"/>
  <c r="AT10" i="5"/>
  <c r="AU10" i="5" s="1"/>
  <c r="I13" i="5"/>
  <c r="AT13" i="5"/>
  <c r="AU13" i="5" s="1"/>
  <c r="I31" i="5"/>
  <c r="AT31" i="5"/>
  <c r="AU31" i="5" s="1"/>
  <c r="AT28" i="5"/>
  <c r="AU28" i="5" s="1"/>
  <c r="AT12" i="5"/>
  <c r="AU12" i="5" s="1"/>
  <c r="AT33" i="5"/>
  <c r="AU33" i="5" s="1"/>
  <c r="AT35" i="5"/>
  <c r="AU35" i="5" s="1"/>
  <c r="AT27" i="5"/>
  <c r="AU27" i="5" s="1"/>
  <c r="AT23" i="5"/>
  <c r="AU23" i="5" s="1"/>
  <c r="AT15" i="5"/>
  <c r="AU15" i="5" s="1"/>
  <c r="AT11" i="5"/>
  <c r="AU11" i="5" s="1"/>
  <c r="AT19" i="5"/>
  <c r="AU19" i="5" s="1"/>
  <c r="I35" i="5"/>
  <c r="I26" i="5"/>
  <c r="I18" i="5"/>
  <c r="I10" i="5"/>
  <c r="I15" i="5"/>
  <c r="I19" i="5"/>
  <c r="I21" i="5"/>
  <c r="I17" i="5"/>
  <c r="I11" i="5"/>
  <c r="I23" i="5"/>
  <c r="I32" i="5"/>
  <c r="I28" i="5"/>
  <c r="I24" i="5"/>
  <c r="I20" i="5"/>
  <c r="I16" i="5"/>
  <c r="I12" i="5"/>
  <c r="I8" i="5"/>
  <c r="I9" i="5"/>
  <c r="I30" i="5"/>
  <c r="I22" i="5"/>
  <c r="I34" i="5"/>
  <c r="I25" i="5"/>
  <c r="I33" i="5"/>
  <c r="Y26" i="5"/>
  <c r="I29" i="5"/>
  <c r="I27" i="5"/>
  <c r="AV9" i="5" l="1"/>
  <c r="AV11" i="5"/>
  <c r="AV13" i="5"/>
  <c r="AV15" i="5"/>
  <c r="AV17" i="5"/>
  <c r="AV19" i="5"/>
  <c r="AV21" i="5"/>
  <c r="AV23" i="5"/>
  <c r="AV25" i="5"/>
  <c r="AV27" i="5"/>
  <c r="AV29" i="5"/>
  <c r="AV31" i="5"/>
  <c r="AV33" i="5"/>
  <c r="AV35" i="5"/>
  <c r="AV8" i="5"/>
  <c r="AV10" i="5"/>
  <c r="AV12" i="5"/>
  <c r="AV14" i="5"/>
  <c r="AV16" i="5"/>
  <c r="AV18" i="5"/>
  <c r="AV20" i="5"/>
  <c r="AV22" i="5"/>
  <c r="AV24" i="5"/>
  <c r="AV26" i="5"/>
  <c r="AV28" i="5"/>
  <c r="AV30" i="5"/>
  <c r="AV32" i="5"/>
  <c r="AV34" i="5"/>
  <c r="AV7" i="5"/>
</calcChain>
</file>

<file path=xl/sharedStrings.xml><?xml version="1.0" encoding="utf-8"?>
<sst xmlns="http://schemas.openxmlformats.org/spreadsheetml/2006/main" count="8682" uniqueCount="616">
  <si>
    <t>KC GURUKUL PUBLIC SCHOOL</t>
  </si>
  <si>
    <t>CBSE AFFILIATED                     AFFILIATION NO : 730056</t>
  </si>
  <si>
    <t>OPP. BSF CAMPUS JAMMU</t>
  </si>
  <si>
    <t>CLASS :</t>
  </si>
  <si>
    <t>NAME</t>
  </si>
  <si>
    <t>ADM.NO</t>
  </si>
  <si>
    <t>SCHOLASTIC AREA</t>
  </si>
  <si>
    <t>TERM I</t>
  </si>
  <si>
    <t>S.NO</t>
  </si>
  <si>
    <t>SUBJECTS</t>
  </si>
  <si>
    <t>TOTAL</t>
  </si>
  <si>
    <t>ENGLISH</t>
  </si>
  <si>
    <t>HINDI</t>
  </si>
  <si>
    <t>MATHS</t>
  </si>
  <si>
    <t>COMP.Sc</t>
  </si>
  <si>
    <t xml:space="preserve">PERCENTAGE </t>
  </si>
  <si>
    <t>%AGE</t>
  </si>
  <si>
    <t>PRINCIPAL SIGN</t>
  </si>
  <si>
    <t>MOTHER'S NAME:</t>
  </si>
  <si>
    <t>S.No.</t>
  </si>
  <si>
    <t>GRADE</t>
  </si>
  <si>
    <t>GK</t>
  </si>
  <si>
    <t>M.SC</t>
  </si>
  <si>
    <t>SCIENCE</t>
  </si>
  <si>
    <t xml:space="preserve">                        PH.NO.   6005510660                       E-Mail ID : kcgurukuljmu@gmail.com</t>
  </si>
  <si>
    <t xml:space="preserve">ROLL NO:                                     </t>
  </si>
  <si>
    <t>S.SCIENCE</t>
  </si>
  <si>
    <t>SUBJECT ENRICHMENT        (5)</t>
  </si>
  <si>
    <t>PA I                                (10)</t>
  </si>
  <si>
    <t>ACTIVITY                  (5)</t>
  </si>
  <si>
    <t>TERM I                               (80)</t>
  </si>
  <si>
    <t>TOTAL   (100)</t>
  </si>
  <si>
    <t>FATHER'S NAME</t>
  </si>
  <si>
    <t>CLASS TEACHER SIGNATURE</t>
  </si>
  <si>
    <t>URDU/SANSKRIT</t>
  </si>
  <si>
    <t>S.E                      (5)</t>
  </si>
  <si>
    <t>GR</t>
  </si>
  <si>
    <t>GRAND TOTAL</t>
  </si>
  <si>
    <t>OVERALL GRADE</t>
  </si>
  <si>
    <t>SOCIAL SCIENCE</t>
  </si>
  <si>
    <t>COMPUTER SCIENCE</t>
  </si>
  <si>
    <t>GK                  40</t>
  </si>
  <si>
    <t>M.SC    40</t>
  </si>
  <si>
    <t>U/S             40</t>
  </si>
  <si>
    <t>Name</t>
  </si>
  <si>
    <t>K.C. Gurukul Public School, Jammu</t>
  </si>
  <si>
    <t>S. No.</t>
  </si>
  <si>
    <t>ROLL NO : 1</t>
  </si>
  <si>
    <t>MARKS(20)</t>
  </si>
  <si>
    <t>PRINCIPAL</t>
  </si>
  <si>
    <t>PERCENTAGE</t>
  </si>
  <si>
    <t>HY</t>
  </si>
  <si>
    <t>FINAL</t>
  </si>
  <si>
    <t>G.K</t>
  </si>
  <si>
    <t>S.E</t>
  </si>
  <si>
    <t>N.B</t>
  </si>
  <si>
    <t>TERM 1 (40)</t>
  </si>
  <si>
    <t xml:space="preserve">CLASS TR. </t>
  </si>
  <si>
    <t>REPORT CARD FOR PA I</t>
  </si>
  <si>
    <t xml:space="preserve">                              SESSION 2023-2024</t>
  </si>
  <si>
    <t>SESSION 2023-2024</t>
  </si>
  <si>
    <t>1</t>
  </si>
  <si>
    <t>Aadhya Sharma</t>
  </si>
  <si>
    <t>2</t>
  </si>
  <si>
    <t>Ayush Vaid</t>
  </si>
  <si>
    <t>3</t>
  </si>
  <si>
    <t>4</t>
  </si>
  <si>
    <t>Akshat Sharma</t>
  </si>
  <si>
    <t>5</t>
  </si>
  <si>
    <t>Akshit Manotra</t>
  </si>
  <si>
    <t>6</t>
  </si>
  <si>
    <t>Ansham Sharma</t>
  </si>
  <si>
    <t>7</t>
  </si>
  <si>
    <t>Aradhya Sharma</t>
  </si>
  <si>
    <t>8</t>
  </si>
  <si>
    <t>Arnav Thakur</t>
  </si>
  <si>
    <t>9</t>
  </si>
  <si>
    <t>Arpit Khajuria</t>
  </si>
  <si>
    <t>10</t>
  </si>
  <si>
    <t>Ashwin Chobber</t>
  </si>
  <si>
    <t>11</t>
  </si>
  <si>
    <t>Diya Pandita</t>
  </si>
  <si>
    <t>12</t>
  </si>
  <si>
    <t>Gagandeep Kour</t>
  </si>
  <si>
    <t>13</t>
  </si>
  <si>
    <t>Harshit Sharma</t>
  </si>
  <si>
    <t>14</t>
  </si>
  <si>
    <t>Hiya Manhas</t>
  </si>
  <si>
    <t>15</t>
  </si>
  <si>
    <t>16</t>
  </si>
  <si>
    <t>Kshitija Abrol</t>
  </si>
  <si>
    <t>17</t>
  </si>
  <si>
    <t>Mannan</t>
  </si>
  <si>
    <t>18</t>
  </si>
  <si>
    <t>19</t>
  </si>
  <si>
    <t>20</t>
  </si>
  <si>
    <t>21</t>
  </si>
  <si>
    <t>Nishtha Gupta</t>
  </si>
  <si>
    <t>22</t>
  </si>
  <si>
    <t>Parth Koul</t>
  </si>
  <si>
    <t>23</t>
  </si>
  <si>
    <t>Pavni Sharma</t>
  </si>
  <si>
    <t>24</t>
  </si>
  <si>
    <t>25</t>
  </si>
  <si>
    <t>26</t>
  </si>
  <si>
    <t>27</t>
  </si>
  <si>
    <t>28</t>
  </si>
  <si>
    <t>Yaksh Gupta</t>
  </si>
  <si>
    <t>29</t>
  </si>
  <si>
    <t>Yashavi Sen</t>
  </si>
  <si>
    <t>ab</t>
  </si>
  <si>
    <t>CLASS TR. ROOHI MAGOTRA</t>
  </si>
  <si>
    <t>KC GURUKUL PUBLIC SCHOOL PALOURA JAMMU</t>
  </si>
  <si>
    <t>CLASS  : VIIIA</t>
  </si>
  <si>
    <t>Teacher Incharge : ROOHI MAGOTRA</t>
  </si>
  <si>
    <t>CONTACT NO.</t>
  </si>
  <si>
    <t>S.NO.</t>
  </si>
  <si>
    <t>ADM NO.</t>
  </si>
  <si>
    <t>D.O.J</t>
  </si>
  <si>
    <t>NAME OF THE STUDENT</t>
  </si>
  <si>
    <t>FATHER'S OCCUPATION</t>
  </si>
  <si>
    <t>MOTHER'S NAME</t>
  </si>
  <si>
    <t>M. OCCUPATION</t>
  </si>
  <si>
    <t>D.O.B.</t>
  </si>
  <si>
    <t>HOME ADDRESS</t>
  </si>
  <si>
    <t xml:space="preserve">Father </t>
  </si>
  <si>
    <t>Mother</t>
  </si>
  <si>
    <t>AADHAR CARD NO.</t>
  </si>
  <si>
    <t>CAT.</t>
  </si>
  <si>
    <t>SEX</t>
  </si>
  <si>
    <t>E-mail</t>
  </si>
  <si>
    <t>PL 957</t>
  </si>
  <si>
    <t>AADHYA SHARMA</t>
  </si>
  <si>
    <t>VARINDER SHARMA</t>
  </si>
  <si>
    <t>GOVT. EMPLOYEE</t>
  </si>
  <si>
    <t>REKHA GUPTA</t>
  </si>
  <si>
    <t>Tawi enclave nandani Near SOS School Talabtillo</t>
  </si>
  <si>
    <t>Gen</t>
  </si>
  <si>
    <t>F</t>
  </si>
  <si>
    <t>rekhasharmaseri@gmail.com</t>
  </si>
  <si>
    <t>PL-673</t>
  </si>
  <si>
    <t>AAYUSH VAID</t>
  </si>
  <si>
    <t>SANJEEV VAID</t>
  </si>
  <si>
    <t>BUSINESS MAN</t>
  </si>
  <si>
    <t>SAKSHI VAID</t>
  </si>
  <si>
    <t>HOUSEWIFE</t>
  </si>
  <si>
    <t>H.no-146, Partap Garh, Jammu</t>
  </si>
  <si>
    <t>M</t>
  </si>
  <si>
    <t>SANJEEVVAID29@GMAIL.COM</t>
  </si>
  <si>
    <t>PL 947</t>
  </si>
  <si>
    <t>ABHIRAJ SINGH BANDRAL</t>
  </si>
  <si>
    <t>GOURAV SINGH BANDRAL</t>
  </si>
  <si>
    <t>GOVT.EMPLOYEE</t>
  </si>
  <si>
    <t>NEETU BANDRAL</t>
  </si>
  <si>
    <t>GOVT EMPLOYEE</t>
  </si>
  <si>
    <t>Patta Paloura Near J&amp;K Bank Jammu</t>
  </si>
  <si>
    <t>neetujamwal9796@gmail.com</t>
  </si>
  <si>
    <t>PL 970</t>
  </si>
  <si>
    <t>AKSHAT SHARMA</t>
  </si>
  <si>
    <t>KULDEEP KUMAR</t>
  </si>
  <si>
    <t>ARMY EX- SERVICE MAN</t>
  </si>
  <si>
    <t>AVNI SHARMA</t>
  </si>
  <si>
    <t>VINAKA NAGAR SEC 1 MUTHI</t>
  </si>
  <si>
    <t>KUKU94591@GMAIL.COM</t>
  </si>
  <si>
    <t>PL 782</t>
  </si>
  <si>
    <t>AKSHIT MANOTRA</t>
  </si>
  <si>
    <t>ASHWANI KUMAR</t>
  </si>
  <si>
    <t>PRIYA SHARMA</t>
  </si>
  <si>
    <t>JHIRI ROAD MISHRIWALA Tehsil Bhlwal</t>
  </si>
  <si>
    <t>ASHPRIYA1977@GMAIL.COM</t>
  </si>
  <si>
    <t>PL 920</t>
  </si>
  <si>
    <t>ANSHAM SHARMA</t>
  </si>
  <si>
    <t>RAJESH KUMAR</t>
  </si>
  <si>
    <t>PUJA SHARMA</t>
  </si>
  <si>
    <t>Patoli Brahmna</t>
  </si>
  <si>
    <t>RAJESHSHARMA.JAMMU@GMAIL.COM</t>
  </si>
  <si>
    <t>PL-1068</t>
  </si>
  <si>
    <t>ARADHYA SHARMA</t>
  </si>
  <si>
    <t>SANJEEV KUMAR</t>
  </si>
  <si>
    <t>GOVT. SERVICE</t>
  </si>
  <si>
    <t>SANTOSH SHARMA</t>
  </si>
  <si>
    <t>H.no.638 ML No 13 Rajpura shakti Nagar</t>
  </si>
  <si>
    <t>PL 740</t>
  </si>
  <si>
    <t>ARNAV THAKUR</t>
  </si>
  <si>
    <t>PARSHOTAM THAKUR</t>
  </si>
  <si>
    <t>DT.COMMANDER IN ITBP</t>
  </si>
  <si>
    <t>USHA THAKUR</t>
  </si>
  <si>
    <t>Lane No 6 Pooja Colony Lower Thathar Bantalab</t>
  </si>
  <si>
    <t>PSTHAKURARNAV@GMAIL.COM</t>
  </si>
  <si>
    <t>PL 988</t>
  </si>
  <si>
    <t>ARPIT KHAJURIA</t>
  </si>
  <si>
    <t>RAJEEV KHAJURIA</t>
  </si>
  <si>
    <t>RETIRED FROM SAIL</t>
  </si>
  <si>
    <t>MEENAKSHI SHARMA</t>
  </si>
  <si>
    <t>192-P NEWPLOT SARWAL Near Krishna Building</t>
  </si>
  <si>
    <t>RAJEEVK111@HOTMAIL.COM</t>
  </si>
  <si>
    <t>PL- 1291</t>
  </si>
  <si>
    <t>15/04/20</t>
  </si>
  <si>
    <t>ASHWIN CHOBBER</t>
  </si>
  <si>
    <t>NARESH KUMAR</t>
  </si>
  <si>
    <t>GULSHAN KUMARI</t>
  </si>
  <si>
    <t>LIBRARIAN</t>
  </si>
  <si>
    <t xml:space="preserve">R/o Babatala
P/o shama chak
Jammu </t>
  </si>
  <si>
    <t>GEN</t>
  </si>
  <si>
    <t>NARESHKUMAR083@Yahoo.in</t>
  </si>
  <si>
    <t>PL-1162</t>
  </si>
  <si>
    <t>DIYA PANDITA</t>
  </si>
  <si>
    <t>VINOD PANDITA</t>
  </si>
  <si>
    <t>JYOTI PANDITA</t>
  </si>
  <si>
    <t>H.No. 101/D Sector No 1 Lane No. 2 Durga Nagar</t>
  </si>
  <si>
    <t>VIHUJAMMU001@GMAIL.COM</t>
  </si>
  <si>
    <t>PL 628</t>
  </si>
  <si>
    <t>GAGANDEEP KOUR</t>
  </si>
  <si>
    <t>BALVINDER SINGH</t>
  </si>
  <si>
    <t>GURVINDER KOUR</t>
  </si>
  <si>
    <t>04-03-2010</t>
  </si>
  <si>
    <t>3/111 Indira vihar Old Janipur, patoli</t>
  </si>
  <si>
    <t>SUNNYSUKH2511@GMAIL.COM</t>
  </si>
  <si>
    <t>PL 719</t>
  </si>
  <si>
    <t>HARSHIT SHARMA</t>
  </si>
  <si>
    <t>ASHWANI SHARMA</t>
  </si>
  <si>
    <t>RACHNA SHARMA</t>
  </si>
  <si>
    <t>BUSINESS WOMAN</t>
  </si>
  <si>
    <t>18-07-2010</t>
  </si>
  <si>
    <t>L.No.3 Gurha Keran Bantalab Barnai</t>
  </si>
  <si>
    <t>ASHWANI15892@gmail.com</t>
  </si>
  <si>
    <t>PL 736</t>
  </si>
  <si>
    <t>HIYA MANHAS</t>
  </si>
  <si>
    <t>HARESH MANHAS</t>
  </si>
  <si>
    <t>ANJANI PARMAR</t>
  </si>
  <si>
    <t>GOVT. TEACHER</t>
  </si>
  <si>
    <t>504 Suraksha Vihar Paloura top</t>
  </si>
  <si>
    <t>ANJALIMANHAS81@GMAIL.COM</t>
  </si>
  <si>
    <t>PL-1053</t>
  </si>
  <si>
    <t>KRISHANG SACHDEVA</t>
  </si>
  <si>
    <t>DALIP KUMAR SACHDEVA</t>
  </si>
  <si>
    <t>ANJANA SACHDEVA</t>
  </si>
  <si>
    <t>PVT TEACHER</t>
  </si>
  <si>
    <t>H.No. 331/3 Shivalik Puram Janipur Colony</t>
  </si>
  <si>
    <t>SACHDEVADALIP8@GMAIL.COM</t>
  </si>
  <si>
    <t>PL-1141</t>
  </si>
  <si>
    <t>KSHITIJA ABROL</t>
  </si>
  <si>
    <t>SUNIL ABROL</t>
  </si>
  <si>
    <t>PRVT.JOB</t>
  </si>
  <si>
    <t>BHAWANA ABROL</t>
  </si>
  <si>
    <t>178 Ext Janipur Colony near Ram Ashram</t>
  </si>
  <si>
    <t>SUNILABROL1978@REDIFFMAIL.COM</t>
  </si>
  <si>
    <t>PL-371</t>
  </si>
  <si>
    <t xml:space="preserve">MANNAN </t>
  </si>
  <si>
    <t>RAJEEV KUMAR</t>
  </si>
  <si>
    <t>PRIYA</t>
  </si>
  <si>
    <t>Gurha Bakshi Nagar</t>
  </si>
  <si>
    <t>SAWHNEYPRIYAT20@GMAIL.COM</t>
  </si>
  <si>
    <t>PL 921A</t>
  </si>
  <si>
    <t>MOKSHIKA  LAKHOTRA</t>
  </si>
  <si>
    <t>DEEP RAJ</t>
  </si>
  <si>
    <t>PVT.EMPLOYEE</t>
  </si>
  <si>
    <t>SANGEETA</t>
  </si>
  <si>
    <t>H.No. 198 Sec 2 EWS colony Roop Nagar</t>
  </si>
  <si>
    <t>SC</t>
  </si>
  <si>
    <t>PL 969</t>
  </si>
  <si>
    <t>NIHARIKA THAPPA</t>
  </si>
  <si>
    <t>VINOD KUMAR</t>
  </si>
  <si>
    <t>MADHU BALA</t>
  </si>
  <si>
    <t>Mandlik Nagar Toph Phase II Paloura</t>
  </si>
  <si>
    <t>MADHUHARDIK.BALA@GMAIL.COM</t>
  </si>
  <si>
    <t>PL-1010</t>
  </si>
  <si>
    <t>NILAKSH</t>
  </si>
  <si>
    <t>SH. H.L PANDITA</t>
  </si>
  <si>
    <t>POLICE</t>
  </si>
  <si>
    <t>SMT.SONI KUMARI</t>
  </si>
  <si>
    <t xml:space="preserve">PVT.Employee </t>
  </si>
  <si>
    <t>23/09/2009</t>
  </si>
  <si>
    <t>H. NO. 3, LANE NO. 10, LOWER BARNAI, AKHNOOR ROAD, JAMMU</t>
  </si>
  <si>
    <t>825300078712</t>
  </si>
  <si>
    <t>Hindu</t>
  </si>
  <si>
    <t>hiralalpandita@gmail.com</t>
  </si>
  <si>
    <t>PL 708</t>
  </si>
  <si>
    <t>NISHTHA GUPTA</t>
  </si>
  <si>
    <t>DEEPAK GUPTA</t>
  </si>
  <si>
    <t>BUSINESSMAN</t>
  </si>
  <si>
    <t>KASHISH GUPTA</t>
  </si>
  <si>
    <t>Qtr No. 308 Housing Colony Janipur</t>
  </si>
  <si>
    <t>KASHISHGUPTA270382@GMAIL.COM</t>
  </si>
  <si>
    <t>PL 715</t>
  </si>
  <si>
    <t>PARTH KOUL</t>
  </si>
  <si>
    <t>RAMESH KUMAR KOUL</t>
  </si>
  <si>
    <t>LOVELY KOUL</t>
  </si>
  <si>
    <t>Akalpur Morh Lower Muthi</t>
  </si>
  <si>
    <t>RKKOUL66@GMAIL.COM</t>
  </si>
  <si>
    <t>PL 958</t>
  </si>
  <si>
    <t>PAVNI SHARMA</t>
  </si>
  <si>
    <t>LOVE SHARMA</t>
  </si>
  <si>
    <t>RASHI SHARMA</t>
  </si>
  <si>
    <t>Shoping Centre Bakshi Nagar Plot-no-205</t>
  </si>
  <si>
    <t>LOVE286SHARMA@GMAIL.COM</t>
  </si>
  <si>
    <t>PL-392</t>
  </si>
  <si>
    <t>PRYANCHI KAPAHI</t>
  </si>
  <si>
    <t>MANOJ KAPAHI</t>
  </si>
  <si>
    <t>PVT.JOB</t>
  </si>
  <si>
    <t>SEEMA KAPAHI</t>
  </si>
  <si>
    <t>F-490 Resham Ghar Colony Jammu</t>
  </si>
  <si>
    <t>MANOJKAPAHI@GMAIL.COM</t>
  </si>
  <si>
    <t>PL 954</t>
  </si>
  <si>
    <t>26/03/2016</t>
  </si>
  <si>
    <t>RIPUNJYA Gupta</t>
  </si>
  <si>
    <t>SATPAL GUPTA</t>
  </si>
  <si>
    <t>SNEH GUPTA</t>
  </si>
  <si>
    <t>GOVT TEACHER</t>
  </si>
  <si>
    <t>H.no. 408 Lane No. 10 Shakti Nagar</t>
  </si>
  <si>
    <t>SNEHGUPTA0112@GMAIL.COM</t>
  </si>
  <si>
    <t>PL-1376</t>
  </si>
  <si>
    <t>SAMIKSHA MAHAJAN</t>
  </si>
  <si>
    <t>AJAY KUMAR</t>
  </si>
  <si>
    <t>BUSINESS</t>
  </si>
  <si>
    <t>SWATI MAHAJAN</t>
  </si>
  <si>
    <t>11-12-2010</t>
  </si>
  <si>
    <t>Gajansoo Road Patta Bhori Chungi Jammu</t>
  </si>
  <si>
    <t>PL 508</t>
  </si>
  <si>
    <t>VARDANVEER SINGH</t>
  </si>
  <si>
    <t>DEEPAK SINGH</t>
  </si>
  <si>
    <t>NEENA CHIB</t>
  </si>
  <si>
    <t>ACCOUNTANT</t>
  </si>
  <si>
    <t>04-10-2009</t>
  </si>
  <si>
    <t>Khajuria  Mohalla Paloura</t>
  </si>
  <si>
    <t>CHIBNEENA07@GMAIL.COM</t>
  </si>
  <si>
    <t>PL 963</t>
  </si>
  <si>
    <t>YAKSH GUPTA</t>
  </si>
  <si>
    <t>VISHAL GUPTA</t>
  </si>
  <si>
    <t>POOJA GUPTA</t>
  </si>
  <si>
    <t>BUSINESSWOMAN</t>
  </si>
  <si>
    <t>3 Shastri Nagar near anandpur kutiya Jammu</t>
  </si>
  <si>
    <t>POOJAJANNU12611@GMAIL.COM</t>
  </si>
  <si>
    <t>PL 994</t>
  </si>
  <si>
    <t>YASHASAVI SEN</t>
  </si>
  <si>
    <t>VIJAY KUMAR</t>
  </si>
  <si>
    <t>ENGINEER</t>
  </si>
  <si>
    <t>NEENA DEVI</t>
  </si>
  <si>
    <t>Sec No.5 H.No. 150  ward no-59 Vikas colony Muthi Camp</t>
  </si>
  <si>
    <t>Vijaysen574@gmail.com</t>
  </si>
  <si>
    <t xml:space="preserve">
</t>
  </si>
  <si>
    <t xml:space="preserve">
</t>
  </si>
  <si>
    <t>PA  I-(2023-2024)  CLASS- VIII A</t>
  </si>
  <si>
    <t>VIII A</t>
  </si>
  <si>
    <t>DATE : 7-6-2023</t>
  </si>
  <si>
    <t>AYUSH VAID</t>
  </si>
  <si>
    <t>MANNAN</t>
  </si>
  <si>
    <t>Abhiraj Singh Bandral</t>
  </si>
  <si>
    <t>Krishang Sachdeva</t>
  </si>
  <si>
    <t>Mokshika Lakhotra</t>
  </si>
  <si>
    <t>Niharika Thappa</t>
  </si>
  <si>
    <t>Nilaksh Pandita</t>
  </si>
  <si>
    <t>Pryanchi Kapahi</t>
  </si>
  <si>
    <t>Ripunjya Gupta</t>
  </si>
  <si>
    <t>Samiksha Mahajan</t>
  </si>
  <si>
    <t>Vardhan Veer Singh</t>
  </si>
  <si>
    <t>MOKSHIKA LAKHOTRA</t>
  </si>
  <si>
    <t>NILAKSH PANDITA</t>
  </si>
  <si>
    <t>RIPUNJAY GUPTA</t>
  </si>
  <si>
    <t>VARDHAN VEER SINGH</t>
  </si>
  <si>
    <t>YASHSAVI SEN</t>
  </si>
  <si>
    <t>GAGANDEEP KAUR</t>
  </si>
  <si>
    <t>Hindi           (20)</t>
  </si>
  <si>
    <t>Maths         (20)</t>
  </si>
  <si>
    <t>Science    (20)</t>
  </si>
  <si>
    <t>S.st       (20)</t>
  </si>
  <si>
    <t>Comp.        (20)</t>
  </si>
  <si>
    <t>TOTAL          (120)</t>
  </si>
  <si>
    <t>PH.NO. 0191-2501509                              E-Mail ID: Kcgurukuljmu@gmail.com</t>
  </si>
  <si>
    <t>PH.NO. 0191-2501509                         E-Mail ID: Kcgurukuljmu@gmail.com</t>
  </si>
  <si>
    <t>PH.NO. 0191-2501509                               E-Mail ID: Kcgurukuljmu@gmail.com</t>
  </si>
  <si>
    <t>PH.NO. 0191-2501509                                E-Mail ID: Kcgurukuljmu@gmail.com</t>
  </si>
  <si>
    <t>PH.NO. 0191-2501509                            E-Mail ID: Kcgurukuljmu@gmail.com</t>
  </si>
  <si>
    <t>PH.NO. 0191-2501509                           E-Mail ID: Kcgurukuljmu@gmail.com</t>
  </si>
  <si>
    <t>PH.NO. 0191-2501509                             E-Mail ID: Kcgurukuljmu@gmail.com</t>
  </si>
  <si>
    <t>PH.NO. 0191-2501509                          E-Mail ID: Kcgurukuljmu@gmail.com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</si>
  <si>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</si>
  <si>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</si>
  <si>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</si>
  <si>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</si>
  <si>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</si>
  <si>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PART - II (B) : HEALTH &amp; PHYSICAL EDUCATION ( to be assessed on a 3 point scale)</t>
  </si>
  <si>
    <t>GAMES</t>
  </si>
  <si>
    <t>HEALTH &amp; FITNESS</t>
  </si>
  <si>
    <t>DANCE</t>
  </si>
  <si>
    <t>MUSIC</t>
  </si>
  <si>
    <t>PART - III : DISCIPLINE  ( to be assessed on a 3 point scale)</t>
  </si>
  <si>
    <t>ATTENDANCE</t>
  </si>
  <si>
    <t>RESULT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</si>
  <si>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</si>
  <si>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</si>
  <si>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</si>
  <si>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</si>
  <si>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</si>
  <si>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</si>
  <si>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</si>
  <si>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</si>
  <si>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A</t>
  </si>
  <si>
    <t>81-90</t>
  </si>
  <si>
    <t>A2</t>
  </si>
  <si>
    <t>41-50</t>
  </si>
  <si>
    <t>C2</t>
  </si>
  <si>
    <t>B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</si>
  <si>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</si>
  <si>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</si>
  <si>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</si>
  <si>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</si>
  <si>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</si>
  <si>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</si>
  <si>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</si>
  <si>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</si>
  <si>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</si>
  <si>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>REPORT CARD FOR TERM I (2023-24)</t>
  </si>
  <si>
    <t>DATE:  7-10-2023</t>
  </si>
  <si>
    <t>TERM I                               (50)</t>
  </si>
  <si>
    <t>AB</t>
  </si>
  <si>
    <t>PUJA SHAARMA</t>
  </si>
  <si>
    <t>RAJESH KUMAR SHARMA</t>
  </si>
  <si>
    <t>PL 1068</t>
  </si>
  <si>
    <t>PL 1291</t>
  </si>
  <si>
    <t>PL 1162</t>
  </si>
  <si>
    <t>ANJALI PARMAR</t>
  </si>
  <si>
    <t>PL 1053</t>
  </si>
  <si>
    <t>PL 1141</t>
  </si>
  <si>
    <t>PL 371</t>
  </si>
  <si>
    <t>PL 1010</t>
  </si>
  <si>
    <t>VARDHANVEER SINGH</t>
  </si>
  <si>
    <t>COM</t>
  </si>
  <si>
    <t>CLASS : VIII A</t>
  </si>
  <si>
    <t>ENG</t>
  </si>
  <si>
    <t xml:space="preserve">Hindi           </t>
  </si>
  <si>
    <t xml:space="preserve">Maths         </t>
  </si>
  <si>
    <t xml:space="preserve">Science    </t>
  </si>
  <si>
    <t xml:space="preserve">S.st       </t>
  </si>
  <si>
    <t xml:space="preserve">Comp.        </t>
  </si>
  <si>
    <t xml:space="preserve">TOTAL          </t>
  </si>
  <si>
    <t>RIPUNJYA GUPTA</t>
  </si>
  <si>
    <t>78/90</t>
  </si>
  <si>
    <t>69/90</t>
  </si>
  <si>
    <t>81/90</t>
  </si>
  <si>
    <t>90/90</t>
  </si>
  <si>
    <t>83/90</t>
  </si>
  <si>
    <t>75/90</t>
  </si>
  <si>
    <t>84/90</t>
  </si>
  <si>
    <t>70/90</t>
  </si>
  <si>
    <t>86/90</t>
  </si>
  <si>
    <t>87/90</t>
  </si>
  <si>
    <t>63/90</t>
  </si>
  <si>
    <t>66/90</t>
  </si>
  <si>
    <t>85/90</t>
  </si>
  <si>
    <t>89/90</t>
  </si>
  <si>
    <t>89/906</t>
  </si>
  <si>
    <t>61/90</t>
  </si>
  <si>
    <t>88/90</t>
  </si>
  <si>
    <t>56/90</t>
  </si>
  <si>
    <t>CLASS TEACHER'S REMARKS:               WORK HARD</t>
  </si>
  <si>
    <t xml:space="preserve">CLASS TEACHER'S REMARKS:             SATISFACTORY  </t>
  </si>
  <si>
    <t>CLASS TEACHER'S REMARKS:               SATISFACTORY</t>
  </si>
  <si>
    <t>CLASS TEACHER'S REMARKS:               EXCELLENT</t>
  </si>
  <si>
    <t>CLASS TEACHER'S REMARKS:               GOOD</t>
  </si>
  <si>
    <t>CLASS TEACHER'S REMARKS:               VERY GOOD</t>
  </si>
  <si>
    <t xml:space="preserve">CLASS TEACHER'S REMARKS:            WORK HARD   </t>
  </si>
  <si>
    <t xml:space="preserve">CLASS TEACHER'S REMARKS:              GOOD </t>
  </si>
  <si>
    <t>ATTENDANCE(90)</t>
  </si>
  <si>
    <t>PA  2-(2023-2024)  CLASS- VIII A</t>
  </si>
  <si>
    <t>ENG 20</t>
  </si>
  <si>
    <t>Harshit Sharma( TC)</t>
  </si>
  <si>
    <t>REPORT CARD FOR PA 2</t>
  </si>
  <si>
    <t>DATE : 2-1-2024</t>
  </si>
  <si>
    <t>ROOHI MAGOTRA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</si>
  <si>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</si>
  <si>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</si>
  <si>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</si>
  <si>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</si>
  <si>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</si>
  <si>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</si>
  <si>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</si>
  <si>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Student Profile</t>
  </si>
  <si>
    <t>NAME :</t>
  </si>
  <si>
    <t>ROLL NO:</t>
  </si>
  <si>
    <t>CLASS &amp; SECTION :</t>
  </si>
  <si>
    <t xml:space="preserve">ADMISSION NO.: </t>
  </si>
  <si>
    <t>PL-957</t>
  </si>
  <si>
    <t>D.O.BIRTH :</t>
  </si>
  <si>
    <t>24-07-2010</t>
  </si>
  <si>
    <t>CONTACT NO.:</t>
  </si>
  <si>
    <t>FATHER'S NAME :</t>
  </si>
  <si>
    <t>PART - I : SCHOLASTIC AREA</t>
  </si>
  <si>
    <t xml:space="preserve">SUBJECT </t>
  </si>
  <si>
    <t>TERM - I</t>
  </si>
  <si>
    <t>TERM - II</t>
  </si>
  <si>
    <t>PA I              (10)</t>
  </si>
  <si>
    <t>PA  II              (10)</t>
  </si>
  <si>
    <t xml:space="preserve">FINAL (80) </t>
  </si>
  <si>
    <t>MATHEMATICS</t>
  </si>
  <si>
    <t>COMPUTER</t>
  </si>
  <si>
    <t>M.SC.</t>
  </si>
  <si>
    <t>TERM-I M.M.</t>
  </si>
  <si>
    <t>TERM-I M.O</t>
  </si>
  <si>
    <t>TERM-II M.M.</t>
  </si>
  <si>
    <t>TERM-II M.O</t>
  </si>
  <si>
    <t xml:space="preserve">OVERALL GRADE </t>
  </si>
  <si>
    <t>TERM -II ( GRADE)</t>
  </si>
  <si>
    <t xml:space="preserve">REMARKS </t>
  </si>
  <si>
    <t xml:space="preserve">PRINCIPAL </t>
  </si>
  <si>
    <t>ABHIRAJ SINGH</t>
  </si>
  <si>
    <t>PL-947</t>
  </si>
  <si>
    <t>PL-970</t>
  </si>
  <si>
    <t>PL-782</t>
  </si>
  <si>
    <t>17-10-2010</t>
  </si>
  <si>
    <t>PL-920</t>
  </si>
  <si>
    <t>15-07-2010</t>
  </si>
  <si>
    <t>SANJEEV SHARMA</t>
  </si>
  <si>
    <t>PL-740</t>
  </si>
  <si>
    <t>PL-988</t>
  </si>
  <si>
    <t>19-05-2010</t>
  </si>
  <si>
    <t>PL-1291</t>
  </si>
  <si>
    <t>21-11-2010</t>
  </si>
  <si>
    <t xml:space="preserve">NARESH KUMAR </t>
  </si>
  <si>
    <t>22-04-2010</t>
  </si>
  <si>
    <t>PL-628</t>
  </si>
  <si>
    <t>GURVINDER KAUR</t>
  </si>
  <si>
    <t>PL-736</t>
  </si>
  <si>
    <t>20-05-2010</t>
  </si>
  <si>
    <t>28-08-2010</t>
  </si>
  <si>
    <t>29-08-2010</t>
  </si>
  <si>
    <t>PL-921A</t>
  </si>
  <si>
    <t>22-01-2011</t>
  </si>
  <si>
    <t>SANGEETA LAKHOTRA</t>
  </si>
  <si>
    <t>PL-969</t>
  </si>
  <si>
    <t>13-12-2010</t>
  </si>
  <si>
    <t>PL-708</t>
  </si>
  <si>
    <t>PL-715</t>
  </si>
  <si>
    <t>PL-958</t>
  </si>
  <si>
    <t>27-01-2010</t>
  </si>
  <si>
    <t>15-06-2010</t>
  </si>
  <si>
    <t>PL-954</t>
  </si>
  <si>
    <t>PL-508</t>
  </si>
  <si>
    <t>PL-963</t>
  </si>
  <si>
    <t>27-06-2010</t>
  </si>
  <si>
    <t>PL-994</t>
  </si>
  <si>
    <t>24-03-2011</t>
  </si>
  <si>
    <t>REPORT CARD (SESSION : 2023-2024)</t>
  </si>
  <si>
    <t>OVERALL TOTAL</t>
  </si>
  <si>
    <t xml:space="preserve"> KC GURUKUL PUBLIC SCHOOL</t>
  </si>
  <si>
    <t>RESULT STATEMENT OF ANNUAL EXAMINATION[2023-2024]</t>
  </si>
  <si>
    <t>RESULT STATEMENT OF ANNUAL EXAMINATION[2022-2023]</t>
  </si>
  <si>
    <t xml:space="preserve">TEACHER'S NAME : </t>
  </si>
  <si>
    <t>ROLL NO</t>
  </si>
  <si>
    <t>NAME OF STUDENT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</si>
  <si>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</si>
  <si>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</si>
  <si>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</si>
  <si>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</si>
  <si>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</si>
  <si>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</si>
  <si>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</si>
  <si>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>TEACHER'S NAME : ROOHI MAGOTRA</t>
  </si>
  <si>
    <t>CLASS : VIII-A</t>
  </si>
  <si>
    <t>S/U</t>
  </si>
  <si>
    <t>TR : ROOHI MAGOTRA</t>
  </si>
  <si>
    <t>Girls</t>
  </si>
  <si>
    <t>FINAL RESULT SHEET-(2023-24)</t>
  </si>
  <si>
    <t>Total Students</t>
  </si>
  <si>
    <t>Boys:</t>
  </si>
  <si>
    <t>SOCIAL SC.</t>
  </si>
  <si>
    <t>SKT/ URDU</t>
  </si>
  <si>
    <t>ATTENDANCE RECORD</t>
  </si>
  <si>
    <t xml:space="preserve">Abhiraj Singh </t>
  </si>
  <si>
    <t xml:space="preserve">      Class- VIII  A                 Class Incharge:  Roohi Magotra        </t>
  </si>
  <si>
    <t>T.C</t>
  </si>
  <si>
    <t>SE             (5)</t>
  </si>
  <si>
    <t xml:space="preserve">NB                (5) </t>
  </si>
  <si>
    <t xml:space="preserve">H.Y   (80) </t>
  </si>
  <si>
    <t>COMPUTER (50)</t>
  </si>
  <si>
    <t>M.SC. (50)</t>
  </si>
  <si>
    <t>G.KNOWLEDGE (50)</t>
  </si>
  <si>
    <t>URDU (50)</t>
  </si>
  <si>
    <t>TERM-I %AGE</t>
  </si>
  <si>
    <t>TERM-I GRADE</t>
  </si>
  <si>
    <t>TERM-II %AGE</t>
  </si>
  <si>
    <t>TERM-II GRADE</t>
  </si>
  <si>
    <t>OVERALL PERCENTAGE</t>
  </si>
  <si>
    <t xml:space="preserve">TERM -I (GRADE) </t>
  </si>
  <si>
    <t>DATE- 26-03-2024</t>
  </si>
  <si>
    <t>164/203</t>
  </si>
  <si>
    <t>148/203</t>
  </si>
  <si>
    <t>168/203</t>
  </si>
  <si>
    <t>203/203</t>
  </si>
  <si>
    <t>187/203</t>
  </si>
  <si>
    <t>170/203</t>
  </si>
  <si>
    <t>188/203</t>
  </si>
  <si>
    <t>192/203</t>
  </si>
  <si>
    <t>121/203</t>
  </si>
  <si>
    <t>118/203</t>
  </si>
  <si>
    <t>156/203</t>
  </si>
  <si>
    <t>194/203</t>
  </si>
  <si>
    <t>184/203</t>
  </si>
  <si>
    <t>197/203</t>
  </si>
  <si>
    <t>198/203</t>
  </si>
  <si>
    <t>190/203</t>
  </si>
  <si>
    <t>140/203</t>
  </si>
  <si>
    <t>109/203</t>
  </si>
  <si>
    <t>HIRA LAL PANDITA</t>
  </si>
  <si>
    <t>23-9-2009</t>
  </si>
  <si>
    <t>SONI PANDITA</t>
  </si>
  <si>
    <t>14-12-2010</t>
  </si>
  <si>
    <t>PROMOTED TO CLASS IX</t>
  </si>
  <si>
    <t>WORK HARD</t>
  </si>
  <si>
    <t>SATISFACTORY</t>
  </si>
  <si>
    <t>EXCELLENT</t>
  </si>
  <si>
    <t>GOOD</t>
  </si>
  <si>
    <t>VERY GOOD</t>
  </si>
  <si>
    <t>CLASS TEACHER</t>
  </si>
  <si>
    <t>ATT</t>
  </si>
  <si>
    <t>19/5/2010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</si>
</sst>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 &quot;₹&quot;\ * #,##0.00_ ;_ &quot;₹&quot;\ * \-#,##0.00_ ;_ &quot;₹&quot;\ * &quot;-&quot;??_ ;_ @_ "/>
    <numFmt numFmtId="165" formatCode="0.0"/>
    <numFmt numFmtId="166" formatCode="d/m/yy"/>
    <numFmt numFmtId="167" formatCode="dd\-mm\-yyyy"/>
    <numFmt numFmtId="168" formatCode="d/m/yyyy"/>
    <numFmt numFmtId="169" formatCode="d\-m\-yyyy"/>
    <numFmt numFmtId="170" formatCode="dd\-mm\-yy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  <font>
      <b/>
      <sz val="11"/>
      <color rgb="FF000000"/>
      <name val="Arial"/>
      <family val="2"/>
    </font>
    <font>
      <b/>
      <sz val="11"/>
      <name val="Calibri"/>
      <family val="2"/>
    </font>
    <font>
      <b/>
      <sz val="14"/>
      <color rgb="FF000000"/>
      <name val="Times New Roman"/>
      <family val="1"/>
    </font>
    <font>
      <b/>
      <sz val="9"/>
      <color theme="1"/>
      <name val="Times New Roman"/>
      <family val="1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9"/>
      <color theme="1"/>
      <name val="Times New Roman"/>
      <family val="1"/>
    </font>
    <font>
      <sz val="11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8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0000FF"/>
      <name val="Arial"/>
      <family val="2"/>
    </font>
    <font>
      <sz val="14"/>
      <color rgb="FF000000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Times New Roman"/>
      <family val="1"/>
    </font>
    <font>
      <b/>
      <sz val="11"/>
      <color theme="1"/>
      <name val="Arial Narrow"/>
      <family val="2"/>
    </font>
    <font>
      <b/>
      <sz val="11"/>
      <color rgb="FF000000"/>
      <name val="Arial Narrow"/>
      <family val="2"/>
    </font>
    <font>
      <i/>
      <sz val="14"/>
      <color rgb="FF000000"/>
      <name val="Arial"/>
      <family val="2"/>
    </font>
    <font>
      <b/>
      <sz val="12"/>
      <name val="Calibri"/>
      <family val="2"/>
    </font>
    <font>
      <u/>
      <sz val="11"/>
      <color theme="10"/>
      <name val="Calibri"/>
      <family val="2"/>
    </font>
    <font>
      <b/>
      <sz val="16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6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</cellStyleXfs>
  <cellXfs count="566">
    <xf numFmtId="0" fontId="0" fillId="0" borderId="0" xfId="0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0" fontId="4" fillId="0" borderId="7" xfId="0" applyFont="1" applyBorder="1" applyAlignment="1">
      <alignment horizontal="left" wrapText="1"/>
    </xf>
    <xf numFmtId="0" fontId="2" fillId="0" borderId="6" xfId="0" applyFont="1" applyBorder="1" applyAlignment="1"/>
    <xf numFmtId="0" fontId="2" fillId="0" borderId="7" xfId="0" applyFont="1" applyBorder="1" applyAlignment="1"/>
    <xf numFmtId="0" fontId="6" fillId="0" borderId="0" xfId="0" applyFont="1"/>
    <xf numFmtId="0" fontId="0" fillId="0" borderId="0" xfId="0" applyFont="1" applyAlignme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49" fontId="2" fillId="0" borderId="7" xfId="0" applyNumberFormat="1" applyFont="1" applyBorder="1" applyAlignment="1"/>
    <xf numFmtId="0" fontId="4" fillId="0" borderId="7" xfId="0" applyFont="1" applyFill="1" applyBorder="1" applyAlignment="1">
      <alignment horizontal="left"/>
    </xf>
    <xf numFmtId="0" fontId="6" fillId="0" borderId="7" xfId="0" applyFont="1" applyBorder="1" applyAlignment="1">
      <alignment horizontal="center"/>
    </xf>
    <xf numFmtId="164" fontId="9" fillId="0" borderId="7" xfId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12" fillId="2" borderId="30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13" fillId="0" borderId="7" xfId="1" applyNumberFormat="1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/>
    </xf>
    <xf numFmtId="0" fontId="9" fillId="0" borderId="7" xfId="1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/>
    </xf>
    <xf numFmtId="2" fontId="4" fillId="0" borderId="7" xfId="0" applyNumberFormat="1" applyFont="1" applyBorder="1" applyAlignment="1">
      <alignment horizontal="center" wrapText="1"/>
    </xf>
    <xf numFmtId="0" fontId="11" fillId="0" borderId="7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16" fillId="2" borderId="30" xfId="0" applyFont="1" applyFill="1" applyBorder="1" applyAlignment="1">
      <alignment horizontal="center" vertical="center"/>
    </xf>
    <xf numFmtId="0" fontId="0" fillId="2" borderId="30" xfId="0" applyFont="1" applyFill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9" fillId="0" borderId="7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5" fillId="0" borderId="7" xfId="0" applyFont="1" applyBorder="1"/>
    <xf numFmtId="0" fontId="15" fillId="0" borderId="7" xfId="0" applyFont="1" applyBorder="1" applyAlignment="1"/>
    <xf numFmtId="165" fontId="3" fillId="0" borderId="7" xfId="0" applyNumberFormat="1" applyFont="1" applyBorder="1" applyAlignment="1">
      <alignment horizontal="center"/>
    </xf>
    <xf numFmtId="0" fontId="15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165" fontId="11" fillId="0" borderId="7" xfId="0" applyNumberFormat="1" applyFont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0" fontId="0" fillId="2" borderId="0" xfId="0" applyFill="1"/>
    <xf numFmtId="49" fontId="21" fillId="0" borderId="7" xfId="0" applyNumberFormat="1" applyFont="1" applyFill="1" applyBorder="1" applyAlignment="1">
      <alignment horizontal="center"/>
    </xf>
    <xf numFmtId="0" fontId="22" fillId="0" borderId="7" xfId="0" applyFont="1" applyBorder="1" applyAlignment="1">
      <alignment horizontal="left"/>
    </xf>
    <xf numFmtId="49" fontId="22" fillId="0" borderId="7" xfId="0" applyNumberFormat="1" applyFont="1" applyBorder="1" applyAlignment="1">
      <alignment horizontal="left"/>
    </xf>
    <xf numFmtId="0" fontId="22" fillId="0" borderId="7" xfId="0" applyFont="1" applyFill="1" applyBorder="1" applyAlignment="1">
      <alignment horizontal="left"/>
    </xf>
    <xf numFmtId="0" fontId="22" fillId="0" borderId="7" xfId="0" applyFont="1" applyFill="1" applyBorder="1" applyAlignment="1">
      <alignment horizontal="left" wrapText="1"/>
    </xf>
    <xf numFmtId="0" fontId="22" fillId="0" borderId="12" xfId="0" applyFont="1" applyFill="1" applyBorder="1" applyAlignment="1">
      <alignment horizontal="left" wrapText="1"/>
    </xf>
    <xf numFmtId="0" fontId="0" fillId="0" borderId="7" xfId="0" applyBorder="1" applyAlignment="1">
      <alignment horizontal="center"/>
    </xf>
    <xf numFmtId="0" fontId="24" fillId="0" borderId="0" xfId="0" applyFont="1" applyAlignment="1"/>
    <xf numFmtId="0" fontId="30" fillId="0" borderId="0" xfId="0" applyFont="1" applyAlignment="1"/>
    <xf numFmtId="0" fontId="26" fillId="0" borderId="0" xfId="0" applyFont="1" applyAlignment="1"/>
    <xf numFmtId="0" fontId="26" fillId="0" borderId="0" xfId="0" applyFont="1" applyAlignment="1">
      <alignment wrapText="1"/>
    </xf>
    <xf numFmtId="0" fontId="15" fillId="0" borderId="7" xfId="0" applyFont="1" applyBorder="1" applyAlignment="1">
      <alignment horizontal="left"/>
    </xf>
    <xf numFmtId="0" fontId="15" fillId="0" borderId="7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0" xfId="0" applyFont="1"/>
    <xf numFmtId="0" fontId="15" fillId="0" borderId="0" xfId="0" applyFont="1"/>
    <xf numFmtId="0" fontId="3" fillId="2" borderId="7" xfId="0" applyFont="1" applyFill="1" applyBorder="1" applyAlignment="1">
      <alignment horizontal="center" vertical="center"/>
    </xf>
    <xf numFmtId="2" fontId="18" fillId="0" borderId="7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left"/>
    </xf>
    <xf numFmtId="0" fontId="15" fillId="0" borderId="7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3" fillId="0" borderId="7" xfId="0" applyFont="1" applyBorder="1" applyAlignment="1">
      <alignment wrapText="1"/>
    </xf>
    <xf numFmtId="0" fontId="18" fillId="0" borderId="0" xfId="0" applyFont="1" applyAlignment="1">
      <alignment wrapText="1"/>
    </xf>
    <xf numFmtId="0" fontId="18" fillId="0" borderId="7" xfId="0" applyFont="1" applyBorder="1" applyAlignment="1">
      <alignment wrapText="1"/>
    </xf>
    <xf numFmtId="0" fontId="15" fillId="0" borderId="38" xfId="0" applyFont="1" applyBorder="1"/>
    <xf numFmtId="0" fontId="15" fillId="0" borderId="6" xfId="0" applyFont="1" applyBorder="1"/>
    <xf numFmtId="0" fontId="15" fillId="0" borderId="0" xfId="0" applyFont="1" applyBorder="1"/>
    <xf numFmtId="0" fontId="15" fillId="0" borderId="6" xfId="0" applyFont="1" applyBorder="1" applyAlignment="1"/>
    <xf numFmtId="0" fontId="15" fillId="0" borderId="6" xfId="0" applyFont="1" applyBorder="1" applyAlignment="1">
      <alignment horizontal="center"/>
    </xf>
    <xf numFmtId="0" fontId="18" fillId="0" borderId="0" xfId="0" applyFont="1" applyBorder="1" applyAlignment="1">
      <alignment horizontal="center" vertical="center"/>
    </xf>
    <xf numFmtId="0" fontId="11" fillId="0" borderId="4" xfId="0" applyFont="1" applyBorder="1"/>
    <xf numFmtId="0" fontId="11" fillId="0" borderId="0" xfId="0" applyFont="1" applyBorder="1"/>
    <xf numFmtId="0" fontId="11" fillId="0" borderId="5" xfId="0" applyFont="1" applyBorder="1"/>
    <xf numFmtId="0" fontId="5" fillId="0" borderId="7" xfId="0" applyNumberFormat="1" applyFont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0" fontId="8" fillId="0" borderId="7" xfId="0" applyNumberFormat="1" applyFont="1" applyBorder="1" applyAlignment="1">
      <alignment horizontal="center"/>
    </xf>
    <xf numFmtId="49" fontId="8" fillId="0" borderId="8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0" fontId="32" fillId="0" borderId="6" xfId="0" applyFont="1" applyBorder="1" applyAlignment="1">
      <alignment horizontal="left"/>
    </xf>
    <xf numFmtId="0" fontId="31" fillId="0" borderId="7" xfId="0" applyFont="1" applyBorder="1" applyAlignment="1">
      <alignment horizontal="center"/>
    </xf>
    <xf numFmtId="0" fontId="31" fillId="0" borderId="8" xfId="0" applyFont="1" applyBorder="1" applyAlignment="1">
      <alignment horizontal="center"/>
    </xf>
    <xf numFmtId="0" fontId="32" fillId="0" borderId="7" xfId="0" applyFont="1" applyBorder="1" applyAlignment="1">
      <alignment horizontal="center"/>
    </xf>
    <xf numFmtId="0" fontId="32" fillId="0" borderId="8" xfId="0" applyFont="1" applyBorder="1" applyAlignment="1">
      <alignment horizontal="center"/>
    </xf>
    <xf numFmtId="0" fontId="32" fillId="0" borderId="6" xfId="0" applyFont="1" applyBorder="1"/>
    <xf numFmtId="0" fontId="32" fillId="0" borderId="12" xfId="0" applyFont="1" applyBorder="1" applyAlignment="1"/>
    <xf numFmtId="0" fontId="31" fillId="0" borderId="7" xfId="0" applyFont="1" applyBorder="1" applyAlignment="1"/>
    <xf numFmtId="0" fontId="31" fillId="0" borderId="8" xfId="0" applyFont="1" applyBorder="1" applyAlignment="1"/>
    <xf numFmtId="0" fontId="31" fillId="0" borderId="12" xfId="0" applyFont="1" applyBorder="1" applyAlignment="1"/>
    <xf numFmtId="0" fontId="32" fillId="0" borderId="8" xfId="0" applyFont="1" applyBorder="1"/>
    <xf numFmtId="0" fontId="33" fillId="0" borderId="6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3" fillId="0" borderId="8" xfId="0" applyFont="1" applyBorder="1" applyAlignment="1">
      <alignment horizontal="center"/>
    </xf>
    <xf numFmtId="0" fontId="33" fillId="0" borderId="7" xfId="0" applyFont="1" applyFill="1" applyBorder="1" applyAlignment="1">
      <alignment horizontal="center"/>
    </xf>
    <xf numFmtId="0" fontId="33" fillId="0" borderId="12" xfId="0" applyFont="1" applyFill="1" applyBorder="1" applyAlignment="1"/>
    <xf numFmtId="0" fontId="33" fillId="0" borderId="8" xfId="0" applyFont="1" applyBorder="1"/>
    <xf numFmtId="0" fontId="0" fillId="0" borderId="31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Fill="1" applyBorder="1" applyAlignment="1">
      <alignment horizontal="center"/>
    </xf>
    <xf numFmtId="0" fontId="32" fillId="0" borderId="6" xfId="0" applyFont="1" applyBorder="1" applyAlignment="1">
      <alignment horizontal="center"/>
    </xf>
    <xf numFmtId="0" fontId="32" fillId="0" borderId="7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4" fillId="0" borderId="7" xfId="0" applyFont="1" applyFill="1" applyBorder="1"/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vertical="center"/>
    </xf>
    <xf numFmtId="0" fontId="33" fillId="0" borderId="12" xfId="0" applyFont="1" applyBorder="1" applyAlignment="1"/>
    <xf numFmtId="0" fontId="32" fillId="0" borderId="12" xfId="0" applyFont="1" applyBorder="1" applyAlignment="1">
      <alignment horizontal="center" vertical="center" wrapText="1"/>
    </xf>
    <xf numFmtId="165" fontId="0" fillId="0" borderId="7" xfId="0" applyNumberFormat="1" applyFont="1" applyBorder="1" applyAlignment="1">
      <alignment horizontal="center"/>
    </xf>
    <xf numFmtId="0" fontId="24" fillId="0" borderId="7" xfId="0" applyFont="1" applyFill="1" applyBorder="1" applyAlignment="1"/>
    <xf numFmtId="0" fontId="25" fillId="0" borderId="7" xfId="0" applyFont="1" applyFill="1" applyBorder="1"/>
    <xf numFmtId="0" fontId="25" fillId="0" borderId="7" xfId="0" applyFont="1" applyFill="1" applyBorder="1" applyAlignment="1">
      <alignment horizontal="center"/>
    </xf>
    <xf numFmtId="0" fontId="25" fillId="0" borderId="7" xfId="0" applyFont="1" applyFill="1" applyBorder="1" applyAlignment="1"/>
    <xf numFmtId="0" fontId="23" fillId="0" borderId="7" xfId="0" applyFont="1" applyFill="1" applyBorder="1" applyAlignment="1"/>
    <xf numFmtId="0" fontId="24" fillId="0" borderId="7" xfId="0" applyFont="1" applyFill="1" applyBorder="1" applyAlignment="1">
      <alignment horizontal="center"/>
    </xf>
    <xf numFmtId="166" fontId="24" fillId="0" borderId="7" xfId="0" applyNumberFormat="1" applyFont="1" applyFill="1" applyBorder="1"/>
    <xf numFmtId="167" fontId="24" fillId="0" borderId="7" xfId="0" applyNumberFormat="1" applyFont="1" applyFill="1" applyBorder="1" applyAlignment="1">
      <alignment horizontal="center"/>
    </xf>
    <xf numFmtId="0" fontId="26" fillId="0" borderId="7" xfId="0" applyFont="1" applyFill="1" applyBorder="1" applyAlignment="1"/>
    <xf numFmtId="1" fontId="26" fillId="0" borderId="7" xfId="0" applyNumberFormat="1" applyFont="1" applyFill="1" applyBorder="1" applyAlignment="1">
      <alignment horizontal="center"/>
    </xf>
    <xf numFmtId="168" fontId="24" fillId="0" borderId="7" xfId="0" applyNumberFormat="1" applyFont="1" applyFill="1" applyBorder="1"/>
    <xf numFmtId="169" fontId="24" fillId="0" borderId="7" xfId="0" applyNumberFormat="1" applyFont="1" applyFill="1" applyBorder="1" applyAlignment="1">
      <alignment horizontal="center"/>
    </xf>
    <xf numFmtId="169" fontId="26" fillId="0" borderId="7" xfId="0" applyNumberFormat="1" applyFont="1" applyFill="1" applyBorder="1" applyAlignment="1">
      <alignment horizontal="center"/>
    </xf>
    <xf numFmtId="0" fontId="27" fillId="0" borderId="7" xfId="0" applyFont="1" applyFill="1" applyBorder="1" applyAlignment="1"/>
    <xf numFmtId="49" fontId="24" fillId="0" borderId="7" xfId="0" applyNumberFormat="1" applyFont="1" applyFill="1" applyBorder="1" applyAlignment="1">
      <alignment horizontal="center"/>
    </xf>
    <xf numFmtId="14" fontId="24" fillId="0" borderId="7" xfId="0" applyNumberFormat="1" applyFont="1" applyFill="1" applyBorder="1" applyAlignment="1"/>
    <xf numFmtId="170" fontId="24" fillId="0" borderId="7" xfId="0" applyNumberFormat="1" applyFont="1" applyFill="1" applyBorder="1" applyAlignment="1">
      <alignment horizontal="center"/>
    </xf>
    <xf numFmtId="167" fontId="24" fillId="0" borderId="7" xfId="0" applyNumberFormat="1" applyFont="1" applyFill="1" applyBorder="1"/>
    <xf numFmtId="0" fontId="28" fillId="0" borderId="31" xfId="0" applyFont="1" applyFill="1" applyBorder="1" applyAlignment="1">
      <alignment horizontal="left" wrapText="1"/>
    </xf>
    <xf numFmtId="49" fontId="28" fillId="0" borderId="31" xfId="0" applyNumberFormat="1" applyFont="1" applyFill="1" applyBorder="1" applyAlignment="1">
      <alignment horizontal="left" wrapText="1"/>
    </xf>
    <xf numFmtId="0" fontId="28" fillId="0" borderId="37" xfId="0" applyFont="1" applyFill="1" applyBorder="1" applyAlignment="1">
      <alignment horizontal="left" wrapText="1"/>
    </xf>
    <xf numFmtId="49" fontId="28" fillId="0" borderId="7" xfId="0" applyNumberFormat="1" applyFont="1" applyFill="1" applyBorder="1" applyAlignment="1">
      <alignment horizontal="left" wrapText="1"/>
    </xf>
    <xf numFmtId="0" fontId="28" fillId="0" borderId="7" xfId="0" applyFont="1" applyFill="1" applyBorder="1" applyAlignment="1">
      <alignment horizontal="left" wrapText="1"/>
    </xf>
    <xf numFmtId="0" fontId="29" fillId="0" borderId="7" xfId="0" applyFont="1" applyFill="1" applyBorder="1" applyAlignment="1">
      <alignment horizontal="left" wrapText="1"/>
    </xf>
    <xf numFmtId="166" fontId="24" fillId="0" borderId="7" xfId="0" applyNumberFormat="1" applyFont="1" applyFill="1" applyBorder="1" applyAlignment="1"/>
    <xf numFmtId="0" fontId="35" fillId="2" borderId="12" xfId="0" applyFont="1" applyFill="1" applyBorder="1" applyAlignment="1">
      <alignment horizontal="left"/>
    </xf>
    <xf numFmtId="0" fontId="35" fillId="2" borderId="29" xfId="0" applyFont="1" applyFill="1" applyBorder="1" applyAlignment="1">
      <alignment horizontal="left"/>
    </xf>
    <xf numFmtId="165" fontId="13" fillId="0" borderId="7" xfId="0" applyNumberFormat="1" applyFont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 applyAlignment="1">
      <alignment wrapText="1"/>
    </xf>
    <xf numFmtId="0" fontId="18" fillId="0" borderId="0" xfId="0" applyFont="1" applyFill="1" applyAlignment="1">
      <alignment wrapText="1"/>
    </xf>
    <xf numFmtId="0" fontId="18" fillId="0" borderId="7" xfId="0" applyFont="1" applyFill="1" applyBorder="1" applyAlignment="1">
      <alignment wrapText="1"/>
    </xf>
    <xf numFmtId="0" fontId="18" fillId="0" borderId="7" xfId="0" applyFont="1" applyFill="1" applyBorder="1" applyAlignment="1">
      <alignment horizontal="center" vertical="center"/>
    </xf>
    <xf numFmtId="0" fontId="13" fillId="0" borderId="7" xfId="1" applyNumberFormat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/>
    </xf>
    <xf numFmtId="2" fontId="18" fillId="0" borderId="7" xfId="0" applyNumberFormat="1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/>
    </xf>
    <xf numFmtId="49" fontId="22" fillId="0" borderId="7" xfId="0" applyNumberFormat="1" applyFont="1" applyFill="1" applyBorder="1" applyAlignment="1">
      <alignment horizontal="left"/>
    </xf>
    <xf numFmtId="0" fontId="32" fillId="0" borderId="7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2" fillId="0" borderId="10" xfId="0" applyFont="1" applyBorder="1" applyAlignment="1"/>
    <xf numFmtId="0" fontId="2" fillId="0" borderId="29" xfId="0" applyFont="1" applyBorder="1" applyAlignment="1"/>
    <xf numFmtId="0" fontId="0" fillId="3" borderId="7" xfId="0" applyFont="1" applyFill="1" applyBorder="1" applyAlignment="1">
      <alignment horizontal="center"/>
    </xf>
    <xf numFmtId="49" fontId="21" fillId="4" borderId="7" xfId="0" applyNumberFormat="1" applyFont="1" applyFill="1" applyBorder="1" applyAlignment="1">
      <alignment horizontal="center"/>
    </xf>
    <xf numFmtId="0" fontId="22" fillId="4" borderId="7" xfId="0" applyFont="1" applyFill="1" applyBorder="1" applyAlignment="1">
      <alignment horizontal="left"/>
    </xf>
    <xf numFmtId="0" fontId="14" fillId="4" borderId="7" xfId="0" applyFont="1" applyFill="1" applyBorder="1" applyAlignment="1">
      <alignment horizontal="center"/>
    </xf>
    <xf numFmtId="0" fontId="0" fillId="4" borderId="7" xfId="0" applyFont="1" applyFill="1" applyBorder="1" applyAlignment="1">
      <alignment horizontal="center"/>
    </xf>
    <xf numFmtId="0" fontId="0" fillId="4" borderId="31" xfId="0" applyFill="1" applyBorder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2" fontId="18" fillId="4" borderId="7" xfId="0" applyNumberFormat="1" applyFont="1" applyFill="1" applyBorder="1" applyAlignment="1">
      <alignment horizontal="center" vertical="center"/>
    </xf>
    <xf numFmtId="0" fontId="22" fillId="4" borderId="12" xfId="0" applyFont="1" applyFill="1" applyBorder="1" applyAlignment="1">
      <alignment horizontal="left" wrapText="1"/>
    </xf>
    <xf numFmtId="0" fontId="0" fillId="4" borderId="7" xfId="0" applyFill="1" applyBorder="1" applyAlignment="1">
      <alignment horizontal="center" vertical="center"/>
    </xf>
    <xf numFmtId="0" fontId="0" fillId="4" borderId="7" xfId="0" applyFill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7" xfId="0" applyFont="1" applyBorder="1" applyAlignment="1">
      <alignment horizontal="left"/>
    </xf>
    <xf numFmtId="0" fontId="11" fillId="0" borderId="7" xfId="0" applyFont="1" applyBorder="1" applyAlignment="1">
      <alignment horizontal="center"/>
    </xf>
    <xf numFmtId="49" fontId="21" fillId="5" borderId="7" xfId="0" applyNumberFormat="1" applyFont="1" applyFill="1" applyBorder="1" applyAlignment="1">
      <alignment horizontal="center"/>
    </xf>
    <xf numFmtId="0" fontId="22" fillId="5" borderId="7" xfId="0" applyFont="1" applyFill="1" applyBorder="1" applyAlignment="1">
      <alignment horizontal="left"/>
    </xf>
    <xf numFmtId="0" fontId="14" fillId="5" borderId="7" xfId="0" applyFont="1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13" fillId="5" borderId="7" xfId="1" applyNumberFormat="1" applyFont="1" applyFill="1" applyBorder="1" applyAlignment="1">
      <alignment horizontal="center" vertical="center" wrapText="1"/>
    </xf>
    <xf numFmtId="0" fontId="9" fillId="5" borderId="7" xfId="1" applyNumberFormat="1" applyFont="1" applyFill="1" applyBorder="1" applyAlignment="1">
      <alignment horizontal="center" vertical="center"/>
    </xf>
    <xf numFmtId="165" fontId="14" fillId="5" borderId="7" xfId="0" applyNumberFormat="1" applyFont="1" applyFill="1" applyBorder="1" applyAlignment="1">
      <alignment horizontal="center"/>
    </xf>
    <xf numFmtId="0" fontId="11" fillId="5" borderId="7" xfId="0" applyFont="1" applyFill="1" applyBorder="1" applyAlignment="1">
      <alignment horizontal="center"/>
    </xf>
    <xf numFmtId="0" fontId="0" fillId="5" borderId="7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165" fontId="0" fillId="5" borderId="7" xfId="0" applyNumberFormat="1" applyFont="1" applyFill="1" applyBorder="1" applyAlignment="1">
      <alignment horizontal="center"/>
    </xf>
    <xf numFmtId="2" fontId="11" fillId="5" borderId="7" xfId="0" applyNumberFormat="1" applyFont="1" applyFill="1" applyBorder="1" applyAlignment="1">
      <alignment horizontal="center"/>
    </xf>
    <xf numFmtId="165" fontId="11" fillId="5" borderId="7" xfId="0" applyNumberFormat="1" applyFont="1" applyFill="1" applyBorder="1" applyAlignment="1">
      <alignment horizontal="center"/>
    </xf>
    <xf numFmtId="0" fontId="0" fillId="0" borderId="1" xfId="0" applyBorder="1"/>
    <xf numFmtId="0" fontId="40" fillId="0" borderId="9" xfId="0" applyFont="1" applyBorder="1" applyAlignment="1"/>
    <xf numFmtId="49" fontId="11" fillId="0" borderId="7" xfId="0" applyNumberFormat="1" applyFont="1" applyBorder="1" applyAlignment="1">
      <alignment horizontal="left"/>
    </xf>
    <xf numFmtId="0" fontId="41" fillId="0" borderId="7" xfId="2" applyFont="1" applyBorder="1" applyAlignment="1" applyProtection="1"/>
    <xf numFmtId="0" fontId="11" fillId="0" borderId="8" xfId="0" applyFont="1" applyBorder="1"/>
    <xf numFmtId="0" fontId="11" fillId="0" borderId="12" xfId="0" applyFont="1" applyBorder="1"/>
    <xf numFmtId="0" fontId="11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0" fillId="2" borderId="7" xfId="0" applyFont="1" applyFill="1" applyBorder="1" applyAlignment="1">
      <alignment horizontal="center"/>
    </xf>
    <xf numFmtId="2" fontId="0" fillId="0" borderId="7" xfId="0" applyNumberFormat="1" applyFont="1" applyBorder="1" applyAlignment="1">
      <alignment horizontal="center"/>
    </xf>
    <xf numFmtId="0" fontId="42" fillId="0" borderId="7" xfId="0" applyFont="1" applyBorder="1" applyAlignment="1">
      <alignment horizontal="center"/>
    </xf>
    <xf numFmtId="0" fontId="43" fillId="0" borderId="7" xfId="0" applyFont="1" applyBorder="1" applyAlignment="1">
      <alignment horizontal="center"/>
    </xf>
    <xf numFmtId="0" fontId="45" fillId="0" borderId="5" xfId="0" applyFont="1" applyBorder="1"/>
    <xf numFmtId="0" fontId="45" fillId="0" borderId="6" xfId="0" applyFont="1" applyBorder="1" applyAlignment="1">
      <alignment horizontal="center"/>
    </xf>
    <xf numFmtId="0" fontId="45" fillId="0" borderId="41" xfId="0" applyFont="1" applyBorder="1" applyAlignment="1">
      <alignment horizontal="center"/>
    </xf>
    <xf numFmtId="0" fontId="45" fillId="0" borderId="44" xfId="0" applyFont="1" applyBorder="1"/>
    <xf numFmtId="0" fontId="45" fillId="0" borderId="45" xfId="0" applyFont="1" applyBorder="1"/>
    <xf numFmtId="0" fontId="40" fillId="0" borderId="7" xfId="0" applyFont="1" applyBorder="1" applyAlignment="1"/>
    <xf numFmtId="2" fontId="0" fillId="2" borderId="7" xfId="0" applyNumberFormat="1" applyFont="1" applyFill="1" applyBorder="1" applyAlignment="1">
      <alignment horizontal="center"/>
    </xf>
    <xf numFmtId="2" fontId="11" fillId="0" borderId="7" xfId="0" applyNumberFormat="1" applyFon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32" fillId="0" borderId="10" xfId="0" applyFont="1" applyBorder="1" applyAlignment="1"/>
    <xf numFmtId="0" fontId="11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7" xfId="0" applyBorder="1"/>
    <xf numFmtId="0" fontId="15" fillId="0" borderId="12" xfId="0" applyFont="1" applyBorder="1" applyAlignment="1"/>
    <xf numFmtId="0" fontId="15" fillId="0" borderId="10" xfId="0" applyFont="1" applyBorder="1" applyAlignment="1"/>
    <xf numFmtId="0" fontId="11" fillId="6" borderId="7" xfId="0" applyFont="1" applyFill="1" applyBorder="1" applyAlignment="1">
      <alignment wrapText="1"/>
    </xf>
    <xf numFmtId="0" fontId="11" fillId="6" borderId="7" xfId="0" applyFont="1" applyFill="1" applyBorder="1"/>
    <xf numFmtId="0" fontId="11" fillId="6" borderId="10" xfId="0" applyFont="1" applyFill="1" applyBorder="1" applyAlignment="1">
      <alignment horizontal="center"/>
    </xf>
    <xf numFmtId="0" fontId="11" fillId="6" borderId="12" xfId="0" applyFont="1" applyFill="1" applyBorder="1"/>
    <xf numFmtId="0" fontId="11" fillId="6" borderId="12" xfId="0" applyFont="1" applyFill="1" applyBorder="1" applyAlignment="1">
      <alignment horizontal="center"/>
    </xf>
    <xf numFmtId="0" fontId="11" fillId="6" borderId="7" xfId="0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vertical="center"/>
    </xf>
    <xf numFmtId="2" fontId="11" fillId="6" borderId="7" xfId="0" applyNumberFormat="1" applyFont="1" applyFill="1" applyBorder="1" applyAlignment="1">
      <alignment horizontal="center" vertical="center"/>
    </xf>
    <xf numFmtId="0" fontId="11" fillId="2" borderId="7" xfId="0" applyFont="1" applyFill="1" applyBorder="1"/>
    <xf numFmtId="0" fontId="11" fillId="2" borderId="7" xfId="0" applyFont="1" applyFill="1" applyBorder="1" applyAlignment="1">
      <alignment horizontal="center" vertical="center"/>
    </xf>
    <xf numFmtId="2" fontId="11" fillId="2" borderId="7" xfId="0" applyNumberFormat="1" applyFont="1" applyFill="1" applyBorder="1"/>
    <xf numFmtId="0" fontId="0" fillId="0" borderId="7" xfId="0" applyBorder="1" applyAlignment="1">
      <alignment horizontal="left"/>
    </xf>
    <xf numFmtId="2" fontId="0" fillId="2" borderId="26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2" fontId="0" fillId="0" borderId="0" xfId="0" applyNumberFormat="1"/>
    <xf numFmtId="0" fontId="0" fillId="0" borderId="7" xfId="0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7" xfId="0" applyBorder="1"/>
    <xf numFmtId="0" fontId="11" fillId="6" borderId="10" xfId="0" applyFont="1" applyFill="1" applyBorder="1" applyAlignment="1">
      <alignment horizontal="center"/>
    </xf>
    <xf numFmtId="0" fontId="0" fillId="5" borderId="7" xfId="0" applyFill="1" applyBorder="1" applyAlignment="1">
      <alignment horizontal="left"/>
    </xf>
    <xf numFmtId="2" fontId="0" fillId="5" borderId="7" xfId="0" applyNumberFormat="1" applyFont="1" applyFill="1" applyBorder="1" applyAlignment="1">
      <alignment horizontal="center"/>
    </xf>
    <xf numFmtId="165" fontId="0" fillId="0" borderId="7" xfId="0" applyNumberFormat="1" applyBorder="1"/>
    <xf numFmtId="0" fontId="11" fillId="2" borderId="29" xfId="0" applyFont="1" applyFill="1" applyBorder="1" applyAlignment="1">
      <alignment horizontal="center"/>
    </xf>
    <xf numFmtId="0" fontId="0" fillId="2" borderId="56" xfId="0" applyFill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7" xfId="0" applyFill="1" applyBorder="1" applyAlignment="1">
      <alignment horizontal="center" vertical="center"/>
    </xf>
    <xf numFmtId="0" fontId="0" fillId="0" borderId="58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/>
    </xf>
    <xf numFmtId="0" fontId="0" fillId="2" borderId="7" xfId="0" applyFill="1" applyBorder="1" applyAlignment="1">
      <alignment horizontal="center" vertical="top"/>
    </xf>
    <xf numFmtId="2" fontId="0" fillId="5" borderId="7" xfId="0" applyNumberFormat="1" applyFill="1" applyBorder="1" applyAlignment="1">
      <alignment horizontal="center"/>
    </xf>
    <xf numFmtId="2" fontId="0" fillId="0" borderId="7" xfId="0" applyNumberFormat="1" applyFill="1" applyBorder="1" applyAlignment="1">
      <alignment horizontal="center"/>
    </xf>
    <xf numFmtId="165" fontId="18" fillId="0" borderId="7" xfId="0" applyNumberFormat="1" applyFont="1" applyBorder="1" applyAlignment="1">
      <alignment horizontal="center"/>
    </xf>
    <xf numFmtId="0" fontId="18" fillId="2" borderId="7" xfId="0" applyFont="1" applyFill="1" applyBorder="1" applyAlignment="1">
      <alignment horizontal="center" vertical="center"/>
    </xf>
    <xf numFmtId="165" fontId="18" fillId="0" borderId="7" xfId="0" applyNumberFormat="1" applyFont="1" applyBorder="1" applyAlignment="1">
      <alignment horizontal="center" vertical="center"/>
    </xf>
    <xf numFmtId="0" fontId="46" fillId="0" borderId="0" xfId="0" applyFont="1"/>
    <xf numFmtId="0" fontId="47" fillId="0" borderId="7" xfId="0" applyFont="1" applyBorder="1" applyAlignment="1">
      <alignment horizontal="center"/>
    </xf>
    <xf numFmtId="0" fontId="46" fillId="0" borderId="7" xfId="0" applyFont="1" applyBorder="1" applyAlignment="1">
      <alignment horizontal="center"/>
    </xf>
    <xf numFmtId="49" fontId="48" fillId="0" borderId="7" xfId="0" applyNumberFormat="1" applyFont="1" applyFill="1" applyBorder="1" applyAlignment="1">
      <alignment horizontal="center"/>
    </xf>
    <xf numFmtId="0" fontId="49" fillId="0" borderId="12" xfId="0" applyFont="1" applyBorder="1" applyAlignment="1">
      <alignment horizontal="left"/>
    </xf>
    <xf numFmtId="1" fontId="46" fillId="0" borderId="7" xfId="0" applyNumberFormat="1" applyFont="1" applyBorder="1" applyAlignment="1">
      <alignment horizontal="center"/>
    </xf>
    <xf numFmtId="49" fontId="49" fillId="0" borderId="12" xfId="0" applyNumberFormat="1" applyFont="1" applyBorder="1" applyAlignment="1">
      <alignment horizontal="left"/>
    </xf>
    <xf numFmtId="0" fontId="49" fillId="0" borderId="12" xfId="0" applyFont="1" applyFill="1" applyBorder="1" applyAlignment="1">
      <alignment horizontal="left"/>
    </xf>
    <xf numFmtId="0" fontId="49" fillId="0" borderId="12" xfId="0" applyFont="1" applyFill="1" applyBorder="1" applyAlignment="1">
      <alignment horizontal="left" wrapText="1"/>
    </xf>
    <xf numFmtId="0" fontId="11" fillId="0" borderId="7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165" fontId="18" fillId="0" borderId="26" xfId="0" applyNumberFormat="1" applyFont="1" applyBorder="1" applyAlignment="1">
      <alignment horizontal="center"/>
    </xf>
    <xf numFmtId="0" fontId="18" fillId="2" borderId="26" xfId="0" applyFont="1" applyFill="1" applyBorder="1" applyAlignment="1">
      <alignment horizontal="center" vertical="center"/>
    </xf>
    <xf numFmtId="165" fontId="18" fillId="0" borderId="28" xfId="0" applyNumberFormat="1" applyFont="1" applyBorder="1" applyAlignment="1">
      <alignment horizontal="center"/>
    </xf>
    <xf numFmtId="0" fontId="18" fillId="2" borderId="28" xfId="0" applyFont="1" applyFill="1" applyBorder="1" applyAlignment="1">
      <alignment horizontal="center" vertical="center"/>
    </xf>
    <xf numFmtId="165" fontId="18" fillId="0" borderId="10" xfId="0" applyNumberFormat="1" applyFont="1" applyFill="1" applyBorder="1" applyAlignment="1">
      <alignment horizontal="center"/>
    </xf>
    <xf numFmtId="0" fontId="18" fillId="0" borderId="29" xfId="0" applyFont="1" applyFill="1" applyBorder="1" applyAlignment="1">
      <alignment horizontal="center" vertical="center"/>
    </xf>
    <xf numFmtId="0" fontId="18" fillId="0" borderId="12" xfId="0" applyFont="1" applyBorder="1" applyAlignment="1"/>
    <xf numFmtId="0" fontId="18" fillId="0" borderId="10" xfId="0" applyFont="1" applyBorder="1" applyAlignment="1"/>
    <xf numFmtId="0" fontId="18" fillId="0" borderId="10" xfId="0" applyFont="1" applyBorder="1" applyAlignment="1">
      <alignment horizontal="center"/>
    </xf>
    <xf numFmtId="0" fontId="18" fillId="0" borderId="7" xfId="0" applyFont="1" applyBorder="1" applyAlignment="1">
      <alignment horizontal="center" vertical="center" wrapText="1"/>
    </xf>
    <xf numFmtId="0" fontId="20" fillId="0" borderId="0" xfId="0" applyFont="1"/>
    <xf numFmtId="49" fontId="20" fillId="0" borderId="7" xfId="0" applyNumberFormat="1" applyFont="1" applyFill="1" applyBorder="1" applyAlignment="1">
      <alignment horizontal="center"/>
    </xf>
    <xf numFmtId="0" fontId="18" fillId="0" borderId="7" xfId="0" applyFont="1" applyBorder="1" applyAlignment="1">
      <alignment horizontal="left"/>
    </xf>
    <xf numFmtId="165" fontId="20" fillId="0" borderId="7" xfId="0" applyNumberFormat="1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2" borderId="7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49" fontId="18" fillId="0" borderId="7" xfId="0" applyNumberFormat="1" applyFont="1" applyBorder="1" applyAlignment="1">
      <alignment horizontal="left"/>
    </xf>
    <xf numFmtId="0" fontId="18" fillId="0" borderId="7" xfId="0" applyFont="1" applyFill="1" applyBorder="1" applyAlignment="1">
      <alignment horizontal="left"/>
    </xf>
    <xf numFmtId="165" fontId="20" fillId="0" borderId="26" xfId="0" applyNumberFormat="1" applyFont="1" applyBorder="1" applyAlignment="1">
      <alignment horizontal="center"/>
    </xf>
    <xf numFmtId="0" fontId="20" fillId="0" borderId="26" xfId="0" applyFont="1" applyBorder="1" applyAlignment="1">
      <alignment horizontal="center"/>
    </xf>
    <xf numFmtId="0" fontId="18" fillId="0" borderId="12" xfId="0" applyFont="1" applyFill="1" applyBorder="1" applyAlignment="1">
      <alignment horizontal="left"/>
    </xf>
    <xf numFmtId="165" fontId="20" fillId="0" borderId="12" xfId="0" applyNumberFormat="1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/>
    </xf>
    <xf numFmtId="165" fontId="20" fillId="0" borderId="28" xfId="0" applyNumberFormat="1" applyFont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18" fillId="0" borderId="7" xfId="0" applyFont="1" applyFill="1" applyBorder="1" applyAlignment="1">
      <alignment horizontal="left" wrapText="1"/>
    </xf>
    <xf numFmtId="0" fontId="18" fillId="0" borderId="12" xfId="0" applyFont="1" applyFill="1" applyBorder="1" applyAlignment="1">
      <alignment horizontal="left" wrapText="1"/>
    </xf>
    <xf numFmtId="2" fontId="20" fillId="0" borderId="7" xfId="0" applyNumberFormat="1" applyFont="1" applyBorder="1" applyAlignment="1">
      <alignment horizontal="center"/>
    </xf>
    <xf numFmtId="0" fontId="20" fillId="2" borderId="7" xfId="0" applyFont="1" applyFill="1" applyBorder="1" applyAlignment="1">
      <alignment horizontal="center" vertical="top"/>
    </xf>
    <xf numFmtId="0" fontId="18" fillId="0" borderId="7" xfId="0" applyFont="1" applyBorder="1" applyAlignment="1">
      <alignment horizontal="center"/>
    </xf>
    <xf numFmtId="0" fontId="20" fillId="0" borderId="7" xfId="0" applyFont="1" applyBorder="1"/>
    <xf numFmtId="165" fontId="20" fillId="0" borderId="7" xfId="0" applyNumberFormat="1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42" fillId="0" borderId="7" xfId="0" applyFont="1" applyBorder="1" applyAlignment="1">
      <alignment wrapText="1"/>
    </xf>
    <xf numFmtId="0" fontId="11" fillId="0" borderId="7" xfId="0" applyFont="1" applyBorder="1" applyAlignment="1">
      <alignment horizontal="left" vertical="center"/>
    </xf>
    <xf numFmtId="0" fontId="11" fillId="0" borderId="6" xfId="0" applyFont="1" applyBorder="1"/>
    <xf numFmtId="0" fontId="11" fillId="0" borderId="7" xfId="0" applyFont="1" applyBorder="1"/>
    <xf numFmtId="0" fontId="0" fillId="0" borderId="7" xfId="0" applyBorder="1" applyAlignment="1">
      <alignment horizontal="center"/>
    </xf>
    <xf numFmtId="0" fontId="44" fillId="0" borderId="6" xfId="0" applyFont="1" applyBorder="1" applyAlignment="1">
      <alignment horizontal="center"/>
    </xf>
    <xf numFmtId="0" fontId="45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42" fillId="0" borderId="7" xfId="0" applyFont="1" applyBorder="1"/>
    <xf numFmtId="0" fontId="11" fillId="0" borderId="6" xfId="0" applyFont="1" applyBorder="1" applyAlignment="1">
      <alignment wrapText="1"/>
    </xf>
    <xf numFmtId="0" fontId="43" fillId="0" borderId="7" xfId="0" applyFont="1" applyBorder="1"/>
    <xf numFmtId="0" fontId="11" fillId="0" borderId="6" xfId="0" applyFont="1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44" fillId="0" borderId="7" xfId="0" applyFont="1" applyBorder="1"/>
    <xf numFmtId="0" fontId="45" fillId="0" borderId="0" xfId="0" applyFont="1"/>
    <xf numFmtId="0" fontId="44" fillId="0" borderId="0" xfId="0" applyFont="1"/>
    <xf numFmtId="0" fontId="11" fillId="0" borderId="7" xfId="0" applyFont="1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1" fillId="0" borderId="7" xfId="0" applyFont="1" applyBorder="1" applyAlignment="1">
      <alignment horizontal="center" vertical="center"/>
    </xf>
    <xf numFmtId="165" fontId="0" fillId="2" borderId="7" xfId="0" applyNumberFormat="1" applyFont="1" applyFill="1" applyBorder="1" applyAlignment="1">
      <alignment horizontal="center"/>
    </xf>
    <xf numFmtId="2" fontId="11" fillId="0" borderId="7" xfId="0" applyNumberFormat="1" applyFont="1" applyBorder="1" applyAlignment="1">
      <alignment horizontal="center" vertical="center"/>
    </xf>
    <xf numFmtId="165" fontId="11" fillId="0" borderId="7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1" fontId="0" fillId="0" borderId="7" xfId="0" applyNumberFormat="1" applyFon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2" borderId="30" xfId="0" applyNumberFormat="1" applyFill="1" applyBorder="1" applyAlignment="1">
      <alignment horizontal="center" vertical="center"/>
    </xf>
    <xf numFmtId="0" fontId="20" fillId="0" borderId="7" xfId="1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50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165" fontId="20" fillId="0" borderId="7" xfId="0" applyNumberFormat="1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1" fontId="13" fillId="0" borderId="7" xfId="0" applyNumberFormat="1" applyFont="1" applyBorder="1" applyAlignment="1">
      <alignment horizontal="center" vertical="center"/>
    </xf>
    <xf numFmtId="1" fontId="0" fillId="2" borderId="26" xfId="0" applyNumberFormat="1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42" fillId="0" borderId="7" xfId="0" applyFont="1" applyBorder="1" applyAlignment="1">
      <alignment wrapText="1"/>
    </xf>
    <xf numFmtId="0" fontId="11" fillId="0" borderId="7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2" fontId="0" fillId="0" borderId="7" xfId="0" applyNumberFormat="1" applyFont="1" applyFill="1" applyBorder="1" applyAlignment="1">
      <alignment horizontal="center"/>
    </xf>
    <xf numFmtId="1" fontId="0" fillId="2" borderId="7" xfId="0" applyNumberFormat="1" applyFont="1" applyFill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7" xfId="0" applyFont="1" applyBorder="1" applyAlignment="1">
      <alignment horizontal="center"/>
    </xf>
    <xf numFmtId="0" fontId="0" fillId="0" borderId="7" xfId="0" applyFont="1" applyBorder="1" applyAlignment="1">
      <alignment horizontal="left"/>
    </xf>
    <xf numFmtId="0" fontId="52" fillId="0" borderId="7" xfId="0" applyFont="1" applyBorder="1" applyAlignment="1">
      <alignment horizontal="center"/>
    </xf>
    <xf numFmtId="165" fontId="0" fillId="0" borderId="7" xfId="0" applyNumberFormat="1" applyFont="1" applyFill="1" applyBorder="1" applyAlignment="1">
      <alignment horizontal="center"/>
    </xf>
    <xf numFmtId="1" fontId="0" fillId="0" borderId="7" xfId="0" applyNumberFormat="1" applyFont="1" applyFill="1" applyBorder="1" applyAlignment="1">
      <alignment horizontal="center"/>
    </xf>
    <xf numFmtId="165" fontId="52" fillId="0" borderId="7" xfId="0" applyNumberFormat="1" applyFont="1" applyBorder="1" applyAlignment="1">
      <alignment horizontal="center"/>
    </xf>
    <xf numFmtId="0" fontId="51" fillId="0" borderId="7" xfId="0" applyFont="1" applyBorder="1" applyAlignment="1">
      <alignment horizontal="center" vertical="center"/>
    </xf>
    <xf numFmtId="0" fontId="53" fillId="2" borderId="30" xfId="0" applyFont="1" applyFill="1" applyBorder="1" applyAlignment="1">
      <alignment horizontal="center" vertical="center"/>
    </xf>
    <xf numFmtId="0" fontId="51" fillId="2" borderId="7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52" fillId="2" borderId="30" xfId="0" applyFont="1" applyFill="1" applyBorder="1" applyAlignment="1">
      <alignment horizontal="center" vertical="center"/>
    </xf>
    <xf numFmtId="1" fontId="52" fillId="0" borderId="7" xfId="0" applyNumberFormat="1" applyFont="1" applyBorder="1" applyAlignment="1">
      <alignment horizontal="center"/>
    </xf>
    <xf numFmtId="0" fontId="43" fillId="0" borderId="7" xfId="0" applyFont="1" applyBorder="1" applyAlignment="1">
      <alignment wrapText="1"/>
    </xf>
    <xf numFmtId="0" fontId="0" fillId="2" borderId="7" xfId="0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 wrapText="1"/>
    </xf>
    <xf numFmtId="1" fontId="20" fillId="0" borderId="7" xfId="0" applyNumberFormat="1" applyFont="1" applyBorder="1" applyAlignment="1">
      <alignment horizontal="center"/>
    </xf>
    <xf numFmtId="0" fontId="20" fillId="0" borderId="24" xfId="0" applyFont="1" applyBorder="1"/>
    <xf numFmtId="0" fontId="20" fillId="0" borderId="19" xfId="0" applyFont="1" applyBorder="1"/>
    <xf numFmtId="0" fontId="23" fillId="0" borderId="7" xfId="0" applyFont="1" applyFill="1" applyBorder="1" applyAlignment="1">
      <alignment horizontal="center"/>
    </xf>
    <xf numFmtId="0" fontId="25" fillId="0" borderId="7" xfId="0" applyFont="1" applyFill="1" applyBorder="1" applyAlignment="1">
      <alignment horizontal="center"/>
    </xf>
    <xf numFmtId="0" fontId="24" fillId="0" borderId="7" xfId="0" applyFont="1" applyFill="1" applyBorder="1" applyAlignment="1"/>
    <xf numFmtId="0" fontId="2" fillId="0" borderId="7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39" xfId="0" applyFont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0" borderId="7" xfId="0" applyFont="1" applyBorder="1" applyAlignment="1">
      <alignment horizontal="left"/>
    </xf>
    <xf numFmtId="0" fontId="15" fillId="0" borderId="8" xfId="0" applyFont="1" applyBorder="1" applyAlignment="1">
      <alignment horizontal="left"/>
    </xf>
    <xf numFmtId="0" fontId="15" fillId="0" borderId="12" xfId="0" applyFont="1" applyBorder="1" applyAlignment="1">
      <alignment vertical="top" wrapText="1"/>
    </xf>
    <xf numFmtId="0" fontId="15" fillId="0" borderId="11" xfId="0" applyFont="1" applyBorder="1" applyAlignment="1">
      <alignment vertical="top" wrapText="1"/>
    </xf>
    <xf numFmtId="0" fontId="15" fillId="0" borderId="12" xfId="0" applyFont="1" applyBorder="1" applyAlignment="1">
      <alignment horizontal="left"/>
    </xf>
    <xf numFmtId="0" fontId="15" fillId="0" borderId="29" xfId="0" applyFont="1" applyBorder="1" applyAlignment="1">
      <alignment horizontal="left"/>
    </xf>
    <xf numFmtId="0" fontId="15" fillId="0" borderId="11" xfId="0" applyFont="1" applyBorder="1" applyAlignment="1">
      <alignment horizontal="left"/>
    </xf>
    <xf numFmtId="0" fontId="15" fillId="0" borderId="6" xfId="0" applyFont="1" applyBorder="1" applyAlignment="1">
      <alignment horizontal="center" vertical="top"/>
    </xf>
    <xf numFmtId="0" fontId="15" fillId="0" borderId="41" xfId="0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/>
    </xf>
    <xf numFmtId="0" fontId="15" fillId="0" borderId="42" xfId="0" applyFont="1" applyBorder="1" applyAlignment="1">
      <alignment horizontal="center" vertical="top"/>
    </xf>
    <xf numFmtId="0" fontId="15" fillId="0" borderId="16" xfId="0" applyFont="1" applyBorder="1" applyAlignment="1">
      <alignment horizontal="center" vertical="top"/>
    </xf>
    <xf numFmtId="0" fontId="15" fillId="0" borderId="33" xfId="0" applyFont="1" applyBorder="1" applyAlignment="1">
      <alignment horizontal="center" vertical="top"/>
    </xf>
    <xf numFmtId="0" fontId="15" fillId="0" borderId="22" xfId="0" applyFont="1" applyBorder="1" applyAlignment="1">
      <alignment horizontal="center" vertical="top"/>
    </xf>
    <xf numFmtId="0" fontId="15" fillId="0" borderId="43" xfId="0" applyFont="1" applyBorder="1" applyAlignment="1">
      <alignment horizontal="center" vertical="top"/>
    </xf>
    <xf numFmtId="0" fontId="15" fillId="0" borderId="44" xfId="0" applyFont="1" applyBorder="1" applyAlignment="1">
      <alignment horizontal="center" vertical="top"/>
    </xf>
    <xf numFmtId="0" fontId="15" fillId="0" borderId="45" xfId="0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/>
    </xf>
    <xf numFmtId="0" fontId="15" fillId="0" borderId="34" xfId="0" applyFont="1" applyBorder="1" applyAlignment="1">
      <alignment horizontal="center" vertical="top"/>
    </xf>
    <xf numFmtId="0" fontId="15" fillId="0" borderId="13" xfId="0" applyFont="1" applyBorder="1" applyAlignment="1">
      <alignment horizontal="center" vertical="top"/>
    </xf>
    <xf numFmtId="0" fontId="15" fillId="0" borderId="29" xfId="0" applyFont="1" applyBorder="1" applyAlignment="1">
      <alignment vertical="top" wrapText="1"/>
    </xf>
    <xf numFmtId="0" fontId="15" fillId="0" borderId="17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0" fontId="17" fillId="0" borderId="7" xfId="0" applyFont="1" applyFill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32" fillId="0" borderId="9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11" xfId="0" applyFont="1" applyBorder="1" applyAlignment="1">
      <alignment horizontal="center"/>
    </xf>
    <xf numFmtId="0" fontId="32" fillId="0" borderId="9" xfId="0" applyFont="1" applyBorder="1" applyAlignment="1">
      <alignment horizontal="left"/>
    </xf>
    <xf numFmtId="0" fontId="32" fillId="0" borderId="10" xfId="0" applyFont="1" applyBorder="1" applyAlignment="1">
      <alignment horizontal="left"/>
    </xf>
    <xf numFmtId="0" fontId="32" fillId="0" borderId="10" xfId="0" applyFont="1" applyBorder="1" applyAlignment="1"/>
    <xf numFmtId="0" fontId="32" fillId="0" borderId="11" xfId="0" applyFont="1" applyBorder="1" applyAlignment="1"/>
    <xf numFmtId="0" fontId="32" fillId="0" borderId="9" xfId="0" applyFont="1" applyBorder="1"/>
    <xf numFmtId="0" fontId="32" fillId="0" borderId="10" xfId="0" applyFont="1" applyBorder="1"/>
    <xf numFmtId="0" fontId="31" fillId="0" borderId="10" xfId="0" applyFont="1" applyBorder="1" applyAlignment="1"/>
    <xf numFmtId="0" fontId="31" fillId="0" borderId="11" xfId="0" applyFont="1" applyBorder="1" applyAlignment="1"/>
    <xf numFmtId="0" fontId="32" fillId="0" borderId="6" xfId="0" applyFont="1" applyBorder="1" applyAlignment="1">
      <alignment horizontal="center"/>
    </xf>
    <xf numFmtId="0" fontId="32" fillId="0" borderId="7" xfId="0" applyFont="1" applyBorder="1" applyAlignment="1">
      <alignment horizontal="center"/>
    </xf>
    <xf numFmtId="0" fontId="32" fillId="0" borderId="36" xfId="0" applyFont="1" applyBorder="1" applyAlignment="1">
      <alignment horizontal="left" vertical="center" wrapText="1"/>
    </xf>
    <xf numFmtId="0" fontId="32" fillId="0" borderId="17" xfId="0" applyFont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center" wrapText="1"/>
    </xf>
    <xf numFmtId="0" fontId="33" fillId="0" borderId="4" xfId="0" applyFont="1" applyBorder="1" applyAlignment="1">
      <alignment horizontal="left"/>
    </xf>
    <xf numFmtId="0" fontId="33" fillId="0" borderId="24" xfId="0" applyFont="1" applyBorder="1" applyAlignment="1">
      <alignment horizontal="left"/>
    </xf>
    <xf numFmtId="0" fontId="33" fillId="0" borderId="23" xfId="0" applyFont="1" applyBorder="1" applyAlignment="1">
      <alignment horizontal="left"/>
    </xf>
    <xf numFmtId="0" fontId="33" fillId="0" borderId="35" xfId="0" applyFont="1" applyBorder="1" applyAlignment="1">
      <alignment horizontal="left"/>
    </xf>
    <xf numFmtId="0" fontId="33" fillId="0" borderId="19" xfId="0" applyFont="1" applyBorder="1" applyAlignment="1">
      <alignment horizontal="left"/>
    </xf>
    <xf numFmtId="0" fontId="33" fillId="0" borderId="18" xfId="0" applyFont="1" applyFill="1" applyBorder="1" applyAlignment="1">
      <alignment horizontal="left"/>
    </xf>
    <xf numFmtId="0" fontId="33" fillId="0" borderId="19" xfId="0" applyFont="1" applyFill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25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2" fillId="0" borderId="29" xfId="0" applyFont="1" applyBorder="1" applyAlignment="1">
      <alignment horizontal="left"/>
    </xf>
    <xf numFmtId="0" fontId="31" fillId="0" borderId="12" xfId="0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35" fillId="0" borderId="7" xfId="0" applyFont="1" applyBorder="1" applyAlignment="1"/>
    <xf numFmtId="0" fontId="36" fillId="2" borderId="7" xfId="0" applyFont="1" applyFill="1" applyBorder="1" applyAlignment="1"/>
    <xf numFmtId="0" fontId="36" fillId="0" borderId="7" xfId="0" applyFont="1" applyBorder="1"/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4" fontId="2" fillId="0" borderId="6" xfId="1" applyFont="1" applyBorder="1" applyAlignment="1">
      <alignment horizontal="center" vertical="center"/>
    </xf>
    <xf numFmtId="164" fontId="2" fillId="0" borderId="7" xfId="1" applyFont="1" applyBorder="1" applyAlignment="1">
      <alignment horizontal="center" vertical="center"/>
    </xf>
    <xf numFmtId="164" fontId="2" fillId="0" borderId="26" xfId="1" applyFont="1" applyBorder="1" applyAlignment="1">
      <alignment horizontal="center" vertical="center" wrapText="1"/>
    </xf>
    <xf numFmtId="164" fontId="2" fillId="0" borderId="27" xfId="1" applyFont="1" applyBorder="1" applyAlignment="1">
      <alignment horizontal="center" vertical="center" wrapText="1"/>
    </xf>
    <xf numFmtId="164" fontId="2" fillId="0" borderId="28" xfId="1" applyFont="1" applyBorder="1" applyAlignment="1">
      <alignment horizontal="center" vertical="center" wrapText="1"/>
    </xf>
    <xf numFmtId="164" fontId="2" fillId="0" borderId="16" xfId="1" applyFont="1" applyBorder="1" applyAlignment="1">
      <alignment horizontal="center" vertical="center" wrapText="1"/>
    </xf>
    <xf numFmtId="164" fontId="2" fillId="0" borderId="23" xfId="1" applyFont="1" applyBorder="1" applyAlignment="1">
      <alignment horizontal="center" vertical="center" wrapText="1"/>
    </xf>
    <xf numFmtId="164" fontId="2" fillId="0" borderId="18" xfId="1" applyFont="1" applyBorder="1" applyAlignment="1">
      <alignment horizontal="center" vertical="center" wrapText="1"/>
    </xf>
    <xf numFmtId="164" fontId="2" fillId="0" borderId="46" xfId="1" applyFont="1" applyBorder="1" applyAlignment="1">
      <alignment horizontal="center" vertical="center" wrapText="1"/>
    </xf>
    <xf numFmtId="164" fontId="2" fillId="0" borderId="47" xfId="1" applyFont="1" applyBorder="1" applyAlignment="1">
      <alignment horizontal="center" vertical="center" wrapText="1"/>
    </xf>
    <xf numFmtId="164" fontId="2" fillId="0" borderId="48" xfId="1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37" fillId="0" borderId="49" xfId="0" applyFont="1" applyBorder="1" applyAlignment="1">
      <alignment horizontal="center" vertical="center"/>
    </xf>
    <xf numFmtId="0" fontId="37" fillId="0" borderId="50" xfId="0" applyFont="1" applyBorder="1" applyAlignment="1">
      <alignment horizontal="center" vertical="center"/>
    </xf>
    <xf numFmtId="0" fontId="37" fillId="0" borderId="5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/>
    </xf>
    <xf numFmtId="0" fontId="34" fillId="0" borderId="2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5" fillId="2" borderId="7" xfId="0" applyFont="1" applyFill="1" applyBorder="1" applyAlignment="1">
      <alignment horizontal="center"/>
    </xf>
    <xf numFmtId="0" fontId="35" fillId="0" borderId="7" xfId="0" applyFont="1" applyBorder="1" applyAlignment="1">
      <alignment horizontal="center"/>
    </xf>
    <xf numFmtId="0" fontId="36" fillId="2" borderId="7" xfId="0" applyFont="1" applyFill="1" applyBorder="1"/>
    <xf numFmtId="0" fontId="35" fillId="0" borderId="7" xfId="0" applyFont="1" applyBorder="1" applyAlignment="1">
      <alignment horizontal="left"/>
    </xf>
    <xf numFmtId="0" fontId="35" fillId="2" borderId="12" xfId="0" applyFont="1" applyFill="1" applyBorder="1" applyAlignment="1">
      <alignment horizontal="left"/>
    </xf>
    <xf numFmtId="0" fontId="35" fillId="2" borderId="29" xfId="0" applyFont="1" applyFill="1" applyBorder="1" applyAlignment="1">
      <alignment horizontal="left"/>
    </xf>
    <xf numFmtId="0" fontId="33" fillId="0" borderId="12" xfId="0" applyFont="1" applyFill="1" applyBorder="1" applyAlignment="1">
      <alignment horizontal="center"/>
    </xf>
    <xf numFmtId="0" fontId="33" fillId="0" borderId="29" xfId="0" applyFont="1" applyFill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1" fillId="0" borderId="10" xfId="0" applyFont="1" applyBorder="1" applyAlignment="1">
      <alignment horizontal="center"/>
    </xf>
    <xf numFmtId="0" fontId="36" fillId="0" borderId="12" xfId="0" applyFont="1" applyBorder="1"/>
    <xf numFmtId="0" fontId="36" fillId="0" borderId="29" xfId="0" applyFont="1" applyBorder="1"/>
    <xf numFmtId="0" fontId="18" fillId="0" borderId="7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26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59" xfId="0" applyFont="1" applyBorder="1" applyAlignment="1">
      <alignment horizontal="center" vertical="center"/>
    </xf>
    <xf numFmtId="0" fontId="11" fillId="6" borderId="12" xfId="0" applyFont="1" applyFill="1" applyBorder="1" applyAlignment="1">
      <alignment horizontal="center"/>
    </xf>
    <xf numFmtId="0" fontId="11" fillId="6" borderId="29" xfId="0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6" xfId="0" applyFont="1" applyBorder="1" applyAlignment="1">
      <alignment horizontal="center" vertical="center"/>
    </xf>
    <xf numFmtId="0" fontId="42" fillId="0" borderId="7" xfId="0" applyFont="1" applyBorder="1" applyAlignment="1">
      <alignment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11" fillId="0" borderId="29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1" xfId="0" applyBorder="1" applyAlignment="1">
      <alignment horizontal="center"/>
    </xf>
    <xf numFmtId="0" fontId="11" fillId="0" borderId="6" xfId="0" applyFont="1" applyBorder="1"/>
    <xf numFmtId="0" fontId="11" fillId="0" borderId="7" xfId="0" applyFont="1" applyBorder="1"/>
    <xf numFmtId="0" fontId="11" fillId="0" borderId="6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7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15" fillId="0" borderId="52" xfId="0" applyFont="1" applyBorder="1" applyAlignment="1">
      <alignment horizontal="center"/>
    </xf>
    <xf numFmtId="0" fontId="15" fillId="0" borderId="53" xfId="0" applyFont="1" applyBorder="1" applyAlignment="1">
      <alignment horizontal="center"/>
    </xf>
    <xf numFmtId="0" fontId="15" fillId="0" borderId="54" xfId="0" applyFont="1" applyBorder="1" applyAlignment="1">
      <alignment horizontal="center"/>
    </xf>
    <xf numFmtId="0" fontId="15" fillId="0" borderId="55" xfId="0" applyFont="1" applyBorder="1" applyAlignment="1">
      <alignment horizontal="center"/>
    </xf>
    <xf numFmtId="0" fontId="40" fillId="0" borderId="6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1" xfId="0" applyFont="1" applyBorder="1" applyAlignment="1">
      <alignment horizontal="left"/>
    </xf>
    <xf numFmtId="0" fontId="45" fillId="0" borderId="7" xfId="0" applyFont="1" applyBorder="1" applyAlignment="1">
      <alignment horizontal="center"/>
    </xf>
    <xf numFmtId="0" fontId="45" fillId="0" borderId="12" xfId="0" applyFont="1" applyBorder="1" applyAlignment="1">
      <alignment horizontal="center"/>
    </xf>
    <xf numFmtId="0" fontId="45" fillId="0" borderId="29" xfId="0" applyFont="1" applyBorder="1" applyAlignment="1">
      <alignment horizontal="center"/>
    </xf>
    <xf numFmtId="0" fontId="44" fillId="0" borderId="6" xfId="0" applyFont="1" applyBorder="1" applyAlignment="1">
      <alignment horizontal="center"/>
    </xf>
    <xf numFmtId="0" fontId="44" fillId="0" borderId="7" xfId="0" applyFont="1" applyBorder="1" applyAlignment="1">
      <alignment horizontal="center"/>
    </xf>
    <xf numFmtId="0" fontId="44" fillId="0" borderId="12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0" borderId="11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29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45" fillId="0" borderId="42" xfId="0" applyFont="1" applyBorder="1" applyAlignment="1">
      <alignment horizontal="center"/>
    </xf>
    <xf numFmtId="14" fontId="0" fillId="0" borderId="12" xfId="0" applyNumberFormat="1" applyFon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11" fillId="0" borderId="60" xfId="0" applyFont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43" fillId="0" borderId="7" xfId="0" applyFont="1" applyBorder="1" applyAlignment="1">
      <alignment wrapText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1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238125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1133474</xdr:colOff>
      <xdr:row>5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33474" cy="14097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0</xdr:colOff>
      <xdr:row>20</xdr:row>
      <xdr:rowOff>45719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0" y="3981450"/>
          <a:ext cx="0" cy="4571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1114425</xdr:colOff>
      <xdr:row>25</xdr:row>
      <xdr:rowOff>266700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00725"/>
          <a:ext cx="1114425" cy="13716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</xdr:row>
      <xdr:rowOff>0</xdr:rowOff>
    </xdr:from>
    <xdr:to>
      <xdr:col>1</xdr:col>
      <xdr:colOff>9525</xdr:colOff>
      <xdr:row>47</xdr:row>
      <xdr:rowOff>19050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01450"/>
          <a:ext cx="1143000" cy="1400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628650</xdr:colOff>
      <xdr:row>66</xdr:row>
      <xdr:rowOff>190500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</xdr:row>
      <xdr:rowOff>2</xdr:rowOff>
    </xdr:from>
    <xdr:to>
      <xdr:col>0</xdr:col>
      <xdr:colOff>1123950</xdr:colOff>
      <xdr:row>68</xdr:row>
      <xdr:rowOff>9525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02177"/>
          <a:ext cx="1123950" cy="1390648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628650</xdr:colOff>
      <xdr:row>87</xdr:row>
      <xdr:rowOff>190500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</xdr:row>
      <xdr:rowOff>1</xdr:rowOff>
    </xdr:from>
    <xdr:to>
      <xdr:col>0</xdr:col>
      <xdr:colOff>1123950</xdr:colOff>
      <xdr:row>89</xdr:row>
      <xdr:rowOff>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202901"/>
          <a:ext cx="1123950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628650</xdr:colOff>
      <xdr:row>108</xdr:row>
      <xdr:rowOff>190500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</xdr:row>
      <xdr:rowOff>1</xdr:rowOff>
    </xdr:from>
    <xdr:to>
      <xdr:col>1</xdr:col>
      <xdr:colOff>19049</xdr:colOff>
      <xdr:row>110</xdr:row>
      <xdr:rowOff>28575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003626"/>
          <a:ext cx="1152524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</xdr:row>
      <xdr:rowOff>276224</xdr:rowOff>
    </xdr:from>
    <xdr:to>
      <xdr:col>1</xdr:col>
      <xdr:colOff>9525</xdr:colOff>
      <xdr:row>131</xdr:row>
      <xdr:rowOff>19049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04349"/>
          <a:ext cx="1143000" cy="1400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628650</xdr:colOff>
      <xdr:row>150</xdr:row>
      <xdr:rowOff>190500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1133474</xdr:colOff>
      <xdr:row>151</xdr:row>
      <xdr:rowOff>266699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605075"/>
          <a:ext cx="1133474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168</xdr:row>
      <xdr:rowOff>0</xdr:rowOff>
    </xdr:from>
    <xdr:to>
      <xdr:col>0</xdr:col>
      <xdr:colOff>628650</xdr:colOff>
      <xdr:row>171</xdr:row>
      <xdr:rowOff>190500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168</xdr:row>
      <xdr:rowOff>0</xdr:rowOff>
    </xdr:from>
    <xdr:to>
      <xdr:col>0</xdr:col>
      <xdr:colOff>1114425</xdr:colOff>
      <xdr:row>172</xdr:row>
      <xdr:rowOff>266699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405800"/>
          <a:ext cx="1114425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</xdr:row>
      <xdr:rowOff>0</xdr:rowOff>
    </xdr:from>
    <xdr:to>
      <xdr:col>0</xdr:col>
      <xdr:colOff>628650</xdr:colOff>
      <xdr:row>192</xdr:row>
      <xdr:rowOff>190500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</xdr:row>
      <xdr:rowOff>1</xdr:rowOff>
    </xdr:from>
    <xdr:to>
      <xdr:col>0</xdr:col>
      <xdr:colOff>1104900</xdr:colOff>
      <xdr:row>194</xdr:row>
      <xdr:rowOff>9525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06526"/>
          <a:ext cx="1104900" cy="13906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210</xdr:row>
      <xdr:rowOff>0</xdr:rowOff>
    </xdr:from>
    <xdr:to>
      <xdr:col>0</xdr:col>
      <xdr:colOff>628650</xdr:colOff>
      <xdr:row>213</xdr:row>
      <xdr:rowOff>190500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210</xdr:row>
      <xdr:rowOff>1</xdr:rowOff>
    </xdr:from>
    <xdr:to>
      <xdr:col>0</xdr:col>
      <xdr:colOff>1123950</xdr:colOff>
      <xdr:row>214</xdr:row>
      <xdr:rowOff>276224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007251"/>
          <a:ext cx="1123950" cy="138112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231</xdr:row>
      <xdr:rowOff>0</xdr:rowOff>
    </xdr:from>
    <xdr:to>
      <xdr:col>1</xdr:col>
      <xdr:colOff>9525</xdr:colOff>
      <xdr:row>235</xdr:row>
      <xdr:rowOff>9525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807975"/>
          <a:ext cx="1143000" cy="11144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252</xdr:row>
      <xdr:rowOff>0</xdr:rowOff>
    </xdr:from>
    <xdr:to>
      <xdr:col>0</xdr:col>
      <xdr:colOff>628650</xdr:colOff>
      <xdr:row>255</xdr:row>
      <xdr:rowOff>190500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252</xdr:row>
      <xdr:rowOff>1</xdr:rowOff>
    </xdr:from>
    <xdr:to>
      <xdr:col>0</xdr:col>
      <xdr:colOff>1123950</xdr:colOff>
      <xdr:row>256</xdr:row>
      <xdr:rowOff>228600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608701"/>
          <a:ext cx="1123950" cy="13334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273</xdr:row>
      <xdr:rowOff>0</xdr:rowOff>
    </xdr:from>
    <xdr:to>
      <xdr:col>0</xdr:col>
      <xdr:colOff>628650</xdr:colOff>
      <xdr:row>276</xdr:row>
      <xdr:rowOff>190500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273</xdr:row>
      <xdr:rowOff>0</xdr:rowOff>
    </xdr:from>
    <xdr:to>
      <xdr:col>1</xdr:col>
      <xdr:colOff>19050</xdr:colOff>
      <xdr:row>277</xdr:row>
      <xdr:rowOff>266699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409425"/>
          <a:ext cx="1152525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294</xdr:row>
      <xdr:rowOff>0</xdr:rowOff>
    </xdr:from>
    <xdr:to>
      <xdr:col>0</xdr:col>
      <xdr:colOff>1085850</xdr:colOff>
      <xdr:row>299</xdr:row>
      <xdr:rowOff>19050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210150"/>
          <a:ext cx="1085850" cy="1400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315</xdr:row>
      <xdr:rowOff>0</xdr:rowOff>
    </xdr:from>
    <xdr:to>
      <xdr:col>0</xdr:col>
      <xdr:colOff>628650</xdr:colOff>
      <xdr:row>318</xdr:row>
      <xdr:rowOff>190500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315</xdr:row>
      <xdr:rowOff>1</xdr:rowOff>
    </xdr:from>
    <xdr:to>
      <xdr:col>1</xdr:col>
      <xdr:colOff>9525</xdr:colOff>
      <xdr:row>320</xdr:row>
      <xdr:rowOff>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010876"/>
          <a:ext cx="1143000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336</xdr:row>
      <xdr:rowOff>0</xdr:rowOff>
    </xdr:from>
    <xdr:to>
      <xdr:col>0</xdr:col>
      <xdr:colOff>628650</xdr:colOff>
      <xdr:row>339</xdr:row>
      <xdr:rowOff>190500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336</xdr:row>
      <xdr:rowOff>1</xdr:rowOff>
    </xdr:from>
    <xdr:to>
      <xdr:col>0</xdr:col>
      <xdr:colOff>1133474</xdr:colOff>
      <xdr:row>341</xdr:row>
      <xdr:rowOff>28575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811601"/>
          <a:ext cx="1133474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357</xdr:row>
      <xdr:rowOff>0</xdr:rowOff>
    </xdr:from>
    <xdr:to>
      <xdr:col>0</xdr:col>
      <xdr:colOff>628650</xdr:colOff>
      <xdr:row>360</xdr:row>
      <xdr:rowOff>190500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357</xdr:row>
      <xdr:rowOff>1</xdr:rowOff>
    </xdr:from>
    <xdr:to>
      <xdr:col>0</xdr:col>
      <xdr:colOff>1123950</xdr:colOff>
      <xdr:row>362</xdr:row>
      <xdr:rowOff>19049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612326"/>
          <a:ext cx="1123950" cy="140017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378</xdr:row>
      <xdr:rowOff>0</xdr:rowOff>
    </xdr:from>
    <xdr:to>
      <xdr:col>0</xdr:col>
      <xdr:colOff>628650</xdr:colOff>
      <xdr:row>381</xdr:row>
      <xdr:rowOff>190500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378</xdr:row>
      <xdr:rowOff>1</xdr:rowOff>
    </xdr:from>
    <xdr:to>
      <xdr:col>1</xdr:col>
      <xdr:colOff>9525</xdr:colOff>
      <xdr:row>382</xdr:row>
      <xdr:rowOff>276224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413051"/>
          <a:ext cx="1143000" cy="138112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399</xdr:row>
      <xdr:rowOff>0</xdr:rowOff>
    </xdr:from>
    <xdr:to>
      <xdr:col>0</xdr:col>
      <xdr:colOff>628650</xdr:colOff>
      <xdr:row>402</xdr:row>
      <xdr:rowOff>190500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399</xdr:row>
      <xdr:rowOff>1</xdr:rowOff>
    </xdr:from>
    <xdr:to>
      <xdr:col>0</xdr:col>
      <xdr:colOff>1114424</xdr:colOff>
      <xdr:row>404</xdr:row>
      <xdr:rowOff>9525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213776"/>
          <a:ext cx="1114424" cy="13906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420</xdr:row>
      <xdr:rowOff>0</xdr:rowOff>
    </xdr:from>
    <xdr:to>
      <xdr:col>0</xdr:col>
      <xdr:colOff>628650</xdr:colOff>
      <xdr:row>423</xdr:row>
      <xdr:rowOff>190500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420</xdr:row>
      <xdr:rowOff>1</xdr:rowOff>
    </xdr:from>
    <xdr:to>
      <xdr:col>1</xdr:col>
      <xdr:colOff>9525</xdr:colOff>
      <xdr:row>425</xdr:row>
      <xdr:rowOff>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014501"/>
          <a:ext cx="1143000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0</xdr:rowOff>
    </xdr:from>
    <xdr:to>
      <xdr:col>0</xdr:col>
      <xdr:colOff>628650</xdr:colOff>
      <xdr:row>444</xdr:row>
      <xdr:rowOff>190500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1</xdr:rowOff>
    </xdr:from>
    <xdr:to>
      <xdr:col>0</xdr:col>
      <xdr:colOff>1114424</xdr:colOff>
      <xdr:row>446</xdr:row>
      <xdr:rowOff>19049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815226"/>
          <a:ext cx="1114424" cy="140017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462</xdr:row>
      <xdr:rowOff>0</xdr:rowOff>
    </xdr:from>
    <xdr:to>
      <xdr:col>0</xdr:col>
      <xdr:colOff>628650</xdr:colOff>
      <xdr:row>465</xdr:row>
      <xdr:rowOff>190500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462</xdr:row>
      <xdr:rowOff>1</xdr:rowOff>
    </xdr:from>
    <xdr:to>
      <xdr:col>0</xdr:col>
      <xdr:colOff>1095375</xdr:colOff>
      <xdr:row>466</xdr:row>
      <xdr:rowOff>266700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15951"/>
          <a:ext cx="1095375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483</xdr:row>
      <xdr:rowOff>0</xdr:rowOff>
    </xdr:from>
    <xdr:to>
      <xdr:col>0</xdr:col>
      <xdr:colOff>628650</xdr:colOff>
      <xdr:row>486</xdr:row>
      <xdr:rowOff>190500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483</xdr:row>
      <xdr:rowOff>1</xdr:rowOff>
    </xdr:from>
    <xdr:to>
      <xdr:col>1</xdr:col>
      <xdr:colOff>19049</xdr:colOff>
      <xdr:row>488</xdr:row>
      <xdr:rowOff>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416676"/>
          <a:ext cx="1152524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628650</xdr:colOff>
      <xdr:row>507</xdr:row>
      <xdr:rowOff>190500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1123950</xdr:colOff>
      <xdr:row>509</xdr:row>
      <xdr:rowOff>9524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9217400"/>
          <a:ext cx="1123950" cy="13906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526</xdr:row>
      <xdr:rowOff>0</xdr:rowOff>
    </xdr:from>
    <xdr:to>
      <xdr:col>0</xdr:col>
      <xdr:colOff>628650</xdr:colOff>
      <xdr:row>529</xdr:row>
      <xdr:rowOff>190500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526</xdr:row>
      <xdr:rowOff>1</xdr:rowOff>
    </xdr:from>
    <xdr:to>
      <xdr:col>0</xdr:col>
      <xdr:colOff>1114424</xdr:colOff>
      <xdr:row>531</xdr:row>
      <xdr:rowOff>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5294351"/>
          <a:ext cx="1114424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628650</xdr:colOff>
      <xdr:row>551</xdr:row>
      <xdr:rowOff>142875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48925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1085850</xdr:colOff>
      <xdr:row>552</xdr:row>
      <xdr:rowOff>228599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1371300"/>
          <a:ext cx="1085850" cy="13334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569</xdr:row>
      <xdr:rowOff>0</xdr:rowOff>
    </xdr:from>
    <xdr:to>
      <xdr:col>0</xdr:col>
      <xdr:colOff>628650</xdr:colOff>
      <xdr:row>572</xdr:row>
      <xdr:rowOff>142875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48925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569</xdr:row>
      <xdr:rowOff>1</xdr:rowOff>
    </xdr:from>
    <xdr:to>
      <xdr:col>0</xdr:col>
      <xdr:colOff>1123950</xdr:colOff>
      <xdr:row>573</xdr:row>
      <xdr:rowOff>161925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7172026"/>
          <a:ext cx="1123950" cy="12668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590</xdr:row>
      <xdr:rowOff>0</xdr:rowOff>
    </xdr:from>
    <xdr:to>
      <xdr:col>0</xdr:col>
      <xdr:colOff>628650</xdr:colOff>
      <xdr:row>593</xdr:row>
      <xdr:rowOff>142875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48925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590</xdr:row>
      <xdr:rowOff>1</xdr:rowOff>
    </xdr:from>
    <xdr:to>
      <xdr:col>1</xdr:col>
      <xdr:colOff>9525</xdr:colOff>
      <xdr:row>594</xdr:row>
      <xdr:rowOff>38100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2972751"/>
          <a:ext cx="1143000" cy="1142999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438149</xdr:colOff>
      <xdr:row>4</xdr:row>
      <xdr:rowOff>200024</xdr:rowOff>
    </xdr:to>
    <xdr:pic>
      <xdr:nvPicPr>
        <xdr:cNvPr id="2" name="Picture 1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47749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1</xdr:rowOff>
    </xdr:from>
    <xdr:to>
      <xdr:col>1</xdr:col>
      <xdr:colOff>373735</xdr:colOff>
      <xdr:row>4</xdr:row>
      <xdr:rowOff>142876</xdr:rowOff>
    </xdr:to>
    <xdr:pic>
      <xdr:nvPicPr>
        <xdr:cNvPr id="3" name="Picture 2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02410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51</xdr:row>
      <xdr:rowOff>0</xdr:rowOff>
    </xdr:from>
    <xdr:to>
      <xdr:col>1</xdr:col>
      <xdr:colOff>438149</xdr:colOff>
      <xdr:row>55</xdr:row>
      <xdr:rowOff>200024</xdr:rowOff>
    </xdr:to>
    <xdr:pic>
      <xdr:nvPicPr>
        <xdr:cNvPr id="70" name="Picture 69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51</xdr:row>
      <xdr:rowOff>1</xdr:rowOff>
    </xdr:from>
    <xdr:to>
      <xdr:col>1</xdr:col>
      <xdr:colOff>373735</xdr:colOff>
      <xdr:row>55</xdr:row>
      <xdr:rowOff>142876</xdr:rowOff>
    </xdr:to>
    <xdr:pic>
      <xdr:nvPicPr>
        <xdr:cNvPr id="71" name="Picture 70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438149</xdr:colOff>
      <xdr:row>104</xdr:row>
      <xdr:rowOff>200024</xdr:rowOff>
    </xdr:to>
    <xdr:pic>
      <xdr:nvPicPr>
        <xdr:cNvPr id="72" name="Picture 71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100</xdr:row>
      <xdr:rowOff>1</xdr:rowOff>
    </xdr:from>
    <xdr:to>
      <xdr:col>1</xdr:col>
      <xdr:colOff>373735</xdr:colOff>
      <xdr:row>104</xdr:row>
      <xdr:rowOff>142876</xdr:rowOff>
    </xdr:to>
    <xdr:pic>
      <xdr:nvPicPr>
        <xdr:cNvPr id="73" name="Picture 72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150</xdr:row>
      <xdr:rowOff>0</xdr:rowOff>
    </xdr:from>
    <xdr:to>
      <xdr:col>1</xdr:col>
      <xdr:colOff>438149</xdr:colOff>
      <xdr:row>154</xdr:row>
      <xdr:rowOff>200024</xdr:rowOff>
    </xdr:to>
    <xdr:pic>
      <xdr:nvPicPr>
        <xdr:cNvPr id="74" name="Picture 73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150</xdr:row>
      <xdr:rowOff>1</xdr:rowOff>
    </xdr:from>
    <xdr:to>
      <xdr:col>1</xdr:col>
      <xdr:colOff>373735</xdr:colOff>
      <xdr:row>154</xdr:row>
      <xdr:rowOff>142876</xdr:rowOff>
    </xdr:to>
    <xdr:pic>
      <xdr:nvPicPr>
        <xdr:cNvPr id="75" name="Picture 74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215</xdr:row>
      <xdr:rowOff>0</xdr:rowOff>
    </xdr:from>
    <xdr:to>
      <xdr:col>1</xdr:col>
      <xdr:colOff>438149</xdr:colOff>
      <xdr:row>219</xdr:row>
      <xdr:rowOff>200024</xdr:rowOff>
    </xdr:to>
    <xdr:pic>
      <xdr:nvPicPr>
        <xdr:cNvPr id="76" name="Picture 75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215</xdr:row>
      <xdr:rowOff>1</xdr:rowOff>
    </xdr:from>
    <xdr:to>
      <xdr:col>1</xdr:col>
      <xdr:colOff>373735</xdr:colOff>
      <xdr:row>219</xdr:row>
      <xdr:rowOff>142876</xdr:rowOff>
    </xdr:to>
    <xdr:pic>
      <xdr:nvPicPr>
        <xdr:cNvPr id="77" name="Picture 76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264</xdr:row>
      <xdr:rowOff>0</xdr:rowOff>
    </xdr:from>
    <xdr:to>
      <xdr:col>1</xdr:col>
      <xdr:colOff>438149</xdr:colOff>
      <xdr:row>268</xdr:row>
      <xdr:rowOff>200024</xdr:rowOff>
    </xdr:to>
    <xdr:pic>
      <xdr:nvPicPr>
        <xdr:cNvPr id="78" name="Picture 77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264</xdr:row>
      <xdr:rowOff>1</xdr:rowOff>
    </xdr:from>
    <xdr:to>
      <xdr:col>1</xdr:col>
      <xdr:colOff>373735</xdr:colOff>
      <xdr:row>268</xdr:row>
      <xdr:rowOff>142876</xdr:rowOff>
    </xdr:to>
    <xdr:pic>
      <xdr:nvPicPr>
        <xdr:cNvPr id="79" name="Picture 78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313</xdr:row>
      <xdr:rowOff>0</xdr:rowOff>
    </xdr:from>
    <xdr:to>
      <xdr:col>1</xdr:col>
      <xdr:colOff>438149</xdr:colOff>
      <xdr:row>317</xdr:row>
      <xdr:rowOff>200024</xdr:rowOff>
    </xdr:to>
    <xdr:pic>
      <xdr:nvPicPr>
        <xdr:cNvPr id="80" name="Picture 79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313</xdr:row>
      <xdr:rowOff>1</xdr:rowOff>
    </xdr:from>
    <xdr:to>
      <xdr:col>1</xdr:col>
      <xdr:colOff>373735</xdr:colOff>
      <xdr:row>317</xdr:row>
      <xdr:rowOff>142876</xdr:rowOff>
    </xdr:to>
    <xdr:pic>
      <xdr:nvPicPr>
        <xdr:cNvPr id="81" name="Picture 80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363</xdr:row>
      <xdr:rowOff>0</xdr:rowOff>
    </xdr:from>
    <xdr:to>
      <xdr:col>1</xdr:col>
      <xdr:colOff>438149</xdr:colOff>
      <xdr:row>367</xdr:row>
      <xdr:rowOff>200024</xdr:rowOff>
    </xdr:to>
    <xdr:pic>
      <xdr:nvPicPr>
        <xdr:cNvPr id="82" name="Picture 81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363</xdr:row>
      <xdr:rowOff>1</xdr:rowOff>
    </xdr:from>
    <xdr:to>
      <xdr:col>1</xdr:col>
      <xdr:colOff>373735</xdr:colOff>
      <xdr:row>367</xdr:row>
      <xdr:rowOff>142876</xdr:rowOff>
    </xdr:to>
    <xdr:pic>
      <xdr:nvPicPr>
        <xdr:cNvPr id="83" name="Picture 82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412</xdr:row>
      <xdr:rowOff>0</xdr:rowOff>
    </xdr:from>
    <xdr:to>
      <xdr:col>1</xdr:col>
      <xdr:colOff>438149</xdr:colOff>
      <xdr:row>416</xdr:row>
      <xdr:rowOff>200024</xdr:rowOff>
    </xdr:to>
    <xdr:pic>
      <xdr:nvPicPr>
        <xdr:cNvPr id="84" name="Picture 83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412</xdr:row>
      <xdr:rowOff>1</xdr:rowOff>
    </xdr:from>
    <xdr:to>
      <xdr:col>1</xdr:col>
      <xdr:colOff>373735</xdr:colOff>
      <xdr:row>416</xdr:row>
      <xdr:rowOff>142876</xdr:rowOff>
    </xdr:to>
    <xdr:pic>
      <xdr:nvPicPr>
        <xdr:cNvPr id="85" name="Picture 84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461</xdr:row>
      <xdr:rowOff>0</xdr:rowOff>
    </xdr:from>
    <xdr:to>
      <xdr:col>1</xdr:col>
      <xdr:colOff>438149</xdr:colOff>
      <xdr:row>465</xdr:row>
      <xdr:rowOff>200024</xdr:rowOff>
    </xdr:to>
    <xdr:pic>
      <xdr:nvPicPr>
        <xdr:cNvPr id="86" name="Picture 85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461</xdr:row>
      <xdr:rowOff>1</xdr:rowOff>
    </xdr:from>
    <xdr:to>
      <xdr:col>1</xdr:col>
      <xdr:colOff>373735</xdr:colOff>
      <xdr:row>465</xdr:row>
      <xdr:rowOff>142876</xdr:rowOff>
    </xdr:to>
    <xdr:pic>
      <xdr:nvPicPr>
        <xdr:cNvPr id="87" name="Picture 86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510</xdr:row>
      <xdr:rowOff>0</xdr:rowOff>
    </xdr:from>
    <xdr:to>
      <xdr:col>1</xdr:col>
      <xdr:colOff>438149</xdr:colOff>
      <xdr:row>514</xdr:row>
      <xdr:rowOff>200024</xdr:rowOff>
    </xdr:to>
    <xdr:pic>
      <xdr:nvPicPr>
        <xdr:cNvPr id="88" name="Picture 87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510</xdr:row>
      <xdr:rowOff>1</xdr:rowOff>
    </xdr:from>
    <xdr:to>
      <xdr:col>1</xdr:col>
      <xdr:colOff>373735</xdr:colOff>
      <xdr:row>514</xdr:row>
      <xdr:rowOff>142876</xdr:rowOff>
    </xdr:to>
    <xdr:pic>
      <xdr:nvPicPr>
        <xdr:cNvPr id="89" name="Picture 88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560</xdr:row>
      <xdr:rowOff>0</xdr:rowOff>
    </xdr:from>
    <xdr:to>
      <xdr:col>1</xdr:col>
      <xdr:colOff>438149</xdr:colOff>
      <xdr:row>564</xdr:row>
      <xdr:rowOff>200024</xdr:rowOff>
    </xdr:to>
    <xdr:pic>
      <xdr:nvPicPr>
        <xdr:cNvPr id="90" name="Picture 89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560</xdr:row>
      <xdr:rowOff>1</xdr:rowOff>
    </xdr:from>
    <xdr:to>
      <xdr:col>1</xdr:col>
      <xdr:colOff>373735</xdr:colOff>
      <xdr:row>564</xdr:row>
      <xdr:rowOff>142876</xdr:rowOff>
    </xdr:to>
    <xdr:pic>
      <xdr:nvPicPr>
        <xdr:cNvPr id="91" name="Picture 90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610</xdr:row>
      <xdr:rowOff>0</xdr:rowOff>
    </xdr:from>
    <xdr:to>
      <xdr:col>1</xdr:col>
      <xdr:colOff>438149</xdr:colOff>
      <xdr:row>614</xdr:row>
      <xdr:rowOff>200024</xdr:rowOff>
    </xdr:to>
    <xdr:pic>
      <xdr:nvPicPr>
        <xdr:cNvPr id="92" name="Picture 91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610</xdr:row>
      <xdr:rowOff>1</xdr:rowOff>
    </xdr:from>
    <xdr:to>
      <xdr:col>1</xdr:col>
      <xdr:colOff>373735</xdr:colOff>
      <xdr:row>614</xdr:row>
      <xdr:rowOff>142876</xdr:rowOff>
    </xdr:to>
    <xdr:pic>
      <xdr:nvPicPr>
        <xdr:cNvPr id="93" name="Picture 92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659</xdr:row>
      <xdr:rowOff>0</xdr:rowOff>
    </xdr:from>
    <xdr:to>
      <xdr:col>1</xdr:col>
      <xdr:colOff>438149</xdr:colOff>
      <xdr:row>663</xdr:row>
      <xdr:rowOff>200024</xdr:rowOff>
    </xdr:to>
    <xdr:pic>
      <xdr:nvPicPr>
        <xdr:cNvPr id="94" name="Picture 93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659</xdr:row>
      <xdr:rowOff>1</xdr:rowOff>
    </xdr:from>
    <xdr:to>
      <xdr:col>1</xdr:col>
      <xdr:colOff>373735</xdr:colOff>
      <xdr:row>663</xdr:row>
      <xdr:rowOff>142876</xdr:rowOff>
    </xdr:to>
    <xdr:pic>
      <xdr:nvPicPr>
        <xdr:cNvPr id="95" name="Picture 94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708</xdr:row>
      <xdr:rowOff>0</xdr:rowOff>
    </xdr:from>
    <xdr:to>
      <xdr:col>1</xdr:col>
      <xdr:colOff>438149</xdr:colOff>
      <xdr:row>712</xdr:row>
      <xdr:rowOff>200024</xdr:rowOff>
    </xdr:to>
    <xdr:pic>
      <xdr:nvPicPr>
        <xdr:cNvPr id="96" name="Picture 95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708</xdr:row>
      <xdr:rowOff>1</xdr:rowOff>
    </xdr:from>
    <xdr:to>
      <xdr:col>1</xdr:col>
      <xdr:colOff>373735</xdr:colOff>
      <xdr:row>712</xdr:row>
      <xdr:rowOff>142876</xdr:rowOff>
    </xdr:to>
    <xdr:pic>
      <xdr:nvPicPr>
        <xdr:cNvPr id="97" name="Picture 96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757</xdr:row>
      <xdr:rowOff>0</xdr:rowOff>
    </xdr:from>
    <xdr:to>
      <xdr:col>1</xdr:col>
      <xdr:colOff>438149</xdr:colOff>
      <xdr:row>761</xdr:row>
      <xdr:rowOff>200024</xdr:rowOff>
    </xdr:to>
    <xdr:pic>
      <xdr:nvPicPr>
        <xdr:cNvPr id="98" name="Picture 97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757</xdr:row>
      <xdr:rowOff>1</xdr:rowOff>
    </xdr:from>
    <xdr:to>
      <xdr:col>1</xdr:col>
      <xdr:colOff>373735</xdr:colOff>
      <xdr:row>761</xdr:row>
      <xdr:rowOff>142876</xdr:rowOff>
    </xdr:to>
    <xdr:pic>
      <xdr:nvPicPr>
        <xdr:cNvPr id="99" name="Picture 98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807</xdr:row>
      <xdr:rowOff>0</xdr:rowOff>
    </xdr:from>
    <xdr:to>
      <xdr:col>1</xdr:col>
      <xdr:colOff>438149</xdr:colOff>
      <xdr:row>811</xdr:row>
      <xdr:rowOff>200024</xdr:rowOff>
    </xdr:to>
    <xdr:pic>
      <xdr:nvPicPr>
        <xdr:cNvPr id="100" name="Picture 99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807</xdr:row>
      <xdr:rowOff>1</xdr:rowOff>
    </xdr:from>
    <xdr:to>
      <xdr:col>1</xdr:col>
      <xdr:colOff>373735</xdr:colOff>
      <xdr:row>811</xdr:row>
      <xdr:rowOff>142876</xdr:rowOff>
    </xdr:to>
    <xdr:pic>
      <xdr:nvPicPr>
        <xdr:cNvPr id="101" name="Picture 100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857</xdr:row>
      <xdr:rowOff>0</xdr:rowOff>
    </xdr:from>
    <xdr:to>
      <xdr:col>1</xdr:col>
      <xdr:colOff>438149</xdr:colOff>
      <xdr:row>861</xdr:row>
      <xdr:rowOff>200024</xdr:rowOff>
    </xdr:to>
    <xdr:pic>
      <xdr:nvPicPr>
        <xdr:cNvPr id="102" name="Picture 101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857</xdr:row>
      <xdr:rowOff>1</xdr:rowOff>
    </xdr:from>
    <xdr:to>
      <xdr:col>1</xdr:col>
      <xdr:colOff>373735</xdr:colOff>
      <xdr:row>861</xdr:row>
      <xdr:rowOff>142876</xdr:rowOff>
    </xdr:to>
    <xdr:pic>
      <xdr:nvPicPr>
        <xdr:cNvPr id="103" name="Picture 102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906</xdr:row>
      <xdr:rowOff>0</xdr:rowOff>
    </xdr:from>
    <xdr:to>
      <xdr:col>1</xdr:col>
      <xdr:colOff>438149</xdr:colOff>
      <xdr:row>910</xdr:row>
      <xdr:rowOff>200024</xdr:rowOff>
    </xdr:to>
    <xdr:pic>
      <xdr:nvPicPr>
        <xdr:cNvPr id="104" name="Picture 103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906</xdr:row>
      <xdr:rowOff>1</xdr:rowOff>
    </xdr:from>
    <xdr:to>
      <xdr:col>1</xdr:col>
      <xdr:colOff>373735</xdr:colOff>
      <xdr:row>910</xdr:row>
      <xdr:rowOff>142876</xdr:rowOff>
    </xdr:to>
    <xdr:pic>
      <xdr:nvPicPr>
        <xdr:cNvPr id="105" name="Picture 104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956</xdr:row>
      <xdr:rowOff>0</xdr:rowOff>
    </xdr:from>
    <xdr:to>
      <xdr:col>1</xdr:col>
      <xdr:colOff>438149</xdr:colOff>
      <xdr:row>960</xdr:row>
      <xdr:rowOff>200024</xdr:rowOff>
    </xdr:to>
    <xdr:pic>
      <xdr:nvPicPr>
        <xdr:cNvPr id="106" name="Picture 105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956</xdr:row>
      <xdr:rowOff>1</xdr:rowOff>
    </xdr:from>
    <xdr:to>
      <xdr:col>1</xdr:col>
      <xdr:colOff>373735</xdr:colOff>
      <xdr:row>960</xdr:row>
      <xdr:rowOff>142876</xdr:rowOff>
    </xdr:to>
    <xdr:pic>
      <xdr:nvPicPr>
        <xdr:cNvPr id="107" name="Picture 106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1005</xdr:row>
      <xdr:rowOff>0</xdr:rowOff>
    </xdr:from>
    <xdr:to>
      <xdr:col>1</xdr:col>
      <xdr:colOff>438149</xdr:colOff>
      <xdr:row>1009</xdr:row>
      <xdr:rowOff>200024</xdr:rowOff>
    </xdr:to>
    <xdr:pic>
      <xdr:nvPicPr>
        <xdr:cNvPr id="108" name="Picture 107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1005</xdr:row>
      <xdr:rowOff>1</xdr:rowOff>
    </xdr:from>
    <xdr:to>
      <xdr:col>1</xdr:col>
      <xdr:colOff>373735</xdr:colOff>
      <xdr:row>1009</xdr:row>
      <xdr:rowOff>142876</xdr:rowOff>
    </xdr:to>
    <xdr:pic>
      <xdr:nvPicPr>
        <xdr:cNvPr id="109" name="Picture 108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1054</xdr:row>
      <xdr:rowOff>0</xdr:rowOff>
    </xdr:from>
    <xdr:to>
      <xdr:col>1</xdr:col>
      <xdr:colOff>438149</xdr:colOff>
      <xdr:row>1058</xdr:row>
      <xdr:rowOff>200024</xdr:rowOff>
    </xdr:to>
    <xdr:pic>
      <xdr:nvPicPr>
        <xdr:cNvPr id="110" name="Picture 109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1054</xdr:row>
      <xdr:rowOff>1</xdr:rowOff>
    </xdr:from>
    <xdr:to>
      <xdr:col>1</xdr:col>
      <xdr:colOff>373735</xdr:colOff>
      <xdr:row>1058</xdr:row>
      <xdr:rowOff>142876</xdr:rowOff>
    </xdr:to>
    <xdr:pic>
      <xdr:nvPicPr>
        <xdr:cNvPr id="111" name="Picture 110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1103</xdr:row>
      <xdr:rowOff>0</xdr:rowOff>
    </xdr:from>
    <xdr:to>
      <xdr:col>1</xdr:col>
      <xdr:colOff>438149</xdr:colOff>
      <xdr:row>1107</xdr:row>
      <xdr:rowOff>200024</xdr:rowOff>
    </xdr:to>
    <xdr:pic>
      <xdr:nvPicPr>
        <xdr:cNvPr id="112" name="Picture 111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1103</xdr:row>
      <xdr:rowOff>1</xdr:rowOff>
    </xdr:from>
    <xdr:to>
      <xdr:col>1</xdr:col>
      <xdr:colOff>373735</xdr:colOff>
      <xdr:row>1107</xdr:row>
      <xdr:rowOff>142876</xdr:rowOff>
    </xdr:to>
    <xdr:pic>
      <xdr:nvPicPr>
        <xdr:cNvPr id="113" name="Picture 112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1152</xdr:row>
      <xdr:rowOff>0</xdr:rowOff>
    </xdr:from>
    <xdr:to>
      <xdr:col>1</xdr:col>
      <xdr:colOff>438149</xdr:colOff>
      <xdr:row>1156</xdr:row>
      <xdr:rowOff>200024</xdr:rowOff>
    </xdr:to>
    <xdr:pic>
      <xdr:nvPicPr>
        <xdr:cNvPr id="114" name="Picture 113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1152</xdr:row>
      <xdr:rowOff>1</xdr:rowOff>
    </xdr:from>
    <xdr:to>
      <xdr:col>1</xdr:col>
      <xdr:colOff>373735</xdr:colOff>
      <xdr:row>1156</xdr:row>
      <xdr:rowOff>142876</xdr:rowOff>
    </xdr:to>
    <xdr:pic>
      <xdr:nvPicPr>
        <xdr:cNvPr id="115" name="Picture 114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1201</xdr:row>
      <xdr:rowOff>0</xdr:rowOff>
    </xdr:from>
    <xdr:to>
      <xdr:col>1</xdr:col>
      <xdr:colOff>438149</xdr:colOff>
      <xdr:row>1205</xdr:row>
      <xdr:rowOff>200024</xdr:rowOff>
    </xdr:to>
    <xdr:pic>
      <xdr:nvPicPr>
        <xdr:cNvPr id="116" name="Picture 115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1201</xdr:row>
      <xdr:rowOff>1</xdr:rowOff>
    </xdr:from>
    <xdr:to>
      <xdr:col>1</xdr:col>
      <xdr:colOff>373735</xdr:colOff>
      <xdr:row>1205</xdr:row>
      <xdr:rowOff>142876</xdr:rowOff>
    </xdr:to>
    <xdr:pic>
      <xdr:nvPicPr>
        <xdr:cNvPr id="117" name="Picture 116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1251</xdr:row>
      <xdr:rowOff>0</xdr:rowOff>
    </xdr:from>
    <xdr:to>
      <xdr:col>1</xdr:col>
      <xdr:colOff>438149</xdr:colOff>
      <xdr:row>1255</xdr:row>
      <xdr:rowOff>200024</xdr:rowOff>
    </xdr:to>
    <xdr:pic>
      <xdr:nvPicPr>
        <xdr:cNvPr id="118" name="Picture 117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1251</xdr:row>
      <xdr:rowOff>1</xdr:rowOff>
    </xdr:from>
    <xdr:to>
      <xdr:col>1</xdr:col>
      <xdr:colOff>373735</xdr:colOff>
      <xdr:row>1255</xdr:row>
      <xdr:rowOff>142876</xdr:rowOff>
    </xdr:to>
    <xdr:pic>
      <xdr:nvPicPr>
        <xdr:cNvPr id="119" name="Picture 118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1301</xdr:row>
      <xdr:rowOff>0</xdr:rowOff>
    </xdr:from>
    <xdr:to>
      <xdr:col>1</xdr:col>
      <xdr:colOff>438149</xdr:colOff>
      <xdr:row>1305</xdr:row>
      <xdr:rowOff>200024</xdr:rowOff>
    </xdr:to>
    <xdr:pic>
      <xdr:nvPicPr>
        <xdr:cNvPr id="120" name="Picture 119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699" cy="112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1301</xdr:row>
      <xdr:rowOff>1</xdr:rowOff>
    </xdr:from>
    <xdr:to>
      <xdr:col>1</xdr:col>
      <xdr:colOff>373735</xdr:colOff>
      <xdr:row>1305</xdr:row>
      <xdr:rowOff>142876</xdr:rowOff>
    </xdr:to>
    <xdr:pic>
      <xdr:nvPicPr>
        <xdr:cNvPr id="121" name="Picture 120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45285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1349</xdr:row>
      <xdr:rowOff>0</xdr:rowOff>
    </xdr:from>
    <xdr:to>
      <xdr:col>1</xdr:col>
      <xdr:colOff>438149</xdr:colOff>
      <xdr:row>1353</xdr:row>
      <xdr:rowOff>200024</xdr:rowOff>
    </xdr:to>
    <xdr:pic>
      <xdr:nvPicPr>
        <xdr:cNvPr id="56" name="Picture 55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6893516"/>
          <a:ext cx="1410493" cy="11227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1349</xdr:row>
      <xdr:rowOff>1</xdr:rowOff>
    </xdr:from>
    <xdr:to>
      <xdr:col>1</xdr:col>
      <xdr:colOff>373735</xdr:colOff>
      <xdr:row>1353</xdr:row>
      <xdr:rowOff>142876</xdr:rowOff>
    </xdr:to>
    <xdr:pic>
      <xdr:nvPicPr>
        <xdr:cNvPr id="57" name="Picture 56" descr="Description: G:\new logo.jpg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6893517"/>
          <a:ext cx="1346079" cy="1065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3</xdr:row>
      <xdr:rowOff>238125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609599</xdr:colOff>
      <xdr:row>5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33474" cy="14097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609600</xdr:colOff>
      <xdr:row>25</xdr:row>
      <xdr:rowOff>266700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00725"/>
          <a:ext cx="1114425" cy="13716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619125</xdr:colOff>
      <xdr:row>47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01450"/>
          <a:ext cx="1143000" cy="1400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609600</xdr:colOff>
      <xdr:row>66</xdr:row>
      <xdr:rowOff>190500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0217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</xdr:row>
      <xdr:rowOff>2</xdr:rowOff>
    </xdr:from>
    <xdr:to>
      <xdr:col>0</xdr:col>
      <xdr:colOff>609600</xdr:colOff>
      <xdr:row>68</xdr:row>
      <xdr:rowOff>9525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02177"/>
          <a:ext cx="1123950" cy="1390648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609600</xdr:colOff>
      <xdr:row>87</xdr:row>
      <xdr:rowOff>190500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20290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</xdr:row>
      <xdr:rowOff>1</xdr:rowOff>
    </xdr:from>
    <xdr:to>
      <xdr:col>0</xdr:col>
      <xdr:colOff>609600</xdr:colOff>
      <xdr:row>89</xdr:row>
      <xdr:rowOff>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202901"/>
          <a:ext cx="1123950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609600</xdr:colOff>
      <xdr:row>108</xdr:row>
      <xdr:rowOff>190500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00362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</xdr:row>
      <xdr:rowOff>1</xdr:rowOff>
    </xdr:from>
    <xdr:to>
      <xdr:col>0</xdr:col>
      <xdr:colOff>628649</xdr:colOff>
      <xdr:row>110</xdr:row>
      <xdr:rowOff>28575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003626"/>
          <a:ext cx="1152524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</xdr:row>
      <xdr:rowOff>276224</xdr:rowOff>
    </xdr:from>
    <xdr:to>
      <xdr:col>0</xdr:col>
      <xdr:colOff>619125</xdr:colOff>
      <xdr:row>131</xdr:row>
      <xdr:rowOff>19049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04349"/>
          <a:ext cx="1143000" cy="1400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609600</xdr:colOff>
      <xdr:row>150</xdr:row>
      <xdr:rowOff>190500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60507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609599</xdr:colOff>
      <xdr:row>151</xdr:row>
      <xdr:rowOff>266699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605075"/>
          <a:ext cx="1133474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168</xdr:row>
      <xdr:rowOff>0</xdr:rowOff>
    </xdr:from>
    <xdr:to>
      <xdr:col>0</xdr:col>
      <xdr:colOff>609600</xdr:colOff>
      <xdr:row>171</xdr:row>
      <xdr:rowOff>190500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40580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168</xdr:row>
      <xdr:rowOff>0</xdr:rowOff>
    </xdr:from>
    <xdr:to>
      <xdr:col>0</xdr:col>
      <xdr:colOff>609600</xdr:colOff>
      <xdr:row>172</xdr:row>
      <xdr:rowOff>266699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405800"/>
          <a:ext cx="1114425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</xdr:row>
      <xdr:rowOff>0</xdr:rowOff>
    </xdr:from>
    <xdr:to>
      <xdr:col>0</xdr:col>
      <xdr:colOff>609600</xdr:colOff>
      <xdr:row>192</xdr:row>
      <xdr:rowOff>190500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0652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</xdr:row>
      <xdr:rowOff>1</xdr:rowOff>
    </xdr:from>
    <xdr:to>
      <xdr:col>0</xdr:col>
      <xdr:colOff>609600</xdr:colOff>
      <xdr:row>194</xdr:row>
      <xdr:rowOff>9525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06526"/>
          <a:ext cx="1104900" cy="13906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210</xdr:row>
      <xdr:rowOff>0</xdr:rowOff>
    </xdr:from>
    <xdr:to>
      <xdr:col>0</xdr:col>
      <xdr:colOff>609600</xdr:colOff>
      <xdr:row>213</xdr:row>
      <xdr:rowOff>190500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00725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210</xdr:row>
      <xdr:rowOff>1</xdr:rowOff>
    </xdr:from>
    <xdr:to>
      <xdr:col>0</xdr:col>
      <xdr:colOff>609600</xdr:colOff>
      <xdr:row>214</xdr:row>
      <xdr:rowOff>276224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007251"/>
          <a:ext cx="1123950" cy="138112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231</xdr:row>
      <xdr:rowOff>0</xdr:rowOff>
    </xdr:from>
    <xdr:to>
      <xdr:col>0</xdr:col>
      <xdr:colOff>619125</xdr:colOff>
      <xdr:row>235</xdr:row>
      <xdr:rowOff>9525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807975"/>
          <a:ext cx="1143000" cy="11144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252</xdr:row>
      <xdr:rowOff>0</xdr:rowOff>
    </xdr:from>
    <xdr:to>
      <xdr:col>0</xdr:col>
      <xdr:colOff>609600</xdr:colOff>
      <xdr:row>255</xdr:row>
      <xdr:rowOff>190500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60870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252</xdr:row>
      <xdr:rowOff>1</xdr:rowOff>
    </xdr:from>
    <xdr:to>
      <xdr:col>0</xdr:col>
      <xdr:colOff>609600</xdr:colOff>
      <xdr:row>256</xdr:row>
      <xdr:rowOff>228600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608701"/>
          <a:ext cx="1123950" cy="13334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273</xdr:row>
      <xdr:rowOff>0</xdr:rowOff>
    </xdr:from>
    <xdr:to>
      <xdr:col>0</xdr:col>
      <xdr:colOff>609600</xdr:colOff>
      <xdr:row>276</xdr:row>
      <xdr:rowOff>190500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40942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273</xdr:row>
      <xdr:rowOff>0</xdr:rowOff>
    </xdr:from>
    <xdr:to>
      <xdr:col>0</xdr:col>
      <xdr:colOff>628650</xdr:colOff>
      <xdr:row>277</xdr:row>
      <xdr:rowOff>266699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409425"/>
          <a:ext cx="1152525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294</xdr:row>
      <xdr:rowOff>0</xdr:rowOff>
    </xdr:from>
    <xdr:to>
      <xdr:col>0</xdr:col>
      <xdr:colOff>609600</xdr:colOff>
      <xdr:row>299</xdr:row>
      <xdr:rowOff>19050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210150"/>
          <a:ext cx="1085850" cy="1400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315</xdr:row>
      <xdr:rowOff>0</xdr:rowOff>
    </xdr:from>
    <xdr:to>
      <xdr:col>0</xdr:col>
      <xdr:colOff>609600</xdr:colOff>
      <xdr:row>318</xdr:row>
      <xdr:rowOff>190500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01087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315</xdr:row>
      <xdr:rowOff>1</xdr:rowOff>
    </xdr:from>
    <xdr:to>
      <xdr:col>0</xdr:col>
      <xdr:colOff>619125</xdr:colOff>
      <xdr:row>320</xdr:row>
      <xdr:rowOff>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010876"/>
          <a:ext cx="1143000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336</xdr:row>
      <xdr:rowOff>0</xdr:rowOff>
    </xdr:from>
    <xdr:to>
      <xdr:col>0</xdr:col>
      <xdr:colOff>609600</xdr:colOff>
      <xdr:row>339</xdr:row>
      <xdr:rowOff>190500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81160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336</xdr:row>
      <xdr:rowOff>1</xdr:rowOff>
    </xdr:from>
    <xdr:to>
      <xdr:col>0</xdr:col>
      <xdr:colOff>609599</xdr:colOff>
      <xdr:row>341</xdr:row>
      <xdr:rowOff>28575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811601"/>
          <a:ext cx="1133474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357</xdr:row>
      <xdr:rowOff>0</xdr:rowOff>
    </xdr:from>
    <xdr:to>
      <xdr:col>0</xdr:col>
      <xdr:colOff>609600</xdr:colOff>
      <xdr:row>360</xdr:row>
      <xdr:rowOff>190500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61232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357</xdr:row>
      <xdr:rowOff>1</xdr:rowOff>
    </xdr:from>
    <xdr:to>
      <xdr:col>0</xdr:col>
      <xdr:colOff>609600</xdr:colOff>
      <xdr:row>362</xdr:row>
      <xdr:rowOff>19049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612326"/>
          <a:ext cx="1123950" cy="140017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378</xdr:row>
      <xdr:rowOff>0</xdr:rowOff>
    </xdr:from>
    <xdr:to>
      <xdr:col>0</xdr:col>
      <xdr:colOff>609600</xdr:colOff>
      <xdr:row>381</xdr:row>
      <xdr:rowOff>190500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41305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378</xdr:row>
      <xdr:rowOff>1</xdr:rowOff>
    </xdr:from>
    <xdr:to>
      <xdr:col>0</xdr:col>
      <xdr:colOff>619125</xdr:colOff>
      <xdr:row>382</xdr:row>
      <xdr:rowOff>276224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413051"/>
          <a:ext cx="1143000" cy="138112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399</xdr:row>
      <xdr:rowOff>0</xdr:rowOff>
    </xdr:from>
    <xdr:to>
      <xdr:col>0</xdr:col>
      <xdr:colOff>609600</xdr:colOff>
      <xdr:row>402</xdr:row>
      <xdr:rowOff>190500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21377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399</xdr:row>
      <xdr:rowOff>1</xdr:rowOff>
    </xdr:from>
    <xdr:to>
      <xdr:col>0</xdr:col>
      <xdr:colOff>609599</xdr:colOff>
      <xdr:row>404</xdr:row>
      <xdr:rowOff>9525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213776"/>
          <a:ext cx="1114424" cy="13906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420</xdr:row>
      <xdr:rowOff>0</xdr:rowOff>
    </xdr:from>
    <xdr:to>
      <xdr:col>0</xdr:col>
      <xdr:colOff>609600</xdr:colOff>
      <xdr:row>423</xdr:row>
      <xdr:rowOff>190500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01450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420</xdr:row>
      <xdr:rowOff>1</xdr:rowOff>
    </xdr:from>
    <xdr:to>
      <xdr:col>0</xdr:col>
      <xdr:colOff>619125</xdr:colOff>
      <xdr:row>425</xdr:row>
      <xdr:rowOff>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014501"/>
          <a:ext cx="1143000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0</xdr:rowOff>
    </xdr:from>
    <xdr:to>
      <xdr:col>0</xdr:col>
      <xdr:colOff>609600</xdr:colOff>
      <xdr:row>444</xdr:row>
      <xdr:rowOff>190500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81522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1</xdr:rowOff>
    </xdr:from>
    <xdr:to>
      <xdr:col>0</xdr:col>
      <xdr:colOff>609599</xdr:colOff>
      <xdr:row>446</xdr:row>
      <xdr:rowOff>19049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815226"/>
          <a:ext cx="1114424" cy="140017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462</xdr:row>
      <xdr:rowOff>0</xdr:rowOff>
    </xdr:from>
    <xdr:to>
      <xdr:col>0</xdr:col>
      <xdr:colOff>609600</xdr:colOff>
      <xdr:row>465</xdr:row>
      <xdr:rowOff>190500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1595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462</xdr:row>
      <xdr:rowOff>1</xdr:rowOff>
    </xdr:from>
    <xdr:to>
      <xdr:col>0</xdr:col>
      <xdr:colOff>609600</xdr:colOff>
      <xdr:row>466</xdr:row>
      <xdr:rowOff>266700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15951"/>
          <a:ext cx="1095375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483</xdr:row>
      <xdr:rowOff>0</xdr:rowOff>
    </xdr:from>
    <xdr:to>
      <xdr:col>0</xdr:col>
      <xdr:colOff>609600</xdr:colOff>
      <xdr:row>486</xdr:row>
      <xdr:rowOff>190500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416675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483</xdr:row>
      <xdr:rowOff>1</xdr:rowOff>
    </xdr:from>
    <xdr:to>
      <xdr:col>0</xdr:col>
      <xdr:colOff>628649</xdr:colOff>
      <xdr:row>488</xdr:row>
      <xdr:rowOff>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416676"/>
          <a:ext cx="1152524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609600</xdr:colOff>
      <xdr:row>507</xdr:row>
      <xdr:rowOff>190500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921740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609600</xdr:colOff>
      <xdr:row>509</xdr:row>
      <xdr:rowOff>9524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9217400"/>
          <a:ext cx="1123950" cy="13906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526</xdr:row>
      <xdr:rowOff>0</xdr:rowOff>
    </xdr:from>
    <xdr:to>
      <xdr:col>0</xdr:col>
      <xdr:colOff>609600</xdr:colOff>
      <xdr:row>529</xdr:row>
      <xdr:rowOff>190500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5294350"/>
          <a:ext cx="62865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526</xdr:row>
      <xdr:rowOff>1</xdr:rowOff>
    </xdr:from>
    <xdr:to>
      <xdr:col>0</xdr:col>
      <xdr:colOff>609599</xdr:colOff>
      <xdr:row>531</xdr:row>
      <xdr:rowOff>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5294351"/>
          <a:ext cx="1114424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609600</xdr:colOff>
      <xdr:row>551</xdr:row>
      <xdr:rowOff>142875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1371300"/>
          <a:ext cx="628650" cy="971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609600</xdr:colOff>
      <xdr:row>552</xdr:row>
      <xdr:rowOff>228599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1371300"/>
          <a:ext cx="1085850" cy="13334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569</xdr:row>
      <xdr:rowOff>0</xdr:rowOff>
    </xdr:from>
    <xdr:to>
      <xdr:col>0</xdr:col>
      <xdr:colOff>609600</xdr:colOff>
      <xdr:row>572</xdr:row>
      <xdr:rowOff>142875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7172025"/>
          <a:ext cx="628650" cy="971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569</xdr:row>
      <xdr:rowOff>1</xdr:rowOff>
    </xdr:from>
    <xdr:to>
      <xdr:col>0</xdr:col>
      <xdr:colOff>609600</xdr:colOff>
      <xdr:row>573</xdr:row>
      <xdr:rowOff>161925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7172026"/>
          <a:ext cx="1123950" cy="12668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590</xdr:row>
      <xdr:rowOff>0</xdr:rowOff>
    </xdr:from>
    <xdr:to>
      <xdr:col>0</xdr:col>
      <xdr:colOff>609600</xdr:colOff>
      <xdr:row>593</xdr:row>
      <xdr:rowOff>142875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2972750"/>
          <a:ext cx="628650" cy="971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590</xdr:row>
      <xdr:rowOff>1</xdr:rowOff>
    </xdr:from>
    <xdr:to>
      <xdr:col>0</xdr:col>
      <xdr:colOff>619125</xdr:colOff>
      <xdr:row>594</xdr:row>
      <xdr:rowOff>38100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2972751"/>
          <a:ext cx="1143000" cy="1142999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609600</xdr:colOff>
      <xdr:row>3</xdr:row>
      <xdr:rowOff>85726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609600</xdr:colOff>
      <xdr:row>1</xdr:row>
      <xdr:rowOff>232410</xdr:rowOff>
    </xdr:to>
    <xdr:pic>
      <xdr:nvPicPr>
        <xdr:cNvPr id="6" name="Picture 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09600" cy="4705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609600</xdr:colOff>
      <xdr:row>1</xdr:row>
      <xdr:rowOff>232410</xdr:rowOff>
    </xdr:to>
    <xdr:pic>
      <xdr:nvPicPr>
        <xdr:cNvPr id="7" name="Picture 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09600" cy="4705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609600</xdr:colOff>
      <xdr:row>1</xdr:row>
      <xdr:rowOff>232410</xdr:rowOff>
    </xdr:to>
    <xdr:pic>
      <xdr:nvPicPr>
        <xdr:cNvPr id="8" name="Picture 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09600" cy="4705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619124</xdr:colOff>
      <xdr:row>3</xdr:row>
      <xdr:rowOff>66675</xdr:rowOff>
    </xdr:to>
    <xdr:pic>
      <xdr:nvPicPr>
        <xdr:cNvPr id="9" name="Picture 8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19124" cy="8000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</xdr:row>
      <xdr:rowOff>47625</xdr:rowOff>
    </xdr:from>
    <xdr:to>
      <xdr:col>0</xdr:col>
      <xdr:colOff>611505</xdr:colOff>
      <xdr:row>51</xdr:row>
      <xdr:rowOff>209550</xdr:rowOff>
    </xdr:to>
    <xdr:pic>
      <xdr:nvPicPr>
        <xdr:cNvPr id="10" name="Picture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9800"/>
          <a:ext cx="611505" cy="5810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</xdr:row>
      <xdr:rowOff>47625</xdr:rowOff>
    </xdr:from>
    <xdr:to>
      <xdr:col>0</xdr:col>
      <xdr:colOff>611505</xdr:colOff>
      <xdr:row>51</xdr:row>
      <xdr:rowOff>209550</xdr:rowOff>
    </xdr:to>
    <xdr:pic>
      <xdr:nvPicPr>
        <xdr:cNvPr id="11" name="Picture 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9800"/>
          <a:ext cx="611505" cy="5810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</xdr:row>
      <xdr:rowOff>47625</xdr:rowOff>
    </xdr:from>
    <xdr:to>
      <xdr:col>0</xdr:col>
      <xdr:colOff>611505</xdr:colOff>
      <xdr:row>51</xdr:row>
      <xdr:rowOff>209550</xdr:rowOff>
    </xdr:to>
    <xdr:pic>
      <xdr:nvPicPr>
        <xdr:cNvPr id="12" name="Picture 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9800"/>
          <a:ext cx="611505" cy="5810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</xdr:row>
      <xdr:rowOff>1</xdr:rowOff>
    </xdr:from>
    <xdr:to>
      <xdr:col>0</xdr:col>
      <xdr:colOff>666750</xdr:colOff>
      <xdr:row>53</xdr:row>
      <xdr:rowOff>9525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10801"/>
          <a:ext cx="666750" cy="7334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47625</xdr:rowOff>
    </xdr:from>
    <xdr:to>
      <xdr:col>0</xdr:col>
      <xdr:colOff>611505</xdr:colOff>
      <xdr:row>100</xdr:row>
      <xdr:rowOff>9525</xdr:rowOff>
    </xdr:to>
    <xdr:pic>
      <xdr:nvPicPr>
        <xdr:cNvPr id="14" name="Picture 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548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47625</xdr:rowOff>
    </xdr:from>
    <xdr:to>
      <xdr:col>0</xdr:col>
      <xdr:colOff>611505</xdr:colOff>
      <xdr:row>100</xdr:row>
      <xdr:rowOff>9525</xdr:rowOff>
    </xdr:to>
    <xdr:pic>
      <xdr:nvPicPr>
        <xdr:cNvPr id="15" name="Picture 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548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47625</xdr:rowOff>
    </xdr:from>
    <xdr:to>
      <xdr:col>0</xdr:col>
      <xdr:colOff>611505</xdr:colOff>
      <xdr:row>100</xdr:row>
      <xdr:rowOff>9525</xdr:rowOff>
    </xdr:to>
    <xdr:pic>
      <xdr:nvPicPr>
        <xdr:cNvPr id="16" name="Picture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548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1</xdr:rowOff>
    </xdr:from>
    <xdr:to>
      <xdr:col>0</xdr:col>
      <xdr:colOff>609600</xdr:colOff>
      <xdr:row>101</xdr:row>
      <xdr:rowOff>85726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0717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1</xdr:rowOff>
    </xdr:from>
    <xdr:to>
      <xdr:col>0</xdr:col>
      <xdr:colOff>600075</xdr:colOff>
      <xdr:row>101</xdr:row>
      <xdr:rowOff>95250</xdr:rowOff>
    </xdr:to>
    <xdr:pic>
      <xdr:nvPicPr>
        <xdr:cNvPr id="18" name="Picture 1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992976"/>
          <a:ext cx="600075" cy="8286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148</xdr:row>
      <xdr:rowOff>47625</xdr:rowOff>
    </xdr:from>
    <xdr:to>
      <xdr:col>0</xdr:col>
      <xdr:colOff>611505</xdr:colOff>
      <xdr:row>150</xdr:row>
      <xdr:rowOff>9525</xdr:rowOff>
    </xdr:to>
    <xdr:pic>
      <xdr:nvPicPr>
        <xdr:cNvPr id="19" name="Picture 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2227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148</xdr:row>
      <xdr:rowOff>47625</xdr:rowOff>
    </xdr:from>
    <xdr:to>
      <xdr:col>0</xdr:col>
      <xdr:colOff>611505</xdr:colOff>
      <xdr:row>150</xdr:row>
      <xdr:rowOff>9525</xdr:rowOff>
    </xdr:to>
    <xdr:pic>
      <xdr:nvPicPr>
        <xdr:cNvPr id="20" name="Picture 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2227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148</xdr:row>
      <xdr:rowOff>47625</xdr:rowOff>
    </xdr:from>
    <xdr:to>
      <xdr:col>0</xdr:col>
      <xdr:colOff>611505</xdr:colOff>
      <xdr:row>150</xdr:row>
      <xdr:rowOff>9525</xdr:rowOff>
    </xdr:to>
    <xdr:pic>
      <xdr:nvPicPr>
        <xdr:cNvPr id="21" name="Picture 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2227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148</xdr:row>
      <xdr:rowOff>1</xdr:rowOff>
    </xdr:from>
    <xdr:to>
      <xdr:col>0</xdr:col>
      <xdr:colOff>609600</xdr:colOff>
      <xdr:row>151</xdr:row>
      <xdr:rowOff>85726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17507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148</xdr:row>
      <xdr:rowOff>1</xdr:rowOff>
    </xdr:from>
    <xdr:to>
      <xdr:col>0</xdr:col>
      <xdr:colOff>600075</xdr:colOff>
      <xdr:row>151</xdr:row>
      <xdr:rowOff>66675</xdr:rowOff>
    </xdr:to>
    <xdr:pic>
      <xdr:nvPicPr>
        <xdr:cNvPr id="23" name="Picture 2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213301"/>
          <a:ext cx="600075" cy="8000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198</xdr:row>
      <xdr:rowOff>47625</xdr:rowOff>
    </xdr:from>
    <xdr:to>
      <xdr:col>0</xdr:col>
      <xdr:colOff>611505</xdr:colOff>
      <xdr:row>200</xdr:row>
      <xdr:rowOff>9525</xdr:rowOff>
    </xdr:to>
    <xdr:pic>
      <xdr:nvPicPr>
        <xdr:cNvPr id="24" name="Picture 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0810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198</xdr:row>
      <xdr:rowOff>47625</xdr:rowOff>
    </xdr:from>
    <xdr:to>
      <xdr:col>0</xdr:col>
      <xdr:colOff>611505</xdr:colOff>
      <xdr:row>200</xdr:row>
      <xdr:rowOff>9525</xdr:rowOff>
    </xdr:to>
    <xdr:pic>
      <xdr:nvPicPr>
        <xdr:cNvPr id="25" name="Picture 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0810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198</xdr:row>
      <xdr:rowOff>47625</xdr:rowOff>
    </xdr:from>
    <xdr:to>
      <xdr:col>0</xdr:col>
      <xdr:colOff>611505</xdr:colOff>
      <xdr:row>200</xdr:row>
      <xdr:rowOff>9525</xdr:rowOff>
    </xdr:to>
    <xdr:pic>
      <xdr:nvPicPr>
        <xdr:cNvPr id="26" name="Picture 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0810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198</xdr:row>
      <xdr:rowOff>1</xdr:rowOff>
    </xdr:from>
    <xdr:to>
      <xdr:col>0</xdr:col>
      <xdr:colOff>609600</xdr:colOff>
      <xdr:row>201</xdr:row>
      <xdr:rowOff>85726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03345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</xdr:row>
      <xdr:rowOff>190501</xdr:rowOff>
    </xdr:from>
    <xdr:to>
      <xdr:col>0</xdr:col>
      <xdr:colOff>609600</xdr:colOff>
      <xdr:row>202</xdr:row>
      <xdr:rowOff>0</xdr:rowOff>
    </xdr:to>
    <xdr:pic>
      <xdr:nvPicPr>
        <xdr:cNvPr id="28" name="Picture 2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023926"/>
          <a:ext cx="609600" cy="11048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248</xdr:row>
      <xdr:rowOff>47625</xdr:rowOff>
    </xdr:from>
    <xdr:to>
      <xdr:col>0</xdr:col>
      <xdr:colOff>611505</xdr:colOff>
      <xdr:row>250</xdr:row>
      <xdr:rowOff>9525</xdr:rowOff>
    </xdr:to>
    <xdr:pic>
      <xdr:nvPicPr>
        <xdr:cNvPr id="29" name="Picture 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9394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248</xdr:row>
      <xdr:rowOff>47625</xdr:rowOff>
    </xdr:from>
    <xdr:to>
      <xdr:col>0</xdr:col>
      <xdr:colOff>611505</xdr:colOff>
      <xdr:row>250</xdr:row>
      <xdr:rowOff>9525</xdr:rowOff>
    </xdr:to>
    <xdr:pic>
      <xdr:nvPicPr>
        <xdr:cNvPr id="30" name="Picture 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9394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248</xdr:row>
      <xdr:rowOff>47625</xdr:rowOff>
    </xdr:from>
    <xdr:to>
      <xdr:col>0</xdr:col>
      <xdr:colOff>611505</xdr:colOff>
      <xdr:row>250</xdr:row>
      <xdr:rowOff>9525</xdr:rowOff>
    </xdr:to>
    <xdr:pic>
      <xdr:nvPicPr>
        <xdr:cNvPr id="31" name="Picture 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9394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248</xdr:row>
      <xdr:rowOff>1</xdr:rowOff>
    </xdr:from>
    <xdr:to>
      <xdr:col>0</xdr:col>
      <xdr:colOff>609600</xdr:colOff>
      <xdr:row>251</xdr:row>
      <xdr:rowOff>85726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89182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247</xdr:row>
      <xdr:rowOff>180975</xdr:rowOff>
    </xdr:from>
    <xdr:to>
      <xdr:col>0</xdr:col>
      <xdr:colOff>609600</xdr:colOff>
      <xdr:row>251</xdr:row>
      <xdr:rowOff>180974</xdr:rowOff>
    </xdr:to>
    <xdr:pic>
      <xdr:nvPicPr>
        <xdr:cNvPr id="33" name="Picture 3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34900"/>
          <a:ext cx="609600" cy="9334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298</xdr:row>
      <xdr:rowOff>47625</xdr:rowOff>
    </xdr:from>
    <xdr:to>
      <xdr:col>0</xdr:col>
      <xdr:colOff>611505</xdr:colOff>
      <xdr:row>300</xdr:row>
      <xdr:rowOff>9525</xdr:rowOff>
    </xdr:to>
    <xdr:pic>
      <xdr:nvPicPr>
        <xdr:cNvPr id="34" name="Picture 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7978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298</xdr:row>
      <xdr:rowOff>47625</xdr:rowOff>
    </xdr:from>
    <xdr:to>
      <xdr:col>0</xdr:col>
      <xdr:colOff>611505</xdr:colOff>
      <xdr:row>300</xdr:row>
      <xdr:rowOff>9525</xdr:rowOff>
    </xdr:to>
    <xdr:pic>
      <xdr:nvPicPr>
        <xdr:cNvPr id="35" name="Picture 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7978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298</xdr:row>
      <xdr:rowOff>47625</xdr:rowOff>
    </xdr:from>
    <xdr:to>
      <xdr:col>0</xdr:col>
      <xdr:colOff>611505</xdr:colOff>
      <xdr:row>300</xdr:row>
      <xdr:rowOff>9525</xdr:rowOff>
    </xdr:to>
    <xdr:pic>
      <xdr:nvPicPr>
        <xdr:cNvPr id="36" name="Picture 3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7978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298</xdr:row>
      <xdr:rowOff>1</xdr:rowOff>
    </xdr:from>
    <xdr:to>
      <xdr:col>0</xdr:col>
      <xdr:colOff>609600</xdr:colOff>
      <xdr:row>301</xdr:row>
      <xdr:rowOff>85726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75020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298</xdr:row>
      <xdr:rowOff>0</xdr:rowOff>
    </xdr:from>
    <xdr:to>
      <xdr:col>0</xdr:col>
      <xdr:colOff>619125</xdr:colOff>
      <xdr:row>301</xdr:row>
      <xdr:rowOff>161924</xdr:rowOff>
    </xdr:to>
    <xdr:pic>
      <xdr:nvPicPr>
        <xdr:cNvPr id="38" name="Picture 3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874275"/>
          <a:ext cx="619125" cy="8953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348</xdr:row>
      <xdr:rowOff>47625</xdr:rowOff>
    </xdr:from>
    <xdr:to>
      <xdr:col>0</xdr:col>
      <xdr:colOff>611505</xdr:colOff>
      <xdr:row>350</xdr:row>
      <xdr:rowOff>9525</xdr:rowOff>
    </xdr:to>
    <xdr:pic>
      <xdr:nvPicPr>
        <xdr:cNvPr id="39" name="Picture 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6752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348</xdr:row>
      <xdr:rowOff>47625</xdr:rowOff>
    </xdr:from>
    <xdr:to>
      <xdr:col>0</xdr:col>
      <xdr:colOff>611505</xdr:colOff>
      <xdr:row>350</xdr:row>
      <xdr:rowOff>9525</xdr:rowOff>
    </xdr:to>
    <xdr:pic>
      <xdr:nvPicPr>
        <xdr:cNvPr id="40" name="Picture 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6752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348</xdr:row>
      <xdr:rowOff>47625</xdr:rowOff>
    </xdr:from>
    <xdr:to>
      <xdr:col>0</xdr:col>
      <xdr:colOff>611505</xdr:colOff>
      <xdr:row>350</xdr:row>
      <xdr:rowOff>9525</xdr:rowOff>
    </xdr:to>
    <xdr:pic>
      <xdr:nvPicPr>
        <xdr:cNvPr id="41" name="Picture 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6752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348</xdr:row>
      <xdr:rowOff>1</xdr:rowOff>
    </xdr:from>
    <xdr:to>
      <xdr:col>0</xdr:col>
      <xdr:colOff>609600</xdr:colOff>
      <xdr:row>351</xdr:row>
      <xdr:rowOff>85726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62762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348</xdr:row>
      <xdr:rowOff>0</xdr:rowOff>
    </xdr:from>
    <xdr:to>
      <xdr:col>0</xdr:col>
      <xdr:colOff>609600</xdr:colOff>
      <xdr:row>352</xdr:row>
      <xdr:rowOff>9524</xdr:rowOff>
    </xdr:to>
    <xdr:pic>
      <xdr:nvPicPr>
        <xdr:cNvPr id="43" name="Picture 4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285100"/>
          <a:ext cx="609600" cy="9334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398</xdr:row>
      <xdr:rowOff>47625</xdr:rowOff>
    </xdr:from>
    <xdr:to>
      <xdr:col>0</xdr:col>
      <xdr:colOff>611505</xdr:colOff>
      <xdr:row>400</xdr:row>
      <xdr:rowOff>9525</xdr:rowOff>
    </xdr:to>
    <xdr:pic>
      <xdr:nvPicPr>
        <xdr:cNvPr id="44" name="Picture 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533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398</xdr:row>
      <xdr:rowOff>47625</xdr:rowOff>
    </xdr:from>
    <xdr:to>
      <xdr:col>0</xdr:col>
      <xdr:colOff>611505</xdr:colOff>
      <xdr:row>400</xdr:row>
      <xdr:rowOff>9525</xdr:rowOff>
    </xdr:to>
    <xdr:pic>
      <xdr:nvPicPr>
        <xdr:cNvPr id="45" name="Picture 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533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398</xdr:row>
      <xdr:rowOff>47625</xdr:rowOff>
    </xdr:from>
    <xdr:to>
      <xdr:col>0</xdr:col>
      <xdr:colOff>611505</xdr:colOff>
      <xdr:row>400</xdr:row>
      <xdr:rowOff>9525</xdr:rowOff>
    </xdr:to>
    <xdr:pic>
      <xdr:nvPicPr>
        <xdr:cNvPr id="46" name="Picture 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533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398</xdr:row>
      <xdr:rowOff>1</xdr:rowOff>
    </xdr:from>
    <xdr:to>
      <xdr:col>0</xdr:col>
      <xdr:colOff>609600</xdr:colOff>
      <xdr:row>401</xdr:row>
      <xdr:rowOff>85726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48600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398</xdr:row>
      <xdr:rowOff>1</xdr:rowOff>
    </xdr:from>
    <xdr:to>
      <xdr:col>0</xdr:col>
      <xdr:colOff>666750</xdr:colOff>
      <xdr:row>401</xdr:row>
      <xdr:rowOff>171450</xdr:rowOff>
    </xdr:to>
    <xdr:pic>
      <xdr:nvPicPr>
        <xdr:cNvPr id="48" name="Picture 4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476851"/>
          <a:ext cx="666750" cy="9048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448</xdr:row>
      <xdr:rowOff>47625</xdr:rowOff>
    </xdr:from>
    <xdr:to>
      <xdr:col>0</xdr:col>
      <xdr:colOff>611505</xdr:colOff>
      <xdr:row>450</xdr:row>
      <xdr:rowOff>9525</xdr:rowOff>
    </xdr:to>
    <xdr:pic>
      <xdr:nvPicPr>
        <xdr:cNvPr id="49" name="Picture 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3920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448</xdr:row>
      <xdr:rowOff>47625</xdr:rowOff>
    </xdr:from>
    <xdr:to>
      <xdr:col>0</xdr:col>
      <xdr:colOff>611505</xdr:colOff>
      <xdr:row>450</xdr:row>
      <xdr:rowOff>9525</xdr:rowOff>
    </xdr:to>
    <xdr:pic>
      <xdr:nvPicPr>
        <xdr:cNvPr id="50" name="Picture 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3920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448</xdr:row>
      <xdr:rowOff>47625</xdr:rowOff>
    </xdr:from>
    <xdr:to>
      <xdr:col>0</xdr:col>
      <xdr:colOff>611505</xdr:colOff>
      <xdr:row>450</xdr:row>
      <xdr:rowOff>9525</xdr:rowOff>
    </xdr:to>
    <xdr:pic>
      <xdr:nvPicPr>
        <xdr:cNvPr id="51" name="Picture 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3920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448</xdr:row>
      <xdr:rowOff>1</xdr:rowOff>
    </xdr:from>
    <xdr:to>
      <xdr:col>0</xdr:col>
      <xdr:colOff>609600</xdr:colOff>
      <xdr:row>451</xdr:row>
      <xdr:rowOff>85726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34437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9525</xdr:colOff>
      <xdr:row>448</xdr:row>
      <xdr:rowOff>19051</xdr:rowOff>
    </xdr:from>
    <xdr:to>
      <xdr:col>0</xdr:col>
      <xdr:colOff>657225</xdr:colOff>
      <xdr:row>452</xdr:row>
      <xdr:rowOff>19050</xdr:rowOff>
    </xdr:to>
    <xdr:pic>
      <xdr:nvPicPr>
        <xdr:cNvPr id="53" name="Picture 5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1716226"/>
          <a:ext cx="647700" cy="9239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498</xdr:row>
      <xdr:rowOff>47625</xdr:rowOff>
    </xdr:from>
    <xdr:to>
      <xdr:col>0</xdr:col>
      <xdr:colOff>611505</xdr:colOff>
      <xdr:row>500</xdr:row>
      <xdr:rowOff>9525</xdr:rowOff>
    </xdr:to>
    <xdr:pic>
      <xdr:nvPicPr>
        <xdr:cNvPr id="54" name="Picture 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503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498</xdr:row>
      <xdr:rowOff>47625</xdr:rowOff>
    </xdr:from>
    <xdr:to>
      <xdr:col>0</xdr:col>
      <xdr:colOff>611505</xdr:colOff>
      <xdr:row>500</xdr:row>
      <xdr:rowOff>9525</xdr:rowOff>
    </xdr:to>
    <xdr:pic>
      <xdr:nvPicPr>
        <xdr:cNvPr id="55" name="Picture 5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503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498</xdr:row>
      <xdr:rowOff>47625</xdr:rowOff>
    </xdr:from>
    <xdr:to>
      <xdr:col>0</xdr:col>
      <xdr:colOff>611505</xdr:colOff>
      <xdr:row>500</xdr:row>
      <xdr:rowOff>9525</xdr:rowOff>
    </xdr:to>
    <xdr:pic>
      <xdr:nvPicPr>
        <xdr:cNvPr id="56" name="Picture 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503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498</xdr:row>
      <xdr:rowOff>1</xdr:rowOff>
    </xdr:from>
    <xdr:to>
      <xdr:col>0</xdr:col>
      <xdr:colOff>609600</xdr:colOff>
      <xdr:row>501</xdr:row>
      <xdr:rowOff>85726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0275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498</xdr:row>
      <xdr:rowOff>1</xdr:rowOff>
    </xdr:from>
    <xdr:to>
      <xdr:col>0</xdr:col>
      <xdr:colOff>647700</xdr:colOff>
      <xdr:row>502</xdr:row>
      <xdr:rowOff>19050</xdr:rowOff>
    </xdr:to>
    <xdr:pic>
      <xdr:nvPicPr>
        <xdr:cNvPr id="58" name="Picture 5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917501"/>
          <a:ext cx="647700" cy="9429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548</xdr:row>
      <xdr:rowOff>47625</xdr:rowOff>
    </xdr:from>
    <xdr:to>
      <xdr:col>0</xdr:col>
      <xdr:colOff>611505</xdr:colOff>
      <xdr:row>550</xdr:row>
      <xdr:rowOff>9525</xdr:rowOff>
    </xdr:to>
    <xdr:pic>
      <xdr:nvPicPr>
        <xdr:cNvPr id="59" name="Picture 5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2992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548</xdr:row>
      <xdr:rowOff>47625</xdr:rowOff>
    </xdr:from>
    <xdr:to>
      <xdr:col>0</xdr:col>
      <xdr:colOff>611505</xdr:colOff>
      <xdr:row>550</xdr:row>
      <xdr:rowOff>9525</xdr:rowOff>
    </xdr:to>
    <xdr:pic>
      <xdr:nvPicPr>
        <xdr:cNvPr id="60" name="Picture 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2992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548</xdr:row>
      <xdr:rowOff>47625</xdr:rowOff>
    </xdr:from>
    <xdr:to>
      <xdr:col>0</xdr:col>
      <xdr:colOff>611505</xdr:colOff>
      <xdr:row>550</xdr:row>
      <xdr:rowOff>9525</xdr:rowOff>
    </xdr:to>
    <xdr:pic>
      <xdr:nvPicPr>
        <xdr:cNvPr id="61" name="Picture 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2992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548</xdr:row>
      <xdr:rowOff>1</xdr:rowOff>
    </xdr:from>
    <xdr:to>
      <xdr:col>0</xdr:col>
      <xdr:colOff>609600</xdr:colOff>
      <xdr:row>551</xdr:row>
      <xdr:rowOff>85726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25162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548</xdr:row>
      <xdr:rowOff>1</xdr:rowOff>
    </xdr:from>
    <xdr:to>
      <xdr:col>0</xdr:col>
      <xdr:colOff>638174</xdr:colOff>
      <xdr:row>552</xdr:row>
      <xdr:rowOff>9525</xdr:rowOff>
    </xdr:to>
    <xdr:pic>
      <xdr:nvPicPr>
        <xdr:cNvPr id="63" name="Picture 6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137826"/>
          <a:ext cx="638174" cy="9334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598</xdr:row>
      <xdr:rowOff>47625</xdr:rowOff>
    </xdr:from>
    <xdr:to>
      <xdr:col>0</xdr:col>
      <xdr:colOff>611505</xdr:colOff>
      <xdr:row>600</xdr:row>
      <xdr:rowOff>9525</xdr:rowOff>
    </xdr:to>
    <xdr:pic>
      <xdr:nvPicPr>
        <xdr:cNvPr id="64" name="Picture 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5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598</xdr:row>
      <xdr:rowOff>47625</xdr:rowOff>
    </xdr:from>
    <xdr:to>
      <xdr:col>0</xdr:col>
      <xdr:colOff>611505</xdr:colOff>
      <xdr:row>600</xdr:row>
      <xdr:rowOff>9525</xdr:rowOff>
    </xdr:to>
    <xdr:pic>
      <xdr:nvPicPr>
        <xdr:cNvPr id="65" name="Picture 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5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598</xdr:row>
      <xdr:rowOff>47625</xdr:rowOff>
    </xdr:from>
    <xdr:to>
      <xdr:col>0</xdr:col>
      <xdr:colOff>611505</xdr:colOff>
      <xdr:row>600</xdr:row>
      <xdr:rowOff>9525</xdr:rowOff>
    </xdr:to>
    <xdr:pic>
      <xdr:nvPicPr>
        <xdr:cNvPr id="66" name="Picture 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5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598</xdr:row>
      <xdr:rowOff>1</xdr:rowOff>
    </xdr:from>
    <xdr:to>
      <xdr:col>0</xdr:col>
      <xdr:colOff>609600</xdr:colOff>
      <xdr:row>601</xdr:row>
      <xdr:rowOff>85726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1000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598</xdr:row>
      <xdr:rowOff>1</xdr:rowOff>
    </xdr:from>
    <xdr:to>
      <xdr:col>0</xdr:col>
      <xdr:colOff>685800</xdr:colOff>
      <xdr:row>601</xdr:row>
      <xdr:rowOff>171450</xdr:rowOff>
    </xdr:to>
    <xdr:pic>
      <xdr:nvPicPr>
        <xdr:cNvPr id="68" name="Picture 6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320051"/>
          <a:ext cx="685800" cy="9048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648</xdr:row>
      <xdr:rowOff>47625</xdr:rowOff>
    </xdr:from>
    <xdr:to>
      <xdr:col>0</xdr:col>
      <xdr:colOff>611505</xdr:colOff>
      <xdr:row>650</xdr:row>
      <xdr:rowOff>9525</xdr:rowOff>
    </xdr:to>
    <xdr:pic>
      <xdr:nvPicPr>
        <xdr:cNvPr id="74" name="Picture 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9398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648</xdr:row>
      <xdr:rowOff>47625</xdr:rowOff>
    </xdr:from>
    <xdr:to>
      <xdr:col>0</xdr:col>
      <xdr:colOff>611505</xdr:colOff>
      <xdr:row>650</xdr:row>
      <xdr:rowOff>9525</xdr:rowOff>
    </xdr:to>
    <xdr:pic>
      <xdr:nvPicPr>
        <xdr:cNvPr id="75" name="Picture 7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9398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648</xdr:row>
      <xdr:rowOff>47625</xdr:rowOff>
    </xdr:from>
    <xdr:to>
      <xdr:col>0</xdr:col>
      <xdr:colOff>611505</xdr:colOff>
      <xdr:row>650</xdr:row>
      <xdr:rowOff>9525</xdr:rowOff>
    </xdr:to>
    <xdr:pic>
      <xdr:nvPicPr>
        <xdr:cNvPr id="76" name="Picture 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9398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648</xdr:row>
      <xdr:rowOff>1</xdr:rowOff>
    </xdr:from>
    <xdr:to>
      <xdr:col>0</xdr:col>
      <xdr:colOff>609600</xdr:colOff>
      <xdr:row>651</xdr:row>
      <xdr:rowOff>85726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89217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648</xdr:row>
      <xdr:rowOff>1</xdr:rowOff>
    </xdr:from>
    <xdr:to>
      <xdr:col>0</xdr:col>
      <xdr:colOff>733424</xdr:colOff>
      <xdr:row>652</xdr:row>
      <xdr:rowOff>0</xdr:rowOff>
    </xdr:to>
    <xdr:pic>
      <xdr:nvPicPr>
        <xdr:cNvPr id="78" name="Picture 7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502276"/>
          <a:ext cx="733424" cy="9239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698</xdr:row>
      <xdr:rowOff>47625</xdr:rowOff>
    </xdr:from>
    <xdr:to>
      <xdr:col>0</xdr:col>
      <xdr:colOff>611505</xdr:colOff>
      <xdr:row>700</xdr:row>
      <xdr:rowOff>9525</xdr:rowOff>
    </xdr:to>
    <xdr:pic>
      <xdr:nvPicPr>
        <xdr:cNvPr id="79" name="Picture 7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77981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698</xdr:row>
      <xdr:rowOff>47625</xdr:rowOff>
    </xdr:from>
    <xdr:to>
      <xdr:col>0</xdr:col>
      <xdr:colOff>611505</xdr:colOff>
      <xdr:row>700</xdr:row>
      <xdr:rowOff>9525</xdr:rowOff>
    </xdr:to>
    <xdr:pic>
      <xdr:nvPicPr>
        <xdr:cNvPr id="80" name="Picture 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77981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698</xdr:row>
      <xdr:rowOff>47625</xdr:rowOff>
    </xdr:from>
    <xdr:to>
      <xdr:col>0</xdr:col>
      <xdr:colOff>611505</xdr:colOff>
      <xdr:row>700</xdr:row>
      <xdr:rowOff>9525</xdr:rowOff>
    </xdr:to>
    <xdr:pic>
      <xdr:nvPicPr>
        <xdr:cNvPr id="81" name="Picture 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77981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698</xdr:row>
      <xdr:rowOff>1</xdr:rowOff>
    </xdr:from>
    <xdr:to>
      <xdr:col>0</xdr:col>
      <xdr:colOff>609600</xdr:colOff>
      <xdr:row>701</xdr:row>
      <xdr:rowOff>85726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775055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698</xdr:row>
      <xdr:rowOff>1</xdr:rowOff>
    </xdr:from>
    <xdr:to>
      <xdr:col>0</xdr:col>
      <xdr:colOff>676274</xdr:colOff>
      <xdr:row>701</xdr:row>
      <xdr:rowOff>171450</xdr:rowOff>
    </xdr:to>
    <xdr:pic>
      <xdr:nvPicPr>
        <xdr:cNvPr id="83" name="Picture 8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684501"/>
          <a:ext cx="676274" cy="9048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748</xdr:row>
      <xdr:rowOff>47625</xdr:rowOff>
    </xdr:from>
    <xdr:to>
      <xdr:col>0</xdr:col>
      <xdr:colOff>611505</xdr:colOff>
      <xdr:row>750</xdr:row>
      <xdr:rowOff>9525</xdr:rowOff>
    </xdr:to>
    <xdr:pic>
      <xdr:nvPicPr>
        <xdr:cNvPr id="84" name="Picture 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76565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748</xdr:row>
      <xdr:rowOff>47625</xdr:rowOff>
    </xdr:from>
    <xdr:to>
      <xdr:col>0</xdr:col>
      <xdr:colOff>611505</xdr:colOff>
      <xdr:row>750</xdr:row>
      <xdr:rowOff>9525</xdr:rowOff>
    </xdr:to>
    <xdr:pic>
      <xdr:nvPicPr>
        <xdr:cNvPr id="85" name="Picture 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76565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748</xdr:row>
      <xdr:rowOff>47625</xdr:rowOff>
    </xdr:from>
    <xdr:to>
      <xdr:col>0</xdr:col>
      <xdr:colOff>611505</xdr:colOff>
      <xdr:row>750</xdr:row>
      <xdr:rowOff>9525</xdr:rowOff>
    </xdr:to>
    <xdr:pic>
      <xdr:nvPicPr>
        <xdr:cNvPr id="86" name="Picture 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76565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748</xdr:row>
      <xdr:rowOff>1</xdr:rowOff>
    </xdr:from>
    <xdr:to>
      <xdr:col>0</xdr:col>
      <xdr:colOff>609600</xdr:colOff>
      <xdr:row>751</xdr:row>
      <xdr:rowOff>85726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760892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748</xdr:row>
      <xdr:rowOff>1</xdr:rowOff>
    </xdr:from>
    <xdr:to>
      <xdr:col>0</xdr:col>
      <xdr:colOff>657224</xdr:colOff>
      <xdr:row>752</xdr:row>
      <xdr:rowOff>0</xdr:rowOff>
    </xdr:to>
    <xdr:pic>
      <xdr:nvPicPr>
        <xdr:cNvPr id="88" name="Picture 8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866726"/>
          <a:ext cx="657224" cy="9239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798</xdr:row>
      <xdr:rowOff>47625</xdr:rowOff>
    </xdr:from>
    <xdr:to>
      <xdr:col>0</xdr:col>
      <xdr:colOff>611505</xdr:colOff>
      <xdr:row>800</xdr:row>
      <xdr:rowOff>9525</xdr:rowOff>
    </xdr:to>
    <xdr:pic>
      <xdr:nvPicPr>
        <xdr:cNvPr id="89" name="Picture 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75149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798</xdr:row>
      <xdr:rowOff>47625</xdr:rowOff>
    </xdr:from>
    <xdr:to>
      <xdr:col>0</xdr:col>
      <xdr:colOff>611505</xdr:colOff>
      <xdr:row>800</xdr:row>
      <xdr:rowOff>9525</xdr:rowOff>
    </xdr:to>
    <xdr:pic>
      <xdr:nvPicPr>
        <xdr:cNvPr id="90" name="Picture 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75149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798</xdr:row>
      <xdr:rowOff>47625</xdr:rowOff>
    </xdr:from>
    <xdr:to>
      <xdr:col>0</xdr:col>
      <xdr:colOff>611505</xdr:colOff>
      <xdr:row>800</xdr:row>
      <xdr:rowOff>9525</xdr:rowOff>
    </xdr:to>
    <xdr:pic>
      <xdr:nvPicPr>
        <xdr:cNvPr id="91" name="Picture 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75149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798</xdr:row>
      <xdr:rowOff>1</xdr:rowOff>
    </xdr:from>
    <xdr:to>
      <xdr:col>0</xdr:col>
      <xdr:colOff>609600</xdr:colOff>
      <xdr:row>801</xdr:row>
      <xdr:rowOff>85726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746730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798</xdr:row>
      <xdr:rowOff>1</xdr:rowOff>
    </xdr:from>
    <xdr:to>
      <xdr:col>0</xdr:col>
      <xdr:colOff>762000</xdr:colOff>
      <xdr:row>802</xdr:row>
      <xdr:rowOff>0</xdr:rowOff>
    </xdr:to>
    <xdr:pic>
      <xdr:nvPicPr>
        <xdr:cNvPr id="93" name="Picture 9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3048951"/>
          <a:ext cx="762000" cy="9239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848</xdr:row>
      <xdr:rowOff>47625</xdr:rowOff>
    </xdr:from>
    <xdr:to>
      <xdr:col>0</xdr:col>
      <xdr:colOff>611505</xdr:colOff>
      <xdr:row>850</xdr:row>
      <xdr:rowOff>9525</xdr:rowOff>
    </xdr:to>
    <xdr:pic>
      <xdr:nvPicPr>
        <xdr:cNvPr id="94" name="Picture 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73733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848</xdr:row>
      <xdr:rowOff>47625</xdr:rowOff>
    </xdr:from>
    <xdr:to>
      <xdr:col>0</xdr:col>
      <xdr:colOff>611505</xdr:colOff>
      <xdr:row>850</xdr:row>
      <xdr:rowOff>9525</xdr:rowOff>
    </xdr:to>
    <xdr:pic>
      <xdr:nvPicPr>
        <xdr:cNvPr id="95" name="Picture 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73733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848</xdr:row>
      <xdr:rowOff>47625</xdr:rowOff>
    </xdr:from>
    <xdr:to>
      <xdr:col>0</xdr:col>
      <xdr:colOff>611505</xdr:colOff>
      <xdr:row>850</xdr:row>
      <xdr:rowOff>9525</xdr:rowOff>
    </xdr:to>
    <xdr:pic>
      <xdr:nvPicPr>
        <xdr:cNvPr id="96" name="Picture 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73733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848</xdr:row>
      <xdr:rowOff>1</xdr:rowOff>
    </xdr:from>
    <xdr:to>
      <xdr:col>0</xdr:col>
      <xdr:colOff>609600</xdr:colOff>
      <xdr:row>851</xdr:row>
      <xdr:rowOff>85726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732567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848</xdr:row>
      <xdr:rowOff>0</xdr:rowOff>
    </xdr:from>
    <xdr:to>
      <xdr:col>0</xdr:col>
      <xdr:colOff>647700</xdr:colOff>
      <xdr:row>851</xdr:row>
      <xdr:rowOff>180974</xdr:rowOff>
    </xdr:to>
    <xdr:pic>
      <xdr:nvPicPr>
        <xdr:cNvPr id="98" name="Picture 9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269275"/>
          <a:ext cx="647700" cy="9143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898</xdr:row>
      <xdr:rowOff>47625</xdr:rowOff>
    </xdr:from>
    <xdr:to>
      <xdr:col>0</xdr:col>
      <xdr:colOff>611505</xdr:colOff>
      <xdr:row>899</xdr:row>
      <xdr:rowOff>190500</xdr:rowOff>
    </xdr:to>
    <xdr:pic>
      <xdr:nvPicPr>
        <xdr:cNvPr id="99" name="Picture 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412275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898</xdr:row>
      <xdr:rowOff>47625</xdr:rowOff>
    </xdr:from>
    <xdr:to>
      <xdr:col>0</xdr:col>
      <xdr:colOff>611505</xdr:colOff>
      <xdr:row>899</xdr:row>
      <xdr:rowOff>190500</xdr:rowOff>
    </xdr:to>
    <xdr:pic>
      <xdr:nvPicPr>
        <xdr:cNvPr id="100" name="Picture 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412275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898</xdr:row>
      <xdr:rowOff>47625</xdr:rowOff>
    </xdr:from>
    <xdr:to>
      <xdr:col>0</xdr:col>
      <xdr:colOff>611505</xdr:colOff>
      <xdr:row>899</xdr:row>
      <xdr:rowOff>190500</xdr:rowOff>
    </xdr:to>
    <xdr:pic>
      <xdr:nvPicPr>
        <xdr:cNvPr id="101" name="Picture 1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412275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898</xdr:row>
      <xdr:rowOff>1</xdr:rowOff>
    </xdr:from>
    <xdr:to>
      <xdr:col>0</xdr:col>
      <xdr:colOff>609600</xdr:colOff>
      <xdr:row>900</xdr:row>
      <xdr:rowOff>190501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364651"/>
          <a:ext cx="60960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898</xdr:row>
      <xdr:rowOff>1</xdr:rowOff>
    </xdr:from>
    <xdr:to>
      <xdr:col>0</xdr:col>
      <xdr:colOff>771524</xdr:colOff>
      <xdr:row>901</xdr:row>
      <xdr:rowOff>161925</xdr:rowOff>
    </xdr:to>
    <xdr:pic>
      <xdr:nvPicPr>
        <xdr:cNvPr id="103" name="Picture 10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3451501"/>
          <a:ext cx="771524" cy="8953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948</xdr:row>
      <xdr:rowOff>47625</xdr:rowOff>
    </xdr:from>
    <xdr:to>
      <xdr:col>0</xdr:col>
      <xdr:colOff>611505</xdr:colOff>
      <xdr:row>950</xdr:row>
      <xdr:rowOff>9525</xdr:rowOff>
    </xdr:to>
    <xdr:pic>
      <xdr:nvPicPr>
        <xdr:cNvPr id="104" name="Picture 1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72316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948</xdr:row>
      <xdr:rowOff>47625</xdr:rowOff>
    </xdr:from>
    <xdr:to>
      <xdr:col>0</xdr:col>
      <xdr:colOff>611505</xdr:colOff>
      <xdr:row>950</xdr:row>
      <xdr:rowOff>9525</xdr:rowOff>
    </xdr:to>
    <xdr:pic>
      <xdr:nvPicPr>
        <xdr:cNvPr id="105" name="Picture 1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72316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948</xdr:row>
      <xdr:rowOff>47625</xdr:rowOff>
    </xdr:from>
    <xdr:to>
      <xdr:col>0</xdr:col>
      <xdr:colOff>611505</xdr:colOff>
      <xdr:row>950</xdr:row>
      <xdr:rowOff>9525</xdr:rowOff>
    </xdr:to>
    <xdr:pic>
      <xdr:nvPicPr>
        <xdr:cNvPr id="106" name="Picture 1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72316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948</xdr:row>
      <xdr:rowOff>1</xdr:rowOff>
    </xdr:from>
    <xdr:to>
      <xdr:col>0</xdr:col>
      <xdr:colOff>609600</xdr:colOff>
      <xdr:row>951</xdr:row>
      <xdr:rowOff>85726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718405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948</xdr:row>
      <xdr:rowOff>0</xdr:rowOff>
    </xdr:from>
    <xdr:to>
      <xdr:col>0</xdr:col>
      <xdr:colOff>704850</xdr:colOff>
      <xdr:row>951</xdr:row>
      <xdr:rowOff>161924</xdr:rowOff>
    </xdr:to>
    <xdr:pic>
      <xdr:nvPicPr>
        <xdr:cNvPr id="108" name="Picture 10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671825"/>
          <a:ext cx="704850" cy="8953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998</xdr:row>
      <xdr:rowOff>47625</xdr:rowOff>
    </xdr:from>
    <xdr:to>
      <xdr:col>0</xdr:col>
      <xdr:colOff>611505</xdr:colOff>
      <xdr:row>1000</xdr:row>
      <xdr:rowOff>9525</xdr:rowOff>
    </xdr:to>
    <xdr:pic>
      <xdr:nvPicPr>
        <xdr:cNvPr id="109" name="Picture 1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70900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998</xdr:row>
      <xdr:rowOff>47625</xdr:rowOff>
    </xdr:from>
    <xdr:to>
      <xdr:col>0</xdr:col>
      <xdr:colOff>611505</xdr:colOff>
      <xdr:row>1000</xdr:row>
      <xdr:rowOff>9525</xdr:rowOff>
    </xdr:to>
    <xdr:pic>
      <xdr:nvPicPr>
        <xdr:cNvPr id="110" name="Picture 1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70900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998</xdr:row>
      <xdr:rowOff>47625</xdr:rowOff>
    </xdr:from>
    <xdr:to>
      <xdr:col>0</xdr:col>
      <xdr:colOff>611505</xdr:colOff>
      <xdr:row>1000</xdr:row>
      <xdr:rowOff>9525</xdr:rowOff>
    </xdr:to>
    <xdr:pic>
      <xdr:nvPicPr>
        <xdr:cNvPr id="111" name="Picture 1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70900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998</xdr:row>
      <xdr:rowOff>1</xdr:rowOff>
    </xdr:from>
    <xdr:to>
      <xdr:col>0</xdr:col>
      <xdr:colOff>609600</xdr:colOff>
      <xdr:row>1001</xdr:row>
      <xdr:rowOff>85726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704242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998</xdr:row>
      <xdr:rowOff>1</xdr:rowOff>
    </xdr:from>
    <xdr:to>
      <xdr:col>0</xdr:col>
      <xdr:colOff>723900</xdr:colOff>
      <xdr:row>1001</xdr:row>
      <xdr:rowOff>171450</xdr:rowOff>
    </xdr:to>
    <xdr:pic>
      <xdr:nvPicPr>
        <xdr:cNvPr id="113" name="Picture 11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854051"/>
          <a:ext cx="723900" cy="9048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1048</xdr:row>
      <xdr:rowOff>47625</xdr:rowOff>
    </xdr:from>
    <xdr:to>
      <xdr:col>0</xdr:col>
      <xdr:colOff>611505</xdr:colOff>
      <xdr:row>1050</xdr:row>
      <xdr:rowOff>9525</xdr:rowOff>
    </xdr:to>
    <xdr:pic>
      <xdr:nvPicPr>
        <xdr:cNvPr id="114" name="Picture 1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9484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1048</xdr:row>
      <xdr:rowOff>47625</xdr:rowOff>
    </xdr:from>
    <xdr:to>
      <xdr:col>0</xdr:col>
      <xdr:colOff>611505</xdr:colOff>
      <xdr:row>1050</xdr:row>
      <xdr:rowOff>9525</xdr:rowOff>
    </xdr:to>
    <xdr:pic>
      <xdr:nvPicPr>
        <xdr:cNvPr id="115" name="Picture 1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9484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1048</xdr:row>
      <xdr:rowOff>47625</xdr:rowOff>
    </xdr:from>
    <xdr:to>
      <xdr:col>0</xdr:col>
      <xdr:colOff>611505</xdr:colOff>
      <xdr:row>1050</xdr:row>
      <xdr:rowOff>9525</xdr:rowOff>
    </xdr:to>
    <xdr:pic>
      <xdr:nvPicPr>
        <xdr:cNvPr id="116" name="Picture 1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9484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1048</xdr:row>
      <xdr:rowOff>1</xdr:rowOff>
    </xdr:from>
    <xdr:to>
      <xdr:col>0</xdr:col>
      <xdr:colOff>609600</xdr:colOff>
      <xdr:row>1051</xdr:row>
      <xdr:rowOff>85726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90080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1048</xdr:row>
      <xdr:rowOff>0</xdr:rowOff>
    </xdr:from>
    <xdr:to>
      <xdr:col>0</xdr:col>
      <xdr:colOff>733424</xdr:colOff>
      <xdr:row>1051</xdr:row>
      <xdr:rowOff>180974</xdr:rowOff>
    </xdr:to>
    <xdr:pic>
      <xdr:nvPicPr>
        <xdr:cNvPr id="118" name="Picture 11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4036275"/>
          <a:ext cx="733424" cy="9143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1098</xdr:row>
      <xdr:rowOff>47625</xdr:rowOff>
    </xdr:from>
    <xdr:to>
      <xdr:col>0</xdr:col>
      <xdr:colOff>611505</xdr:colOff>
      <xdr:row>1100</xdr:row>
      <xdr:rowOff>9525</xdr:rowOff>
    </xdr:to>
    <xdr:pic>
      <xdr:nvPicPr>
        <xdr:cNvPr id="119" name="Picture 1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8068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1098</xdr:row>
      <xdr:rowOff>47625</xdr:rowOff>
    </xdr:from>
    <xdr:to>
      <xdr:col>0</xdr:col>
      <xdr:colOff>611505</xdr:colOff>
      <xdr:row>1100</xdr:row>
      <xdr:rowOff>9525</xdr:rowOff>
    </xdr:to>
    <xdr:pic>
      <xdr:nvPicPr>
        <xdr:cNvPr id="120" name="Picture 1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8068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1098</xdr:row>
      <xdr:rowOff>47625</xdr:rowOff>
    </xdr:from>
    <xdr:to>
      <xdr:col>0</xdr:col>
      <xdr:colOff>611505</xdr:colOff>
      <xdr:row>1100</xdr:row>
      <xdr:rowOff>9525</xdr:rowOff>
    </xdr:to>
    <xdr:pic>
      <xdr:nvPicPr>
        <xdr:cNvPr id="121" name="Picture 1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80680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1098</xdr:row>
      <xdr:rowOff>1</xdr:rowOff>
    </xdr:from>
    <xdr:to>
      <xdr:col>0</xdr:col>
      <xdr:colOff>609600</xdr:colOff>
      <xdr:row>1101</xdr:row>
      <xdr:rowOff>85726</xdr:rowOff>
    </xdr:to>
    <xdr:pic>
      <xdr:nvPicPr>
        <xdr:cNvPr id="122" name="Picture 12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75917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1098</xdr:row>
      <xdr:rowOff>0</xdr:rowOff>
    </xdr:from>
    <xdr:to>
      <xdr:col>0</xdr:col>
      <xdr:colOff>647700</xdr:colOff>
      <xdr:row>1101</xdr:row>
      <xdr:rowOff>161924</xdr:rowOff>
    </xdr:to>
    <xdr:pic>
      <xdr:nvPicPr>
        <xdr:cNvPr id="123" name="Picture 12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256600"/>
          <a:ext cx="647700" cy="8953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1148</xdr:row>
      <xdr:rowOff>47625</xdr:rowOff>
    </xdr:from>
    <xdr:to>
      <xdr:col>0</xdr:col>
      <xdr:colOff>611505</xdr:colOff>
      <xdr:row>1150</xdr:row>
      <xdr:rowOff>9525</xdr:rowOff>
    </xdr:to>
    <xdr:pic>
      <xdr:nvPicPr>
        <xdr:cNvPr id="124" name="Picture 1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66651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1148</xdr:row>
      <xdr:rowOff>47625</xdr:rowOff>
    </xdr:from>
    <xdr:to>
      <xdr:col>0</xdr:col>
      <xdr:colOff>611505</xdr:colOff>
      <xdr:row>1150</xdr:row>
      <xdr:rowOff>9525</xdr:rowOff>
    </xdr:to>
    <xdr:pic>
      <xdr:nvPicPr>
        <xdr:cNvPr id="125" name="Picture 1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66651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1148</xdr:row>
      <xdr:rowOff>47625</xdr:rowOff>
    </xdr:from>
    <xdr:to>
      <xdr:col>0</xdr:col>
      <xdr:colOff>611505</xdr:colOff>
      <xdr:row>1150</xdr:row>
      <xdr:rowOff>9525</xdr:rowOff>
    </xdr:to>
    <xdr:pic>
      <xdr:nvPicPr>
        <xdr:cNvPr id="126" name="Picture 1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66651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1148</xdr:row>
      <xdr:rowOff>1</xdr:rowOff>
    </xdr:from>
    <xdr:to>
      <xdr:col>0</xdr:col>
      <xdr:colOff>609600</xdr:colOff>
      <xdr:row>1151</xdr:row>
      <xdr:rowOff>85726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661755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1148</xdr:row>
      <xdr:rowOff>1</xdr:rowOff>
    </xdr:from>
    <xdr:to>
      <xdr:col>0</xdr:col>
      <xdr:colOff>647700</xdr:colOff>
      <xdr:row>1152</xdr:row>
      <xdr:rowOff>9525</xdr:rowOff>
    </xdr:to>
    <xdr:pic>
      <xdr:nvPicPr>
        <xdr:cNvPr id="128" name="Picture 12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4438826"/>
          <a:ext cx="647700" cy="9334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1198</xdr:row>
      <xdr:rowOff>47625</xdr:rowOff>
    </xdr:from>
    <xdr:to>
      <xdr:col>0</xdr:col>
      <xdr:colOff>611505</xdr:colOff>
      <xdr:row>1200</xdr:row>
      <xdr:rowOff>9525</xdr:rowOff>
    </xdr:to>
    <xdr:pic>
      <xdr:nvPicPr>
        <xdr:cNvPr id="129" name="Picture 1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6523550"/>
          <a:ext cx="611505" cy="5048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1198</xdr:row>
      <xdr:rowOff>47625</xdr:rowOff>
    </xdr:from>
    <xdr:to>
      <xdr:col>0</xdr:col>
      <xdr:colOff>611505</xdr:colOff>
      <xdr:row>1200</xdr:row>
      <xdr:rowOff>9525</xdr:rowOff>
    </xdr:to>
    <xdr:pic>
      <xdr:nvPicPr>
        <xdr:cNvPr id="130" name="Picture 1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6523550"/>
          <a:ext cx="611505" cy="5048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1198</xdr:row>
      <xdr:rowOff>47625</xdr:rowOff>
    </xdr:from>
    <xdr:to>
      <xdr:col>0</xdr:col>
      <xdr:colOff>611505</xdr:colOff>
      <xdr:row>1200</xdr:row>
      <xdr:rowOff>9525</xdr:rowOff>
    </xdr:to>
    <xdr:pic>
      <xdr:nvPicPr>
        <xdr:cNvPr id="131" name="Picture 1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6523550"/>
          <a:ext cx="611505" cy="5048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1198</xdr:row>
      <xdr:rowOff>1</xdr:rowOff>
    </xdr:from>
    <xdr:to>
      <xdr:col>0</xdr:col>
      <xdr:colOff>609600</xdr:colOff>
      <xdr:row>1201</xdr:row>
      <xdr:rowOff>85726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6475926"/>
          <a:ext cx="609600" cy="971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1198</xdr:row>
      <xdr:rowOff>1</xdr:rowOff>
    </xdr:from>
    <xdr:to>
      <xdr:col>0</xdr:col>
      <xdr:colOff>638174</xdr:colOff>
      <xdr:row>1201</xdr:row>
      <xdr:rowOff>171450</xdr:rowOff>
    </xdr:to>
    <xdr:pic>
      <xdr:nvPicPr>
        <xdr:cNvPr id="133" name="Picture 13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4621051"/>
          <a:ext cx="638174" cy="9048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1247</xdr:row>
      <xdr:rowOff>190500</xdr:rowOff>
    </xdr:from>
    <xdr:to>
      <xdr:col>0</xdr:col>
      <xdr:colOff>628650</xdr:colOff>
      <xdr:row>1251</xdr:row>
      <xdr:rowOff>152400</xdr:rowOff>
    </xdr:to>
    <xdr:pic>
      <xdr:nvPicPr>
        <xdr:cNvPr id="138" name="Picture 13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793750"/>
          <a:ext cx="628650" cy="895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1298</xdr:row>
      <xdr:rowOff>47625</xdr:rowOff>
    </xdr:from>
    <xdr:to>
      <xdr:col>0</xdr:col>
      <xdr:colOff>611505</xdr:colOff>
      <xdr:row>1300</xdr:row>
      <xdr:rowOff>9525</xdr:rowOff>
    </xdr:to>
    <xdr:pic>
      <xdr:nvPicPr>
        <xdr:cNvPr id="139" name="Picture 1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3272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1298</xdr:row>
      <xdr:rowOff>47625</xdr:rowOff>
    </xdr:from>
    <xdr:to>
      <xdr:col>0</xdr:col>
      <xdr:colOff>611505</xdr:colOff>
      <xdr:row>1300</xdr:row>
      <xdr:rowOff>9525</xdr:rowOff>
    </xdr:to>
    <xdr:pic>
      <xdr:nvPicPr>
        <xdr:cNvPr id="140" name="Picture 1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3272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1298</xdr:row>
      <xdr:rowOff>47625</xdr:rowOff>
    </xdr:from>
    <xdr:to>
      <xdr:col>0</xdr:col>
      <xdr:colOff>611505</xdr:colOff>
      <xdr:row>1300</xdr:row>
      <xdr:rowOff>9525</xdr:rowOff>
    </xdr:to>
    <xdr:pic>
      <xdr:nvPicPr>
        <xdr:cNvPr id="141" name="Picture 1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32727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1298</xdr:row>
      <xdr:rowOff>1</xdr:rowOff>
    </xdr:from>
    <xdr:to>
      <xdr:col>0</xdr:col>
      <xdr:colOff>609600</xdr:colOff>
      <xdr:row>1301</xdr:row>
      <xdr:rowOff>85726</xdr:rowOff>
    </xdr:to>
    <xdr:pic>
      <xdr:nvPicPr>
        <xdr:cNvPr id="142" name="Picture 14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279651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1298</xdr:row>
      <xdr:rowOff>0</xdr:rowOff>
    </xdr:from>
    <xdr:to>
      <xdr:col>0</xdr:col>
      <xdr:colOff>609600</xdr:colOff>
      <xdr:row>1301</xdr:row>
      <xdr:rowOff>57149</xdr:rowOff>
    </xdr:to>
    <xdr:pic>
      <xdr:nvPicPr>
        <xdr:cNvPr id="143" name="Picture 14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279650"/>
          <a:ext cx="609600" cy="9524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1348</xdr:row>
      <xdr:rowOff>47625</xdr:rowOff>
    </xdr:from>
    <xdr:to>
      <xdr:col>0</xdr:col>
      <xdr:colOff>611505</xdr:colOff>
      <xdr:row>1350</xdr:row>
      <xdr:rowOff>9525</xdr:rowOff>
    </xdr:to>
    <xdr:pic>
      <xdr:nvPicPr>
        <xdr:cNvPr id="144" name="Picture 1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1856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1348</xdr:row>
      <xdr:rowOff>47625</xdr:rowOff>
    </xdr:from>
    <xdr:to>
      <xdr:col>0</xdr:col>
      <xdr:colOff>611505</xdr:colOff>
      <xdr:row>1350</xdr:row>
      <xdr:rowOff>9525</xdr:rowOff>
    </xdr:to>
    <xdr:pic>
      <xdr:nvPicPr>
        <xdr:cNvPr id="145" name="Picture 1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1856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1348</xdr:row>
      <xdr:rowOff>47625</xdr:rowOff>
    </xdr:from>
    <xdr:to>
      <xdr:col>0</xdr:col>
      <xdr:colOff>611505</xdr:colOff>
      <xdr:row>1350</xdr:row>
      <xdr:rowOff>9525</xdr:rowOff>
    </xdr:to>
    <xdr:pic>
      <xdr:nvPicPr>
        <xdr:cNvPr id="146" name="Picture 1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185650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1348</xdr:row>
      <xdr:rowOff>1</xdr:rowOff>
    </xdr:from>
    <xdr:to>
      <xdr:col>0</xdr:col>
      <xdr:colOff>609600</xdr:colOff>
      <xdr:row>1351</xdr:row>
      <xdr:rowOff>85726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138026"/>
          <a:ext cx="609600" cy="981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1348</xdr:row>
      <xdr:rowOff>0</xdr:rowOff>
    </xdr:from>
    <xdr:to>
      <xdr:col>0</xdr:col>
      <xdr:colOff>657224</xdr:colOff>
      <xdr:row>1351</xdr:row>
      <xdr:rowOff>161925</xdr:rowOff>
    </xdr:to>
    <xdr:pic>
      <xdr:nvPicPr>
        <xdr:cNvPr id="148" name="Picture 147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5243925"/>
          <a:ext cx="657224" cy="8953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26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hyperlink" Target="http://www.kcgurukulschool.in/" TargetMode="Externa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29" Type="http://schemas.openxmlformats.org/officeDocument/2006/relationships/printerSettings" Target="../printerSettings/printerSettings8.bin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28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Relationship Id="rId27" Type="http://schemas.openxmlformats.org/officeDocument/2006/relationships/hyperlink" Target="http://www.kcgurukulschool.in/" TargetMode="External"/><Relationship Id="rId30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26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5" Type="http://schemas.openxmlformats.org/officeDocument/2006/relationships/hyperlink" Target="http://www.kcgurukulschool.org/" TargetMode="External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29" Type="http://schemas.openxmlformats.org/officeDocument/2006/relationships/printerSettings" Target="../printerSettings/printerSettings5.bin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hyperlink" Target="http://www.kcgurukulschool.org/" TargetMode="External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28" Type="http://schemas.openxmlformats.org/officeDocument/2006/relationships/hyperlink" Target="http://www.kcgurukulschool.org/" TargetMode="Externa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Relationship Id="rId27" Type="http://schemas.openxmlformats.org/officeDocument/2006/relationships/hyperlink" Target="http://www.kcgurukulschool.org/" TargetMode="External"/><Relationship Id="rId30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94"/>
  <sheetViews>
    <sheetView zoomScale="90" zoomScaleNormal="90" workbookViewId="0">
      <selection activeCell="B22" sqref="B22"/>
    </sheetView>
  </sheetViews>
  <sheetFormatPr defaultColWidth="14.42578125" defaultRowHeight="15" customHeight="1" x14ac:dyDescent="0.2"/>
  <cols>
    <col min="1" max="1" width="4.7109375" style="53" customWidth="1"/>
    <col min="2" max="2" width="7.5703125" style="53" customWidth="1"/>
    <col min="3" max="3" width="9.85546875" style="53" customWidth="1"/>
    <col min="4" max="4" width="21.7109375" style="53" customWidth="1"/>
    <col min="5" max="5" width="22" style="53" customWidth="1"/>
    <col min="6" max="6" width="20.7109375" style="53" customWidth="1"/>
    <col min="7" max="7" width="18.42578125" style="53" customWidth="1"/>
    <col min="8" max="8" width="16.28515625" style="53" customWidth="1"/>
    <col min="9" max="9" width="11.140625" style="53" customWidth="1"/>
    <col min="10" max="10" width="40.42578125" style="53" customWidth="1"/>
    <col min="11" max="11" width="11.140625" style="53" customWidth="1"/>
    <col min="12" max="12" width="11.42578125" style="53" customWidth="1"/>
    <col min="13" max="13" width="16.42578125" style="53" customWidth="1"/>
    <col min="14" max="14" width="5.28515625" style="53" bestFit="1" customWidth="1"/>
    <col min="15" max="15" width="4.7109375" style="53" bestFit="1" customWidth="1"/>
    <col min="16" max="16" width="32.42578125" style="53" customWidth="1"/>
    <col min="17" max="27" width="12.5703125" style="53" customWidth="1"/>
    <col min="28" max="16384" width="14.42578125" style="53"/>
  </cols>
  <sheetData>
    <row r="1" spans="1:16" ht="12" x14ac:dyDescent="0.2">
      <c r="A1" s="375" t="s">
        <v>112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</row>
    <row r="2" spans="1:16" ht="12" x14ac:dyDescent="0.2">
      <c r="A2" s="376" t="s">
        <v>113</v>
      </c>
      <c r="B2" s="376"/>
      <c r="C2" s="376" t="s">
        <v>114</v>
      </c>
      <c r="D2" s="376"/>
      <c r="E2" s="376"/>
      <c r="F2" s="115"/>
      <c r="G2" s="115"/>
      <c r="H2" s="115"/>
      <c r="I2" s="115"/>
      <c r="J2" s="115"/>
      <c r="K2" s="376" t="s">
        <v>115</v>
      </c>
      <c r="L2" s="377"/>
      <c r="M2" s="115"/>
      <c r="N2" s="115"/>
      <c r="O2" s="115"/>
      <c r="P2" s="115"/>
    </row>
    <row r="3" spans="1:16" ht="12" x14ac:dyDescent="0.2">
      <c r="A3" s="116" t="s">
        <v>116</v>
      </c>
      <c r="B3" s="116" t="s">
        <v>117</v>
      </c>
      <c r="C3" s="117" t="s">
        <v>118</v>
      </c>
      <c r="D3" s="116" t="s">
        <v>119</v>
      </c>
      <c r="E3" s="116" t="s">
        <v>32</v>
      </c>
      <c r="F3" s="118" t="s">
        <v>120</v>
      </c>
      <c r="G3" s="116" t="s">
        <v>121</v>
      </c>
      <c r="H3" s="118" t="s">
        <v>122</v>
      </c>
      <c r="I3" s="117" t="s">
        <v>123</v>
      </c>
      <c r="J3" s="117" t="s">
        <v>124</v>
      </c>
      <c r="K3" s="117" t="s">
        <v>125</v>
      </c>
      <c r="L3" s="118" t="s">
        <v>126</v>
      </c>
      <c r="M3" s="116" t="s">
        <v>127</v>
      </c>
      <c r="N3" s="116" t="s">
        <v>128</v>
      </c>
      <c r="O3" s="116" t="s">
        <v>129</v>
      </c>
      <c r="P3" s="119" t="s">
        <v>130</v>
      </c>
    </row>
    <row r="4" spans="1:16" ht="12" x14ac:dyDescent="0.2">
      <c r="A4" s="120">
        <v>1</v>
      </c>
      <c r="B4" s="109" t="s">
        <v>131</v>
      </c>
      <c r="C4" s="121">
        <v>42455</v>
      </c>
      <c r="D4" s="109" t="s">
        <v>132</v>
      </c>
      <c r="E4" s="109" t="s">
        <v>133</v>
      </c>
      <c r="F4" s="115" t="s">
        <v>134</v>
      </c>
      <c r="G4" s="115" t="s">
        <v>135</v>
      </c>
      <c r="H4" s="115" t="s">
        <v>134</v>
      </c>
      <c r="I4" s="122">
        <v>40383</v>
      </c>
      <c r="J4" s="109" t="s">
        <v>136</v>
      </c>
      <c r="K4" s="115">
        <v>8899074777</v>
      </c>
      <c r="L4" s="123">
        <v>9419366702</v>
      </c>
      <c r="M4" s="124">
        <v>200138287155</v>
      </c>
      <c r="N4" s="109" t="s">
        <v>137</v>
      </c>
      <c r="O4" s="109" t="s">
        <v>138</v>
      </c>
      <c r="P4" s="123" t="s">
        <v>139</v>
      </c>
    </row>
    <row r="5" spans="1:16" ht="12" x14ac:dyDescent="0.2">
      <c r="A5" s="120">
        <v>2</v>
      </c>
      <c r="B5" s="109" t="s">
        <v>140</v>
      </c>
      <c r="C5" s="121">
        <v>41387</v>
      </c>
      <c r="D5" s="109" t="s">
        <v>141</v>
      </c>
      <c r="E5" s="109" t="s">
        <v>142</v>
      </c>
      <c r="F5" s="115" t="s">
        <v>143</v>
      </c>
      <c r="G5" s="109" t="s">
        <v>144</v>
      </c>
      <c r="H5" s="115" t="s">
        <v>145</v>
      </c>
      <c r="I5" s="122">
        <v>40189</v>
      </c>
      <c r="J5" s="109" t="s">
        <v>146</v>
      </c>
      <c r="K5" s="115">
        <v>7006231049</v>
      </c>
      <c r="L5" s="115">
        <v>6006378240</v>
      </c>
      <c r="M5" s="124">
        <v>931955713087</v>
      </c>
      <c r="N5" s="109" t="s">
        <v>137</v>
      </c>
      <c r="O5" s="109" t="s">
        <v>147</v>
      </c>
      <c r="P5" s="115" t="s">
        <v>148</v>
      </c>
    </row>
    <row r="6" spans="1:16" ht="12" x14ac:dyDescent="0.2">
      <c r="A6" s="120">
        <v>3</v>
      </c>
      <c r="B6" s="109" t="s">
        <v>149</v>
      </c>
      <c r="C6" s="121">
        <v>42088</v>
      </c>
      <c r="D6" s="109" t="s">
        <v>150</v>
      </c>
      <c r="E6" s="109" t="s">
        <v>151</v>
      </c>
      <c r="F6" s="115" t="s">
        <v>152</v>
      </c>
      <c r="G6" s="109" t="s">
        <v>153</v>
      </c>
      <c r="H6" s="115" t="s">
        <v>154</v>
      </c>
      <c r="I6" s="122">
        <v>40422</v>
      </c>
      <c r="J6" s="109" t="s">
        <v>155</v>
      </c>
      <c r="K6" s="115">
        <v>7889311900</v>
      </c>
      <c r="L6" s="123">
        <v>6005532679</v>
      </c>
      <c r="M6" s="124">
        <v>451379380361</v>
      </c>
      <c r="N6" s="109" t="s">
        <v>137</v>
      </c>
      <c r="O6" s="109" t="s">
        <v>147</v>
      </c>
      <c r="P6" s="115" t="s">
        <v>156</v>
      </c>
    </row>
    <row r="7" spans="1:16" ht="12" x14ac:dyDescent="0.2">
      <c r="A7" s="120">
        <v>4</v>
      </c>
      <c r="B7" s="109" t="s">
        <v>157</v>
      </c>
      <c r="C7" s="121">
        <v>42088</v>
      </c>
      <c r="D7" s="109" t="s">
        <v>158</v>
      </c>
      <c r="E7" s="109" t="s">
        <v>159</v>
      </c>
      <c r="F7" s="115" t="s">
        <v>160</v>
      </c>
      <c r="G7" s="109" t="s">
        <v>161</v>
      </c>
      <c r="H7" s="115" t="s">
        <v>145</v>
      </c>
      <c r="I7" s="122">
        <v>40317</v>
      </c>
      <c r="J7" s="109" t="s">
        <v>162</v>
      </c>
      <c r="K7" s="115">
        <v>9469694591</v>
      </c>
      <c r="L7" s="115">
        <v>8825026117</v>
      </c>
      <c r="M7" s="124">
        <v>610628214161</v>
      </c>
      <c r="N7" s="109" t="s">
        <v>137</v>
      </c>
      <c r="O7" s="109" t="s">
        <v>147</v>
      </c>
      <c r="P7" s="115" t="s">
        <v>163</v>
      </c>
    </row>
    <row r="8" spans="1:16" ht="12" x14ac:dyDescent="0.2">
      <c r="A8" s="120">
        <v>5</v>
      </c>
      <c r="B8" s="109" t="s">
        <v>164</v>
      </c>
      <c r="C8" s="125">
        <v>41737</v>
      </c>
      <c r="D8" s="109" t="s">
        <v>165</v>
      </c>
      <c r="E8" s="109" t="s">
        <v>166</v>
      </c>
      <c r="F8" s="115" t="s">
        <v>154</v>
      </c>
      <c r="G8" s="109" t="s">
        <v>167</v>
      </c>
      <c r="H8" s="115" t="s">
        <v>145</v>
      </c>
      <c r="I8" s="126">
        <v>40468</v>
      </c>
      <c r="J8" s="109" t="s">
        <v>168</v>
      </c>
      <c r="K8" s="115">
        <v>9419129548</v>
      </c>
      <c r="L8" s="115">
        <v>9596875966</v>
      </c>
      <c r="M8" s="124">
        <v>580653521109</v>
      </c>
      <c r="N8" s="109" t="s">
        <v>137</v>
      </c>
      <c r="O8" s="109" t="s">
        <v>147</v>
      </c>
      <c r="P8" s="115" t="s">
        <v>169</v>
      </c>
    </row>
    <row r="9" spans="1:16" ht="12" x14ac:dyDescent="0.2">
      <c r="A9" s="120">
        <v>6</v>
      </c>
      <c r="B9" s="109" t="s">
        <v>170</v>
      </c>
      <c r="C9" s="125">
        <v>42095</v>
      </c>
      <c r="D9" s="109" t="s">
        <v>171</v>
      </c>
      <c r="E9" s="109" t="s">
        <v>172</v>
      </c>
      <c r="F9" s="115" t="s">
        <v>143</v>
      </c>
      <c r="G9" s="109" t="s">
        <v>173</v>
      </c>
      <c r="H9" s="115" t="s">
        <v>145</v>
      </c>
      <c r="I9" s="122">
        <v>40374</v>
      </c>
      <c r="J9" s="109" t="s">
        <v>174</v>
      </c>
      <c r="K9" s="115">
        <v>9419195943</v>
      </c>
      <c r="L9" s="123">
        <v>7006853748</v>
      </c>
      <c r="M9" s="124"/>
      <c r="N9" s="109" t="s">
        <v>137</v>
      </c>
      <c r="O9" s="109" t="s">
        <v>147</v>
      </c>
      <c r="P9" s="115" t="s">
        <v>175</v>
      </c>
    </row>
    <row r="10" spans="1:16" ht="12" x14ac:dyDescent="0.2">
      <c r="A10" s="120">
        <v>7</v>
      </c>
      <c r="B10" s="109" t="s">
        <v>176</v>
      </c>
      <c r="C10" s="125">
        <v>42829</v>
      </c>
      <c r="D10" s="109" t="s">
        <v>177</v>
      </c>
      <c r="E10" s="109" t="s">
        <v>178</v>
      </c>
      <c r="F10" s="115" t="s">
        <v>179</v>
      </c>
      <c r="G10" s="109" t="s">
        <v>180</v>
      </c>
      <c r="H10" s="115" t="s">
        <v>145</v>
      </c>
      <c r="I10" s="122">
        <v>40360</v>
      </c>
      <c r="J10" s="109" t="s">
        <v>181</v>
      </c>
      <c r="K10" s="115">
        <v>9622070093</v>
      </c>
      <c r="L10" s="115"/>
      <c r="M10" s="124">
        <v>649448383470</v>
      </c>
      <c r="N10" s="109" t="s">
        <v>137</v>
      </c>
      <c r="O10" s="109" t="s">
        <v>138</v>
      </c>
      <c r="P10" s="109"/>
    </row>
    <row r="11" spans="1:16" ht="12" x14ac:dyDescent="0.2">
      <c r="A11" s="120">
        <v>8</v>
      </c>
      <c r="B11" s="109" t="s">
        <v>182</v>
      </c>
      <c r="C11" s="121">
        <v>41694</v>
      </c>
      <c r="D11" s="109" t="s">
        <v>183</v>
      </c>
      <c r="E11" s="109" t="s">
        <v>184</v>
      </c>
      <c r="F11" s="115" t="s">
        <v>185</v>
      </c>
      <c r="G11" s="109" t="s">
        <v>186</v>
      </c>
      <c r="H11" s="115" t="s">
        <v>145</v>
      </c>
      <c r="I11" s="122">
        <v>40371</v>
      </c>
      <c r="J11" s="109" t="s">
        <v>187</v>
      </c>
      <c r="K11" s="115">
        <v>6005260719</v>
      </c>
      <c r="L11" s="115">
        <v>9719540946</v>
      </c>
      <c r="M11" s="124">
        <v>282577252525</v>
      </c>
      <c r="N11" s="109" t="s">
        <v>137</v>
      </c>
      <c r="O11" s="109" t="s">
        <v>147</v>
      </c>
      <c r="P11" s="115" t="s">
        <v>188</v>
      </c>
    </row>
    <row r="12" spans="1:16" ht="12" x14ac:dyDescent="0.2">
      <c r="A12" s="120">
        <v>9</v>
      </c>
      <c r="B12" s="109" t="s">
        <v>189</v>
      </c>
      <c r="C12" s="121">
        <v>42091</v>
      </c>
      <c r="D12" s="109" t="s">
        <v>190</v>
      </c>
      <c r="E12" s="109" t="s">
        <v>191</v>
      </c>
      <c r="F12" s="115" t="s">
        <v>192</v>
      </c>
      <c r="G12" s="109" t="s">
        <v>193</v>
      </c>
      <c r="H12" s="115" t="s">
        <v>145</v>
      </c>
      <c r="I12" s="122">
        <v>40317</v>
      </c>
      <c r="J12" s="109" t="s">
        <v>194</v>
      </c>
      <c r="K12" s="115">
        <v>9086032282</v>
      </c>
      <c r="L12" s="115">
        <v>7889940911</v>
      </c>
      <c r="M12" s="124">
        <v>803876939308</v>
      </c>
      <c r="N12" s="109" t="s">
        <v>137</v>
      </c>
      <c r="O12" s="109" t="s">
        <v>147</v>
      </c>
      <c r="P12" s="115" t="s">
        <v>195</v>
      </c>
    </row>
    <row r="13" spans="1:16" ht="12" x14ac:dyDescent="0.2">
      <c r="A13" s="120">
        <v>10</v>
      </c>
      <c r="B13" s="123" t="s">
        <v>196</v>
      </c>
      <c r="C13" s="120" t="s">
        <v>197</v>
      </c>
      <c r="D13" s="115" t="s">
        <v>198</v>
      </c>
      <c r="E13" s="115" t="s">
        <v>199</v>
      </c>
      <c r="F13" s="115" t="s">
        <v>154</v>
      </c>
      <c r="G13" s="115" t="s">
        <v>200</v>
      </c>
      <c r="H13" s="123" t="s">
        <v>201</v>
      </c>
      <c r="I13" s="127">
        <v>40503</v>
      </c>
      <c r="J13" s="109" t="s">
        <v>202</v>
      </c>
      <c r="K13" s="115">
        <v>9797676776</v>
      </c>
      <c r="L13" s="115">
        <v>9622432888</v>
      </c>
      <c r="M13" s="124">
        <v>604346008970</v>
      </c>
      <c r="N13" s="123" t="s">
        <v>203</v>
      </c>
      <c r="O13" s="109" t="s">
        <v>147</v>
      </c>
      <c r="P13" s="128" t="s">
        <v>204</v>
      </c>
    </row>
    <row r="14" spans="1:16" ht="12" x14ac:dyDescent="0.2">
      <c r="A14" s="120">
        <v>11</v>
      </c>
      <c r="B14" s="109" t="s">
        <v>205</v>
      </c>
      <c r="C14" s="121">
        <v>43189</v>
      </c>
      <c r="D14" s="109" t="s">
        <v>206</v>
      </c>
      <c r="E14" s="109" t="s">
        <v>207</v>
      </c>
      <c r="F14" s="115" t="s">
        <v>143</v>
      </c>
      <c r="G14" s="109" t="s">
        <v>208</v>
      </c>
      <c r="H14" s="115" t="s">
        <v>145</v>
      </c>
      <c r="I14" s="122">
        <v>40290</v>
      </c>
      <c r="J14" s="109" t="s">
        <v>209</v>
      </c>
      <c r="K14" s="115">
        <v>6005260875</v>
      </c>
      <c r="L14" s="115">
        <v>7006590896</v>
      </c>
      <c r="M14" s="124">
        <v>927141767273</v>
      </c>
      <c r="N14" s="109" t="s">
        <v>137</v>
      </c>
      <c r="O14" s="109" t="s">
        <v>138</v>
      </c>
      <c r="P14" s="115" t="s">
        <v>210</v>
      </c>
    </row>
    <row r="15" spans="1:16" ht="12" x14ac:dyDescent="0.2">
      <c r="A15" s="120">
        <v>12</v>
      </c>
      <c r="B15" s="109" t="s">
        <v>211</v>
      </c>
      <c r="C15" s="125">
        <v>41367</v>
      </c>
      <c r="D15" s="109" t="s">
        <v>212</v>
      </c>
      <c r="E15" s="109" t="s">
        <v>213</v>
      </c>
      <c r="F15" s="115" t="s">
        <v>143</v>
      </c>
      <c r="G15" s="109" t="s">
        <v>214</v>
      </c>
      <c r="H15" s="115" t="s">
        <v>145</v>
      </c>
      <c r="I15" s="129" t="s">
        <v>215</v>
      </c>
      <c r="J15" s="109" t="s">
        <v>216</v>
      </c>
      <c r="K15" s="115">
        <v>9906082382</v>
      </c>
      <c r="L15" s="115">
        <v>9149505282</v>
      </c>
      <c r="M15" s="124">
        <v>244973968670</v>
      </c>
      <c r="N15" s="115"/>
      <c r="O15" s="109" t="s">
        <v>138</v>
      </c>
      <c r="P15" s="115" t="s">
        <v>217</v>
      </c>
    </row>
    <row r="16" spans="1:16" ht="12" x14ac:dyDescent="0.2">
      <c r="A16" s="120">
        <v>13</v>
      </c>
      <c r="B16" s="109" t="s">
        <v>218</v>
      </c>
      <c r="C16" s="130">
        <v>41588</v>
      </c>
      <c r="D16" s="109" t="s">
        <v>219</v>
      </c>
      <c r="E16" s="109" t="s">
        <v>220</v>
      </c>
      <c r="F16" s="115" t="s">
        <v>143</v>
      </c>
      <c r="G16" s="109" t="s">
        <v>221</v>
      </c>
      <c r="H16" s="115" t="s">
        <v>222</v>
      </c>
      <c r="I16" s="131" t="s">
        <v>223</v>
      </c>
      <c r="J16" s="109" t="s">
        <v>224</v>
      </c>
      <c r="K16" s="115">
        <v>9419127654</v>
      </c>
      <c r="L16" s="115">
        <v>9419690439</v>
      </c>
      <c r="M16" s="124">
        <v>525946738600</v>
      </c>
      <c r="N16" s="109" t="s">
        <v>137</v>
      </c>
      <c r="O16" s="109" t="s">
        <v>147</v>
      </c>
      <c r="P16" s="115" t="s">
        <v>225</v>
      </c>
    </row>
    <row r="17" spans="1:16" ht="12" x14ac:dyDescent="0.2">
      <c r="A17" s="120">
        <v>14</v>
      </c>
      <c r="B17" s="109" t="s">
        <v>226</v>
      </c>
      <c r="C17" s="125">
        <v>41704</v>
      </c>
      <c r="D17" s="109" t="s">
        <v>227</v>
      </c>
      <c r="E17" s="109" t="s">
        <v>228</v>
      </c>
      <c r="F17" s="115" t="s">
        <v>143</v>
      </c>
      <c r="G17" s="109" t="s">
        <v>229</v>
      </c>
      <c r="H17" s="115" t="s">
        <v>230</v>
      </c>
      <c r="I17" s="122">
        <v>40318</v>
      </c>
      <c r="J17" s="109" t="s">
        <v>231</v>
      </c>
      <c r="K17" s="115">
        <v>9419227257</v>
      </c>
      <c r="L17" s="115">
        <v>9622306098</v>
      </c>
      <c r="M17" s="124">
        <v>240748755081</v>
      </c>
      <c r="N17" s="109" t="s">
        <v>137</v>
      </c>
      <c r="O17" s="109" t="s">
        <v>138</v>
      </c>
      <c r="P17" s="115" t="s">
        <v>232</v>
      </c>
    </row>
    <row r="18" spans="1:16" ht="12" x14ac:dyDescent="0.2">
      <c r="A18" s="120">
        <v>15</v>
      </c>
      <c r="B18" s="109" t="s">
        <v>233</v>
      </c>
      <c r="C18" s="125">
        <v>42831</v>
      </c>
      <c r="D18" s="109" t="s">
        <v>234</v>
      </c>
      <c r="E18" s="109" t="s">
        <v>235</v>
      </c>
      <c r="F18" s="115" t="s">
        <v>154</v>
      </c>
      <c r="G18" s="109" t="s">
        <v>236</v>
      </c>
      <c r="H18" s="115" t="s">
        <v>237</v>
      </c>
      <c r="I18" s="126">
        <v>40523</v>
      </c>
      <c r="J18" s="109" t="s">
        <v>238</v>
      </c>
      <c r="K18" s="115">
        <v>7006914155</v>
      </c>
      <c r="L18" s="115">
        <v>7006766941</v>
      </c>
      <c r="M18" s="124">
        <v>750508375198</v>
      </c>
      <c r="N18" s="109" t="s">
        <v>137</v>
      </c>
      <c r="O18" s="109" t="s">
        <v>147</v>
      </c>
      <c r="P18" s="115" t="s">
        <v>239</v>
      </c>
    </row>
    <row r="19" spans="1:16" ht="12" x14ac:dyDescent="0.2">
      <c r="A19" s="120">
        <v>16</v>
      </c>
      <c r="B19" s="109" t="s">
        <v>240</v>
      </c>
      <c r="C19" s="121">
        <v>43181</v>
      </c>
      <c r="D19" s="109" t="s">
        <v>241</v>
      </c>
      <c r="E19" s="109" t="s">
        <v>242</v>
      </c>
      <c r="F19" s="115" t="s">
        <v>243</v>
      </c>
      <c r="G19" s="109" t="s">
        <v>244</v>
      </c>
      <c r="H19" s="115" t="s">
        <v>145</v>
      </c>
      <c r="I19" s="122">
        <v>40418</v>
      </c>
      <c r="J19" s="109" t="s">
        <v>245</v>
      </c>
      <c r="K19" s="115">
        <v>9796014700</v>
      </c>
      <c r="L19" s="115">
        <v>9622323777</v>
      </c>
      <c r="M19" s="124">
        <v>680913945494</v>
      </c>
      <c r="N19" s="109" t="s">
        <v>137</v>
      </c>
      <c r="O19" s="109" t="s">
        <v>138</v>
      </c>
      <c r="P19" s="115" t="s">
        <v>246</v>
      </c>
    </row>
    <row r="20" spans="1:16" ht="12" x14ac:dyDescent="0.2">
      <c r="A20" s="120">
        <v>17</v>
      </c>
      <c r="B20" s="109" t="s">
        <v>247</v>
      </c>
      <c r="C20" s="121">
        <v>41470</v>
      </c>
      <c r="D20" s="109" t="s">
        <v>248</v>
      </c>
      <c r="E20" s="109" t="s">
        <v>249</v>
      </c>
      <c r="F20" s="115" t="s">
        <v>154</v>
      </c>
      <c r="G20" s="109" t="s">
        <v>250</v>
      </c>
      <c r="H20" s="115" t="s">
        <v>154</v>
      </c>
      <c r="I20" s="122">
        <v>40419</v>
      </c>
      <c r="J20" s="109" t="s">
        <v>251</v>
      </c>
      <c r="K20" s="115">
        <v>6005287747</v>
      </c>
      <c r="L20" s="115">
        <v>7780873915</v>
      </c>
      <c r="M20" s="124">
        <v>769268918008</v>
      </c>
      <c r="N20" s="109" t="s">
        <v>137</v>
      </c>
      <c r="O20" s="109" t="s">
        <v>147</v>
      </c>
      <c r="P20" s="115" t="s">
        <v>252</v>
      </c>
    </row>
    <row r="21" spans="1:16" ht="12" x14ac:dyDescent="0.2">
      <c r="A21" s="120">
        <v>18</v>
      </c>
      <c r="B21" s="109" t="s">
        <v>253</v>
      </c>
      <c r="C21" s="125">
        <v>43191</v>
      </c>
      <c r="D21" s="109" t="s">
        <v>254</v>
      </c>
      <c r="E21" s="109" t="s">
        <v>255</v>
      </c>
      <c r="F21" s="109" t="s">
        <v>256</v>
      </c>
      <c r="G21" s="109" t="s">
        <v>257</v>
      </c>
      <c r="H21" s="132" t="s">
        <v>145</v>
      </c>
      <c r="I21" s="122">
        <v>40565</v>
      </c>
      <c r="J21" s="109" t="s">
        <v>258</v>
      </c>
      <c r="K21" s="109">
        <v>9149989893</v>
      </c>
      <c r="L21" s="123"/>
      <c r="M21" s="124">
        <v>988810992768</v>
      </c>
      <c r="N21" s="123" t="s">
        <v>259</v>
      </c>
      <c r="O21" s="109" t="s">
        <v>138</v>
      </c>
      <c r="P21" s="109"/>
    </row>
    <row r="22" spans="1:16" ht="12" x14ac:dyDescent="0.2">
      <c r="A22" s="120">
        <v>19</v>
      </c>
      <c r="B22" s="109" t="s">
        <v>260</v>
      </c>
      <c r="C22" s="121">
        <v>42088</v>
      </c>
      <c r="D22" s="109" t="s">
        <v>261</v>
      </c>
      <c r="E22" s="109" t="s">
        <v>262</v>
      </c>
      <c r="F22" s="115" t="s">
        <v>256</v>
      </c>
      <c r="G22" s="109" t="s">
        <v>263</v>
      </c>
      <c r="H22" s="115" t="s">
        <v>145</v>
      </c>
      <c r="I22" s="126">
        <v>40525</v>
      </c>
      <c r="J22" s="109" t="s">
        <v>264</v>
      </c>
      <c r="K22" s="115">
        <v>6366354362</v>
      </c>
      <c r="L22" s="123">
        <v>7780975092</v>
      </c>
      <c r="M22" s="124"/>
      <c r="N22" s="123" t="s">
        <v>203</v>
      </c>
      <c r="O22" s="109" t="s">
        <v>138</v>
      </c>
      <c r="P22" s="115" t="s">
        <v>265</v>
      </c>
    </row>
    <row r="23" spans="1:16" ht="15" customHeight="1" x14ac:dyDescent="0.2">
      <c r="A23" s="120">
        <v>20</v>
      </c>
      <c r="B23" s="109" t="s">
        <v>266</v>
      </c>
      <c r="C23" s="121"/>
      <c r="D23" s="109" t="s">
        <v>267</v>
      </c>
      <c r="E23" s="133" t="s">
        <v>268</v>
      </c>
      <c r="F23" s="133" t="s">
        <v>269</v>
      </c>
      <c r="G23" s="133" t="s">
        <v>270</v>
      </c>
      <c r="H23" s="133" t="s">
        <v>271</v>
      </c>
      <c r="I23" s="134" t="s">
        <v>272</v>
      </c>
      <c r="J23" s="135" t="s">
        <v>273</v>
      </c>
      <c r="K23" s="136" t="s">
        <v>274</v>
      </c>
      <c r="L23" s="137" t="s">
        <v>137</v>
      </c>
      <c r="M23" s="137" t="s">
        <v>275</v>
      </c>
      <c r="N23" s="138">
        <v>9419215282</v>
      </c>
      <c r="O23" s="137">
        <v>7006436520</v>
      </c>
      <c r="P23" s="137" t="s">
        <v>276</v>
      </c>
    </row>
    <row r="24" spans="1:16" ht="12" x14ac:dyDescent="0.2">
      <c r="A24" s="120">
        <v>21</v>
      </c>
      <c r="B24" s="109" t="s">
        <v>277</v>
      </c>
      <c r="C24" s="121">
        <v>41473</v>
      </c>
      <c r="D24" s="109" t="s">
        <v>278</v>
      </c>
      <c r="E24" s="109" t="s">
        <v>279</v>
      </c>
      <c r="F24" s="115" t="s">
        <v>280</v>
      </c>
      <c r="G24" s="109" t="s">
        <v>281</v>
      </c>
      <c r="H24" s="115" t="s">
        <v>145</v>
      </c>
      <c r="I24" s="126">
        <v>40526</v>
      </c>
      <c r="J24" s="109" t="s">
        <v>282</v>
      </c>
      <c r="K24" s="115">
        <v>8713014095</v>
      </c>
      <c r="L24" s="115">
        <v>8803952201</v>
      </c>
      <c r="M24" s="124">
        <v>280600126421</v>
      </c>
      <c r="N24" s="109" t="s">
        <v>137</v>
      </c>
      <c r="O24" s="109" t="s">
        <v>138</v>
      </c>
      <c r="P24" s="115" t="s">
        <v>283</v>
      </c>
    </row>
    <row r="25" spans="1:16" ht="12" x14ac:dyDescent="0.2">
      <c r="A25" s="120">
        <v>22</v>
      </c>
      <c r="B25" s="115" t="s">
        <v>284</v>
      </c>
      <c r="C25" s="139">
        <v>41557</v>
      </c>
      <c r="D25" s="115" t="s">
        <v>285</v>
      </c>
      <c r="E25" s="115" t="s">
        <v>286</v>
      </c>
      <c r="F25" s="115" t="s">
        <v>134</v>
      </c>
      <c r="G25" s="115" t="s">
        <v>287</v>
      </c>
      <c r="H25" s="115" t="s">
        <v>145</v>
      </c>
      <c r="I25" s="122">
        <v>40458</v>
      </c>
      <c r="J25" s="115" t="s">
        <v>288</v>
      </c>
      <c r="K25" s="115">
        <v>7006438741</v>
      </c>
      <c r="L25" s="128">
        <v>7006056762</v>
      </c>
      <c r="M25" s="124">
        <v>833461766445</v>
      </c>
      <c r="N25" s="115" t="s">
        <v>137</v>
      </c>
      <c r="O25" s="115" t="s">
        <v>147</v>
      </c>
      <c r="P25" s="115" t="s">
        <v>289</v>
      </c>
    </row>
    <row r="26" spans="1:16" ht="12" x14ac:dyDescent="0.2">
      <c r="A26" s="120">
        <v>23</v>
      </c>
      <c r="B26" s="109" t="s">
        <v>290</v>
      </c>
      <c r="C26" s="121">
        <v>42455</v>
      </c>
      <c r="D26" s="109" t="s">
        <v>291</v>
      </c>
      <c r="E26" s="109" t="s">
        <v>292</v>
      </c>
      <c r="F26" s="115" t="s">
        <v>280</v>
      </c>
      <c r="G26" s="109" t="s">
        <v>293</v>
      </c>
      <c r="H26" s="115" t="s">
        <v>145</v>
      </c>
      <c r="I26" s="122">
        <v>40205</v>
      </c>
      <c r="J26" s="109" t="s">
        <v>294</v>
      </c>
      <c r="K26" s="115">
        <v>7006632087</v>
      </c>
      <c r="L26" s="123">
        <v>9149533534</v>
      </c>
      <c r="M26" s="124"/>
      <c r="N26" s="109" t="s">
        <v>137</v>
      </c>
      <c r="O26" s="109" t="s">
        <v>138</v>
      </c>
      <c r="P26" s="115" t="s">
        <v>295</v>
      </c>
    </row>
    <row r="27" spans="1:16" ht="12" x14ac:dyDescent="0.2">
      <c r="A27" s="120">
        <v>24</v>
      </c>
      <c r="B27" s="109" t="s">
        <v>296</v>
      </c>
      <c r="C27" s="125">
        <v>41732</v>
      </c>
      <c r="D27" s="109" t="s">
        <v>297</v>
      </c>
      <c r="E27" s="109" t="s">
        <v>298</v>
      </c>
      <c r="F27" s="115" t="s">
        <v>299</v>
      </c>
      <c r="G27" s="109" t="s">
        <v>300</v>
      </c>
      <c r="H27" s="115" t="s">
        <v>145</v>
      </c>
      <c r="I27" s="122">
        <v>40344</v>
      </c>
      <c r="J27" s="109" t="s">
        <v>301</v>
      </c>
      <c r="K27" s="115">
        <v>9797439898</v>
      </c>
      <c r="L27" s="128">
        <v>9419322420</v>
      </c>
      <c r="M27" s="124">
        <v>740023569115</v>
      </c>
      <c r="N27" s="109" t="s">
        <v>137</v>
      </c>
      <c r="O27" s="109" t="s">
        <v>138</v>
      </c>
      <c r="P27" s="115" t="s">
        <v>302</v>
      </c>
    </row>
    <row r="28" spans="1:16" ht="12" x14ac:dyDescent="0.2">
      <c r="A28" s="120">
        <v>25</v>
      </c>
      <c r="B28" s="109" t="s">
        <v>303</v>
      </c>
      <c r="C28" s="115" t="s">
        <v>304</v>
      </c>
      <c r="D28" s="109" t="s">
        <v>305</v>
      </c>
      <c r="E28" s="109" t="s">
        <v>306</v>
      </c>
      <c r="F28" s="115" t="s">
        <v>280</v>
      </c>
      <c r="G28" s="109" t="s">
        <v>307</v>
      </c>
      <c r="H28" s="115" t="s">
        <v>308</v>
      </c>
      <c r="I28" s="122">
        <v>40377</v>
      </c>
      <c r="J28" s="109" t="s">
        <v>309</v>
      </c>
      <c r="K28" s="115">
        <v>9419193026</v>
      </c>
      <c r="L28" s="115">
        <v>9596861453</v>
      </c>
      <c r="M28" s="124">
        <v>299097289943</v>
      </c>
      <c r="N28" s="109" t="s">
        <v>137</v>
      </c>
      <c r="O28" s="109" t="s">
        <v>147</v>
      </c>
      <c r="P28" s="115" t="s">
        <v>310</v>
      </c>
    </row>
    <row r="29" spans="1:16" ht="12" x14ac:dyDescent="0.2">
      <c r="A29" s="120">
        <v>26</v>
      </c>
      <c r="B29" s="115" t="s">
        <v>311</v>
      </c>
      <c r="C29" s="130">
        <v>44489</v>
      </c>
      <c r="D29" s="115" t="s">
        <v>312</v>
      </c>
      <c r="E29" s="115" t="s">
        <v>313</v>
      </c>
      <c r="F29" s="115" t="s">
        <v>314</v>
      </c>
      <c r="G29" s="115" t="s">
        <v>315</v>
      </c>
      <c r="H29" s="115" t="s">
        <v>237</v>
      </c>
      <c r="I29" s="129" t="s">
        <v>316</v>
      </c>
      <c r="J29" s="115" t="s">
        <v>317</v>
      </c>
      <c r="K29" s="115">
        <v>8825024042</v>
      </c>
      <c r="L29" s="115"/>
      <c r="M29" s="124"/>
      <c r="N29" s="115" t="s">
        <v>137</v>
      </c>
      <c r="O29" s="115" t="s">
        <v>138</v>
      </c>
      <c r="P29" s="115"/>
    </row>
    <row r="30" spans="1:16" ht="12" x14ac:dyDescent="0.2">
      <c r="A30" s="120">
        <v>27</v>
      </c>
      <c r="B30" s="109" t="s">
        <v>318</v>
      </c>
      <c r="C30" s="125">
        <v>41124</v>
      </c>
      <c r="D30" s="109" t="s">
        <v>319</v>
      </c>
      <c r="E30" s="109" t="s">
        <v>320</v>
      </c>
      <c r="F30" s="115" t="s">
        <v>154</v>
      </c>
      <c r="G30" s="109" t="s">
        <v>321</v>
      </c>
      <c r="H30" s="115" t="s">
        <v>322</v>
      </c>
      <c r="I30" s="129" t="s">
        <v>323</v>
      </c>
      <c r="J30" s="109" t="s">
        <v>324</v>
      </c>
      <c r="K30" s="115">
        <v>9419152046</v>
      </c>
      <c r="L30" s="123">
        <v>9419364815</v>
      </c>
      <c r="M30" s="124"/>
      <c r="N30" s="109" t="s">
        <v>137</v>
      </c>
      <c r="O30" s="109" t="s">
        <v>147</v>
      </c>
      <c r="P30" s="115" t="s">
        <v>325</v>
      </c>
    </row>
    <row r="31" spans="1:16" ht="12" x14ac:dyDescent="0.2">
      <c r="A31" s="120">
        <v>28</v>
      </c>
      <c r="B31" s="109" t="s">
        <v>326</v>
      </c>
      <c r="C31" s="121">
        <v>40356</v>
      </c>
      <c r="D31" s="109" t="s">
        <v>327</v>
      </c>
      <c r="E31" s="109" t="s">
        <v>328</v>
      </c>
      <c r="F31" s="115" t="s">
        <v>280</v>
      </c>
      <c r="G31" s="109" t="s">
        <v>329</v>
      </c>
      <c r="H31" s="115" t="s">
        <v>330</v>
      </c>
      <c r="I31" s="122">
        <v>40356</v>
      </c>
      <c r="J31" s="109" t="s">
        <v>331</v>
      </c>
      <c r="K31" s="115">
        <v>9055320001</v>
      </c>
      <c r="L31" s="123">
        <v>8803652901</v>
      </c>
      <c r="M31" s="124"/>
      <c r="N31" s="109" t="s">
        <v>137</v>
      </c>
      <c r="O31" s="109" t="s">
        <v>147</v>
      </c>
      <c r="P31" s="115" t="s">
        <v>332</v>
      </c>
    </row>
    <row r="32" spans="1:16" ht="12" x14ac:dyDescent="0.2">
      <c r="A32" s="120">
        <v>29</v>
      </c>
      <c r="B32" s="109" t="s">
        <v>333</v>
      </c>
      <c r="C32" s="121">
        <v>42091</v>
      </c>
      <c r="D32" s="109" t="s">
        <v>334</v>
      </c>
      <c r="E32" s="109" t="s">
        <v>335</v>
      </c>
      <c r="F32" s="115" t="s">
        <v>336</v>
      </c>
      <c r="G32" s="109" t="s">
        <v>337</v>
      </c>
      <c r="H32" s="115" t="s">
        <v>145</v>
      </c>
      <c r="I32" s="122">
        <v>40626</v>
      </c>
      <c r="J32" s="109" t="s">
        <v>338</v>
      </c>
      <c r="K32" s="115">
        <v>9419227195</v>
      </c>
      <c r="L32" s="115">
        <v>9596843902</v>
      </c>
      <c r="M32" s="124">
        <v>830726365567</v>
      </c>
      <c r="N32" s="109" t="s">
        <v>137</v>
      </c>
      <c r="O32" s="109" t="s">
        <v>138</v>
      </c>
      <c r="P32" s="115" t="s">
        <v>339</v>
      </c>
    </row>
    <row r="33" spans="4:7" ht="12" x14ac:dyDescent="0.2"/>
    <row r="34" spans="4:7" ht="12" x14ac:dyDescent="0.2">
      <c r="D34" s="54"/>
    </row>
    <row r="35" spans="4:7" ht="12" x14ac:dyDescent="0.2"/>
    <row r="36" spans="4:7" ht="12" x14ac:dyDescent="0.2"/>
    <row r="37" spans="4:7" ht="12" x14ac:dyDescent="0.2"/>
    <row r="38" spans="4:7" ht="12" x14ac:dyDescent="0.2"/>
    <row r="39" spans="4:7" ht="12" x14ac:dyDescent="0.2"/>
    <row r="40" spans="4:7" ht="12" x14ac:dyDescent="0.2"/>
    <row r="41" spans="4:7" ht="12" x14ac:dyDescent="0.2"/>
    <row r="42" spans="4:7" ht="12" x14ac:dyDescent="0.2"/>
    <row r="43" spans="4:7" ht="12" x14ac:dyDescent="0.2"/>
    <row r="44" spans="4:7" ht="12" x14ac:dyDescent="0.2"/>
    <row r="45" spans="4:7" ht="12" x14ac:dyDescent="0.2"/>
    <row r="46" spans="4:7" ht="12" x14ac:dyDescent="0.2"/>
    <row r="47" spans="4:7" ht="36" x14ac:dyDescent="0.2">
      <c r="F47" s="55"/>
      <c r="G47" s="56" t="s">
        <v>340</v>
      </c>
    </row>
    <row r="48" spans="4:7" ht="24" x14ac:dyDescent="0.2">
      <c r="F48" s="55"/>
      <c r="G48" s="56" t="s">
        <v>341</v>
      </c>
    </row>
    <row r="49" ht="12" x14ac:dyDescent="0.2"/>
    <row r="50" ht="12" x14ac:dyDescent="0.2"/>
    <row r="51" ht="12" x14ac:dyDescent="0.2"/>
    <row r="52" ht="12" x14ac:dyDescent="0.2"/>
    <row r="53" ht="12" x14ac:dyDescent="0.2"/>
    <row r="54" ht="12" x14ac:dyDescent="0.2"/>
    <row r="55" ht="12" x14ac:dyDescent="0.2"/>
    <row r="56" ht="12" x14ac:dyDescent="0.2"/>
    <row r="57" ht="12" x14ac:dyDescent="0.2"/>
    <row r="58" ht="12" x14ac:dyDescent="0.2"/>
    <row r="59" ht="12" x14ac:dyDescent="0.2"/>
    <row r="60" ht="12" x14ac:dyDescent="0.2"/>
    <row r="61" ht="12" x14ac:dyDescent="0.2"/>
    <row r="62" ht="12" x14ac:dyDescent="0.2"/>
    <row r="63" ht="12" x14ac:dyDescent="0.2"/>
    <row r="64" ht="12" x14ac:dyDescent="0.2"/>
    <row r="65" ht="12" x14ac:dyDescent="0.2"/>
    <row r="66" ht="12" x14ac:dyDescent="0.2"/>
    <row r="67" ht="12" x14ac:dyDescent="0.2"/>
    <row r="68" ht="12" x14ac:dyDescent="0.2"/>
    <row r="69" ht="12" x14ac:dyDescent="0.2"/>
    <row r="70" ht="12" x14ac:dyDescent="0.2"/>
    <row r="71" ht="12" x14ac:dyDescent="0.2"/>
    <row r="72" ht="12" x14ac:dyDescent="0.2"/>
    <row r="73" ht="12" x14ac:dyDescent="0.2"/>
    <row r="74" ht="12" x14ac:dyDescent="0.2"/>
    <row r="75" ht="12" x14ac:dyDescent="0.2"/>
    <row r="76" ht="12" x14ac:dyDescent="0.2"/>
    <row r="77" ht="12" x14ac:dyDescent="0.2"/>
    <row r="78" ht="12" x14ac:dyDescent="0.2"/>
    <row r="79" ht="12" x14ac:dyDescent="0.2"/>
    <row r="80" ht="12" x14ac:dyDescent="0.2"/>
    <row r="81" ht="12" x14ac:dyDescent="0.2"/>
    <row r="82" ht="12" x14ac:dyDescent="0.2"/>
    <row r="83" ht="12" x14ac:dyDescent="0.2"/>
    <row r="84" ht="12" x14ac:dyDescent="0.2"/>
    <row r="85" ht="12" x14ac:dyDescent="0.2"/>
    <row r="86" ht="12" x14ac:dyDescent="0.2"/>
    <row r="87" ht="12" x14ac:dyDescent="0.2"/>
    <row r="88" ht="12" x14ac:dyDescent="0.2"/>
    <row r="89" ht="12" x14ac:dyDescent="0.2"/>
    <row r="90" ht="12" x14ac:dyDescent="0.2"/>
    <row r="91" ht="12" x14ac:dyDescent="0.2"/>
    <row r="92" ht="12" x14ac:dyDescent="0.2"/>
    <row r="93" ht="12" x14ac:dyDescent="0.2"/>
    <row r="94" ht="12" x14ac:dyDescent="0.2"/>
    <row r="95" ht="12" x14ac:dyDescent="0.2"/>
    <row r="96" ht="12" x14ac:dyDescent="0.2"/>
    <row r="97" ht="12" x14ac:dyDescent="0.2"/>
    <row r="98" ht="12" x14ac:dyDescent="0.2"/>
    <row r="99" ht="12" x14ac:dyDescent="0.2"/>
    <row r="100" ht="12" x14ac:dyDescent="0.2"/>
    <row r="101" ht="12" x14ac:dyDescent="0.2"/>
    <row r="102" ht="12" x14ac:dyDescent="0.2"/>
    <row r="103" ht="12" x14ac:dyDescent="0.2"/>
    <row r="104" ht="12" x14ac:dyDescent="0.2"/>
    <row r="105" ht="12" x14ac:dyDescent="0.2"/>
    <row r="106" ht="12" x14ac:dyDescent="0.2"/>
    <row r="107" ht="12" x14ac:dyDescent="0.2"/>
    <row r="108" ht="12" x14ac:dyDescent="0.2"/>
    <row r="109" ht="12" x14ac:dyDescent="0.2"/>
    <row r="110" ht="12" x14ac:dyDescent="0.2"/>
    <row r="111" ht="12" x14ac:dyDescent="0.2"/>
    <row r="112" ht="12" x14ac:dyDescent="0.2"/>
    <row r="113" ht="12" x14ac:dyDescent="0.2"/>
    <row r="114" ht="12" x14ac:dyDescent="0.2"/>
    <row r="115" ht="12" x14ac:dyDescent="0.2"/>
    <row r="116" ht="12" x14ac:dyDescent="0.2"/>
    <row r="117" ht="12" x14ac:dyDescent="0.2"/>
    <row r="118" ht="12" x14ac:dyDescent="0.2"/>
    <row r="119" ht="12" x14ac:dyDescent="0.2"/>
    <row r="120" ht="12" x14ac:dyDescent="0.2"/>
    <row r="121" ht="12" x14ac:dyDescent="0.2"/>
    <row r="122" ht="12" x14ac:dyDescent="0.2"/>
    <row r="123" ht="12" x14ac:dyDescent="0.2"/>
    <row r="124" ht="12" x14ac:dyDescent="0.2"/>
    <row r="125" ht="12" x14ac:dyDescent="0.2"/>
    <row r="126" ht="12" x14ac:dyDescent="0.2"/>
    <row r="127" ht="12" x14ac:dyDescent="0.2"/>
    <row r="128" ht="12" x14ac:dyDescent="0.2"/>
    <row r="129" ht="12" x14ac:dyDescent="0.2"/>
    <row r="130" ht="12" x14ac:dyDescent="0.2"/>
    <row r="131" ht="12" x14ac:dyDescent="0.2"/>
    <row r="132" ht="12" x14ac:dyDescent="0.2"/>
    <row r="133" ht="12" x14ac:dyDescent="0.2"/>
    <row r="134" ht="12" x14ac:dyDescent="0.2"/>
    <row r="135" ht="12" x14ac:dyDescent="0.2"/>
    <row r="136" ht="12" x14ac:dyDescent="0.2"/>
    <row r="137" ht="12" x14ac:dyDescent="0.2"/>
    <row r="138" ht="12" x14ac:dyDescent="0.2"/>
    <row r="139" ht="12" x14ac:dyDescent="0.2"/>
    <row r="140" ht="12" x14ac:dyDescent="0.2"/>
    <row r="141" ht="12" x14ac:dyDescent="0.2"/>
    <row r="142" ht="12" x14ac:dyDescent="0.2"/>
    <row r="143" ht="12" x14ac:dyDescent="0.2"/>
    <row r="144" ht="12" x14ac:dyDescent="0.2"/>
    <row r="145" ht="12" x14ac:dyDescent="0.2"/>
    <row r="146" ht="12" x14ac:dyDescent="0.2"/>
    <row r="147" ht="12" x14ac:dyDescent="0.2"/>
    <row r="148" ht="12" x14ac:dyDescent="0.2"/>
    <row r="149" ht="12" x14ac:dyDescent="0.2"/>
    <row r="150" ht="12" x14ac:dyDescent="0.2"/>
    <row r="151" ht="12" x14ac:dyDescent="0.2"/>
    <row r="152" ht="12" x14ac:dyDescent="0.2"/>
    <row r="153" ht="12" x14ac:dyDescent="0.2"/>
    <row r="154" ht="12" x14ac:dyDescent="0.2"/>
    <row r="155" ht="12" x14ac:dyDescent="0.2"/>
    <row r="156" ht="12" x14ac:dyDescent="0.2"/>
    <row r="157" ht="12" x14ac:dyDescent="0.2"/>
    <row r="158" ht="12" x14ac:dyDescent="0.2"/>
    <row r="159" ht="12" x14ac:dyDescent="0.2"/>
    <row r="160" ht="12" x14ac:dyDescent="0.2"/>
    <row r="161" ht="12" x14ac:dyDescent="0.2"/>
    <row r="162" ht="12" x14ac:dyDescent="0.2"/>
    <row r="163" ht="12" x14ac:dyDescent="0.2"/>
    <row r="164" ht="12" x14ac:dyDescent="0.2"/>
    <row r="165" ht="12" x14ac:dyDescent="0.2"/>
    <row r="166" ht="12" x14ac:dyDescent="0.2"/>
    <row r="167" ht="12" x14ac:dyDescent="0.2"/>
    <row r="168" ht="12" x14ac:dyDescent="0.2"/>
    <row r="169" ht="12" x14ac:dyDescent="0.2"/>
    <row r="170" ht="12" x14ac:dyDescent="0.2"/>
    <row r="171" ht="12" x14ac:dyDescent="0.2"/>
    <row r="172" ht="12" x14ac:dyDescent="0.2"/>
    <row r="173" ht="12" x14ac:dyDescent="0.2"/>
    <row r="174" ht="12" x14ac:dyDescent="0.2"/>
    <row r="175" ht="12" x14ac:dyDescent="0.2"/>
    <row r="176" ht="12" x14ac:dyDescent="0.2"/>
    <row r="177" ht="12" x14ac:dyDescent="0.2"/>
    <row r="178" ht="12" x14ac:dyDescent="0.2"/>
    <row r="179" ht="12" x14ac:dyDescent="0.2"/>
    <row r="180" ht="12" x14ac:dyDescent="0.2"/>
    <row r="181" ht="12" x14ac:dyDescent="0.2"/>
    <row r="182" ht="12" x14ac:dyDescent="0.2"/>
    <row r="183" ht="12" x14ac:dyDescent="0.2"/>
    <row r="184" ht="12" x14ac:dyDescent="0.2"/>
    <row r="185" ht="12" x14ac:dyDescent="0.2"/>
    <row r="186" ht="12" x14ac:dyDescent="0.2"/>
    <row r="187" ht="12" x14ac:dyDescent="0.2"/>
    <row r="188" ht="12" x14ac:dyDescent="0.2"/>
    <row r="189" ht="12" x14ac:dyDescent="0.2"/>
    <row r="190" ht="12" x14ac:dyDescent="0.2"/>
    <row r="191" ht="12" x14ac:dyDescent="0.2"/>
    <row r="192" ht="12" x14ac:dyDescent="0.2"/>
    <row r="193" ht="12" x14ac:dyDescent="0.2"/>
    <row r="194" ht="12" x14ac:dyDescent="0.2"/>
    <row r="195" ht="12" x14ac:dyDescent="0.2"/>
    <row r="196" ht="12" x14ac:dyDescent="0.2"/>
    <row r="197" ht="12" x14ac:dyDescent="0.2"/>
    <row r="198" ht="12" x14ac:dyDescent="0.2"/>
    <row r="199" ht="12" x14ac:dyDescent="0.2"/>
    <row r="200" ht="12" x14ac:dyDescent="0.2"/>
    <row r="201" ht="12" x14ac:dyDescent="0.2"/>
    <row r="202" ht="12" x14ac:dyDescent="0.2"/>
    <row r="203" ht="12" x14ac:dyDescent="0.2"/>
    <row r="204" ht="12" x14ac:dyDescent="0.2"/>
    <row r="205" ht="12" x14ac:dyDescent="0.2"/>
    <row r="206" ht="12" x14ac:dyDescent="0.2"/>
    <row r="207" ht="12" x14ac:dyDescent="0.2"/>
    <row r="208" ht="12" x14ac:dyDescent="0.2"/>
    <row r="209" ht="12" x14ac:dyDescent="0.2"/>
    <row r="210" ht="12" x14ac:dyDescent="0.2"/>
    <row r="211" ht="12" x14ac:dyDescent="0.2"/>
    <row r="212" ht="12" x14ac:dyDescent="0.2"/>
    <row r="213" ht="12" x14ac:dyDescent="0.2"/>
    <row r="214" ht="12" x14ac:dyDescent="0.2"/>
    <row r="215" ht="12" x14ac:dyDescent="0.2"/>
    <row r="216" ht="12" x14ac:dyDescent="0.2"/>
    <row r="217" ht="12" x14ac:dyDescent="0.2"/>
    <row r="218" ht="12" x14ac:dyDescent="0.2"/>
    <row r="219" ht="12" x14ac:dyDescent="0.2"/>
    <row r="220" ht="12" x14ac:dyDescent="0.2"/>
    <row r="221" ht="12" x14ac:dyDescent="0.2"/>
    <row r="222" ht="12" x14ac:dyDescent="0.2"/>
    <row r="223" ht="12" x14ac:dyDescent="0.2"/>
    <row r="224" ht="12" x14ac:dyDescent="0.2"/>
    <row r="225" ht="12" x14ac:dyDescent="0.2"/>
    <row r="226" ht="12" x14ac:dyDescent="0.2"/>
    <row r="227" ht="12" x14ac:dyDescent="0.2"/>
    <row r="228" ht="12" x14ac:dyDescent="0.2"/>
    <row r="229" ht="12" x14ac:dyDescent="0.2"/>
    <row r="230" ht="12" x14ac:dyDescent="0.2"/>
    <row r="231" ht="12" x14ac:dyDescent="0.2"/>
    <row r="232" ht="12" x14ac:dyDescent="0.2"/>
    <row r="233" ht="12" x14ac:dyDescent="0.2"/>
    <row r="234" ht="12" x14ac:dyDescent="0.2"/>
    <row r="235" ht="12" x14ac:dyDescent="0.2"/>
    <row r="236" ht="12" x14ac:dyDescent="0.2"/>
    <row r="237" ht="12" x14ac:dyDescent="0.2"/>
    <row r="238" ht="12" x14ac:dyDescent="0.2"/>
    <row r="239" ht="12" x14ac:dyDescent="0.2"/>
    <row r="240" ht="12" x14ac:dyDescent="0.2"/>
    <row r="241" ht="12" x14ac:dyDescent="0.2"/>
    <row r="242" ht="12" x14ac:dyDescent="0.2"/>
    <row r="243" ht="12" x14ac:dyDescent="0.2"/>
    <row r="244" ht="12" x14ac:dyDescent="0.2"/>
    <row r="245" ht="12" x14ac:dyDescent="0.2"/>
    <row r="246" ht="12" x14ac:dyDescent="0.2"/>
    <row r="247" ht="12" x14ac:dyDescent="0.2"/>
    <row r="248" ht="12" x14ac:dyDescent="0.2"/>
    <row r="249" ht="12" x14ac:dyDescent="0.2"/>
    <row r="250" ht="12" x14ac:dyDescent="0.2"/>
    <row r="251" ht="12" x14ac:dyDescent="0.2"/>
    <row r="252" ht="12" x14ac:dyDescent="0.2"/>
    <row r="253" ht="12" x14ac:dyDescent="0.2"/>
    <row r="254" ht="12" x14ac:dyDescent="0.2"/>
    <row r="255" ht="12" x14ac:dyDescent="0.2"/>
    <row r="256" ht="12" x14ac:dyDescent="0.2"/>
    <row r="257" ht="12" x14ac:dyDescent="0.2"/>
    <row r="258" ht="12" x14ac:dyDescent="0.2"/>
    <row r="259" ht="12" x14ac:dyDescent="0.2"/>
    <row r="260" ht="12" x14ac:dyDescent="0.2"/>
    <row r="261" ht="12" x14ac:dyDescent="0.2"/>
    <row r="262" ht="12" x14ac:dyDescent="0.2"/>
    <row r="263" ht="12" x14ac:dyDescent="0.2"/>
    <row r="264" ht="12" x14ac:dyDescent="0.2"/>
    <row r="265" ht="12" x14ac:dyDescent="0.2"/>
    <row r="266" ht="12" x14ac:dyDescent="0.2"/>
    <row r="267" ht="12" x14ac:dyDescent="0.2"/>
    <row r="268" ht="12" x14ac:dyDescent="0.2"/>
    <row r="269" ht="12" x14ac:dyDescent="0.2"/>
    <row r="270" ht="12" x14ac:dyDescent="0.2"/>
    <row r="271" ht="12" x14ac:dyDescent="0.2"/>
    <row r="272" ht="12" x14ac:dyDescent="0.2"/>
    <row r="273" ht="12" x14ac:dyDescent="0.2"/>
    <row r="274" ht="12" x14ac:dyDescent="0.2"/>
    <row r="275" ht="12" x14ac:dyDescent="0.2"/>
    <row r="276" ht="12" x14ac:dyDescent="0.2"/>
    <row r="277" ht="12" x14ac:dyDescent="0.2"/>
    <row r="278" ht="12" x14ac:dyDescent="0.2"/>
    <row r="279" ht="12" x14ac:dyDescent="0.2"/>
    <row r="280" ht="12" x14ac:dyDescent="0.2"/>
    <row r="281" ht="12" x14ac:dyDescent="0.2"/>
    <row r="282" ht="12" x14ac:dyDescent="0.2"/>
    <row r="283" ht="12" x14ac:dyDescent="0.2"/>
    <row r="284" ht="12" x14ac:dyDescent="0.2"/>
    <row r="285" ht="12" x14ac:dyDescent="0.2"/>
    <row r="286" ht="12" x14ac:dyDescent="0.2"/>
    <row r="287" ht="12" x14ac:dyDescent="0.2"/>
    <row r="288" ht="12" x14ac:dyDescent="0.2"/>
    <row r="289" ht="12" x14ac:dyDescent="0.2"/>
    <row r="290" ht="12" x14ac:dyDescent="0.2"/>
    <row r="291" ht="12" x14ac:dyDescent="0.2"/>
    <row r="292" ht="12" x14ac:dyDescent="0.2"/>
    <row r="293" ht="12" x14ac:dyDescent="0.2"/>
    <row r="294" ht="12" x14ac:dyDescent="0.2"/>
    <row r="295" ht="12" x14ac:dyDescent="0.2"/>
    <row r="296" ht="12" x14ac:dyDescent="0.2"/>
    <row r="297" ht="12" x14ac:dyDescent="0.2"/>
    <row r="298" ht="12" x14ac:dyDescent="0.2"/>
    <row r="299" ht="12" x14ac:dyDescent="0.2"/>
    <row r="300" ht="12" x14ac:dyDescent="0.2"/>
    <row r="301" ht="12" x14ac:dyDescent="0.2"/>
    <row r="302" ht="12" x14ac:dyDescent="0.2"/>
    <row r="303" ht="12" x14ac:dyDescent="0.2"/>
    <row r="304" ht="12" x14ac:dyDescent="0.2"/>
    <row r="305" ht="12" x14ac:dyDescent="0.2"/>
    <row r="306" ht="12" x14ac:dyDescent="0.2"/>
    <row r="307" ht="12" x14ac:dyDescent="0.2"/>
    <row r="308" ht="12" x14ac:dyDescent="0.2"/>
    <row r="309" ht="12" x14ac:dyDescent="0.2"/>
    <row r="310" ht="12" x14ac:dyDescent="0.2"/>
    <row r="311" ht="12" x14ac:dyDescent="0.2"/>
    <row r="312" ht="12" x14ac:dyDescent="0.2"/>
    <row r="313" ht="12" x14ac:dyDescent="0.2"/>
    <row r="314" ht="12" x14ac:dyDescent="0.2"/>
    <row r="315" ht="12" x14ac:dyDescent="0.2"/>
    <row r="316" ht="12" x14ac:dyDescent="0.2"/>
    <row r="317" ht="12" x14ac:dyDescent="0.2"/>
    <row r="318" ht="12" x14ac:dyDescent="0.2"/>
    <row r="319" ht="12" x14ac:dyDescent="0.2"/>
    <row r="320" ht="12" x14ac:dyDescent="0.2"/>
    <row r="321" ht="12" x14ac:dyDescent="0.2"/>
    <row r="322" ht="12" x14ac:dyDescent="0.2"/>
    <row r="323" ht="12" x14ac:dyDescent="0.2"/>
    <row r="324" ht="12" x14ac:dyDescent="0.2"/>
    <row r="325" ht="12" x14ac:dyDescent="0.2"/>
    <row r="326" ht="12" x14ac:dyDescent="0.2"/>
    <row r="327" ht="12" x14ac:dyDescent="0.2"/>
    <row r="328" ht="12" x14ac:dyDescent="0.2"/>
    <row r="329" ht="12" x14ac:dyDescent="0.2"/>
    <row r="330" ht="12" x14ac:dyDescent="0.2"/>
    <row r="331" ht="12" x14ac:dyDescent="0.2"/>
    <row r="332" ht="12" x14ac:dyDescent="0.2"/>
    <row r="333" ht="12" x14ac:dyDescent="0.2"/>
    <row r="334" ht="12" x14ac:dyDescent="0.2"/>
    <row r="335" ht="12" x14ac:dyDescent="0.2"/>
    <row r="336" ht="12" x14ac:dyDescent="0.2"/>
    <row r="337" ht="12" x14ac:dyDescent="0.2"/>
    <row r="338" ht="12" x14ac:dyDescent="0.2"/>
    <row r="339" ht="12" x14ac:dyDescent="0.2"/>
    <row r="340" ht="12" x14ac:dyDescent="0.2"/>
    <row r="341" ht="12" x14ac:dyDescent="0.2"/>
    <row r="342" ht="12" x14ac:dyDescent="0.2"/>
    <row r="343" ht="12" x14ac:dyDescent="0.2"/>
    <row r="344" ht="12" x14ac:dyDescent="0.2"/>
    <row r="345" ht="12" x14ac:dyDescent="0.2"/>
    <row r="346" ht="12" x14ac:dyDescent="0.2"/>
    <row r="347" ht="12" x14ac:dyDescent="0.2"/>
    <row r="348" ht="12" x14ac:dyDescent="0.2"/>
    <row r="349" ht="12" x14ac:dyDescent="0.2"/>
    <row r="350" ht="12" x14ac:dyDescent="0.2"/>
    <row r="351" ht="12" x14ac:dyDescent="0.2"/>
    <row r="352" ht="12" x14ac:dyDescent="0.2"/>
    <row r="353" ht="12" x14ac:dyDescent="0.2"/>
    <row r="354" ht="12" x14ac:dyDescent="0.2"/>
    <row r="355" ht="12" x14ac:dyDescent="0.2"/>
    <row r="356" ht="12" x14ac:dyDescent="0.2"/>
    <row r="357" ht="12" x14ac:dyDescent="0.2"/>
    <row r="358" ht="12" x14ac:dyDescent="0.2"/>
    <row r="359" ht="12" x14ac:dyDescent="0.2"/>
    <row r="360" ht="12" x14ac:dyDescent="0.2"/>
    <row r="361" ht="12" x14ac:dyDescent="0.2"/>
    <row r="362" ht="12" x14ac:dyDescent="0.2"/>
    <row r="363" ht="12" x14ac:dyDescent="0.2"/>
    <row r="364" ht="12" x14ac:dyDescent="0.2"/>
    <row r="365" ht="12" x14ac:dyDescent="0.2"/>
    <row r="366" ht="12" x14ac:dyDescent="0.2"/>
    <row r="367" ht="12" x14ac:dyDescent="0.2"/>
    <row r="368" ht="12" x14ac:dyDescent="0.2"/>
    <row r="369" ht="12" x14ac:dyDescent="0.2"/>
    <row r="370" ht="12" x14ac:dyDescent="0.2"/>
    <row r="371" ht="12" x14ac:dyDescent="0.2"/>
    <row r="372" ht="12" x14ac:dyDescent="0.2"/>
    <row r="373" ht="12" x14ac:dyDescent="0.2"/>
    <row r="374" ht="12" x14ac:dyDescent="0.2"/>
    <row r="375" ht="12" x14ac:dyDescent="0.2"/>
    <row r="376" ht="12" x14ac:dyDescent="0.2"/>
    <row r="377" ht="12" x14ac:dyDescent="0.2"/>
    <row r="378" ht="12" x14ac:dyDescent="0.2"/>
    <row r="379" ht="12" x14ac:dyDescent="0.2"/>
    <row r="380" ht="12" x14ac:dyDescent="0.2"/>
    <row r="381" ht="12" x14ac:dyDescent="0.2"/>
    <row r="382" ht="12" x14ac:dyDescent="0.2"/>
    <row r="383" ht="12" x14ac:dyDescent="0.2"/>
    <row r="384" ht="12" x14ac:dyDescent="0.2"/>
    <row r="385" ht="12" x14ac:dyDescent="0.2"/>
    <row r="386" ht="12" x14ac:dyDescent="0.2"/>
    <row r="387" ht="12" x14ac:dyDescent="0.2"/>
    <row r="388" ht="12" x14ac:dyDescent="0.2"/>
    <row r="389" ht="12" x14ac:dyDescent="0.2"/>
    <row r="390" ht="12" x14ac:dyDescent="0.2"/>
    <row r="391" ht="12" x14ac:dyDescent="0.2"/>
    <row r="392" ht="12" x14ac:dyDescent="0.2"/>
    <row r="393" ht="12" x14ac:dyDescent="0.2"/>
    <row r="394" ht="12" x14ac:dyDescent="0.2"/>
    <row r="395" ht="12" x14ac:dyDescent="0.2"/>
    <row r="396" ht="12" x14ac:dyDescent="0.2"/>
    <row r="397" ht="12" x14ac:dyDescent="0.2"/>
    <row r="398" ht="12" x14ac:dyDescent="0.2"/>
    <row r="399" ht="12" x14ac:dyDescent="0.2"/>
    <row r="400" ht="12" x14ac:dyDescent="0.2"/>
    <row r="401" ht="12" x14ac:dyDescent="0.2"/>
    <row r="402" ht="12" x14ac:dyDescent="0.2"/>
    <row r="403" ht="12" x14ac:dyDescent="0.2"/>
    <row r="404" ht="12" x14ac:dyDescent="0.2"/>
    <row r="405" ht="12" x14ac:dyDescent="0.2"/>
    <row r="406" ht="12" x14ac:dyDescent="0.2"/>
    <row r="407" ht="12" x14ac:dyDescent="0.2"/>
    <row r="408" ht="12" x14ac:dyDescent="0.2"/>
    <row r="409" ht="12" x14ac:dyDescent="0.2"/>
    <row r="410" ht="12" x14ac:dyDescent="0.2"/>
    <row r="411" ht="12" x14ac:dyDescent="0.2"/>
    <row r="412" ht="12" x14ac:dyDescent="0.2"/>
    <row r="413" ht="12" x14ac:dyDescent="0.2"/>
    <row r="414" ht="12" x14ac:dyDescent="0.2"/>
    <row r="415" ht="12" x14ac:dyDescent="0.2"/>
    <row r="416" ht="12" x14ac:dyDescent="0.2"/>
    <row r="417" ht="12" x14ac:dyDescent="0.2"/>
    <row r="418" ht="12" x14ac:dyDescent="0.2"/>
    <row r="419" ht="12" x14ac:dyDescent="0.2"/>
    <row r="420" ht="12" x14ac:dyDescent="0.2"/>
    <row r="421" ht="12" x14ac:dyDescent="0.2"/>
    <row r="422" ht="12" x14ac:dyDescent="0.2"/>
    <row r="423" ht="12" x14ac:dyDescent="0.2"/>
    <row r="424" ht="12" x14ac:dyDescent="0.2"/>
    <row r="425" ht="12" x14ac:dyDescent="0.2"/>
    <row r="426" ht="12" x14ac:dyDescent="0.2"/>
    <row r="427" ht="12" x14ac:dyDescent="0.2"/>
    <row r="428" ht="12" x14ac:dyDescent="0.2"/>
    <row r="429" ht="12" x14ac:dyDescent="0.2"/>
    <row r="430" ht="12" x14ac:dyDescent="0.2"/>
    <row r="431" ht="12" x14ac:dyDescent="0.2"/>
    <row r="432" ht="12" x14ac:dyDescent="0.2"/>
    <row r="433" ht="12" x14ac:dyDescent="0.2"/>
    <row r="434" ht="12" x14ac:dyDescent="0.2"/>
    <row r="435" ht="12" x14ac:dyDescent="0.2"/>
    <row r="436" ht="12" x14ac:dyDescent="0.2"/>
    <row r="437" ht="12" x14ac:dyDescent="0.2"/>
    <row r="438" ht="12" x14ac:dyDescent="0.2"/>
    <row r="439" ht="12" x14ac:dyDescent="0.2"/>
    <row r="440" ht="12" x14ac:dyDescent="0.2"/>
    <row r="441" ht="12" x14ac:dyDescent="0.2"/>
    <row r="442" ht="12" x14ac:dyDescent="0.2"/>
    <row r="443" ht="12" x14ac:dyDescent="0.2"/>
    <row r="444" ht="12" x14ac:dyDescent="0.2"/>
    <row r="445" ht="12" x14ac:dyDescent="0.2"/>
    <row r="446" ht="12" x14ac:dyDescent="0.2"/>
    <row r="447" ht="12" x14ac:dyDescent="0.2"/>
    <row r="448" ht="12" x14ac:dyDescent="0.2"/>
    <row r="449" ht="12" x14ac:dyDescent="0.2"/>
    <row r="450" ht="12" x14ac:dyDescent="0.2"/>
    <row r="451" ht="12" x14ac:dyDescent="0.2"/>
    <row r="452" ht="12" x14ac:dyDescent="0.2"/>
    <row r="453" ht="12" x14ac:dyDescent="0.2"/>
    <row r="454" ht="12" x14ac:dyDescent="0.2"/>
    <row r="455" ht="12" x14ac:dyDescent="0.2"/>
    <row r="456" ht="12" x14ac:dyDescent="0.2"/>
    <row r="457" ht="12" x14ac:dyDescent="0.2"/>
    <row r="458" ht="12" x14ac:dyDescent="0.2"/>
    <row r="459" ht="12" x14ac:dyDescent="0.2"/>
    <row r="460" ht="12" x14ac:dyDescent="0.2"/>
    <row r="461" ht="12" x14ac:dyDescent="0.2"/>
    <row r="462" ht="12" x14ac:dyDescent="0.2"/>
    <row r="463" ht="12" x14ac:dyDescent="0.2"/>
    <row r="464" ht="12" x14ac:dyDescent="0.2"/>
    <row r="465" ht="12" x14ac:dyDescent="0.2"/>
    <row r="466" ht="12" x14ac:dyDescent="0.2"/>
    <row r="467" ht="12" x14ac:dyDescent="0.2"/>
    <row r="468" ht="12" x14ac:dyDescent="0.2"/>
    <row r="469" ht="12" x14ac:dyDescent="0.2"/>
    <row r="470" ht="12" x14ac:dyDescent="0.2"/>
    <row r="471" ht="12" x14ac:dyDescent="0.2"/>
    <row r="472" ht="12" x14ac:dyDescent="0.2"/>
    <row r="473" ht="12" x14ac:dyDescent="0.2"/>
    <row r="474" ht="12" x14ac:dyDescent="0.2"/>
    <row r="475" ht="12" x14ac:dyDescent="0.2"/>
    <row r="476" ht="12" x14ac:dyDescent="0.2"/>
    <row r="477" ht="12" x14ac:dyDescent="0.2"/>
    <row r="478" ht="12" x14ac:dyDescent="0.2"/>
    <row r="479" ht="12" x14ac:dyDescent="0.2"/>
    <row r="480" ht="12" x14ac:dyDescent="0.2"/>
    <row r="481" ht="12" x14ac:dyDescent="0.2"/>
    <row r="482" ht="12" x14ac:dyDescent="0.2"/>
    <row r="483" ht="12" x14ac:dyDescent="0.2"/>
    <row r="484" ht="12" x14ac:dyDescent="0.2"/>
    <row r="485" ht="12" x14ac:dyDescent="0.2"/>
    <row r="486" ht="12" x14ac:dyDescent="0.2"/>
    <row r="487" ht="12" x14ac:dyDescent="0.2"/>
    <row r="488" ht="12" x14ac:dyDescent="0.2"/>
    <row r="489" ht="12" x14ac:dyDescent="0.2"/>
    <row r="490" ht="12" x14ac:dyDescent="0.2"/>
    <row r="491" ht="12" x14ac:dyDescent="0.2"/>
    <row r="492" ht="12" x14ac:dyDescent="0.2"/>
    <row r="493" ht="12" x14ac:dyDescent="0.2"/>
    <row r="494" ht="12" x14ac:dyDescent="0.2"/>
    <row r="495" ht="12" x14ac:dyDescent="0.2"/>
    <row r="496" ht="12" x14ac:dyDescent="0.2"/>
    <row r="497" ht="12" x14ac:dyDescent="0.2"/>
    <row r="498" ht="12" x14ac:dyDescent="0.2"/>
    <row r="499" ht="12" x14ac:dyDescent="0.2"/>
    <row r="500" ht="12" x14ac:dyDescent="0.2"/>
    <row r="501" ht="12" x14ac:dyDescent="0.2"/>
    <row r="502" ht="12" x14ac:dyDescent="0.2"/>
    <row r="503" ht="12" x14ac:dyDescent="0.2"/>
    <row r="504" ht="12" x14ac:dyDescent="0.2"/>
    <row r="505" ht="12" x14ac:dyDescent="0.2"/>
    <row r="506" ht="12" x14ac:dyDescent="0.2"/>
    <row r="507" ht="12" x14ac:dyDescent="0.2"/>
    <row r="508" ht="12" x14ac:dyDescent="0.2"/>
    <row r="509" ht="12" x14ac:dyDescent="0.2"/>
    <row r="510" ht="12" x14ac:dyDescent="0.2"/>
    <row r="511" ht="12" x14ac:dyDescent="0.2"/>
    <row r="512" ht="12" x14ac:dyDescent="0.2"/>
    <row r="513" ht="12" x14ac:dyDescent="0.2"/>
    <row r="514" ht="12" x14ac:dyDescent="0.2"/>
    <row r="515" ht="12" x14ac:dyDescent="0.2"/>
    <row r="516" ht="12" x14ac:dyDescent="0.2"/>
    <row r="517" ht="12" x14ac:dyDescent="0.2"/>
    <row r="518" ht="12" x14ac:dyDescent="0.2"/>
    <row r="519" ht="12" x14ac:dyDescent="0.2"/>
    <row r="520" ht="12" x14ac:dyDescent="0.2"/>
    <row r="521" ht="12" x14ac:dyDescent="0.2"/>
    <row r="522" ht="12" x14ac:dyDescent="0.2"/>
    <row r="523" ht="12" x14ac:dyDescent="0.2"/>
    <row r="524" ht="12" x14ac:dyDescent="0.2"/>
    <row r="525" ht="12" x14ac:dyDescent="0.2"/>
    <row r="526" ht="12" x14ac:dyDescent="0.2"/>
    <row r="527" ht="12" x14ac:dyDescent="0.2"/>
    <row r="528" ht="12" x14ac:dyDescent="0.2"/>
    <row r="529" ht="12" x14ac:dyDescent="0.2"/>
    <row r="530" ht="12" x14ac:dyDescent="0.2"/>
    <row r="531" ht="12" x14ac:dyDescent="0.2"/>
    <row r="532" ht="12" x14ac:dyDescent="0.2"/>
    <row r="533" ht="12" x14ac:dyDescent="0.2"/>
    <row r="534" ht="12" x14ac:dyDescent="0.2"/>
    <row r="535" ht="12" x14ac:dyDescent="0.2"/>
    <row r="536" ht="12" x14ac:dyDescent="0.2"/>
    <row r="537" ht="12" x14ac:dyDescent="0.2"/>
    <row r="538" ht="12" x14ac:dyDescent="0.2"/>
    <row r="539" ht="12" x14ac:dyDescent="0.2"/>
    <row r="540" ht="12" x14ac:dyDescent="0.2"/>
    <row r="541" ht="12" x14ac:dyDescent="0.2"/>
    <row r="542" ht="12" x14ac:dyDescent="0.2"/>
    <row r="543" ht="12" x14ac:dyDescent="0.2"/>
    <row r="544" ht="12" x14ac:dyDescent="0.2"/>
    <row r="545" ht="12" x14ac:dyDescent="0.2"/>
    <row r="546" ht="12" x14ac:dyDescent="0.2"/>
    <row r="547" ht="12" x14ac:dyDescent="0.2"/>
    <row r="548" ht="12" x14ac:dyDescent="0.2"/>
    <row r="549" ht="12" x14ac:dyDescent="0.2"/>
    <row r="550" ht="12" x14ac:dyDescent="0.2"/>
    <row r="551" ht="12" x14ac:dyDescent="0.2"/>
    <row r="552" ht="12" x14ac:dyDescent="0.2"/>
    <row r="553" ht="12" x14ac:dyDescent="0.2"/>
    <row r="554" ht="12" x14ac:dyDescent="0.2"/>
    <row r="555" ht="12" x14ac:dyDescent="0.2"/>
    <row r="556" ht="12" x14ac:dyDescent="0.2"/>
    <row r="557" ht="12" x14ac:dyDescent="0.2"/>
    <row r="558" ht="12" x14ac:dyDescent="0.2"/>
    <row r="559" ht="12" x14ac:dyDescent="0.2"/>
    <row r="560" ht="12" x14ac:dyDescent="0.2"/>
    <row r="561" ht="12" x14ac:dyDescent="0.2"/>
    <row r="562" ht="12" x14ac:dyDescent="0.2"/>
    <row r="563" ht="12" x14ac:dyDescent="0.2"/>
    <row r="564" ht="12" x14ac:dyDescent="0.2"/>
    <row r="565" ht="12" x14ac:dyDescent="0.2"/>
    <row r="566" ht="12" x14ac:dyDescent="0.2"/>
    <row r="567" ht="12" x14ac:dyDescent="0.2"/>
    <row r="568" ht="12" x14ac:dyDescent="0.2"/>
    <row r="569" ht="12" x14ac:dyDescent="0.2"/>
    <row r="570" ht="12" x14ac:dyDescent="0.2"/>
    <row r="571" ht="12" x14ac:dyDescent="0.2"/>
    <row r="572" ht="12" x14ac:dyDescent="0.2"/>
    <row r="573" ht="12" x14ac:dyDescent="0.2"/>
    <row r="574" ht="12" x14ac:dyDescent="0.2"/>
    <row r="575" ht="12" x14ac:dyDescent="0.2"/>
    <row r="576" ht="12" x14ac:dyDescent="0.2"/>
    <row r="577" ht="12" x14ac:dyDescent="0.2"/>
    <row r="578" ht="12" x14ac:dyDescent="0.2"/>
    <row r="579" ht="12" x14ac:dyDescent="0.2"/>
    <row r="580" ht="12" x14ac:dyDescent="0.2"/>
    <row r="581" ht="12" x14ac:dyDescent="0.2"/>
    <row r="582" ht="12" x14ac:dyDescent="0.2"/>
    <row r="583" ht="12" x14ac:dyDescent="0.2"/>
    <row r="584" ht="12" x14ac:dyDescent="0.2"/>
    <row r="585" ht="12" x14ac:dyDescent="0.2"/>
    <row r="586" ht="12" x14ac:dyDescent="0.2"/>
    <row r="587" ht="12" x14ac:dyDescent="0.2"/>
    <row r="588" ht="12" x14ac:dyDescent="0.2"/>
    <row r="589" ht="12" x14ac:dyDescent="0.2"/>
    <row r="590" ht="12" x14ac:dyDescent="0.2"/>
    <row r="591" ht="12" x14ac:dyDescent="0.2"/>
    <row r="592" ht="12" x14ac:dyDescent="0.2"/>
    <row r="593" ht="12" x14ac:dyDescent="0.2"/>
    <row r="594" ht="12" x14ac:dyDescent="0.2"/>
    <row r="595" ht="12" x14ac:dyDescent="0.2"/>
    <row r="596" ht="12" x14ac:dyDescent="0.2"/>
    <row r="597" ht="12" x14ac:dyDescent="0.2"/>
    <row r="598" ht="12" x14ac:dyDescent="0.2"/>
    <row r="599" ht="12" x14ac:dyDescent="0.2"/>
    <row r="600" ht="12" x14ac:dyDescent="0.2"/>
    <row r="601" ht="12" x14ac:dyDescent="0.2"/>
    <row r="602" ht="12" x14ac:dyDescent="0.2"/>
    <row r="603" ht="12" x14ac:dyDescent="0.2"/>
    <row r="604" ht="12" x14ac:dyDescent="0.2"/>
    <row r="605" ht="12" x14ac:dyDescent="0.2"/>
    <row r="606" ht="12" x14ac:dyDescent="0.2"/>
    <row r="607" ht="12" x14ac:dyDescent="0.2"/>
    <row r="608" ht="12" x14ac:dyDescent="0.2"/>
    <row r="609" ht="12" x14ac:dyDescent="0.2"/>
    <row r="610" ht="12" x14ac:dyDescent="0.2"/>
    <row r="611" ht="12" x14ac:dyDescent="0.2"/>
    <row r="612" ht="12" x14ac:dyDescent="0.2"/>
    <row r="613" ht="12" x14ac:dyDescent="0.2"/>
    <row r="614" ht="12" x14ac:dyDescent="0.2"/>
    <row r="615" ht="12" x14ac:dyDescent="0.2"/>
    <row r="616" ht="12" x14ac:dyDescent="0.2"/>
    <row r="617" ht="12" x14ac:dyDescent="0.2"/>
    <row r="618" ht="12" x14ac:dyDescent="0.2"/>
    <row r="619" ht="12" x14ac:dyDescent="0.2"/>
    <row r="620" ht="12" x14ac:dyDescent="0.2"/>
    <row r="621" ht="12" x14ac:dyDescent="0.2"/>
    <row r="622" ht="12" x14ac:dyDescent="0.2"/>
    <row r="623" ht="12" x14ac:dyDescent="0.2"/>
    <row r="624" ht="12" x14ac:dyDescent="0.2"/>
    <row r="625" ht="12" x14ac:dyDescent="0.2"/>
    <row r="626" ht="12" x14ac:dyDescent="0.2"/>
    <row r="627" ht="12" x14ac:dyDescent="0.2"/>
    <row r="628" ht="12" x14ac:dyDescent="0.2"/>
    <row r="629" ht="12" x14ac:dyDescent="0.2"/>
    <row r="630" ht="12" x14ac:dyDescent="0.2"/>
    <row r="631" ht="12" x14ac:dyDescent="0.2"/>
    <row r="632" ht="12" x14ac:dyDescent="0.2"/>
    <row r="633" ht="12" x14ac:dyDescent="0.2"/>
    <row r="634" ht="12" x14ac:dyDescent="0.2"/>
    <row r="635" ht="12" x14ac:dyDescent="0.2"/>
    <row r="636" ht="12" x14ac:dyDescent="0.2"/>
    <row r="637" ht="12" x14ac:dyDescent="0.2"/>
    <row r="638" ht="12" x14ac:dyDescent="0.2"/>
    <row r="639" ht="12" x14ac:dyDescent="0.2"/>
    <row r="640" ht="12" x14ac:dyDescent="0.2"/>
    <row r="641" ht="12" x14ac:dyDescent="0.2"/>
    <row r="642" ht="12" x14ac:dyDescent="0.2"/>
    <row r="643" ht="12" x14ac:dyDescent="0.2"/>
    <row r="644" ht="12" x14ac:dyDescent="0.2"/>
    <row r="645" ht="12" x14ac:dyDescent="0.2"/>
    <row r="646" ht="12" x14ac:dyDescent="0.2"/>
    <row r="647" ht="12" x14ac:dyDescent="0.2"/>
    <row r="648" ht="12" x14ac:dyDescent="0.2"/>
    <row r="649" ht="12" x14ac:dyDescent="0.2"/>
    <row r="650" ht="12" x14ac:dyDescent="0.2"/>
    <row r="651" ht="12" x14ac:dyDescent="0.2"/>
    <row r="652" ht="12" x14ac:dyDescent="0.2"/>
    <row r="653" ht="12" x14ac:dyDescent="0.2"/>
    <row r="654" ht="12" x14ac:dyDescent="0.2"/>
    <row r="655" ht="12" x14ac:dyDescent="0.2"/>
    <row r="656" ht="12" x14ac:dyDescent="0.2"/>
    <row r="657" ht="12" x14ac:dyDescent="0.2"/>
    <row r="658" ht="12" x14ac:dyDescent="0.2"/>
    <row r="659" ht="12" x14ac:dyDescent="0.2"/>
    <row r="660" ht="12" x14ac:dyDescent="0.2"/>
    <row r="661" ht="12" x14ac:dyDescent="0.2"/>
    <row r="662" ht="12" x14ac:dyDescent="0.2"/>
    <row r="663" ht="12" x14ac:dyDescent="0.2"/>
    <row r="664" ht="12" x14ac:dyDescent="0.2"/>
    <row r="665" ht="12" x14ac:dyDescent="0.2"/>
    <row r="666" ht="12" x14ac:dyDescent="0.2"/>
    <row r="667" ht="12" x14ac:dyDescent="0.2"/>
    <row r="668" ht="12" x14ac:dyDescent="0.2"/>
    <row r="669" ht="12" x14ac:dyDescent="0.2"/>
    <row r="670" ht="12" x14ac:dyDescent="0.2"/>
    <row r="671" ht="12" x14ac:dyDescent="0.2"/>
    <row r="672" ht="12" x14ac:dyDescent="0.2"/>
    <row r="673" ht="12" x14ac:dyDescent="0.2"/>
    <row r="674" ht="12" x14ac:dyDescent="0.2"/>
    <row r="675" ht="12" x14ac:dyDescent="0.2"/>
    <row r="676" ht="12" x14ac:dyDescent="0.2"/>
    <row r="677" ht="12" x14ac:dyDescent="0.2"/>
    <row r="678" ht="12" x14ac:dyDescent="0.2"/>
    <row r="679" ht="12" x14ac:dyDescent="0.2"/>
    <row r="680" ht="12" x14ac:dyDescent="0.2"/>
    <row r="681" ht="12" x14ac:dyDescent="0.2"/>
    <row r="682" ht="12" x14ac:dyDescent="0.2"/>
    <row r="683" ht="12" x14ac:dyDescent="0.2"/>
    <row r="684" ht="12" x14ac:dyDescent="0.2"/>
    <row r="685" ht="12" x14ac:dyDescent="0.2"/>
    <row r="686" ht="12" x14ac:dyDescent="0.2"/>
    <row r="687" ht="12" x14ac:dyDescent="0.2"/>
    <row r="688" ht="12" x14ac:dyDescent="0.2"/>
    <row r="689" ht="12" x14ac:dyDescent="0.2"/>
    <row r="690" ht="12" x14ac:dyDescent="0.2"/>
    <row r="691" ht="12" x14ac:dyDescent="0.2"/>
    <row r="692" ht="12" x14ac:dyDescent="0.2"/>
    <row r="693" ht="12" x14ac:dyDescent="0.2"/>
    <row r="694" ht="12" x14ac:dyDescent="0.2"/>
    <row r="695" ht="12" x14ac:dyDescent="0.2"/>
    <row r="696" ht="12" x14ac:dyDescent="0.2"/>
    <row r="697" ht="12" x14ac:dyDescent="0.2"/>
    <row r="698" ht="12" x14ac:dyDescent="0.2"/>
    <row r="699" ht="12" x14ac:dyDescent="0.2"/>
    <row r="700" ht="12" x14ac:dyDescent="0.2"/>
    <row r="701" ht="12" x14ac:dyDescent="0.2"/>
    <row r="702" ht="12" x14ac:dyDescent="0.2"/>
    <row r="703" ht="12" x14ac:dyDescent="0.2"/>
    <row r="704" ht="12" x14ac:dyDescent="0.2"/>
    <row r="705" ht="12" x14ac:dyDescent="0.2"/>
    <row r="706" ht="12" x14ac:dyDescent="0.2"/>
    <row r="707" ht="12" x14ac:dyDescent="0.2"/>
    <row r="708" ht="12" x14ac:dyDescent="0.2"/>
    <row r="709" ht="12" x14ac:dyDescent="0.2"/>
    <row r="710" ht="12" x14ac:dyDescent="0.2"/>
    <row r="711" ht="12" x14ac:dyDescent="0.2"/>
    <row r="712" ht="12" x14ac:dyDescent="0.2"/>
    <row r="713" ht="12" x14ac:dyDescent="0.2"/>
    <row r="714" ht="12" x14ac:dyDescent="0.2"/>
    <row r="715" ht="12" x14ac:dyDescent="0.2"/>
    <row r="716" ht="12" x14ac:dyDescent="0.2"/>
    <row r="717" ht="12" x14ac:dyDescent="0.2"/>
    <row r="718" ht="12" x14ac:dyDescent="0.2"/>
    <row r="719" ht="12" x14ac:dyDescent="0.2"/>
    <row r="720" ht="12" x14ac:dyDescent="0.2"/>
    <row r="721" ht="12" x14ac:dyDescent="0.2"/>
    <row r="722" ht="12" x14ac:dyDescent="0.2"/>
    <row r="723" ht="12" x14ac:dyDescent="0.2"/>
    <row r="724" ht="12" x14ac:dyDescent="0.2"/>
    <row r="725" ht="12" x14ac:dyDescent="0.2"/>
    <row r="726" ht="12" x14ac:dyDescent="0.2"/>
    <row r="727" ht="12" x14ac:dyDescent="0.2"/>
    <row r="728" ht="12" x14ac:dyDescent="0.2"/>
    <row r="729" ht="12" x14ac:dyDescent="0.2"/>
    <row r="730" ht="12" x14ac:dyDescent="0.2"/>
    <row r="731" ht="12" x14ac:dyDescent="0.2"/>
    <row r="732" ht="12" x14ac:dyDescent="0.2"/>
    <row r="733" ht="12" x14ac:dyDescent="0.2"/>
    <row r="734" ht="12" x14ac:dyDescent="0.2"/>
    <row r="735" ht="12" x14ac:dyDescent="0.2"/>
    <row r="736" ht="12" x14ac:dyDescent="0.2"/>
    <row r="737" ht="12" x14ac:dyDescent="0.2"/>
    <row r="738" ht="12" x14ac:dyDescent="0.2"/>
    <row r="739" ht="12" x14ac:dyDescent="0.2"/>
    <row r="740" ht="12" x14ac:dyDescent="0.2"/>
    <row r="741" ht="12" x14ac:dyDescent="0.2"/>
    <row r="742" ht="12" x14ac:dyDescent="0.2"/>
    <row r="743" ht="12" x14ac:dyDescent="0.2"/>
    <row r="744" ht="12" x14ac:dyDescent="0.2"/>
    <row r="745" ht="12" x14ac:dyDescent="0.2"/>
    <row r="746" ht="12" x14ac:dyDescent="0.2"/>
    <row r="747" ht="12" x14ac:dyDescent="0.2"/>
    <row r="748" ht="12" x14ac:dyDescent="0.2"/>
    <row r="749" ht="12" x14ac:dyDescent="0.2"/>
    <row r="750" ht="12" x14ac:dyDescent="0.2"/>
    <row r="751" ht="12" x14ac:dyDescent="0.2"/>
    <row r="752" ht="12" x14ac:dyDescent="0.2"/>
    <row r="753" ht="12" x14ac:dyDescent="0.2"/>
    <row r="754" ht="12" x14ac:dyDescent="0.2"/>
    <row r="755" ht="12" x14ac:dyDescent="0.2"/>
    <row r="756" ht="12" x14ac:dyDescent="0.2"/>
    <row r="757" ht="12" x14ac:dyDescent="0.2"/>
    <row r="758" ht="12" x14ac:dyDescent="0.2"/>
    <row r="759" ht="12" x14ac:dyDescent="0.2"/>
    <row r="760" ht="12" x14ac:dyDescent="0.2"/>
    <row r="761" ht="12" x14ac:dyDescent="0.2"/>
    <row r="762" ht="12" x14ac:dyDescent="0.2"/>
    <row r="763" ht="12" x14ac:dyDescent="0.2"/>
    <row r="764" ht="12" x14ac:dyDescent="0.2"/>
    <row r="765" ht="12" x14ac:dyDescent="0.2"/>
    <row r="766" ht="12" x14ac:dyDescent="0.2"/>
    <row r="767" ht="12" x14ac:dyDescent="0.2"/>
    <row r="768" ht="12" x14ac:dyDescent="0.2"/>
    <row r="769" ht="12" x14ac:dyDescent="0.2"/>
    <row r="770" ht="12" x14ac:dyDescent="0.2"/>
    <row r="771" ht="12" x14ac:dyDescent="0.2"/>
    <row r="772" ht="12" x14ac:dyDescent="0.2"/>
    <row r="773" ht="12" x14ac:dyDescent="0.2"/>
    <row r="774" ht="12" x14ac:dyDescent="0.2"/>
    <row r="775" ht="12" x14ac:dyDescent="0.2"/>
    <row r="776" ht="12" x14ac:dyDescent="0.2"/>
    <row r="777" ht="12" x14ac:dyDescent="0.2"/>
    <row r="778" ht="12" x14ac:dyDescent="0.2"/>
    <row r="779" ht="12" x14ac:dyDescent="0.2"/>
    <row r="780" ht="12" x14ac:dyDescent="0.2"/>
    <row r="781" ht="12" x14ac:dyDescent="0.2"/>
    <row r="782" ht="12" x14ac:dyDescent="0.2"/>
    <row r="783" ht="12" x14ac:dyDescent="0.2"/>
    <row r="784" ht="12" x14ac:dyDescent="0.2"/>
    <row r="785" ht="12" x14ac:dyDescent="0.2"/>
    <row r="786" ht="12" x14ac:dyDescent="0.2"/>
    <row r="787" ht="12" x14ac:dyDescent="0.2"/>
    <row r="788" ht="12" x14ac:dyDescent="0.2"/>
    <row r="789" ht="12" x14ac:dyDescent="0.2"/>
    <row r="790" ht="12" x14ac:dyDescent="0.2"/>
    <row r="791" ht="12" x14ac:dyDescent="0.2"/>
    <row r="792" ht="12" x14ac:dyDescent="0.2"/>
    <row r="793" ht="12" x14ac:dyDescent="0.2"/>
    <row r="794" ht="12" x14ac:dyDescent="0.2"/>
    <row r="795" ht="12" x14ac:dyDescent="0.2"/>
    <row r="796" ht="12" x14ac:dyDescent="0.2"/>
    <row r="797" ht="12" x14ac:dyDescent="0.2"/>
    <row r="798" ht="12" x14ac:dyDescent="0.2"/>
    <row r="799" ht="12" x14ac:dyDescent="0.2"/>
    <row r="800" ht="12" x14ac:dyDescent="0.2"/>
    <row r="801" ht="12" x14ac:dyDescent="0.2"/>
    <row r="802" ht="12" x14ac:dyDescent="0.2"/>
    <row r="803" ht="12" x14ac:dyDescent="0.2"/>
    <row r="804" ht="12" x14ac:dyDescent="0.2"/>
    <row r="805" ht="12" x14ac:dyDescent="0.2"/>
    <row r="806" ht="12" x14ac:dyDescent="0.2"/>
    <row r="807" ht="12" x14ac:dyDescent="0.2"/>
    <row r="808" ht="12" x14ac:dyDescent="0.2"/>
    <row r="809" ht="12" x14ac:dyDescent="0.2"/>
    <row r="810" ht="12" x14ac:dyDescent="0.2"/>
    <row r="811" ht="12" x14ac:dyDescent="0.2"/>
    <row r="812" ht="12" x14ac:dyDescent="0.2"/>
    <row r="813" ht="12" x14ac:dyDescent="0.2"/>
    <row r="814" ht="12" x14ac:dyDescent="0.2"/>
    <row r="815" ht="12" x14ac:dyDescent="0.2"/>
    <row r="816" ht="12" x14ac:dyDescent="0.2"/>
    <row r="817" ht="12" x14ac:dyDescent="0.2"/>
    <row r="818" ht="12" x14ac:dyDescent="0.2"/>
    <row r="819" ht="12" x14ac:dyDescent="0.2"/>
    <row r="820" ht="12" x14ac:dyDescent="0.2"/>
    <row r="821" ht="12" x14ac:dyDescent="0.2"/>
    <row r="822" ht="12" x14ac:dyDescent="0.2"/>
    <row r="823" ht="12" x14ac:dyDescent="0.2"/>
    <row r="824" ht="12" x14ac:dyDescent="0.2"/>
    <row r="825" ht="12" x14ac:dyDescent="0.2"/>
    <row r="826" ht="12" x14ac:dyDescent="0.2"/>
    <row r="827" ht="12" x14ac:dyDescent="0.2"/>
    <row r="828" ht="12" x14ac:dyDescent="0.2"/>
    <row r="829" ht="12" x14ac:dyDescent="0.2"/>
    <row r="830" ht="12" x14ac:dyDescent="0.2"/>
    <row r="831" ht="12" x14ac:dyDescent="0.2"/>
    <row r="832" ht="12" x14ac:dyDescent="0.2"/>
    <row r="833" ht="12" x14ac:dyDescent="0.2"/>
    <row r="834" ht="12" x14ac:dyDescent="0.2"/>
    <row r="835" ht="12" x14ac:dyDescent="0.2"/>
    <row r="836" ht="12" x14ac:dyDescent="0.2"/>
    <row r="837" ht="12" x14ac:dyDescent="0.2"/>
    <row r="838" ht="12" x14ac:dyDescent="0.2"/>
    <row r="839" ht="12" x14ac:dyDescent="0.2"/>
    <row r="840" ht="12" x14ac:dyDescent="0.2"/>
    <row r="841" ht="12" x14ac:dyDescent="0.2"/>
    <row r="842" ht="12" x14ac:dyDescent="0.2"/>
    <row r="843" ht="12" x14ac:dyDescent="0.2"/>
    <row r="844" ht="12" x14ac:dyDescent="0.2"/>
    <row r="845" ht="12" x14ac:dyDescent="0.2"/>
    <row r="846" ht="12" x14ac:dyDescent="0.2"/>
    <row r="847" ht="12" x14ac:dyDescent="0.2"/>
    <row r="848" ht="12" x14ac:dyDescent="0.2"/>
    <row r="849" ht="12" x14ac:dyDescent="0.2"/>
    <row r="850" ht="12" x14ac:dyDescent="0.2"/>
    <row r="851" ht="12" x14ac:dyDescent="0.2"/>
    <row r="852" ht="12" x14ac:dyDescent="0.2"/>
    <row r="853" ht="12" x14ac:dyDescent="0.2"/>
    <row r="854" ht="12" x14ac:dyDescent="0.2"/>
    <row r="855" ht="12" x14ac:dyDescent="0.2"/>
    <row r="856" ht="12" x14ac:dyDescent="0.2"/>
    <row r="857" ht="12" x14ac:dyDescent="0.2"/>
    <row r="858" ht="12" x14ac:dyDescent="0.2"/>
    <row r="859" ht="12" x14ac:dyDescent="0.2"/>
    <row r="860" ht="12" x14ac:dyDescent="0.2"/>
    <row r="861" ht="12" x14ac:dyDescent="0.2"/>
    <row r="862" ht="12" x14ac:dyDescent="0.2"/>
    <row r="863" ht="12" x14ac:dyDescent="0.2"/>
    <row r="864" ht="12" x14ac:dyDescent="0.2"/>
    <row r="865" ht="12" x14ac:dyDescent="0.2"/>
    <row r="866" ht="12" x14ac:dyDescent="0.2"/>
    <row r="867" ht="12" x14ac:dyDescent="0.2"/>
    <row r="868" ht="12" x14ac:dyDescent="0.2"/>
    <row r="869" ht="12" x14ac:dyDescent="0.2"/>
    <row r="870" ht="12" x14ac:dyDescent="0.2"/>
    <row r="871" ht="12" x14ac:dyDescent="0.2"/>
    <row r="872" ht="12" x14ac:dyDescent="0.2"/>
    <row r="873" ht="12" x14ac:dyDescent="0.2"/>
    <row r="874" ht="12" x14ac:dyDescent="0.2"/>
    <row r="875" ht="12" x14ac:dyDescent="0.2"/>
    <row r="876" ht="12" x14ac:dyDescent="0.2"/>
    <row r="877" ht="12" x14ac:dyDescent="0.2"/>
    <row r="878" ht="12" x14ac:dyDescent="0.2"/>
    <row r="879" ht="12" x14ac:dyDescent="0.2"/>
    <row r="880" ht="12" x14ac:dyDescent="0.2"/>
    <row r="881" ht="12" x14ac:dyDescent="0.2"/>
    <row r="882" ht="12" x14ac:dyDescent="0.2"/>
    <row r="883" ht="12" x14ac:dyDescent="0.2"/>
    <row r="884" ht="12" x14ac:dyDescent="0.2"/>
    <row r="885" ht="12" x14ac:dyDescent="0.2"/>
    <row r="886" ht="12" x14ac:dyDescent="0.2"/>
    <row r="887" ht="12" x14ac:dyDescent="0.2"/>
    <row r="888" ht="12" x14ac:dyDescent="0.2"/>
    <row r="889" ht="12" x14ac:dyDescent="0.2"/>
    <row r="890" ht="12" x14ac:dyDescent="0.2"/>
    <row r="891" ht="12" x14ac:dyDescent="0.2"/>
    <row r="892" ht="12" x14ac:dyDescent="0.2"/>
    <row r="893" ht="12" x14ac:dyDescent="0.2"/>
    <row r="894" ht="12" x14ac:dyDescent="0.2"/>
    <row r="895" ht="12" x14ac:dyDescent="0.2"/>
    <row r="896" ht="12" x14ac:dyDescent="0.2"/>
    <row r="897" ht="12" x14ac:dyDescent="0.2"/>
    <row r="898" ht="12" x14ac:dyDescent="0.2"/>
    <row r="899" ht="12" x14ac:dyDescent="0.2"/>
    <row r="900" ht="12" x14ac:dyDescent="0.2"/>
    <row r="901" ht="12" x14ac:dyDescent="0.2"/>
    <row r="902" ht="12" x14ac:dyDescent="0.2"/>
    <row r="903" ht="12" x14ac:dyDescent="0.2"/>
    <row r="904" ht="12" x14ac:dyDescent="0.2"/>
    <row r="905" ht="12" x14ac:dyDescent="0.2"/>
    <row r="906" ht="12" x14ac:dyDescent="0.2"/>
    <row r="907" ht="12" x14ac:dyDescent="0.2"/>
    <row r="908" ht="12" x14ac:dyDescent="0.2"/>
    <row r="909" ht="12" x14ac:dyDescent="0.2"/>
    <row r="910" ht="12" x14ac:dyDescent="0.2"/>
    <row r="911" ht="12" x14ac:dyDescent="0.2"/>
    <row r="912" ht="12" x14ac:dyDescent="0.2"/>
    <row r="913" ht="12" x14ac:dyDescent="0.2"/>
    <row r="914" ht="12" x14ac:dyDescent="0.2"/>
    <row r="915" ht="12" x14ac:dyDescent="0.2"/>
    <row r="916" ht="12" x14ac:dyDescent="0.2"/>
    <row r="917" ht="12" x14ac:dyDescent="0.2"/>
    <row r="918" ht="12" x14ac:dyDescent="0.2"/>
    <row r="919" ht="12" x14ac:dyDescent="0.2"/>
    <row r="920" ht="12" x14ac:dyDescent="0.2"/>
    <row r="921" ht="12" x14ac:dyDescent="0.2"/>
    <row r="922" ht="12" x14ac:dyDescent="0.2"/>
    <row r="923" ht="12" x14ac:dyDescent="0.2"/>
    <row r="924" ht="12" x14ac:dyDescent="0.2"/>
    <row r="925" ht="12" x14ac:dyDescent="0.2"/>
    <row r="926" ht="12" x14ac:dyDescent="0.2"/>
    <row r="927" ht="12" x14ac:dyDescent="0.2"/>
    <row r="928" ht="12" x14ac:dyDescent="0.2"/>
    <row r="929" ht="12" x14ac:dyDescent="0.2"/>
    <row r="930" ht="12" x14ac:dyDescent="0.2"/>
    <row r="931" ht="12" x14ac:dyDescent="0.2"/>
    <row r="932" ht="12" x14ac:dyDescent="0.2"/>
    <row r="933" ht="12" x14ac:dyDescent="0.2"/>
    <row r="934" ht="12" x14ac:dyDescent="0.2"/>
    <row r="935" ht="12" x14ac:dyDescent="0.2"/>
    <row r="936" ht="12" x14ac:dyDescent="0.2"/>
    <row r="937" ht="12" x14ac:dyDescent="0.2"/>
    <row r="938" ht="12" x14ac:dyDescent="0.2"/>
    <row r="939" ht="12" x14ac:dyDescent="0.2"/>
    <row r="940" ht="12" x14ac:dyDescent="0.2"/>
    <row r="941" ht="12" x14ac:dyDescent="0.2"/>
    <row r="942" ht="12" x14ac:dyDescent="0.2"/>
    <row r="943" ht="12" x14ac:dyDescent="0.2"/>
    <row r="944" ht="12" x14ac:dyDescent="0.2"/>
    <row r="945" ht="12" x14ac:dyDescent="0.2"/>
    <row r="946" ht="12" x14ac:dyDescent="0.2"/>
    <row r="947" ht="12" x14ac:dyDescent="0.2"/>
    <row r="948" ht="12" x14ac:dyDescent="0.2"/>
    <row r="949" ht="12" x14ac:dyDescent="0.2"/>
    <row r="950" ht="12" x14ac:dyDescent="0.2"/>
    <row r="951" ht="12" x14ac:dyDescent="0.2"/>
    <row r="952" ht="12" x14ac:dyDescent="0.2"/>
    <row r="953" ht="12" x14ac:dyDescent="0.2"/>
    <row r="954" ht="12" x14ac:dyDescent="0.2"/>
    <row r="955" ht="12" x14ac:dyDescent="0.2"/>
    <row r="956" ht="12" x14ac:dyDescent="0.2"/>
    <row r="957" ht="12" x14ac:dyDescent="0.2"/>
    <row r="958" ht="12" x14ac:dyDescent="0.2"/>
    <row r="959" ht="12" x14ac:dyDescent="0.2"/>
    <row r="960" ht="12" x14ac:dyDescent="0.2"/>
    <row r="961" ht="12" x14ac:dyDescent="0.2"/>
    <row r="962" ht="12" x14ac:dyDescent="0.2"/>
    <row r="963" ht="12" x14ac:dyDescent="0.2"/>
    <row r="964" ht="12" x14ac:dyDescent="0.2"/>
    <row r="965" ht="12" x14ac:dyDescent="0.2"/>
    <row r="966" ht="12" x14ac:dyDescent="0.2"/>
    <row r="967" ht="12" x14ac:dyDescent="0.2"/>
    <row r="968" ht="12" x14ac:dyDescent="0.2"/>
    <row r="969" ht="12" x14ac:dyDescent="0.2"/>
    <row r="970" ht="12" x14ac:dyDescent="0.2"/>
    <row r="971" ht="12" x14ac:dyDescent="0.2"/>
    <row r="972" ht="12" x14ac:dyDescent="0.2"/>
    <row r="973" ht="12" x14ac:dyDescent="0.2"/>
    <row r="974" ht="12" x14ac:dyDescent="0.2"/>
    <row r="975" ht="12" x14ac:dyDescent="0.2"/>
    <row r="976" ht="12" x14ac:dyDescent="0.2"/>
    <row r="977" ht="12" x14ac:dyDescent="0.2"/>
    <row r="978" ht="12" x14ac:dyDescent="0.2"/>
    <row r="979" ht="12" x14ac:dyDescent="0.2"/>
    <row r="980" ht="12" x14ac:dyDescent="0.2"/>
    <row r="981" ht="12" x14ac:dyDescent="0.2"/>
    <row r="982" ht="12" x14ac:dyDescent="0.2"/>
    <row r="983" ht="12" x14ac:dyDescent="0.2"/>
    <row r="984" ht="12" x14ac:dyDescent="0.2"/>
    <row r="985" ht="12" x14ac:dyDescent="0.2"/>
    <row r="986" ht="12" x14ac:dyDescent="0.2"/>
    <row r="987" ht="12" x14ac:dyDescent="0.2"/>
    <row r="988" ht="12" x14ac:dyDescent="0.2"/>
    <row r="989" ht="12" x14ac:dyDescent="0.2"/>
    <row r="990" ht="12" x14ac:dyDescent="0.2"/>
    <row r="991" ht="12" x14ac:dyDescent="0.2"/>
    <row r="992" ht="12" x14ac:dyDescent="0.2"/>
    <row r="993" ht="12" x14ac:dyDescent="0.2"/>
    <row r="994" ht="12" x14ac:dyDescent="0.2"/>
  </sheetData>
  <mergeCells count="4">
    <mergeCell ref="A1:P1"/>
    <mergeCell ref="A2:B2"/>
    <mergeCell ref="C2:E2"/>
    <mergeCell ref="K2:L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37"/>
  <sheetViews>
    <sheetView topLeftCell="AT4" zoomScale="90" zoomScaleNormal="90" workbookViewId="0">
      <selection activeCell="BC22" sqref="BC22:BN22"/>
    </sheetView>
  </sheetViews>
  <sheetFormatPr defaultRowHeight="15" x14ac:dyDescent="0.25"/>
  <cols>
    <col min="1" max="1" width="4.140625" customWidth="1"/>
    <col min="2" max="2" width="20.5703125" customWidth="1"/>
    <col min="3" max="3" width="5.28515625" customWidth="1"/>
    <col min="4" max="4" width="5.5703125" customWidth="1"/>
    <col min="5" max="5" width="4.42578125" customWidth="1"/>
    <col min="6" max="6" width="7.5703125" customWidth="1"/>
    <col min="7" max="7" width="6.28515625" customWidth="1"/>
    <col min="8" max="8" width="5.42578125" customWidth="1"/>
    <col min="9" max="9" width="7.140625" style="231" customWidth="1"/>
    <col min="10" max="10" width="4.42578125" style="231" customWidth="1"/>
    <col min="11" max="11" width="7.28515625" style="231" customWidth="1"/>
    <col min="12" max="12" width="6.140625" style="231" customWidth="1"/>
    <col min="13" max="13" width="6.85546875" style="231" bestFit="1" customWidth="1"/>
    <col min="14" max="14" width="3.42578125" style="231" bestFit="1" customWidth="1"/>
    <col min="15" max="15" width="5.28515625" customWidth="1"/>
    <col min="16" max="16" width="5" customWidth="1"/>
    <col min="17" max="17" width="4.85546875" customWidth="1"/>
    <col min="18" max="18" width="6.28515625" customWidth="1"/>
    <col min="19" max="19" width="5.5703125" customWidth="1"/>
    <col min="20" max="20" width="3.85546875" customWidth="1"/>
    <col min="21" max="21" width="5.28515625" style="231" customWidth="1"/>
    <col min="22" max="22" width="3.85546875" style="231" customWidth="1"/>
    <col min="23" max="23" width="4" style="231" customWidth="1"/>
    <col min="24" max="24" width="6.140625" style="231" bestFit="1" customWidth="1"/>
    <col min="25" max="25" width="8.42578125" style="231" bestFit="1" customWidth="1"/>
    <col min="26" max="26" width="3.42578125" style="231" bestFit="1" customWidth="1"/>
    <col min="27" max="27" width="6.28515625" customWidth="1"/>
    <col min="28" max="28" width="17.42578125" customWidth="1"/>
    <col min="29" max="29" width="4.85546875" customWidth="1"/>
    <col min="30" max="30" width="4.140625" customWidth="1"/>
    <col min="31" max="31" width="6.85546875" customWidth="1"/>
    <col min="32" max="32" width="7" customWidth="1"/>
    <col min="33" max="33" width="6.140625" customWidth="1"/>
    <col min="34" max="34" width="5.7109375" customWidth="1"/>
    <col min="35" max="35" width="5.28515625" style="231" customWidth="1"/>
    <col min="36" max="36" width="4.28515625" style="231" bestFit="1" customWidth="1"/>
    <col min="37" max="37" width="5" style="231" customWidth="1"/>
    <col min="38" max="38" width="6.7109375" style="231" customWidth="1"/>
    <col min="39" max="39" width="5.42578125" style="231" customWidth="1"/>
    <col min="40" max="40" width="3.42578125" style="231" bestFit="1" customWidth="1"/>
    <col min="41" max="41" width="5" customWidth="1"/>
    <col min="42" max="42" width="4.85546875" customWidth="1"/>
    <col min="43" max="43" width="7.5703125" customWidth="1"/>
    <col min="44" max="44" width="5.7109375" customWidth="1"/>
    <col min="45" max="45" width="5.140625" customWidth="1"/>
    <col min="46" max="46" width="3.5703125" customWidth="1"/>
    <col min="47" max="47" width="5.5703125" style="231" customWidth="1"/>
    <col min="48" max="48" width="7.5703125" style="231" customWidth="1"/>
    <col min="49" max="49" width="4.28515625" style="231" customWidth="1"/>
    <col min="50" max="50" width="6.140625" style="231" customWidth="1"/>
    <col min="51" max="51" width="7.140625" style="231" customWidth="1"/>
    <col min="52" max="52" width="4.28515625" style="231" customWidth="1"/>
    <col min="53" max="53" width="8.5703125" customWidth="1"/>
    <col min="54" max="54" width="20.140625" customWidth="1"/>
    <col min="55" max="55" width="8" customWidth="1"/>
    <col min="56" max="56" width="7.85546875" customWidth="1"/>
    <col min="57" max="57" width="8" customWidth="1"/>
    <col min="58" max="58" width="11" customWidth="1"/>
    <col min="59" max="59" width="9" style="60" customWidth="1"/>
    <col min="60" max="60" width="8.5703125" customWidth="1"/>
    <col min="61" max="61" width="7.85546875" style="231" customWidth="1"/>
    <col min="62" max="62" width="7.42578125" style="231" customWidth="1"/>
    <col min="63" max="63" width="7.5703125" style="231" customWidth="1"/>
    <col min="64" max="65" width="9.140625" style="231" customWidth="1"/>
    <col min="66" max="66" width="12.85546875" style="231" customWidth="1"/>
    <col min="67" max="67" width="13.42578125" customWidth="1"/>
    <col min="68" max="68" width="18.85546875" customWidth="1"/>
    <col min="69" max="69" width="9.7109375" customWidth="1"/>
    <col min="70" max="70" width="9" customWidth="1"/>
    <col min="71" max="71" width="5.85546875" customWidth="1"/>
    <col min="72" max="74" width="6.140625" customWidth="1"/>
    <col min="75" max="75" width="6.5703125" customWidth="1"/>
    <col min="76" max="76" width="6" customWidth="1"/>
    <col min="77" max="79" width="8.7109375" customWidth="1"/>
    <col min="80" max="80" width="8.42578125" style="232" customWidth="1"/>
    <col min="81" max="81" width="8.5703125" customWidth="1"/>
  </cols>
  <sheetData>
    <row r="1" spans="1:82" ht="18.75" x14ac:dyDescent="0.3">
      <c r="A1" s="452" t="s">
        <v>544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4"/>
      <c r="P1" s="424"/>
      <c r="Q1" s="424"/>
      <c r="R1" s="424"/>
      <c r="S1" s="424"/>
      <c r="T1" s="424"/>
      <c r="U1" s="424"/>
      <c r="V1" s="424"/>
      <c r="W1" s="424"/>
      <c r="X1" s="424"/>
      <c r="Y1" s="424"/>
      <c r="Z1" s="451"/>
      <c r="AA1" s="452" t="s">
        <v>544</v>
      </c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/>
      <c r="AP1" s="424"/>
      <c r="AQ1" s="424"/>
      <c r="AR1" s="424"/>
      <c r="AS1" s="424"/>
      <c r="AT1" s="424"/>
      <c r="AU1" s="424"/>
      <c r="AV1" s="424"/>
      <c r="AW1" s="424"/>
      <c r="AX1" s="424"/>
      <c r="AY1" s="424"/>
      <c r="AZ1" s="451"/>
      <c r="BA1" s="452" t="s">
        <v>544</v>
      </c>
      <c r="BB1" s="424"/>
      <c r="BC1" s="424"/>
      <c r="BD1" s="424"/>
      <c r="BE1" s="424"/>
      <c r="BF1" s="424"/>
      <c r="BG1" s="424"/>
      <c r="BH1" s="424"/>
      <c r="BI1" s="424"/>
      <c r="BJ1" s="424"/>
      <c r="BK1" s="424"/>
      <c r="BL1" s="424"/>
      <c r="BM1" s="424"/>
      <c r="BN1" s="424"/>
      <c r="BO1" s="452" t="s">
        <v>544</v>
      </c>
      <c r="BP1" s="424"/>
      <c r="BQ1" s="424"/>
      <c r="BR1" s="424"/>
      <c r="BS1" s="424"/>
      <c r="BT1" s="424"/>
      <c r="BU1" s="424"/>
      <c r="BV1" s="424"/>
      <c r="BW1" s="424"/>
      <c r="BX1" s="424"/>
      <c r="BY1" s="424"/>
      <c r="BZ1" s="424"/>
      <c r="CA1" s="424"/>
      <c r="CB1" s="424"/>
      <c r="CC1" s="424"/>
    </row>
    <row r="2" spans="1:82" ht="18.75" x14ac:dyDescent="0.3">
      <c r="A2" s="452" t="s">
        <v>545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51"/>
      <c r="AA2" s="452" t="s">
        <v>546</v>
      </c>
      <c r="AB2" s="424"/>
      <c r="AC2" s="424"/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4"/>
      <c r="AO2" s="424"/>
      <c r="AP2" s="424"/>
      <c r="AQ2" s="424"/>
      <c r="AR2" s="424"/>
      <c r="AS2" s="424"/>
      <c r="AT2" s="424"/>
      <c r="AU2" s="424"/>
      <c r="AV2" s="424"/>
      <c r="AW2" s="424"/>
      <c r="AX2" s="424"/>
      <c r="AY2" s="424"/>
      <c r="AZ2" s="451"/>
      <c r="BA2" s="452" t="s">
        <v>545</v>
      </c>
      <c r="BB2" s="424"/>
      <c r="BC2" s="424"/>
      <c r="BD2" s="424"/>
      <c r="BE2" s="424"/>
      <c r="BF2" s="424"/>
      <c r="BG2" s="424"/>
      <c r="BH2" s="424"/>
      <c r="BI2" s="424"/>
      <c r="BJ2" s="424"/>
      <c r="BK2" s="424"/>
      <c r="BL2" s="424"/>
      <c r="BM2" s="424"/>
      <c r="BN2" s="424"/>
      <c r="BO2" s="452" t="s">
        <v>546</v>
      </c>
      <c r="BP2" s="424"/>
      <c r="BQ2" s="424"/>
      <c r="BR2" s="424"/>
      <c r="BS2" s="424"/>
      <c r="BT2" s="424"/>
      <c r="BU2" s="424"/>
      <c r="BV2" s="424"/>
      <c r="BW2" s="424"/>
      <c r="BX2" s="424"/>
      <c r="BY2" s="424"/>
      <c r="BZ2" s="424"/>
      <c r="CA2" s="424"/>
      <c r="CB2" s="424"/>
      <c r="CC2" s="424"/>
    </row>
    <row r="3" spans="1:82" ht="18.75" x14ac:dyDescent="0.3">
      <c r="A3" s="215" t="s">
        <v>428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424" t="s">
        <v>560</v>
      </c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210"/>
      <c r="Y3" s="210"/>
      <c r="Z3" s="210"/>
      <c r="AA3" s="215" t="s">
        <v>558</v>
      </c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424" t="s">
        <v>547</v>
      </c>
      <c r="AM3" s="424"/>
      <c r="AN3" s="424"/>
      <c r="AO3" s="424"/>
      <c r="AP3" s="424"/>
      <c r="AQ3" s="424" t="s">
        <v>469</v>
      </c>
      <c r="AR3" s="424"/>
      <c r="AS3" s="424"/>
      <c r="AT3" s="424"/>
      <c r="AU3" s="424"/>
      <c r="AV3" s="424"/>
      <c r="AW3" s="424"/>
      <c r="AX3" s="210"/>
      <c r="AY3" s="210"/>
      <c r="AZ3" s="210"/>
      <c r="BA3" s="215" t="s">
        <v>558</v>
      </c>
      <c r="BB3" s="216"/>
      <c r="BC3" s="216"/>
      <c r="BD3" s="216"/>
      <c r="BE3" s="216"/>
      <c r="BF3" s="424" t="s">
        <v>557</v>
      </c>
      <c r="BG3" s="424"/>
      <c r="BH3" s="424"/>
      <c r="BI3" s="424"/>
      <c r="BJ3" s="424"/>
      <c r="BK3" s="424"/>
      <c r="BL3" s="424"/>
      <c r="BM3" s="424"/>
      <c r="BN3" s="451"/>
      <c r="BO3" s="215" t="s">
        <v>558</v>
      </c>
      <c r="BP3" s="216"/>
      <c r="BQ3" s="216"/>
      <c r="BR3" s="216"/>
      <c r="BS3" s="216"/>
      <c r="BT3" s="216"/>
      <c r="BU3" s="216"/>
      <c r="BV3" s="216"/>
      <c r="BW3" s="216"/>
      <c r="BX3" s="216"/>
      <c r="BY3" s="216"/>
      <c r="BZ3" s="424"/>
      <c r="CA3" s="424"/>
      <c r="CB3" s="424"/>
      <c r="CC3" s="424"/>
    </row>
    <row r="4" spans="1:82" ht="18.75" customHeight="1" x14ac:dyDescent="0.25">
      <c r="A4" s="217" t="s">
        <v>548</v>
      </c>
      <c r="B4" s="218" t="s">
        <v>549</v>
      </c>
      <c r="C4" s="506" t="s">
        <v>11</v>
      </c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7"/>
      <c r="O4" s="506" t="s">
        <v>12</v>
      </c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7"/>
      <c r="AA4" s="219"/>
      <c r="AB4" s="219"/>
      <c r="AC4" s="506" t="s">
        <v>13</v>
      </c>
      <c r="AD4" s="508"/>
      <c r="AE4" s="508"/>
      <c r="AF4" s="508"/>
      <c r="AG4" s="507"/>
      <c r="AH4" s="219"/>
      <c r="AI4" s="219"/>
      <c r="AJ4" s="219"/>
      <c r="AK4" s="219"/>
      <c r="AL4" s="219"/>
      <c r="AM4" s="219"/>
      <c r="AN4" s="219"/>
      <c r="AO4" s="506" t="s">
        <v>23</v>
      </c>
      <c r="AP4" s="508"/>
      <c r="AQ4" s="508"/>
      <c r="AR4" s="508"/>
      <c r="AS4" s="508"/>
      <c r="AT4" s="219"/>
      <c r="AU4" s="219"/>
      <c r="AV4" s="219"/>
      <c r="AW4" s="219"/>
      <c r="AX4" s="219"/>
      <c r="AY4" s="219"/>
      <c r="AZ4" s="219"/>
      <c r="BA4" s="506" t="s">
        <v>39</v>
      </c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218"/>
      <c r="BP4" s="218"/>
      <c r="BQ4" s="220" t="s">
        <v>40</v>
      </c>
      <c r="BR4" s="220"/>
      <c r="BS4" s="506" t="s">
        <v>53</v>
      </c>
      <c r="BT4" s="507"/>
      <c r="BU4" s="239" t="s">
        <v>559</v>
      </c>
      <c r="BV4" s="239" t="s">
        <v>559</v>
      </c>
      <c r="BW4" s="506" t="s">
        <v>496</v>
      </c>
      <c r="BX4" s="507"/>
      <c r="BY4" s="506"/>
      <c r="BZ4" s="507"/>
      <c r="CA4" s="506"/>
      <c r="CB4" s="507"/>
      <c r="CC4" s="221"/>
    </row>
    <row r="5" spans="1:82" ht="60" x14ac:dyDescent="0.25">
      <c r="A5" s="218"/>
      <c r="B5" s="218"/>
      <c r="C5" s="222" t="s">
        <v>550</v>
      </c>
      <c r="D5" s="222" t="s">
        <v>551</v>
      </c>
      <c r="E5" s="223" t="s">
        <v>552</v>
      </c>
      <c r="F5" s="222" t="s">
        <v>51</v>
      </c>
      <c r="G5" s="222" t="s">
        <v>553</v>
      </c>
      <c r="H5" s="222"/>
      <c r="I5" s="222" t="s">
        <v>554</v>
      </c>
      <c r="J5" s="222" t="s">
        <v>55</v>
      </c>
      <c r="K5" s="222" t="s">
        <v>555</v>
      </c>
      <c r="L5" s="222" t="s">
        <v>52</v>
      </c>
      <c r="M5" s="222" t="s">
        <v>10</v>
      </c>
      <c r="N5" s="222"/>
      <c r="O5" s="222" t="s">
        <v>550</v>
      </c>
      <c r="P5" s="222" t="s">
        <v>551</v>
      </c>
      <c r="Q5" s="223" t="s">
        <v>552</v>
      </c>
      <c r="R5" s="222" t="s">
        <v>51</v>
      </c>
      <c r="S5" s="222" t="s">
        <v>553</v>
      </c>
      <c r="T5" s="222"/>
      <c r="U5" s="222" t="s">
        <v>554</v>
      </c>
      <c r="V5" s="222" t="s">
        <v>55</v>
      </c>
      <c r="W5" s="222" t="s">
        <v>54</v>
      </c>
      <c r="X5" s="222" t="s">
        <v>52</v>
      </c>
      <c r="Y5" s="222" t="s">
        <v>10</v>
      </c>
      <c r="Z5" s="222"/>
      <c r="AA5" s="217" t="s">
        <v>548</v>
      </c>
      <c r="AB5" s="218" t="s">
        <v>549</v>
      </c>
      <c r="AC5" s="222" t="s">
        <v>550</v>
      </c>
      <c r="AD5" s="222" t="s">
        <v>551</v>
      </c>
      <c r="AE5" s="223" t="s">
        <v>552</v>
      </c>
      <c r="AF5" s="222" t="s">
        <v>51</v>
      </c>
      <c r="AG5" s="222" t="s">
        <v>553</v>
      </c>
      <c r="AH5" s="222"/>
      <c r="AI5" s="222" t="s">
        <v>554</v>
      </c>
      <c r="AJ5" s="222" t="s">
        <v>55</v>
      </c>
      <c r="AK5" s="222" t="s">
        <v>555</v>
      </c>
      <c r="AL5" s="222" t="s">
        <v>52</v>
      </c>
      <c r="AM5" s="224" t="s">
        <v>10</v>
      </c>
      <c r="AN5" s="222"/>
      <c r="AO5" s="222" t="s">
        <v>550</v>
      </c>
      <c r="AP5" s="222" t="s">
        <v>551</v>
      </c>
      <c r="AQ5" s="223" t="s">
        <v>552</v>
      </c>
      <c r="AR5" s="222" t="s">
        <v>51</v>
      </c>
      <c r="AS5" s="222" t="s">
        <v>553</v>
      </c>
      <c r="AT5" s="222"/>
      <c r="AU5" s="222" t="s">
        <v>554</v>
      </c>
      <c r="AV5" s="222" t="s">
        <v>55</v>
      </c>
      <c r="AW5" s="222" t="s">
        <v>555</v>
      </c>
      <c r="AX5" s="222" t="s">
        <v>52</v>
      </c>
      <c r="AY5" s="222" t="s">
        <v>10</v>
      </c>
      <c r="AZ5" s="222"/>
      <c r="BA5" s="217" t="s">
        <v>548</v>
      </c>
      <c r="BB5" s="218" t="s">
        <v>549</v>
      </c>
      <c r="BC5" s="222" t="s">
        <v>550</v>
      </c>
      <c r="BD5" s="222" t="s">
        <v>551</v>
      </c>
      <c r="BE5" s="223" t="s">
        <v>552</v>
      </c>
      <c r="BF5" s="222" t="s">
        <v>51</v>
      </c>
      <c r="BG5" s="222" t="s">
        <v>553</v>
      </c>
      <c r="BH5" s="222"/>
      <c r="BI5" s="222" t="s">
        <v>554</v>
      </c>
      <c r="BJ5" s="222" t="s">
        <v>55</v>
      </c>
      <c r="BK5" s="222" t="s">
        <v>555</v>
      </c>
      <c r="BL5" s="222" t="s">
        <v>52</v>
      </c>
      <c r="BM5" s="222" t="s">
        <v>10</v>
      </c>
      <c r="BN5" s="222"/>
      <c r="BO5" s="217" t="s">
        <v>548</v>
      </c>
      <c r="BP5" s="218" t="s">
        <v>549</v>
      </c>
      <c r="BQ5" s="222" t="s">
        <v>51</v>
      </c>
      <c r="BR5" s="223" t="s">
        <v>52</v>
      </c>
      <c r="BS5" s="222" t="s">
        <v>51</v>
      </c>
      <c r="BT5" s="223" t="s">
        <v>52</v>
      </c>
      <c r="BU5" s="223" t="s">
        <v>51</v>
      </c>
      <c r="BV5" s="223" t="s">
        <v>52</v>
      </c>
      <c r="BW5" s="222" t="s">
        <v>51</v>
      </c>
      <c r="BX5" s="223" t="s">
        <v>52</v>
      </c>
      <c r="BY5" s="223" t="s">
        <v>7</v>
      </c>
      <c r="BZ5" s="223" t="s">
        <v>556</v>
      </c>
      <c r="CA5" s="223" t="s">
        <v>37</v>
      </c>
      <c r="CB5" s="225" t="s">
        <v>16</v>
      </c>
      <c r="CC5" s="222" t="s">
        <v>36</v>
      </c>
      <c r="CD5" s="371"/>
    </row>
    <row r="6" spans="1:82" s="45" customFormat="1" x14ac:dyDescent="0.25">
      <c r="A6" s="226"/>
      <c r="B6" s="226"/>
      <c r="C6" s="44">
        <v>10</v>
      </c>
      <c r="D6" s="44">
        <v>5</v>
      </c>
      <c r="E6" s="44">
        <v>5</v>
      </c>
      <c r="F6" s="44">
        <v>80</v>
      </c>
      <c r="G6" s="44">
        <f t="shared" ref="G6:G35" si="0">SUM(C6:F6)</f>
        <v>100</v>
      </c>
      <c r="H6" s="44"/>
      <c r="I6" s="44">
        <v>10</v>
      </c>
      <c r="J6" s="44">
        <v>5</v>
      </c>
      <c r="K6" s="44">
        <v>5</v>
      </c>
      <c r="L6" s="44">
        <v>80</v>
      </c>
      <c r="M6" s="44">
        <v>100</v>
      </c>
      <c r="N6" s="44" t="s">
        <v>36</v>
      </c>
      <c r="O6" s="44">
        <v>10</v>
      </c>
      <c r="P6" s="44">
        <v>5</v>
      </c>
      <c r="Q6" s="44">
        <v>5</v>
      </c>
      <c r="R6" s="44">
        <v>80</v>
      </c>
      <c r="S6" s="44">
        <f>SUM(O6:R6)</f>
        <v>100</v>
      </c>
      <c r="T6" s="44"/>
      <c r="U6" s="44">
        <v>10</v>
      </c>
      <c r="V6" s="44">
        <v>5</v>
      </c>
      <c r="W6" s="44">
        <v>5</v>
      </c>
      <c r="X6" s="44">
        <v>80</v>
      </c>
      <c r="Y6" s="44">
        <v>100</v>
      </c>
      <c r="Z6" s="44" t="s">
        <v>36</v>
      </c>
      <c r="AA6" s="226"/>
      <c r="AB6" s="226"/>
      <c r="AC6" s="44">
        <v>10</v>
      </c>
      <c r="AD6" s="44">
        <v>5</v>
      </c>
      <c r="AE6" s="44">
        <v>5</v>
      </c>
      <c r="AF6" s="44">
        <v>80</v>
      </c>
      <c r="AG6" s="44">
        <f>SUM(AC6:AF6)</f>
        <v>100</v>
      </c>
      <c r="AH6" s="44"/>
      <c r="AI6" s="44">
        <v>10</v>
      </c>
      <c r="AJ6" s="44">
        <v>5</v>
      </c>
      <c r="AK6" s="44">
        <v>5</v>
      </c>
      <c r="AL6" s="44">
        <v>80</v>
      </c>
      <c r="AM6" s="44">
        <v>100</v>
      </c>
      <c r="AN6" s="44" t="s">
        <v>36</v>
      </c>
      <c r="AO6" s="44">
        <v>10</v>
      </c>
      <c r="AP6" s="44">
        <v>5</v>
      </c>
      <c r="AQ6" s="44">
        <v>5</v>
      </c>
      <c r="AR6" s="44">
        <v>80</v>
      </c>
      <c r="AS6" s="44">
        <f>SUM(AO6:AR6)</f>
        <v>100</v>
      </c>
      <c r="AT6" s="44"/>
      <c r="AU6" s="44">
        <v>10</v>
      </c>
      <c r="AV6" s="44">
        <v>5</v>
      </c>
      <c r="AW6" s="44">
        <v>5</v>
      </c>
      <c r="AX6" s="44">
        <v>80</v>
      </c>
      <c r="AY6" s="44">
        <v>100</v>
      </c>
      <c r="AZ6" s="44" t="s">
        <v>36</v>
      </c>
      <c r="BA6" s="226"/>
      <c r="BB6" s="226"/>
      <c r="BC6" s="44">
        <v>10</v>
      </c>
      <c r="BD6" s="44">
        <v>5</v>
      </c>
      <c r="BE6" s="44">
        <v>5</v>
      </c>
      <c r="BF6" s="44">
        <v>80</v>
      </c>
      <c r="BG6" s="44">
        <f>SUM(BC6:BF6)</f>
        <v>100</v>
      </c>
      <c r="BH6" s="44"/>
      <c r="BI6" s="44">
        <v>10</v>
      </c>
      <c r="BJ6" s="44">
        <v>5</v>
      </c>
      <c r="BK6" s="44">
        <v>5</v>
      </c>
      <c r="BL6" s="44">
        <v>80</v>
      </c>
      <c r="BM6" s="44">
        <v>100</v>
      </c>
      <c r="BN6" s="44" t="s">
        <v>36</v>
      </c>
      <c r="BO6" s="226"/>
      <c r="BP6" s="226"/>
      <c r="BQ6" s="227">
        <v>50</v>
      </c>
      <c r="BR6" s="44">
        <v>50</v>
      </c>
      <c r="BS6" s="44">
        <v>50</v>
      </c>
      <c r="BT6" s="44">
        <v>50</v>
      </c>
      <c r="BU6" s="44"/>
      <c r="BV6" s="44"/>
      <c r="BW6" s="243">
        <v>50</v>
      </c>
      <c r="BX6" s="44">
        <v>50</v>
      </c>
      <c r="BY6" s="226">
        <f t="shared" ref="BY6:BY29" si="1">(G6+S6+AG6+AS6+BG6)</f>
        <v>500</v>
      </c>
      <c r="BZ6" s="226">
        <f t="shared" ref="BZ6:BZ35" si="2">(M6+Y6+AM6+AY6+BM6)</f>
        <v>500</v>
      </c>
      <c r="CA6" s="226">
        <f>SUM(BY6:BZ6)</f>
        <v>1000</v>
      </c>
      <c r="CB6" s="228"/>
      <c r="CC6" s="226"/>
      <c r="CD6" s="357">
        <v>203</v>
      </c>
    </row>
    <row r="7" spans="1:82" ht="15.75" x14ac:dyDescent="0.25">
      <c r="A7" s="46" t="s">
        <v>61</v>
      </c>
      <c r="B7" s="47" t="s">
        <v>62</v>
      </c>
      <c r="C7" s="22">
        <v>7.5</v>
      </c>
      <c r="D7" s="237">
        <v>4</v>
      </c>
      <c r="E7" s="237">
        <v>4.5</v>
      </c>
      <c r="F7" s="22">
        <v>56</v>
      </c>
      <c r="G7" s="209">
        <f t="shared" si="0"/>
        <v>72</v>
      </c>
      <c r="H7" s="236" t="str">
        <f t="shared" ref="H7:H35" si="3">IF(G7&gt;=91,"A1",IF(G7&gt;=81,"A2",IF(G7&gt;=71,"B1",IF(G7&gt;=61,"B2",IF(G7&gt;=51,"C1",IF(G7&gt;=41,"C2",IF(G7&gt;=33,"D","E")))))))</f>
        <v>B1</v>
      </c>
      <c r="I7" s="236">
        <v>5.25</v>
      </c>
      <c r="J7" s="236">
        <v>4</v>
      </c>
      <c r="K7" s="236">
        <v>5</v>
      </c>
      <c r="L7" s="209">
        <v>54.5</v>
      </c>
      <c r="M7" s="209">
        <f t="shared" ref="M7:M35" si="4">SUM(I7:L7)</f>
        <v>68.75</v>
      </c>
      <c r="N7" s="236" t="str">
        <f>IF(M7&gt;=91,"A1",IF(M7&gt;=81,"A2",IF(M7&gt;=71,"B1",IF(M7&gt;=61,"B2",IF(M7&gt;=51,"C1",IF(M7&gt;=41,"C2",IF(M7&gt;=33,"D","E")))))))</f>
        <v>B2</v>
      </c>
      <c r="O7" s="142">
        <v>6</v>
      </c>
      <c r="P7" s="237">
        <v>4</v>
      </c>
      <c r="Q7" s="237">
        <v>4.5</v>
      </c>
      <c r="R7" s="237">
        <v>44</v>
      </c>
      <c r="S7" s="209">
        <f>(O7+P7+Q7+R7)</f>
        <v>58.5</v>
      </c>
      <c r="T7" s="236" t="str">
        <f>IF(S7&gt;=91,"A1",IF(S7&gt;=81,"A2",IF(S7&gt;=71,"B1",IF(S7&gt;=61,"B2",IF(S7&gt;=51,"C1",IF(S7&gt;=41,"C2",IF(S7&gt;=33,"D","E")))))))</f>
        <v>C1</v>
      </c>
      <c r="U7" s="34">
        <v>5.75</v>
      </c>
      <c r="V7" s="236">
        <v>4</v>
      </c>
      <c r="W7" s="236">
        <v>4</v>
      </c>
      <c r="X7" s="236">
        <v>51</v>
      </c>
      <c r="Y7" s="208">
        <f t="shared" ref="Y7:Y8" si="5">SUM(U7:X7)</f>
        <v>64.75</v>
      </c>
      <c r="Z7" s="211" t="str">
        <f>IF(Y7&gt;=91,"A1",IF(Y7&gt;=81,"A2",IF(Y7&gt;=71,"B1",IF(Y7&gt;=61,"B2",IF(Y7&gt;=51,"C1",IF(Y7&gt;=41,"C2",IF(Y7&gt;=33,"D","E")))))))</f>
        <v>B2</v>
      </c>
      <c r="AA7" s="46" t="s">
        <v>61</v>
      </c>
      <c r="AB7" s="47" t="s">
        <v>62</v>
      </c>
      <c r="AC7" s="234">
        <v>2.75</v>
      </c>
      <c r="AD7" s="234">
        <v>4</v>
      </c>
      <c r="AE7" s="234">
        <v>4.5</v>
      </c>
      <c r="AF7" s="234">
        <v>40</v>
      </c>
      <c r="AG7" s="229">
        <f>(AC7+AD7+AE7+AF7)</f>
        <v>51.25</v>
      </c>
      <c r="AH7" s="229" t="str">
        <f>IF(AG7&gt;=91,"A1",IF(AG7&gt;=81,"A2",IF(AG7&gt;=71,"B1",IF(AG7&gt;=61,"B2",IF(AG7&gt;=51,"C1",IF(AG7&gt;=41,"C2",IF(AG7&gt;=33,"D","E")))))))</f>
        <v>C1</v>
      </c>
      <c r="AI7" s="34">
        <v>4.25</v>
      </c>
      <c r="AJ7" s="213">
        <v>4</v>
      </c>
      <c r="AK7" s="213">
        <v>3.5</v>
      </c>
      <c r="AL7" s="29">
        <v>39.5</v>
      </c>
      <c r="AM7" s="208">
        <f>SUM(AI7:AL7)</f>
        <v>51.25</v>
      </c>
      <c r="AN7" s="211" t="str">
        <f>IF(AM7&gt;=91,"A1",IF(AM7&gt;=81,"A2",IF(AM7&gt;=71,"B1",IF(AM7&gt;=61,"B2",IF(AM7&gt;=51,"C1",IF(AM7&gt;=41,"C2",IF(AM7&gt;=33,"D","E")))))))</f>
        <v>C1</v>
      </c>
      <c r="AO7" s="234">
        <v>4.75</v>
      </c>
      <c r="AP7" s="234">
        <v>4</v>
      </c>
      <c r="AQ7" s="234">
        <v>3.5</v>
      </c>
      <c r="AR7" s="234">
        <v>37.5</v>
      </c>
      <c r="AS7" s="229">
        <f>(AO7+AP7+AQ7+AR7)</f>
        <v>49.75</v>
      </c>
      <c r="AT7" s="229" t="str">
        <f>IF(AS7&gt;=91,"A1",IF(AS7&gt;=81,"A2",IF(AS7&gt;=71,"B1",IF(AS7&gt;=61,"B2",IF(AS7&gt;=51,"C1",IF(AS7&gt;=41,"C2",IF(AS7&gt;=33,"D","E")))))))</f>
        <v>C2</v>
      </c>
      <c r="AU7" s="34">
        <v>4.75</v>
      </c>
      <c r="AV7" s="198">
        <v>4</v>
      </c>
      <c r="AW7" s="198">
        <v>4</v>
      </c>
      <c r="AX7" s="197">
        <v>40</v>
      </c>
      <c r="AY7" s="208">
        <f t="shared" ref="AY7:AY8" si="6">SUM(AU7:AX7)</f>
        <v>52.75</v>
      </c>
      <c r="AZ7" s="208" t="str">
        <f>IF(AY7&gt;=91,"A1",IF(AY7&gt;=81,"A2",IF(AY7&gt;=71,"B1",IF(AY7&gt;=61,"B2",IF(AY7&gt;=51,"C1",IF(AY7&gt;=41,"C2",IF(AY7&gt;=33,"D","E")))))))</f>
        <v>C1</v>
      </c>
      <c r="BA7" s="46" t="s">
        <v>61</v>
      </c>
      <c r="BB7" s="47" t="s">
        <v>62</v>
      </c>
      <c r="BC7" s="114">
        <v>6.25</v>
      </c>
      <c r="BD7" s="234">
        <v>3</v>
      </c>
      <c r="BE7" s="234">
        <v>3</v>
      </c>
      <c r="BF7" s="234">
        <v>39</v>
      </c>
      <c r="BG7" s="208">
        <f>(BC7+BD7+BE7+BF7)</f>
        <v>51.25</v>
      </c>
      <c r="BH7" s="229" t="str">
        <f>IF(BG7&gt;=91,"A1",IF(BG7&gt;=81,"A2",IF(BG7&gt;=71,"B1",IF(BG7&gt;=61,"B2",IF(BG7&gt;=51,"C1",IF(BG7&gt;=41,"C2",IF(BG7&gt;=33,"D","E")))))))</f>
        <v>C1</v>
      </c>
      <c r="BI7" s="236">
        <v>5.5</v>
      </c>
      <c r="BJ7" s="236">
        <v>4</v>
      </c>
      <c r="BK7" s="236">
        <v>4.5</v>
      </c>
      <c r="BL7" s="236">
        <v>33</v>
      </c>
      <c r="BM7" s="43">
        <f t="shared" ref="BM7:BM8" si="7">SUM(BI7:BL7)</f>
        <v>47</v>
      </c>
      <c r="BN7" s="211" t="str">
        <f>IF(BM7&gt;=91,"A1",IF(BM7&gt;=81,"A2",IF(BM7&gt;=71,"B1",IF(BM7&gt;=61,"B2",IF(BM7&gt;=51,"C1",IF(BM7&gt;=41,"C2",IF(BM7&gt;=33,"D","E")))))))</f>
        <v>C2</v>
      </c>
      <c r="BO7" s="46" t="s">
        <v>61</v>
      </c>
      <c r="BP7" s="47" t="s">
        <v>62</v>
      </c>
      <c r="BQ7" s="234">
        <v>26.5</v>
      </c>
      <c r="BR7" s="44">
        <v>43</v>
      </c>
      <c r="BS7" s="19">
        <v>26</v>
      </c>
      <c r="BT7" s="212">
        <v>36</v>
      </c>
      <c r="BU7" s="21">
        <v>17</v>
      </c>
      <c r="BV7" s="236">
        <v>19</v>
      </c>
      <c r="BW7" s="244">
        <v>41.5</v>
      </c>
      <c r="BX7" s="212">
        <v>33</v>
      </c>
      <c r="BY7" s="44">
        <f t="shared" si="1"/>
        <v>282.75</v>
      </c>
      <c r="BZ7" s="44">
        <f t="shared" si="2"/>
        <v>284.5</v>
      </c>
      <c r="CA7" s="211">
        <f t="shared" ref="CA7:CA35" si="8">SUM(BY7:BZ7)</f>
        <v>567.25</v>
      </c>
      <c r="CB7" s="208">
        <f>CA7/1000*100</f>
        <v>56.725000000000001</v>
      </c>
      <c r="CC7" s="211" t="str">
        <f>IF(CB7&gt;=91,"A1",IF(CB7&gt;=81,"A2",IF(CB7&gt;=71,"B1",IF(CB7&gt;=61,"B2",IF(CB7&gt;=51,"C1",IF(CB7&gt;=41,"C2",IF(CB7&gt;=33,"D","E")))))))</f>
        <v>C1</v>
      </c>
      <c r="CD7" s="332">
        <v>163.52000000000001</v>
      </c>
    </row>
    <row r="8" spans="1:82" ht="15.75" x14ac:dyDescent="0.25">
      <c r="A8" s="46" t="s">
        <v>63</v>
      </c>
      <c r="B8" s="47" t="s">
        <v>64</v>
      </c>
      <c r="C8" s="22">
        <v>8.5</v>
      </c>
      <c r="D8" s="237">
        <v>4</v>
      </c>
      <c r="E8" s="237">
        <v>4</v>
      </c>
      <c r="F8" s="22">
        <v>50</v>
      </c>
      <c r="G8" s="209">
        <f t="shared" si="0"/>
        <v>66.5</v>
      </c>
      <c r="H8" s="236" t="str">
        <f t="shared" si="3"/>
        <v>B2</v>
      </c>
      <c r="I8" s="236">
        <v>6.25</v>
      </c>
      <c r="J8" s="236">
        <v>4</v>
      </c>
      <c r="K8" s="236">
        <v>5</v>
      </c>
      <c r="L8" s="209">
        <v>53.5</v>
      </c>
      <c r="M8" s="209">
        <f t="shared" si="4"/>
        <v>68.75</v>
      </c>
      <c r="N8" s="236" t="str">
        <f t="shared" ref="N8:N35" si="9">IF(M8&gt;=91,"A1",IF(M8&gt;=81,"A2",IF(M8&gt;=71,"B1",IF(M8&gt;=61,"B2",IF(M8&gt;=51,"C1",IF(M8&gt;=41,"C2",IF(M8&gt;=33,"D","E")))))))</f>
        <v>B2</v>
      </c>
      <c r="O8" s="142">
        <v>7.5</v>
      </c>
      <c r="P8" s="237">
        <v>4</v>
      </c>
      <c r="Q8" s="237">
        <v>4</v>
      </c>
      <c r="R8" s="237">
        <v>55</v>
      </c>
      <c r="S8" s="209">
        <f t="shared" ref="S8:S35" si="10">(O8+P8+Q8+R8)</f>
        <v>70.5</v>
      </c>
      <c r="T8" s="236" t="str">
        <f t="shared" ref="T8:T35" si="11">IF(S8&gt;=91,"A1",IF(S8&gt;=81,"A2",IF(S8&gt;=71,"B1",IF(S8&gt;=61,"B2",IF(S8&gt;=51,"C1",IF(S8&gt;=41,"C2",IF(S8&gt;=33,"D","E")))))))</f>
        <v>B2</v>
      </c>
      <c r="U8" s="34">
        <v>5.5</v>
      </c>
      <c r="V8" s="236">
        <v>4</v>
      </c>
      <c r="W8" s="236">
        <v>4</v>
      </c>
      <c r="X8" s="236">
        <v>61</v>
      </c>
      <c r="Y8" s="208">
        <f t="shared" si="5"/>
        <v>74.5</v>
      </c>
      <c r="Z8" s="211" t="str">
        <f t="shared" ref="Z8:Z35" si="12">IF(Y8&gt;=91,"A1",IF(Y8&gt;=81,"A2",IF(Y8&gt;=71,"B1",IF(Y8&gt;=61,"B2",IF(Y8&gt;=51,"C1",IF(Y8&gt;=41,"C2",IF(Y8&gt;=33,"D","E")))))))</f>
        <v>B1</v>
      </c>
      <c r="AA8" s="46" t="s">
        <v>63</v>
      </c>
      <c r="AB8" s="47" t="s">
        <v>64</v>
      </c>
      <c r="AC8" s="234">
        <v>8.25</v>
      </c>
      <c r="AD8" s="234">
        <v>4</v>
      </c>
      <c r="AE8" s="234">
        <v>4</v>
      </c>
      <c r="AF8" s="234">
        <v>36.5</v>
      </c>
      <c r="AG8" s="229">
        <f t="shared" ref="AG8:AG35" si="13">(AC8+AD8+AE8+AF8)</f>
        <v>52.75</v>
      </c>
      <c r="AH8" s="229" t="str">
        <f t="shared" ref="AH8:AH35" si="14">IF(AG8&gt;=91,"A1",IF(AG8&gt;=81,"A2",IF(AG8&gt;=71,"B1",IF(AG8&gt;=61,"B2",IF(AG8&gt;=51,"C1",IF(AG8&gt;=41,"C2",IF(AG8&gt;=33,"D","E")))))))</f>
        <v>C1</v>
      </c>
      <c r="AI8" s="34">
        <v>5.25</v>
      </c>
      <c r="AJ8" s="213">
        <v>4</v>
      </c>
      <c r="AK8" s="213">
        <v>3.5</v>
      </c>
      <c r="AL8" s="212">
        <v>56</v>
      </c>
      <c r="AM8" s="208">
        <f t="shared" ref="AM8:AM9" si="15">SUM(AI8:AL8)</f>
        <v>68.75</v>
      </c>
      <c r="AN8" s="211" t="str">
        <f t="shared" ref="AN8:AN35" si="16">IF(AM8&gt;=91,"A1",IF(AM8&gt;=81,"A2",IF(AM8&gt;=71,"B1",IF(AM8&gt;=61,"B2",IF(AM8&gt;=51,"C1",IF(AM8&gt;=41,"C2",IF(AM8&gt;=33,"D","E")))))))</f>
        <v>B2</v>
      </c>
      <c r="AO8" s="234">
        <v>8</v>
      </c>
      <c r="AP8" s="234">
        <v>4</v>
      </c>
      <c r="AQ8" s="234">
        <v>4</v>
      </c>
      <c r="AR8" s="234">
        <v>60</v>
      </c>
      <c r="AS8" s="229">
        <f t="shared" ref="AS8:AS28" si="17">(AO8+AP8+AQ8+AR8)</f>
        <v>76</v>
      </c>
      <c r="AT8" s="229" t="str">
        <f t="shared" ref="AT8:AT28" si="18">IF(AS8&gt;=91,"A1",IF(AS8&gt;=81,"A2",IF(AS8&gt;=71,"B1",IF(AS8&gt;=61,"B2",IF(AS8&gt;=51,"C1",IF(AS8&gt;=41,"C2",IF(AS8&gt;=33,"D","E")))))))</f>
        <v>B1</v>
      </c>
      <c r="AU8" s="35">
        <v>7.25</v>
      </c>
      <c r="AV8" s="230">
        <v>4</v>
      </c>
      <c r="AW8" s="230">
        <v>4</v>
      </c>
      <c r="AX8" s="212">
        <v>52.5</v>
      </c>
      <c r="AY8" s="208">
        <f t="shared" si="6"/>
        <v>67.75</v>
      </c>
      <c r="AZ8" s="208" t="str">
        <f t="shared" ref="AZ8:AZ35" si="19">IF(AY8&gt;=91,"A1",IF(AY8&gt;=81,"A2",IF(AY8&gt;=71,"B1",IF(AY8&gt;=61,"B2",IF(AY8&gt;=51,"C1",IF(AY8&gt;=41,"C2",IF(AY8&gt;=33,"D","E")))))))</f>
        <v>B2</v>
      </c>
      <c r="BA8" s="46" t="s">
        <v>63</v>
      </c>
      <c r="BB8" s="47" t="s">
        <v>64</v>
      </c>
      <c r="BC8" s="114">
        <v>9.25</v>
      </c>
      <c r="BD8" s="234">
        <v>4</v>
      </c>
      <c r="BE8" s="234">
        <v>4</v>
      </c>
      <c r="BF8" s="234">
        <v>60</v>
      </c>
      <c r="BG8" s="208">
        <f t="shared" ref="BG8:BG35" si="20">(BC8+BD8+BE8+BF8)</f>
        <v>77.25</v>
      </c>
      <c r="BH8" s="229" t="str">
        <f t="shared" ref="BH8:BH28" si="21">IF(BG8&gt;=91,"A1",IF(BG8&gt;=81,"A2",IF(BG8&gt;=71,"B1",IF(BG8&gt;=61,"B2",IF(BG8&gt;=51,"C1",IF(BG8&gt;=41,"C2",IF(BG8&gt;=33,"D","E")))))))</f>
        <v>B1</v>
      </c>
      <c r="BI8" s="236">
        <v>8</v>
      </c>
      <c r="BJ8" s="236">
        <v>3.5</v>
      </c>
      <c r="BK8" s="236">
        <v>3</v>
      </c>
      <c r="BL8" s="236">
        <v>52.5</v>
      </c>
      <c r="BM8" s="43">
        <f t="shared" si="7"/>
        <v>67</v>
      </c>
      <c r="BN8" s="211" t="str">
        <f t="shared" ref="BN8:BN35" si="22">IF(BM8&gt;=91,"A1",IF(BM8&gt;=81,"A2",IF(BM8&gt;=71,"B1",IF(BM8&gt;=61,"B2",IF(BM8&gt;=51,"C1",IF(BM8&gt;=41,"C2",IF(BM8&gt;=33,"D","E")))))))</f>
        <v>B2</v>
      </c>
      <c r="BO8" s="46" t="s">
        <v>63</v>
      </c>
      <c r="BP8" s="47" t="s">
        <v>64</v>
      </c>
      <c r="BQ8" s="234">
        <v>40.5</v>
      </c>
      <c r="BR8" s="236">
        <v>42.5</v>
      </c>
      <c r="BS8" s="20" t="s">
        <v>415</v>
      </c>
      <c r="BT8" s="212">
        <v>36.5</v>
      </c>
      <c r="BU8" s="20" t="s">
        <v>415</v>
      </c>
      <c r="BV8" s="236">
        <v>12.5</v>
      </c>
      <c r="BW8" s="245">
        <v>43.5</v>
      </c>
      <c r="BX8" s="212">
        <v>36.5</v>
      </c>
      <c r="BY8" s="44">
        <f t="shared" si="1"/>
        <v>343</v>
      </c>
      <c r="BZ8" s="44">
        <f t="shared" si="2"/>
        <v>346.75</v>
      </c>
      <c r="CA8" s="235">
        <f t="shared" si="8"/>
        <v>689.75</v>
      </c>
      <c r="CB8" s="208">
        <f t="shared" ref="CB8:CB10" si="23">CA8/1000*100</f>
        <v>68.974999999999994</v>
      </c>
      <c r="CC8" s="211" t="str">
        <f t="shared" ref="CC8:CC35" si="24">IF(CB8&gt;=91,"A1",IF(CB8&gt;=81,"A2",IF(CB8&gt;=71,"B1",IF(CB8&gt;=61,"B2",IF(CB8&gt;=51,"C1",IF(CB8&gt;=41,"C2",IF(CB8&gt;=33,"D","E")))))))</f>
        <v>B2</v>
      </c>
      <c r="CD8" s="332">
        <v>147.84</v>
      </c>
    </row>
    <row r="9" spans="1:82" ht="15.75" x14ac:dyDescent="0.25">
      <c r="A9" s="46" t="s">
        <v>65</v>
      </c>
      <c r="B9" s="47" t="s">
        <v>347</v>
      </c>
      <c r="C9" s="23">
        <v>4.75</v>
      </c>
      <c r="D9" s="237">
        <v>3.5</v>
      </c>
      <c r="E9" s="237">
        <v>3</v>
      </c>
      <c r="F9" s="23">
        <v>37</v>
      </c>
      <c r="G9" s="209">
        <f t="shared" si="0"/>
        <v>48.25</v>
      </c>
      <c r="H9" s="236" t="str">
        <f t="shared" si="3"/>
        <v>C2</v>
      </c>
      <c r="I9" s="236">
        <v>4</v>
      </c>
      <c r="J9" s="236">
        <v>4</v>
      </c>
      <c r="K9" s="236">
        <v>5</v>
      </c>
      <c r="L9" s="209">
        <v>39.5</v>
      </c>
      <c r="M9" s="209">
        <f t="shared" si="4"/>
        <v>52.5</v>
      </c>
      <c r="N9" s="236" t="str">
        <f t="shared" si="9"/>
        <v>C1</v>
      </c>
      <c r="O9" s="143">
        <v>4.25</v>
      </c>
      <c r="P9" s="237">
        <v>3.5</v>
      </c>
      <c r="Q9" s="237">
        <v>3</v>
      </c>
      <c r="R9" s="236">
        <v>38.5</v>
      </c>
      <c r="S9" s="209">
        <f t="shared" si="10"/>
        <v>49.25</v>
      </c>
      <c r="T9" s="236" t="str">
        <f t="shared" si="11"/>
        <v>C2</v>
      </c>
      <c r="U9" s="34">
        <v>5</v>
      </c>
      <c r="V9" s="236">
        <v>4</v>
      </c>
      <c r="W9" s="236">
        <v>4</v>
      </c>
      <c r="X9" s="236">
        <v>47.5</v>
      </c>
      <c r="Y9" s="208">
        <f>SUM(U9:X9)</f>
        <v>60.5</v>
      </c>
      <c r="Z9" s="211" t="str">
        <f t="shared" si="12"/>
        <v>C1</v>
      </c>
      <c r="AA9" s="46" t="s">
        <v>65</v>
      </c>
      <c r="AB9" s="47" t="s">
        <v>347</v>
      </c>
      <c r="AC9" s="234">
        <v>6.5</v>
      </c>
      <c r="AD9" s="234">
        <v>3.5</v>
      </c>
      <c r="AE9" s="234">
        <v>3</v>
      </c>
      <c r="AF9" s="233">
        <v>63</v>
      </c>
      <c r="AG9" s="229">
        <f t="shared" si="13"/>
        <v>76</v>
      </c>
      <c r="AH9" s="229" t="str">
        <f t="shared" si="14"/>
        <v>B1</v>
      </c>
      <c r="AI9" s="34">
        <v>8.25</v>
      </c>
      <c r="AJ9" s="213">
        <v>4</v>
      </c>
      <c r="AK9" s="213">
        <v>3.5</v>
      </c>
      <c r="AL9" s="29">
        <v>68.5</v>
      </c>
      <c r="AM9" s="208">
        <f t="shared" si="15"/>
        <v>84.25</v>
      </c>
      <c r="AN9" s="211" t="str">
        <f t="shared" si="16"/>
        <v>A2</v>
      </c>
      <c r="AO9" s="234">
        <v>6.75</v>
      </c>
      <c r="AP9" s="234">
        <v>3.5</v>
      </c>
      <c r="AQ9" s="234">
        <v>3.5</v>
      </c>
      <c r="AR9" s="233">
        <v>54</v>
      </c>
      <c r="AS9" s="229">
        <f t="shared" si="17"/>
        <v>67.75</v>
      </c>
      <c r="AT9" s="229" t="str">
        <f t="shared" si="18"/>
        <v>B2</v>
      </c>
      <c r="AU9" s="34">
        <v>7</v>
      </c>
      <c r="AV9" s="198">
        <v>4</v>
      </c>
      <c r="AW9" s="198">
        <v>4</v>
      </c>
      <c r="AX9" s="212">
        <v>53.5</v>
      </c>
      <c r="AY9" s="208">
        <f>SUM(AU9:AX9)</f>
        <v>68.5</v>
      </c>
      <c r="AZ9" s="208" t="str">
        <f t="shared" si="19"/>
        <v>B2</v>
      </c>
      <c r="BA9" s="46" t="s">
        <v>65</v>
      </c>
      <c r="BB9" s="47" t="s">
        <v>347</v>
      </c>
      <c r="BC9" s="114">
        <v>5.75</v>
      </c>
      <c r="BD9" s="234">
        <v>4</v>
      </c>
      <c r="BE9" s="234">
        <v>4</v>
      </c>
      <c r="BF9" s="233">
        <v>55.5</v>
      </c>
      <c r="BG9" s="208">
        <f t="shared" si="20"/>
        <v>69.25</v>
      </c>
      <c r="BH9" s="229" t="str">
        <f t="shared" si="21"/>
        <v>B2</v>
      </c>
      <c r="BI9" s="236">
        <v>4.75</v>
      </c>
      <c r="BJ9" s="236">
        <v>3</v>
      </c>
      <c r="BK9" s="236">
        <v>3</v>
      </c>
      <c r="BL9" s="236">
        <v>45.5</v>
      </c>
      <c r="BM9" s="43">
        <f>SUM(BI9:BL9)</f>
        <v>56.25</v>
      </c>
      <c r="BN9" s="211" t="str">
        <f t="shared" si="22"/>
        <v>C1</v>
      </c>
      <c r="BO9" s="46" t="s">
        <v>65</v>
      </c>
      <c r="BP9" s="47" t="s">
        <v>347</v>
      </c>
      <c r="BQ9" s="233">
        <v>45</v>
      </c>
      <c r="BR9" s="29">
        <v>40</v>
      </c>
      <c r="BS9" s="101">
        <v>34</v>
      </c>
      <c r="BT9" s="212">
        <v>34</v>
      </c>
      <c r="BU9" s="101">
        <v>21</v>
      </c>
      <c r="BV9" s="236">
        <v>20</v>
      </c>
      <c r="BW9" s="246">
        <v>35</v>
      </c>
      <c r="BX9" s="212">
        <v>32.5</v>
      </c>
      <c r="BY9" s="44">
        <f t="shared" si="1"/>
        <v>310.5</v>
      </c>
      <c r="BZ9" s="44">
        <f t="shared" si="2"/>
        <v>322</v>
      </c>
      <c r="CA9" s="235">
        <f t="shared" si="8"/>
        <v>632.5</v>
      </c>
      <c r="CB9" s="208">
        <f t="shared" si="23"/>
        <v>63.249999999999993</v>
      </c>
      <c r="CC9" s="211" t="str">
        <f t="shared" si="24"/>
        <v>B2</v>
      </c>
      <c r="CD9" s="332">
        <v>168.00000000000003</v>
      </c>
    </row>
    <row r="10" spans="1:82" ht="15.75" x14ac:dyDescent="0.25">
      <c r="A10" s="46" t="s">
        <v>66</v>
      </c>
      <c r="B10" s="47" t="s">
        <v>67</v>
      </c>
      <c r="C10" s="23">
        <v>9.5</v>
      </c>
      <c r="D10" s="237">
        <v>5</v>
      </c>
      <c r="E10" s="237">
        <v>5</v>
      </c>
      <c r="F10" s="23">
        <v>77.5</v>
      </c>
      <c r="G10" s="209">
        <f t="shared" si="0"/>
        <v>97</v>
      </c>
      <c r="H10" s="236" t="str">
        <f t="shared" si="3"/>
        <v>A1</v>
      </c>
      <c r="I10" s="236">
        <v>9</v>
      </c>
      <c r="J10" s="236">
        <v>5</v>
      </c>
      <c r="K10" s="236">
        <v>5</v>
      </c>
      <c r="L10" s="209">
        <v>70.5</v>
      </c>
      <c r="M10" s="209">
        <f t="shared" si="4"/>
        <v>89.5</v>
      </c>
      <c r="N10" s="236" t="str">
        <f t="shared" si="9"/>
        <v>A2</v>
      </c>
      <c r="O10" s="143">
        <v>9.75</v>
      </c>
      <c r="P10" s="237">
        <v>5</v>
      </c>
      <c r="Q10" s="237">
        <v>5</v>
      </c>
      <c r="R10" s="237">
        <v>74</v>
      </c>
      <c r="S10" s="209">
        <f t="shared" si="10"/>
        <v>93.75</v>
      </c>
      <c r="T10" s="236" t="str">
        <f t="shared" si="11"/>
        <v>A1</v>
      </c>
      <c r="U10" s="34">
        <v>9.5</v>
      </c>
      <c r="V10" s="236">
        <v>5</v>
      </c>
      <c r="W10" s="236">
        <v>5</v>
      </c>
      <c r="X10" s="29">
        <v>77</v>
      </c>
      <c r="Y10" s="208">
        <f>SUM(U10:X10)</f>
        <v>96.5</v>
      </c>
      <c r="Z10" s="211" t="str">
        <f t="shared" si="12"/>
        <v>A1</v>
      </c>
      <c r="AA10" s="46" t="s">
        <v>66</v>
      </c>
      <c r="AB10" s="47" t="s">
        <v>67</v>
      </c>
      <c r="AC10" s="234">
        <v>9.5</v>
      </c>
      <c r="AD10" s="234">
        <v>5</v>
      </c>
      <c r="AE10" s="234">
        <v>5</v>
      </c>
      <c r="AF10" s="234">
        <v>77</v>
      </c>
      <c r="AG10" s="229">
        <f t="shared" si="13"/>
        <v>96.5</v>
      </c>
      <c r="AH10" s="229" t="str">
        <f t="shared" si="14"/>
        <v>A1</v>
      </c>
      <c r="AI10" s="34">
        <v>9.5</v>
      </c>
      <c r="AJ10" s="213">
        <v>5</v>
      </c>
      <c r="AK10" s="213">
        <v>5</v>
      </c>
      <c r="AL10" s="29">
        <v>68.5</v>
      </c>
      <c r="AM10" s="208">
        <f t="shared" ref="AM10:AM35" si="25">SUM(AI10:AL10)</f>
        <v>88</v>
      </c>
      <c r="AN10" s="211" t="str">
        <f t="shared" si="16"/>
        <v>A2</v>
      </c>
      <c r="AO10" s="234">
        <v>10</v>
      </c>
      <c r="AP10" s="234">
        <v>5</v>
      </c>
      <c r="AQ10" s="234">
        <v>5</v>
      </c>
      <c r="AR10" s="234">
        <v>77</v>
      </c>
      <c r="AS10" s="229">
        <f t="shared" si="17"/>
        <v>97</v>
      </c>
      <c r="AT10" s="229" t="str">
        <f t="shared" si="18"/>
        <v>A1</v>
      </c>
      <c r="AU10" s="34">
        <v>9.75</v>
      </c>
      <c r="AV10" s="207">
        <v>5</v>
      </c>
      <c r="AW10" s="198">
        <v>5</v>
      </c>
      <c r="AX10" s="29">
        <v>77.5</v>
      </c>
      <c r="AY10" s="208">
        <f>SUM(AU10:AX10)</f>
        <v>97.25</v>
      </c>
      <c r="AZ10" s="208" t="str">
        <f t="shared" si="19"/>
        <v>A1</v>
      </c>
      <c r="BA10" s="46" t="s">
        <v>66</v>
      </c>
      <c r="BB10" s="47" t="s">
        <v>67</v>
      </c>
      <c r="BC10" s="114">
        <v>9.5</v>
      </c>
      <c r="BD10" s="234">
        <v>5</v>
      </c>
      <c r="BE10" s="234">
        <v>5</v>
      </c>
      <c r="BF10" s="234">
        <v>78</v>
      </c>
      <c r="BG10" s="208">
        <f t="shared" si="20"/>
        <v>97.5</v>
      </c>
      <c r="BH10" s="229" t="str">
        <f t="shared" si="21"/>
        <v>A1</v>
      </c>
      <c r="BI10" s="236">
        <v>9.75</v>
      </c>
      <c r="BJ10" s="236">
        <v>5</v>
      </c>
      <c r="BK10" s="236">
        <v>5</v>
      </c>
      <c r="BL10" s="236">
        <v>77</v>
      </c>
      <c r="BM10" s="43">
        <f>SUM(BI10:BL10)</f>
        <v>96.75</v>
      </c>
      <c r="BN10" s="211" t="str">
        <f t="shared" si="22"/>
        <v>A1</v>
      </c>
      <c r="BO10" s="46" t="s">
        <v>66</v>
      </c>
      <c r="BP10" s="47" t="s">
        <v>67</v>
      </c>
      <c r="BQ10" s="234">
        <v>49</v>
      </c>
      <c r="BR10" s="29">
        <v>50</v>
      </c>
      <c r="BS10" s="101">
        <v>48</v>
      </c>
      <c r="BT10" s="212">
        <v>37</v>
      </c>
      <c r="BU10" s="101">
        <v>46.5</v>
      </c>
      <c r="BV10" s="236">
        <v>40</v>
      </c>
      <c r="BW10" s="246">
        <v>43</v>
      </c>
      <c r="BX10" s="212">
        <v>42</v>
      </c>
      <c r="BY10" s="44">
        <f t="shared" si="1"/>
        <v>481.75</v>
      </c>
      <c r="BZ10" s="44">
        <f t="shared" si="2"/>
        <v>468</v>
      </c>
      <c r="CA10" s="235">
        <f t="shared" si="8"/>
        <v>949.75</v>
      </c>
      <c r="CB10" s="208">
        <f t="shared" si="23"/>
        <v>94.974999999999994</v>
      </c>
      <c r="CC10" s="211" t="str">
        <f t="shared" si="24"/>
        <v>A1</v>
      </c>
      <c r="CD10" s="332">
        <v>202.72000000000003</v>
      </c>
    </row>
    <row r="11" spans="1:82" ht="15.75" x14ac:dyDescent="0.25">
      <c r="A11" s="46" t="s">
        <v>68</v>
      </c>
      <c r="B11" s="47" t="s">
        <v>69</v>
      </c>
      <c r="C11" s="23">
        <v>5.75</v>
      </c>
      <c r="D11" s="237">
        <v>4</v>
      </c>
      <c r="E11" s="237">
        <v>3</v>
      </c>
      <c r="F11" s="23">
        <v>42.5</v>
      </c>
      <c r="G11" s="209">
        <f t="shared" si="0"/>
        <v>55.25</v>
      </c>
      <c r="H11" s="236" t="str">
        <f t="shared" si="3"/>
        <v>C1</v>
      </c>
      <c r="I11" s="236">
        <v>7</v>
      </c>
      <c r="J11" s="236">
        <v>4</v>
      </c>
      <c r="K11" s="236">
        <v>4</v>
      </c>
      <c r="L11" s="209">
        <v>41.5</v>
      </c>
      <c r="M11" s="209">
        <f t="shared" si="4"/>
        <v>56.5</v>
      </c>
      <c r="N11" s="236" t="str">
        <f t="shared" si="9"/>
        <v>C1</v>
      </c>
      <c r="O11" s="143">
        <v>6.75</v>
      </c>
      <c r="P11" s="237">
        <v>4</v>
      </c>
      <c r="Q11" s="237">
        <v>3</v>
      </c>
      <c r="R11" s="237">
        <v>49</v>
      </c>
      <c r="S11" s="209">
        <f t="shared" si="10"/>
        <v>62.75</v>
      </c>
      <c r="T11" s="236" t="str">
        <f t="shared" si="11"/>
        <v>B2</v>
      </c>
      <c r="U11" s="34">
        <v>6.5</v>
      </c>
      <c r="V11" s="236">
        <v>4</v>
      </c>
      <c r="W11" s="236">
        <v>4</v>
      </c>
      <c r="X11" s="29">
        <v>58</v>
      </c>
      <c r="Y11" s="208">
        <f t="shared" ref="Y11:Y35" si="26">SUM(U11:X11)</f>
        <v>72.5</v>
      </c>
      <c r="Z11" s="211" t="str">
        <f t="shared" si="12"/>
        <v>B1</v>
      </c>
      <c r="AA11" s="46" t="s">
        <v>68</v>
      </c>
      <c r="AB11" s="47" t="s">
        <v>69</v>
      </c>
      <c r="AC11" s="234">
        <v>8</v>
      </c>
      <c r="AD11" s="234">
        <v>4</v>
      </c>
      <c r="AE11" s="234">
        <v>3</v>
      </c>
      <c r="AF11" s="234">
        <v>46</v>
      </c>
      <c r="AG11" s="229">
        <f t="shared" si="13"/>
        <v>61</v>
      </c>
      <c r="AH11" s="229" t="str">
        <f t="shared" si="14"/>
        <v>B2</v>
      </c>
      <c r="AI11" s="34">
        <v>7</v>
      </c>
      <c r="AJ11" s="213">
        <v>4</v>
      </c>
      <c r="AK11" s="213">
        <v>3.5</v>
      </c>
      <c r="AL11" s="29">
        <v>57.5</v>
      </c>
      <c r="AM11" s="208">
        <f t="shared" si="25"/>
        <v>72</v>
      </c>
      <c r="AN11" s="211" t="str">
        <f t="shared" si="16"/>
        <v>B1</v>
      </c>
      <c r="AO11" s="234">
        <v>7</v>
      </c>
      <c r="AP11" s="234">
        <v>4</v>
      </c>
      <c r="AQ11" s="234">
        <v>3.5</v>
      </c>
      <c r="AR11" s="234">
        <v>50.5</v>
      </c>
      <c r="AS11" s="229">
        <f t="shared" si="17"/>
        <v>65</v>
      </c>
      <c r="AT11" s="229" t="str">
        <f t="shared" si="18"/>
        <v>B2</v>
      </c>
      <c r="AU11" s="34">
        <v>7.5</v>
      </c>
      <c r="AV11" s="207">
        <v>4</v>
      </c>
      <c r="AW11" s="198">
        <v>4</v>
      </c>
      <c r="AX11" s="29">
        <v>47.5</v>
      </c>
      <c r="AY11" s="208">
        <f t="shared" ref="AY11:AY35" si="27">SUM(AU11:AX11)</f>
        <v>63</v>
      </c>
      <c r="AZ11" s="208" t="str">
        <f t="shared" si="19"/>
        <v>B2</v>
      </c>
      <c r="BA11" s="46" t="s">
        <v>68</v>
      </c>
      <c r="BB11" s="47" t="s">
        <v>69</v>
      </c>
      <c r="BC11" s="114">
        <v>8.5</v>
      </c>
      <c r="BD11" s="234">
        <v>3</v>
      </c>
      <c r="BE11" s="234">
        <v>3</v>
      </c>
      <c r="BF11" s="234">
        <v>44</v>
      </c>
      <c r="BG11" s="208">
        <f t="shared" si="20"/>
        <v>58.5</v>
      </c>
      <c r="BH11" s="229" t="str">
        <f t="shared" si="21"/>
        <v>C1</v>
      </c>
      <c r="BI11" s="236">
        <v>5.5</v>
      </c>
      <c r="BJ11" s="236">
        <v>4</v>
      </c>
      <c r="BK11" s="236">
        <v>3</v>
      </c>
      <c r="BL11" s="236">
        <v>61.5</v>
      </c>
      <c r="BM11" s="43">
        <f t="shared" ref="BM11:BM35" si="28">SUM(BI11:BL11)</f>
        <v>74</v>
      </c>
      <c r="BN11" s="211" t="str">
        <f t="shared" si="22"/>
        <v>B1</v>
      </c>
      <c r="BO11" s="46" t="s">
        <v>68</v>
      </c>
      <c r="BP11" s="47" t="s">
        <v>69</v>
      </c>
      <c r="BQ11" s="234">
        <v>28.5</v>
      </c>
      <c r="BR11" s="29">
        <v>39</v>
      </c>
      <c r="BS11" s="101">
        <v>30</v>
      </c>
      <c r="BT11" s="212">
        <v>29</v>
      </c>
      <c r="BU11" s="101">
        <v>0</v>
      </c>
      <c r="BV11" s="236">
        <v>5</v>
      </c>
      <c r="BW11" s="246">
        <v>34.5</v>
      </c>
      <c r="BX11" s="212">
        <v>34.5</v>
      </c>
      <c r="BY11" s="44">
        <f t="shared" si="1"/>
        <v>302.5</v>
      </c>
      <c r="BZ11" s="44">
        <f t="shared" si="2"/>
        <v>338</v>
      </c>
      <c r="CA11" s="235">
        <f t="shared" si="8"/>
        <v>640.5</v>
      </c>
      <c r="CB11" s="208">
        <f t="shared" ref="CB11:CB35" si="29">CA11/1000*100</f>
        <v>64.05</v>
      </c>
      <c r="CC11" s="211" t="str">
        <f t="shared" si="24"/>
        <v>B2</v>
      </c>
      <c r="CD11" s="332">
        <v>187.04000000000002</v>
      </c>
    </row>
    <row r="12" spans="1:82" ht="15.75" x14ac:dyDescent="0.25">
      <c r="A12" s="46" t="s">
        <v>70</v>
      </c>
      <c r="B12" s="48" t="s">
        <v>71</v>
      </c>
      <c r="C12" s="23">
        <v>6.5</v>
      </c>
      <c r="D12" s="237">
        <v>4</v>
      </c>
      <c r="E12" s="237">
        <v>4</v>
      </c>
      <c r="F12" s="23">
        <v>37</v>
      </c>
      <c r="G12" s="209">
        <f t="shared" si="0"/>
        <v>51.5</v>
      </c>
      <c r="H12" s="236" t="str">
        <f t="shared" si="3"/>
        <v>C1</v>
      </c>
      <c r="I12" s="236">
        <v>4.5</v>
      </c>
      <c r="J12" s="236">
        <v>4</v>
      </c>
      <c r="K12" s="236">
        <v>4</v>
      </c>
      <c r="L12" s="209">
        <v>38.5</v>
      </c>
      <c r="M12" s="209">
        <f t="shared" si="4"/>
        <v>51</v>
      </c>
      <c r="N12" s="236" t="str">
        <f t="shared" si="9"/>
        <v>C1</v>
      </c>
      <c r="O12" s="143">
        <v>6.5</v>
      </c>
      <c r="P12" s="237">
        <v>4</v>
      </c>
      <c r="Q12" s="237">
        <v>4</v>
      </c>
      <c r="R12" s="237">
        <v>37.5</v>
      </c>
      <c r="S12" s="209">
        <f t="shared" si="10"/>
        <v>52</v>
      </c>
      <c r="T12" s="236" t="str">
        <f t="shared" si="11"/>
        <v>C1</v>
      </c>
      <c r="U12" s="34">
        <v>4.5</v>
      </c>
      <c r="V12" s="236">
        <v>3</v>
      </c>
      <c r="W12" s="236">
        <v>4</v>
      </c>
      <c r="X12" s="29">
        <v>48.5</v>
      </c>
      <c r="Y12" s="208">
        <f t="shared" si="26"/>
        <v>60</v>
      </c>
      <c r="Z12" s="211" t="str">
        <f t="shared" si="12"/>
        <v>C1</v>
      </c>
      <c r="AA12" s="46" t="s">
        <v>70</v>
      </c>
      <c r="AB12" s="48" t="s">
        <v>71</v>
      </c>
      <c r="AC12" s="234">
        <v>6.5</v>
      </c>
      <c r="AD12" s="234">
        <v>4</v>
      </c>
      <c r="AE12" s="234">
        <v>4</v>
      </c>
      <c r="AF12" s="234">
        <v>41.5</v>
      </c>
      <c r="AG12" s="229">
        <f t="shared" si="13"/>
        <v>56</v>
      </c>
      <c r="AH12" s="229" t="str">
        <f t="shared" si="14"/>
        <v>C1</v>
      </c>
      <c r="AI12" s="34">
        <v>3.75</v>
      </c>
      <c r="AJ12" s="213">
        <v>4</v>
      </c>
      <c r="AK12" s="213">
        <v>3.5</v>
      </c>
      <c r="AL12" s="29">
        <v>51</v>
      </c>
      <c r="AM12" s="208">
        <f t="shared" si="25"/>
        <v>62.25</v>
      </c>
      <c r="AN12" s="211" t="str">
        <f t="shared" si="16"/>
        <v>B2</v>
      </c>
      <c r="AO12" s="234">
        <v>6.25</v>
      </c>
      <c r="AP12" s="234">
        <v>3.5</v>
      </c>
      <c r="AQ12" s="234">
        <v>3.5</v>
      </c>
      <c r="AR12" s="234">
        <v>45.5</v>
      </c>
      <c r="AS12" s="229">
        <f t="shared" si="17"/>
        <v>58.75</v>
      </c>
      <c r="AT12" s="229" t="str">
        <f t="shared" si="18"/>
        <v>C1</v>
      </c>
      <c r="AU12" s="34">
        <v>6</v>
      </c>
      <c r="AV12" s="207">
        <v>3.5</v>
      </c>
      <c r="AW12" s="198">
        <v>4</v>
      </c>
      <c r="AX12" s="29">
        <v>34</v>
      </c>
      <c r="AY12" s="208">
        <f t="shared" si="27"/>
        <v>47.5</v>
      </c>
      <c r="AZ12" s="208" t="str">
        <f t="shared" si="19"/>
        <v>C2</v>
      </c>
      <c r="BA12" s="46" t="s">
        <v>70</v>
      </c>
      <c r="BB12" s="48" t="s">
        <v>71</v>
      </c>
      <c r="BC12" s="114">
        <v>6.75</v>
      </c>
      <c r="BD12" s="234">
        <v>3.5</v>
      </c>
      <c r="BE12" s="234">
        <v>3.5</v>
      </c>
      <c r="BF12" s="234">
        <v>39.5</v>
      </c>
      <c r="BG12" s="208">
        <f t="shared" si="20"/>
        <v>53.25</v>
      </c>
      <c r="BH12" s="229" t="str">
        <f t="shared" si="21"/>
        <v>C1</v>
      </c>
      <c r="BI12" s="236">
        <v>4.5</v>
      </c>
      <c r="BJ12" s="236">
        <v>3</v>
      </c>
      <c r="BK12" s="236">
        <v>3</v>
      </c>
      <c r="BL12" s="236">
        <v>34</v>
      </c>
      <c r="BM12" s="43">
        <f t="shared" si="28"/>
        <v>44.5</v>
      </c>
      <c r="BN12" s="211" t="str">
        <f t="shared" si="22"/>
        <v>C2</v>
      </c>
      <c r="BO12" s="46" t="s">
        <v>70</v>
      </c>
      <c r="BP12" s="48" t="s">
        <v>71</v>
      </c>
      <c r="BQ12" s="234">
        <v>29</v>
      </c>
      <c r="BR12" s="29">
        <v>29</v>
      </c>
      <c r="BS12" s="101">
        <v>32</v>
      </c>
      <c r="BT12" s="212">
        <v>33</v>
      </c>
      <c r="BU12" s="101" t="s">
        <v>415</v>
      </c>
      <c r="BV12" s="236" t="s">
        <v>415</v>
      </c>
      <c r="BW12" s="246">
        <v>32.5</v>
      </c>
      <c r="BX12" s="212">
        <v>20</v>
      </c>
      <c r="BY12" s="44">
        <f t="shared" si="1"/>
        <v>271.5</v>
      </c>
      <c r="BZ12" s="44">
        <f t="shared" si="2"/>
        <v>265.25</v>
      </c>
      <c r="CA12" s="235">
        <f t="shared" si="8"/>
        <v>536.75</v>
      </c>
      <c r="CB12" s="208">
        <f t="shared" si="29"/>
        <v>53.674999999999997</v>
      </c>
      <c r="CC12" s="211" t="str">
        <f t="shared" si="24"/>
        <v>C1</v>
      </c>
      <c r="CD12" s="332">
        <v>170.24</v>
      </c>
    </row>
    <row r="13" spans="1:82" ht="15.75" x14ac:dyDescent="0.25">
      <c r="A13" s="46" t="s">
        <v>72</v>
      </c>
      <c r="B13" s="48" t="s">
        <v>73</v>
      </c>
      <c r="C13" s="23">
        <v>7.5</v>
      </c>
      <c r="D13" s="237">
        <v>4</v>
      </c>
      <c r="E13" s="237">
        <v>4.5</v>
      </c>
      <c r="F13" s="23">
        <v>42.5</v>
      </c>
      <c r="G13" s="209">
        <f t="shared" si="0"/>
        <v>58.5</v>
      </c>
      <c r="H13" s="236" t="str">
        <f t="shared" si="3"/>
        <v>C1</v>
      </c>
      <c r="I13" s="236">
        <v>6.5</v>
      </c>
      <c r="J13" s="236">
        <v>4</v>
      </c>
      <c r="K13" s="236">
        <v>5</v>
      </c>
      <c r="L13" s="209">
        <v>58</v>
      </c>
      <c r="M13" s="209">
        <f t="shared" si="4"/>
        <v>73.5</v>
      </c>
      <c r="N13" s="236" t="str">
        <f t="shared" si="9"/>
        <v>B1</v>
      </c>
      <c r="O13" s="143">
        <v>7</v>
      </c>
      <c r="P13" s="237">
        <v>4</v>
      </c>
      <c r="Q13" s="237">
        <v>4.5</v>
      </c>
      <c r="R13" s="237">
        <v>53</v>
      </c>
      <c r="S13" s="209">
        <f t="shared" si="10"/>
        <v>68.5</v>
      </c>
      <c r="T13" s="236" t="str">
        <f t="shared" si="11"/>
        <v>B2</v>
      </c>
      <c r="U13" s="37">
        <v>7</v>
      </c>
      <c r="V13" s="236">
        <v>5</v>
      </c>
      <c r="W13" s="236">
        <v>4</v>
      </c>
      <c r="X13" s="29">
        <v>60</v>
      </c>
      <c r="Y13" s="208">
        <f t="shared" si="26"/>
        <v>76</v>
      </c>
      <c r="Z13" s="211" t="str">
        <f t="shared" si="12"/>
        <v>B1</v>
      </c>
      <c r="AA13" s="46" t="s">
        <v>72</v>
      </c>
      <c r="AB13" s="48" t="s">
        <v>73</v>
      </c>
      <c r="AC13" s="234">
        <v>6.5</v>
      </c>
      <c r="AD13" s="234">
        <v>4</v>
      </c>
      <c r="AE13" s="234">
        <v>4.5</v>
      </c>
      <c r="AF13" s="234">
        <v>47</v>
      </c>
      <c r="AG13" s="229">
        <f t="shared" si="13"/>
        <v>62</v>
      </c>
      <c r="AH13" s="229" t="str">
        <f t="shared" si="14"/>
        <v>B2</v>
      </c>
      <c r="AI13" s="34">
        <v>7</v>
      </c>
      <c r="AJ13" s="213">
        <v>5</v>
      </c>
      <c r="AK13" s="213">
        <v>3.5</v>
      </c>
      <c r="AL13" s="29">
        <v>45</v>
      </c>
      <c r="AM13" s="208">
        <f t="shared" si="25"/>
        <v>60.5</v>
      </c>
      <c r="AN13" s="211" t="str">
        <f t="shared" si="16"/>
        <v>C1</v>
      </c>
      <c r="AO13" s="234">
        <v>6.25</v>
      </c>
      <c r="AP13" s="234">
        <v>4</v>
      </c>
      <c r="AQ13" s="234">
        <v>4</v>
      </c>
      <c r="AR13" s="234">
        <v>51</v>
      </c>
      <c r="AS13" s="229">
        <f t="shared" si="17"/>
        <v>65.25</v>
      </c>
      <c r="AT13" s="229" t="str">
        <f t="shared" si="18"/>
        <v>B2</v>
      </c>
      <c r="AU13" s="34">
        <v>9.75</v>
      </c>
      <c r="AV13" s="207">
        <v>4</v>
      </c>
      <c r="AW13" s="198">
        <v>4</v>
      </c>
      <c r="AX13" s="29">
        <v>52.5</v>
      </c>
      <c r="AY13" s="208">
        <f t="shared" si="27"/>
        <v>70.25</v>
      </c>
      <c r="AZ13" s="208" t="str">
        <f t="shared" si="19"/>
        <v>B2</v>
      </c>
      <c r="BA13" s="46" t="s">
        <v>72</v>
      </c>
      <c r="BB13" s="48" t="s">
        <v>73</v>
      </c>
      <c r="BC13" s="114">
        <v>9</v>
      </c>
      <c r="BD13" s="234">
        <v>4</v>
      </c>
      <c r="BE13" s="234">
        <v>4</v>
      </c>
      <c r="BF13" s="234">
        <v>64</v>
      </c>
      <c r="BG13" s="208">
        <f t="shared" si="20"/>
        <v>81</v>
      </c>
      <c r="BH13" s="229" t="str">
        <f t="shared" si="21"/>
        <v>A2</v>
      </c>
      <c r="BI13" s="236">
        <v>7.75</v>
      </c>
      <c r="BJ13" s="236">
        <v>5</v>
      </c>
      <c r="BK13" s="236">
        <v>4.5</v>
      </c>
      <c r="BL13" s="236">
        <v>55.5</v>
      </c>
      <c r="BM13" s="43">
        <f t="shared" si="28"/>
        <v>72.75</v>
      </c>
      <c r="BN13" s="211" t="str">
        <f t="shared" si="22"/>
        <v>B1</v>
      </c>
      <c r="BO13" s="46" t="s">
        <v>72</v>
      </c>
      <c r="BP13" s="48" t="s">
        <v>73</v>
      </c>
      <c r="BQ13" s="234">
        <v>45.5</v>
      </c>
      <c r="BR13" s="29">
        <v>45.5</v>
      </c>
      <c r="BS13" s="101">
        <v>48</v>
      </c>
      <c r="BT13" s="212">
        <v>40</v>
      </c>
      <c r="BU13" s="101">
        <v>43</v>
      </c>
      <c r="BV13" s="236">
        <v>35.5</v>
      </c>
      <c r="BW13" s="246">
        <v>41</v>
      </c>
      <c r="BX13" s="212">
        <v>37</v>
      </c>
      <c r="BY13" s="44">
        <f t="shared" si="1"/>
        <v>335.25</v>
      </c>
      <c r="BZ13" s="44">
        <f t="shared" si="2"/>
        <v>353</v>
      </c>
      <c r="CA13" s="235">
        <f t="shared" si="8"/>
        <v>688.25</v>
      </c>
      <c r="CB13" s="208">
        <f t="shared" si="29"/>
        <v>68.825000000000003</v>
      </c>
      <c r="CC13" s="211" t="str">
        <f t="shared" si="24"/>
        <v>B2</v>
      </c>
      <c r="CD13" s="332">
        <v>188.16000000000003</v>
      </c>
    </row>
    <row r="14" spans="1:82" ht="15.75" x14ac:dyDescent="0.25">
      <c r="A14" s="46" t="s">
        <v>74</v>
      </c>
      <c r="B14" s="49" t="s">
        <v>75</v>
      </c>
      <c r="C14" s="23">
        <v>6.25</v>
      </c>
      <c r="D14" s="237">
        <v>4</v>
      </c>
      <c r="E14" s="237">
        <v>3</v>
      </c>
      <c r="F14" s="23">
        <v>51.5</v>
      </c>
      <c r="G14" s="209">
        <f t="shared" si="0"/>
        <v>64.75</v>
      </c>
      <c r="H14" s="236" t="str">
        <f t="shared" si="3"/>
        <v>B2</v>
      </c>
      <c r="I14" s="236">
        <v>5</v>
      </c>
      <c r="J14" s="236">
        <v>4</v>
      </c>
      <c r="K14" s="236">
        <v>3</v>
      </c>
      <c r="L14" s="209">
        <v>47</v>
      </c>
      <c r="M14" s="209">
        <f t="shared" si="4"/>
        <v>59</v>
      </c>
      <c r="N14" s="236" t="str">
        <f t="shared" si="9"/>
        <v>C1</v>
      </c>
      <c r="O14" s="143">
        <v>5.5</v>
      </c>
      <c r="P14" s="237">
        <v>4</v>
      </c>
      <c r="Q14" s="237">
        <v>3</v>
      </c>
      <c r="R14" s="237">
        <v>59</v>
      </c>
      <c r="S14" s="209">
        <f t="shared" si="10"/>
        <v>71.5</v>
      </c>
      <c r="T14" s="236" t="str">
        <f t="shared" si="11"/>
        <v>B1</v>
      </c>
      <c r="U14" s="34">
        <v>6.25</v>
      </c>
      <c r="V14" s="236">
        <v>3</v>
      </c>
      <c r="W14" s="236">
        <v>3</v>
      </c>
      <c r="X14" s="236">
        <v>56</v>
      </c>
      <c r="Y14" s="208">
        <f t="shared" si="26"/>
        <v>68.25</v>
      </c>
      <c r="Z14" s="211" t="str">
        <f t="shared" si="12"/>
        <v>B2</v>
      </c>
      <c r="AA14" s="46" t="s">
        <v>74</v>
      </c>
      <c r="AB14" s="49" t="s">
        <v>75</v>
      </c>
      <c r="AC14" s="234">
        <v>6.25</v>
      </c>
      <c r="AD14" s="234">
        <v>4</v>
      </c>
      <c r="AE14" s="234">
        <v>3</v>
      </c>
      <c r="AF14" s="234">
        <v>36.5</v>
      </c>
      <c r="AG14" s="229">
        <f t="shared" si="13"/>
        <v>49.75</v>
      </c>
      <c r="AH14" s="229" t="str">
        <f t="shared" si="14"/>
        <v>C2</v>
      </c>
      <c r="AI14" s="34">
        <v>6.25</v>
      </c>
      <c r="AJ14" s="213">
        <v>3.5</v>
      </c>
      <c r="AK14" s="213">
        <v>3.5</v>
      </c>
      <c r="AL14" s="212">
        <v>29</v>
      </c>
      <c r="AM14" s="208">
        <f t="shared" si="25"/>
        <v>42.25</v>
      </c>
      <c r="AN14" s="211" t="str">
        <f t="shared" si="16"/>
        <v>C2</v>
      </c>
      <c r="AO14" s="234">
        <v>6</v>
      </c>
      <c r="AP14" s="234">
        <v>3</v>
      </c>
      <c r="AQ14" s="234">
        <v>4</v>
      </c>
      <c r="AR14" s="234">
        <v>46.5</v>
      </c>
      <c r="AS14" s="229">
        <f t="shared" si="17"/>
        <v>59.5</v>
      </c>
      <c r="AT14" s="229" t="str">
        <f t="shared" si="18"/>
        <v>C1</v>
      </c>
      <c r="AU14" s="34">
        <v>6.75</v>
      </c>
      <c r="AV14" s="207">
        <v>4</v>
      </c>
      <c r="AW14" s="198">
        <v>5</v>
      </c>
      <c r="AX14" s="212">
        <v>43.5</v>
      </c>
      <c r="AY14" s="208">
        <f t="shared" si="27"/>
        <v>59.25</v>
      </c>
      <c r="AZ14" s="208" t="str">
        <f t="shared" si="19"/>
        <v>C1</v>
      </c>
      <c r="BA14" s="46" t="s">
        <v>74</v>
      </c>
      <c r="BB14" s="49" t="s">
        <v>75</v>
      </c>
      <c r="BC14" s="114">
        <v>8</v>
      </c>
      <c r="BD14" s="234">
        <v>3</v>
      </c>
      <c r="BE14" s="234">
        <v>3</v>
      </c>
      <c r="BF14" s="234">
        <v>54</v>
      </c>
      <c r="BG14" s="208">
        <f t="shared" si="20"/>
        <v>68</v>
      </c>
      <c r="BH14" s="229" t="str">
        <f t="shared" si="21"/>
        <v>B2</v>
      </c>
      <c r="BI14" s="236">
        <v>5.75</v>
      </c>
      <c r="BJ14" s="236">
        <v>4</v>
      </c>
      <c r="BK14" s="236">
        <v>3</v>
      </c>
      <c r="BL14" s="236">
        <v>54</v>
      </c>
      <c r="BM14" s="43">
        <f t="shared" si="28"/>
        <v>66.75</v>
      </c>
      <c r="BN14" s="211" t="str">
        <f t="shared" si="22"/>
        <v>B2</v>
      </c>
      <c r="BO14" s="46" t="s">
        <v>74</v>
      </c>
      <c r="BP14" s="49" t="s">
        <v>75</v>
      </c>
      <c r="BQ14" s="234">
        <v>36.5</v>
      </c>
      <c r="BR14" s="236">
        <v>37</v>
      </c>
      <c r="BS14" s="101">
        <v>49</v>
      </c>
      <c r="BT14" s="212">
        <v>38.5</v>
      </c>
      <c r="BU14" s="101">
        <v>2</v>
      </c>
      <c r="BV14" s="236">
        <v>13.5</v>
      </c>
      <c r="BW14" s="246">
        <v>39.5</v>
      </c>
      <c r="BX14" s="212">
        <v>28.5</v>
      </c>
      <c r="BY14" s="44">
        <f t="shared" si="1"/>
        <v>313.5</v>
      </c>
      <c r="BZ14" s="44">
        <f t="shared" si="2"/>
        <v>295.5</v>
      </c>
      <c r="CA14" s="235">
        <f t="shared" si="8"/>
        <v>609</v>
      </c>
      <c r="CB14" s="208">
        <f t="shared" si="29"/>
        <v>60.9</v>
      </c>
      <c r="CC14" s="211" t="str">
        <f t="shared" si="24"/>
        <v>C1</v>
      </c>
      <c r="CD14" s="332">
        <v>168.00000000000003</v>
      </c>
    </row>
    <row r="15" spans="1:82" ht="15.75" x14ac:dyDescent="0.25">
      <c r="A15" s="46" t="s">
        <v>76</v>
      </c>
      <c r="B15" s="49" t="s">
        <v>77</v>
      </c>
      <c r="C15" s="23">
        <v>6</v>
      </c>
      <c r="D15" s="237">
        <v>4.5</v>
      </c>
      <c r="E15" s="237">
        <v>4.5</v>
      </c>
      <c r="F15" s="23">
        <v>65.5</v>
      </c>
      <c r="G15" s="209">
        <f t="shared" si="0"/>
        <v>80.5</v>
      </c>
      <c r="H15" s="236" t="str">
        <f t="shared" si="3"/>
        <v>B1</v>
      </c>
      <c r="I15" s="236">
        <v>6.75</v>
      </c>
      <c r="J15" s="236">
        <v>5</v>
      </c>
      <c r="K15" s="236">
        <v>5</v>
      </c>
      <c r="L15" s="209">
        <v>56</v>
      </c>
      <c r="M15" s="209">
        <f t="shared" si="4"/>
        <v>72.75</v>
      </c>
      <c r="N15" s="236" t="str">
        <f t="shared" si="9"/>
        <v>B1</v>
      </c>
      <c r="O15" s="143">
        <v>4.25</v>
      </c>
      <c r="P15" s="237">
        <v>4.5</v>
      </c>
      <c r="Q15" s="237">
        <v>4.5</v>
      </c>
      <c r="R15" s="237">
        <v>44.5</v>
      </c>
      <c r="S15" s="209">
        <f t="shared" si="10"/>
        <v>57.75</v>
      </c>
      <c r="T15" s="236" t="str">
        <f t="shared" si="11"/>
        <v>C1</v>
      </c>
      <c r="U15" s="34">
        <v>5.5</v>
      </c>
      <c r="V15" s="236">
        <v>4</v>
      </c>
      <c r="W15" s="236">
        <v>5</v>
      </c>
      <c r="X15" s="236">
        <v>52.5</v>
      </c>
      <c r="Y15" s="208">
        <f t="shared" si="26"/>
        <v>67</v>
      </c>
      <c r="Z15" s="211" t="str">
        <f t="shared" si="12"/>
        <v>B2</v>
      </c>
      <c r="AA15" s="46" t="s">
        <v>76</v>
      </c>
      <c r="AB15" s="49" t="s">
        <v>77</v>
      </c>
      <c r="AC15" s="234">
        <v>6</v>
      </c>
      <c r="AD15" s="234">
        <v>4.5</v>
      </c>
      <c r="AE15" s="234">
        <v>4.5</v>
      </c>
      <c r="AF15" s="234">
        <v>45.5</v>
      </c>
      <c r="AG15" s="229">
        <f t="shared" si="13"/>
        <v>60.5</v>
      </c>
      <c r="AH15" s="229" t="str">
        <f t="shared" si="14"/>
        <v>C1</v>
      </c>
      <c r="AI15" s="34">
        <v>4.75</v>
      </c>
      <c r="AJ15" s="213">
        <v>4</v>
      </c>
      <c r="AK15" s="213">
        <v>3.5</v>
      </c>
      <c r="AL15" s="212">
        <v>43.5</v>
      </c>
      <c r="AM15" s="208">
        <f t="shared" si="25"/>
        <v>55.75</v>
      </c>
      <c r="AN15" s="211" t="str">
        <f t="shared" si="16"/>
        <v>C1</v>
      </c>
      <c r="AO15" s="234">
        <v>9.25</v>
      </c>
      <c r="AP15" s="234">
        <v>4</v>
      </c>
      <c r="AQ15" s="234">
        <v>4</v>
      </c>
      <c r="AR15" s="234">
        <v>61</v>
      </c>
      <c r="AS15" s="229">
        <f t="shared" si="17"/>
        <v>78.25</v>
      </c>
      <c r="AT15" s="229" t="str">
        <f t="shared" si="18"/>
        <v>B1</v>
      </c>
      <c r="AU15" s="34">
        <v>8.5</v>
      </c>
      <c r="AV15" s="207">
        <v>4</v>
      </c>
      <c r="AW15" s="198">
        <v>4</v>
      </c>
      <c r="AX15" s="212">
        <v>57.5</v>
      </c>
      <c r="AY15" s="208">
        <f t="shared" si="27"/>
        <v>74</v>
      </c>
      <c r="AZ15" s="208" t="str">
        <f t="shared" si="19"/>
        <v>B1</v>
      </c>
      <c r="BA15" s="46" t="s">
        <v>76</v>
      </c>
      <c r="BB15" s="49" t="s">
        <v>77</v>
      </c>
      <c r="BC15" s="114">
        <v>8.5</v>
      </c>
      <c r="BD15" s="234">
        <v>5</v>
      </c>
      <c r="BE15" s="234">
        <v>5</v>
      </c>
      <c r="BF15" s="234">
        <v>70</v>
      </c>
      <c r="BG15" s="208">
        <f t="shared" si="20"/>
        <v>88.5</v>
      </c>
      <c r="BH15" s="229" t="str">
        <f t="shared" si="21"/>
        <v>A2</v>
      </c>
      <c r="BI15" s="236">
        <v>6.25</v>
      </c>
      <c r="BJ15" s="236">
        <v>5</v>
      </c>
      <c r="BK15" s="236">
        <v>4</v>
      </c>
      <c r="BL15" s="236">
        <v>65</v>
      </c>
      <c r="BM15" s="43">
        <f t="shared" si="28"/>
        <v>80.25</v>
      </c>
      <c r="BN15" s="211" t="str">
        <f t="shared" si="22"/>
        <v>B1</v>
      </c>
      <c r="BO15" s="46" t="s">
        <v>76</v>
      </c>
      <c r="BP15" s="49" t="s">
        <v>77</v>
      </c>
      <c r="BQ15" s="234">
        <v>40</v>
      </c>
      <c r="BR15" s="236">
        <v>38.5</v>
      </c>
      <c r="BS15" s="101">
        <v>40</v>
      </c>
      <c r="BT15" s="212">
        <v>47</v>
      </c>
      <c r="BU15" s="101">
        <v>6</v>
      </c>
      <c r="BV15" s="236">
        <v>24</v>
      </c>
      <c r="BW15" s="246">
        <v>39.5</v>
      </c>
      <c r="BX15" s="212">
        <v>40</v>
      </c>
      <c r="BY15" s="44">
        <f t="shared" si="1"/>
        <v>365.5</v>
      </c>
      <c r="BZ15" s="44">
        <f t="shared" si="2"/>
        <v>349.75</v>
      </c>
      <c r="CA15" s="235">
        <f t="shared" si="8"/>
        <v>715.25</v>
      </c>
      <c r="CB15" s="208">
        <f t="shared" si="29"/>
        <v>71.525000000000006</v>
      </c>
      <c r="CC15" s="211" t="str">
        <f t="shared" si="24"/>
        <v>B1</v>
      </c>
      <c r="CD15" s="332">
        <v>187.04000000000002</v>
      </c>
    </row>
    <row r="16" spans="1:82" ht="15.75" x14ac:dyDescent="0.25">
      <c r="A16" s="46" t="s">
        <v>78</v>
      </c>
      <c r="B16" s="49" t="s">
        <v>79</v>
      </c>
      <c r="C16" s="23">
        <v>9.75</v>
      </c>
      <c r="D16" s="237">
        <v>5</v>
      </c>
      <c r="E16" s="237">
        <v>5</v>
      </c>
      <c r="F16" s="23">
        <v>77.5</v>
      </c>
      <c r="G16" s="209">
        <f t="shared" si="0"/>
        <v>97.25</v>
      </c>
      <c r="H16" s="236" t="str">
        <f t="shared" si="3"/>
        <v>A1</v>
      </c>
      <c r="I16" s="236">
        <v>9.25</v>
      </c>
      <c r="J16" s="236">
        <v>5</v>
      </c>
      <c r="K16" s="236">
        <v>5</v>
      </c>
      <c r="L16" s="209">
        <v>74</v>
      </c>
      <c r="M16" s="209">
        <f t="shared" si="4"/>
        <v>93.25</v>
      </c>
      <c r="N16" s="236" t="str">
        <f t="shared" si="9"/>
        <v>A1</v>
      </c>
      <c r="O16" s="143">
        <v>9.75</v>
      </c>
      <c r="P16" s="237">
        <v>5</v>
      </c>
      <c r="Q16" s="237">
        <v>5</v>
      </c>
      <c r="R16" s="237">
        <v>73.5</v>
      </c>
      <c r="S16" s="209">
        <f t="shared" si="10"/>
        <v>93.25</v>
      </c>
      <c r="T16" s="236" t="str">
        <f t="shared" si="11"/>
        <v>A1</v>
      </c>
      <c r="U16" s="34">
        <v>9.75</v>
      </c>
      <c r="V16" s="236">
        <v>5</v>
      </c>
      <c r="W16" s="236">
        <v>5</v>
      </c>
      <c r="X16" s="236">
        <v>77</v>
      </c>
      <c r="Y16" s="208">
        <f t="shared" si="26"/>
        <v>96.75</v>
      </c>
      <c r="Z16" s="211" t="str">
        <f t="shared" si="12"/>
        <v>A1</v>
      </c>
      <c r="AA16" s="46" t="s">
        <v>78</v>
      </c>
      <c r="AB16" s="49" t="s">
        <v>79</v>
      </c>
      <c r="AC16" s="234">
        <v>9.5</v>
      </c>
      <c r="AD16" s="234">
        <v>5</v>
      </c>
      <c r="AE16" s="234">
        <v>5</v>
      </c>
      <c r="AF16" s="234">
        <v>78.5</v>
      </c>
      <c r="AG16" s="229">
        <f t="shared" si="13"/>
        <v>98</v>
      </c>
      <c r="AH16" s="229" t="str">
        <f t="shared" si="14"/>
        <v>A1</v>
      </c>
      <c r="AI16" s="34">
        <v>9.5</v>
      </c>
      <c r="AJ16" s="213">
        <v>5</v>
      </c>
      <c r="AK16" s="213">
        <v>5</v>
      </c>
      <c r="AL16" s="212">
        <v>78</v>
      </c>
      <c r="AM16" s="208">
        <f t="shared" si="25"/>
        <v>97.5</v>
      </c>
      <c r="AN16" s="211" t="str">
        <f t="shared" si="16"/>
        <v>A1</v>
      </c>
      <c r="AO16" s="234">
        <v>10</v>
      </c>
      <c r="AP16" s="234">
        <v>5</v>
      </c>
      <c r="AQ16" s="234">
        <v>5</v>
      </c>
      <c r="AR16" s="234">
        <v>78.25</v>
      </c>
      <c r="AS16" s="229">
        <f t="shared" si="17"/>
        <v>98.25</v>
      </c>
      <c r="AT16" s="229" t="str">
        <f t="shared" si="18"/>
        <v>A1</v>
      </c>
      <c r="AU16" s="34">
        <v>9.75</v>
      </c>
      <c r="AV16" s="207">
        <v>5</v>
      </c>
      <c r="AW16" s="198">
        <v>5</v>
      </c>
      <c r="AX16" s="212">
        <v>75.5</v>
      </c>
      <c r="AY16" s="208">
        <f t="shared" si="27"/>
        <v>95.25</v>
      </c>
      <c r="AZ16" s="208" t="str">
        <f t="shared" si="19"/>
        <v>A1</v>
      </c>
      <c r="BA16" s="46" t="s">
        <v>78</v>
      </c>
      <c r="BB16" s="49" t="s">
        <v>79</v>
      </c>
      <c r="BC16" s="114">
        <v>9.5</v>
      </c>
      <c r="BD16" s="234">
        <v>5</v>
      </c>
      <c r="BE16" s="234">
        <v>5</v>
      </c>
      <c r="BF16" s="234">
        <v>78</v>
      </c>
      <c r="BG16" s="208">
        <f t="shared" si="20"/>
        <v>97.5</v>
      </c>
      <c r="BH16" s="229" t="str">
        <f t="shared" si="21"/>
        <v>A1</v>
      </c>
      <c r="BI16" s="236">
        <v>9</v>
      </c>
      <c r="BJ16" s="236">
        <v>5</v>
      </c>
      <c r="BK16" s="236">
        <v>5</v>
      </c>
      <c r="BL16" s="236">
        <v>79</v>
      </c>
      <c r="BM16" s="43">
        <f t="shared" si="28"/>
        <v>98</v>
      </c>
      <c r="BN16" s="211" t="str">
        <f t="shared" si="22"/>
        <v>A1</v>
      </c>
      <c r="BO16" s="46" t="s">
        <v>78</v>
      </c>
      <c r="BP16" s="49" t="s">
        <v>79</v>
      </c>
      <c r="BQ16" s="234">
        <v>49</v>
      </c>
      <c r="BR16" s="236">
        <v>48</v>
      </c>
      <c r="BS16" s="101">
        <v>50</v>
      </c>
      <c r="BT16" s="212">
        <v>43</v>
      </c>
      <c r="BU16" s="101">
        <v>41</v>
      </c>
      <c r="BV16" s="236">
        <v>47</v>
      </c>
      <c r="BW16" s="246">
        <v>44</v>
      </c>
      <c r="BX16" s="212">
        <v>48</v>
      </c>
      <c r="BY16" s="44">
        <f t="shared" si="1"/>
        <v>484.25</v>
      </c>
      <c r="BZ16" s="44">
        <f t="shared" si="2"/>
        <v>480.75</v>
      </c>
      <c r="CA16" s="235">
        <f t="shared" si="8"/>
        <v>965</v>
      </c>
      <c r="CB16" s="208">
        <f t="shared" si="29"/>
        <v>96.5</v>
      </c>
      <c r="CC16" s="211" t="str">
        <f t="shared" si="24"/>
        <v>A1</v>
      </c>
      <c r="CD16" s="332">
        <v>191.52</v>
      </c>
    </row>
    <row r="17" spans="1:82" ht="15.75" x14ac:dyDescent="0.25">
      <c r="A17" s="46" t="s">
        <v>80</v>
      </c>
      <c r="B17" s="49" t="s">
        <v>81</v>
      </c>
      <c r="C17" s="23">
        <v>6.25</v>
      </c>
      <c r="D17" s="237">
        <v>3.5</v>
      </c>
      <c r="E17" s="237">
        <v>4</v>
      </c>
      <c r="F17" s="23">
        <v>56</v>
      </c>
      <c r="G17" s="209">
        <f t="shared" si="0"/>
        <v>69.75</v>
      </c>
      <c r="H17" s="236" t="str">
        <f t="shared" si="3"/>
        <v>B2</v>
      </c>
      <c r="I17" s="236">
        <v>6.25</v>
      </c>
      <c r="J17" s="236">
        <v>4</v>
      </c>
      <c r="K17" s="236">
        <v>3</v>
      </c>
      <c r="L17" s="209">
        <v>60</v>
      </c>
      <c r="M17" s="209">
        <f t="shared" si="4"/>
        <v>73.25</v>
      </c>
      <c r="N17" s="236" t="str">
        <f t="shared" si="9"/>
        <v>B1</v>
      </c>
      <c r="O17" s="143">
        <v>6.75</v>
      </c>
      <c r="P17" s="237">
        <v>3.5</v>
      </c>
      <c r="Q17" s="237">
        <v>4</v>
      </c>
      <c r="R17" s="237">
        <v>48.5</v>
      </c>
      <c r="S17" s="209">
        <f t="shared" si="10"/>
        <v>62.75</v>
      </c>
      <c r="T17" s="236" t="str">
        <f t="shared" si="11"/>
        <v>B2</v>
      </c>
      <c r="U17" s="34">
        <v>5.75</v>
      </c>
      <c r="V17" s="236">
        <v>4</v>
      </c>
      <c r="W17" s="236">
        <v>3</v>
      </c>
      <c r="X17" s="236">
        <v>66</v>
      </c>
      <c r="Y17" s="208">
        <f t="shared" si="26"/>
        <v>78.75</v>
      </c>
      <c r="Z17" s="211" t="str">
        <f t="shared" si="12"/>
        <v>B1</v>
      </c>
      <c r="AA17" s="46" t="s">
        <v>80</v>
      </c>
      <c r="AB17" s="49" t="s">
        <v>81</v>
      </c>
      <c r="AC17" s="234">
        <v>6.5</v>
      </c>
      <c r="AD17" s="234">
        <v>3.5</v>
      </c>
      <c r="AE17" s="234">
        <v>4</v>
      </c>
      <c r="AF17" s="234">
        <v>43.5</v>
      </c>
      <c r="AG17" s="229">
        <f t="shared" si="13"/>
        <v>57.5</v>
      </c>
      <c r="AH17" s="229" t="str">
        <f t="shared" si="14"/>
        <v>C1</v>
      </c>
      <c r="AI17" s="34">
        <v>7</v>
      </c>
      <c r="AJ17" s="213">
        <v>4</v>
      </c>
      <c r="AK17" s="213">
        <v>3.5</v>
      </c>
      <c r="AL17" s="212">
        <v>59</v>
      </c>
      <c r="AM17" s="208">
        <f t="shared" si="25"/>
        <v>73.5</v>
      </c>
      <c r="AN17" s="211" t="str">
        <f t="shared" si="16"/>
        <v>B1</v>
      </c>
      <c r="AO17" s="234">
        <v>7.75</v>
      </c>
      <c r="AP17" s="234">
        <v>4</v>
      </c>
      <c r="AQ17" s="234">
        <v>4</v>
      </c>
      <c r="AR17" s="234">
        <v>55.5</v>
      </c>
      <c r="AS17" s="229">
        <f t="shared" si="17"/>
        <v>71.25</v>
      </c>
      <c r="AT17" s="229" t="str">
        <f t="shared" si="18"/>
        <v>B1</v>
      </c>
      <c r="AU17" s="34">
        <v>9.25</v>
      </c>
      <c r="AV17" s="207">
        <v>4</v>
      </c>
      <c r="AW17" s="198">
        <v>4</v>
      </c>
      <c r="AX17" s="212">
        <v>55</v>
      </c>
      <c r="AY17" s="208">
        <f t="shared" si="27"/>
        <v>72.25</v>
      </c>
      <c r="AZ17" s="208" t="str">
        <f t="shared" si="19"/>
        <v>B1</v>
      </c>
      <c r="BA17" s="46" t="s">
        <v>80</v>
      </c>
      <c r="BB17" s="49" t="s">
        <v>81</v>
      </c>
      <c r="BC17" s="114">
        <v>8.25</v>
      </c>
      <c r="BD17" s="234">
        <v>4</v>
      </c>
      <c r="BE17" s="234">
        <v>4</v>
      </c>
      <c r="BF17" s="234">
        <v>49.5</v>
      </c>
      <c r="BG17" s="208">
        <f t="shared" si="20"/>
        <v>65.75</v>
      </c>
      <c r="BH17" s="229" t="str">
        <f t="shared" si="21"/>
        <v>B2</v>
      </c>
      <c r="BI17" s="236">
        <v>9.25</v>
      </c>
      <c r="BJ17" s="236">
        <v>4</v>
      </c>
      <c r="BK17" s="236">
        <v>5</v>
      </c>
      <c r="BL17" s="236">
        <v>68.5</v>
      </c>
      <c r="BM17" s="43">
        <f t="shared" si="28"/>
        <v>86.75</v>
      </c>
      <c r="BN17" s="211" t="str">
        <f t="shared" si="22"/>
        <v>A2</v>
      </c>
      <c r="BO17" s="46" t="s">
        <v>80</v>
      </c>
      <c r="BP17" s="49" t="s">
        <v>81</v>
      </c>
      <c r="BQ17" s="234">
        <v>36.5</v>
      </c>
      <c r="BR17" s="236">
        <v>47.5</v>
      </c>
      <c r="BS17" s="101">
        <v>46</v>
      </c>
      <c r="BT17" s="212">
        <v>38</v>
      </c>
      <c r="BU17" s="101">
        <v>33</v>
      </c>
      <c r="BV17" s="236">
        <v>30</v>
      </c>
      <c r="BW17" s="246">
        <v>37.5</v>
      </c>
      <c r="BX17" s="212">
        <v>40</v>
      </c>
      <c r="BY17" s="44">
        <f t="shared" si="1"/>
        <v>327</v>
      </c>
      <c r="BZ17" s="44">
        <f t="shared" si="2"/>
        <v>384.5</v>
      </c>
      <c r="CA17" s="235">
        <f t="shared" si="8"/>
        <v>711.5</v>
      </c>
      <c r="CB17" s="208">
        <f t="shared" si="29"/>
        <v>71.150000000000006</v>
      </c>
      <c r="CC17" s="211" t="str">
        <f t="shared" si="24"/>
        <v>B1</v>
      </c>
      <c r="CD17" s="332">
        <v>120.96000000000001</v>
      </c>
    </row>
    <row r="18" spans="1:82" ht="15.75" x14ac:dyDescent="0.25">
      <c r="A18" s="46" t="s">
        <v>82</v>
      </c>
      <c r="B18" s="49" t="s">
        <v>83</v>
      </c>
      <c r="C18" s="23">
        <v>7.5</v>
      </c>
      <c r="D18" s="237">
        <v>4</v>
      </c>
      <c r="E18" s="237">
        <v>4</v>
      </c>
      <c r="F18" s="23">
        <v>54.5</v>
      </c>
      <c r="G18" s="209">
        <f t="shared" si="0"/>
        <v>70</v>
      </c>
      <c r="H18" s="236" t="str">
        <f t="shared" si="3"/>
        <v>B2</v>
      </c>
      <c r="I18" s="236">
        <v>7.25</v>
      </c>
      <c r="J18" s="236">
        <v>4</v>
      </c>
      <c r="K18" s="236">
        <v>5</v>
      </c>
      <c r="L18" s="209">
        <v>57.5</v>
      </c>
      <c r="M18" s="209">
        <f t="shared" si="4"/>
        <v>73.75</v>
      </c>
      <c r="N18" s="236" t="str">
        <f t="shared" si="9"/>
        <v>B1</v>
      </c>
      <c r="O18" s="143">
        <v>8.25</v>
      </c>
      <c r="P18" s="237">
        <v>4</v>
      </c>
      <c r="Q18" s="237">
        <v>4</v>
      </c>
      <c r="R18" s="237">
        <v>57.5</v>
      </c>
      <c r="S18" s="209">
        <f t="shared" si="10"/>
        <v>73.75</v>
      </c>
      <c r="T18" s="236" t="str">
        <f t="shared" si="11"/>
        <v>B1</v>
      </c>
      <c r="U18" s="34">
        <v>7</v>
      </c>
      <c r="V18" s="236">
        <v>4</v>
      </c>
      <c r="W18" s="236">
        <v>5</v>
      </c>
      <c r="X18" s="236">
        <v>63</v>
      </c>
      <c r="Y18" s="208">
        <f t="shared" si="26"/>
        <v>79</v>
      </c>
      <c r="Z18" s="211" t="str">
        <f t="shared" si="12"/>
        <v>B1</v>
      </c>
      <c r="AA18" s="46" t="s">
        <v>82</v>
      </c>
      <c r="AB18" s="49" t="s">
        <v>83</v>
      </c>
      <c r="AC18" s="234">
        <v>3.5</v>
      </c>
      <c r="AD18" s="234">
        <v>4</v>
      </c>
      <c r="AE18" s="234">
        <v>4</v>
      </c>
      <c r="AF18" s="234">
        <v>51</v>
      </c>
      <c r="AG18" s="229">
        <f t="shared" si="13"/>
        <v>62.5</v>
      </c>
      <c r="AH18" s="229" t="str">
        <f t="shared" si="14"/>
        <v>B2</v>
      </c>
      <c r="AI18" s="34">
        <v>7</v>
      </c>
      <c r="AJ18" s="213">
        <v>5</v>
      </c>
      <c r="AK18" s="213">
        <v>4.5</v>
      </c>
      <c r="AL18" s="212">
        <v>76</v>
      </c>
      <c r="AM18" s="208">
        <f t="shared" si="25"/>
        <v>92.5</v>
      </c>
      <c r="AN18" s="211" t="str">
        <f t="shared" si="16"/>
        <v>A1</v>
      </c>
      <c r="AO18" s="234">
        <v>5.75</v>
      </c>
      <c r="AP18" s="234">
        <v>4</v>
      </c>
      <c r="AQ18" s="234">
        <v>4</v>
      </c>
      <c r="AR18" s="234">
        <v>41</v>
      </c>
      <c r="AS18" s="229">
        <f t="shared" si="17"/>
        <v>54.75</v>
      </c>
      <c r="AT18" s="229" t="str">
        <f t="shared" si="18"/>
        <v>C1</v>
      </c>
      <c r="AU18" s="34">
        <v>7</v>
      </c>
      <c r="AV18" s="207">
        <v>5</v>
      </c>
      <c r="AW18" s="198">
        <v>4</v>
      </c>
      <c r="AX18" s="212">
        <v>53.5</v>
      </c>
      <c r="AY18" s="208">
        <f t="shared" si="27"/>
        <v>69.5</v>
      </c>
      <c r="AZ18" s="208" t="str">
        <f t="shared" si="19"/>
        <v>B2</v>
      </c>
      <c r="BA18" s="46" t="s">
        <v>82</v>
      </c>
      <c r="BB18" s="49" t="s">
        <v>83</v>
      </c>
      <c r="BC18" s="114">
        <v>7.5</v>
      </c>
      <c r="BD18" s="234">
        <v>4</v>
      </c>
      <c r="BE18" s="234">
        <v>4</v>
      </c>
      <c r="BF18" s="234">
        <v>45.5</v>
      </c>
      <c r="BG18" s="208">
        <f t="shared" si="20"/>
        <v>61</v>
      </c>
      <c r="BH18" s="229" t="str">
        <f t="shared" si="21"/>
        <v>B2</v>
      </c>
      <c r="BI18" s="236">
        <v>7</v>
      </c>
      <c r="BJ18" s="236">
        <v>5</v>
      </c>
      <c r="BK18" s="236">
        <v>5</v>
      </c>
      <c r="BL18" s="236">
        <v>56</v>
      </c>
      <c r="BM18" s="43">
        <f t="shared" si="28"/>
        <v>73</v>
      </c>
      <c r="BN18" s="211" t="str">
        <f t="shared" si="22"/>
        <v>B1</v>
      </c>
      <c r="BO18" s="46" t="s">
        <v>82</v>
      </c>
      <c r="BP18" s="49" t="s">
        <v>83</v>
      </c>
      <c r="BQ18" s="234">
        <v>35</v>
      </c>
      <c r="BR18" s="236">
        <v>42</v>
      </c>
      <c r="BS18" s="101">
        <v>45</v>
      </c>
      <c r="BT18" s="212">
        <v>36.5</v>
      </c>
      <c r="BU18" s="101">
        <v>33</v>
      </c>
      <c r="BV18" s="236">
        <v>43.5</v>
      </c>
      <c r="BW18" s="246">
        <v>38</v>
      </c>
      <c r="BX18" s="212">
        <v>41.5</v>
      </c>
      <c r="BY18" s="44">
        <f t="shared" si="1"/>
        <v>322</v>
      </c>
      <c r="BZ18" s="44">
        <f t="shared" si="2"/>
        <v>387.75</v>
      </c>
      <c r="CA18" s="235">
        <f t="shared" si="8"/>
        <v>709.75</v>
      </c>
      <c r="CB18" s="208">
        <f t="shared" si="29"/>
        <v>70.974999999999994</v>
      </c>
      <c r="CC18" s="211" t="str">
        <f t="shared" si="24"/>
        <v>B2</v>
      </c>
      <c r="CD18" s="332">
        <v>180.32000000000002</v>
      </c>
    </row>
    <row r="19" spans="1:82" ht="15.75" x14ac:dyDescent="0.25">
      <c r="A19" s="175" t="s">
        <v>84</v>
      </c>
      <c r="B19" s="176" t="s">
        <v>85</v>
      </c>
      <c r="C19" s="177">
        <v>5.5</v>
      </c>
      <c r="D19" s="178" t="s">
        <v>415</v>
      </c>
      <c r="E19" s="178" t="s">
        <v>415</v>
      </c>
      <c r="F19" s="177" t="s">
        <v>415</v>
      </c>
      <c r="G19" s="250">
        <f t="shared" si="0"/>
        <v>5.5</v>
      </c>
      <c r="H19" s="178" t="str">
        <f t="shared" si="3"/>
        <v>E</v>
      </c>
      <c r="I19" s="236">
        <v>0</v>
      </c>
      <c r="J19" s="178">
        <v>0</v>
      </c>
      <c r="K19" s="178">
        <v>0</v>
      </c>
      <c r="L19" s="250">
        <v>0</v>
      </c>
      <c r="M19" s="250">
        <f t="shared" si="4"/>
        <v>0</v>
      </c>
      <c r="N19" s="178" t="str">
        <f t="shared" si="9"/>
        <v>E</v>
      </c>
      <c r="O19" s="181">
        <v>5.25</v>
      </c>
      <c r="P19" s="178" t="s">
        <v>415</v>
      </c>
      <c r="Q19" s="178" t="s">
        <v>415</v>
      </c>
      <c r="R19" s="178" t="s">
        <v>415</v>
      </c>
      <c r="S19" s="250" t="e">
        <f t="shared" si="10"/>
        <v>#VALUE!</v>
      </c>
      <c r="T19" s="178" t="e">
        <f t="shared" si="11"/>
        <v>#VALUE!</v>
      </c>
      <c r="U19" s="34">
        <v>0</v>
      </c>
      <c r="V19" s="178">
        <v>0</v>
      </c>
      <c r="W19" s="178">
        <v>0</v>
      </c>
      <c r="X19" s="178"/>
      <c r="Y19" s="186">
        <f t="shared" si="26"/>
        <v>0</v>
      </c>
      <c r="Z19" s="182" t="str">
        <f t="shared" si="12"/>
        <v>E</v>
      </c>
      <c r="AA19" s="175" t="s">
        <v>84</v>
      </c>
      <c r="AB19" s="176" t="s">
        <v>85</v>
      </c>
      <c r="AC19" s="183">
        <v>1.75</v>
      </c>
      <c r="AD19" s="178" t="s">
        <v>415</v>
      </c>
      <c r="AE19" s="178" t="s">
        <v>415</v>
      </c>
      <c r="AF19" s="178" t="s">
        <v>415</v>
      </c>
      <c r="AG19" s="240" t="e">
        <f t="shared" si="13"/>
        <v>#VALUE!</v>
      </c>
      <c r="AH19" s="240" t="e">
        <f t="shared" si="14"/>
        <v>#VALUE!</v>
      </c>
      <c r="AI19" s="34">
        <v>0</v>
      </c>
      <c r="AJ19" s="183"/>
      <c r="AK19" s="183"/>
      <c r="AL19" s="178"/>
      <c r="AM19" s="186">
        <f t="shared" si="25"/>
        <v>0</v>
      </c>
      <c r="AN19" s="182" t="str">
        <f t="shared" si="16"/>
        <v>E</v>
      </c>
      <c r="AO19" s="183">
        <v>5.75</v>
      </c>
      <c r="AP19" s="183">
        <v>2</v>
      </c>
      <c r="AQ19" s="183">
        <v>2</v>
      </c>
      <c r="AR19" s="178" t="s">
        <v>415</v>
      </c>
      <c r="AS19" s="240" t="e">
        <f t="shared" si="17"/>
        <v>#VALUE!</v>
      </c>
      <c r="AT19" s="240" t="e">
        <f t="shared" si="18"/>
        <v>#VALUE!</v>
      </c>
      <c r="AU19" s="34">
        <v>0</v>
      </c>
      <c r="AV19" s="241"/>
      <c r="AW19" s="241"/>
      <c r="AX19" s="178"/>
      <c r="AY19" s="186">
        <f t="shared" si="27"/>
        <v>0</v>
      </c>
      <c r="AZ19" s="186" t="str">
        <f t="shared" si="19"/>
        <v>E</v>
      </c>
      <c r="BA19" s="175" t="s">
        <v>84</v>
      </c>
      <c r="BB19" s="176" t="s">
        <v>85</v>
      </c>
      <c r="BC19" s="185">
        <v>4.25</v>
      </c>
      <c r="BD19" s="178" t="s">
        <v>415</v>
      </c>
      <c r="BE19" s="178" t="s">
        <v>415</v>
      </c>
      <c r="BF19" s="178" t="s">
        <v>415</v>
      </c>
      <c r="BG19" s="186" t="e">
        <f t="shared" si="20"/>
        <v>#VALUE!</v>
      </c>
      <c r="BH19" s="240" t="e">
        <f t="shared" si="21"/>
        <v>#VALUE!</v>
      </c>
      <c r="BI19" s="236">
        <v>0</v>
      </c>
      <c r="BJ19" s="178"/>
      <c r="BK19" s="178"/>
      <c r="BL19" s="236">
        <v>0</v>
      </c>
      <c r="BM19" s="187">
        <f t="shared" si="28"/>
        <v>0</v>
      </c>
      <c r="BN19" s="182" t="str">
        <f t="shared" si="22"/>
        <v>E</v>
      </c>
      <c r="BO19" s="175" t="s">
        <v>84</v>
      </c>
      <c r="BP19" s="176" t="s">
        <v>85</v>
      </c>
      <c r="BQ19" s="183">
        <v>30</v>
      </c>
      <c r="BR19" s="178"/>
      <c r="BS19" s="101">
        <v>23</v>
      </c>
      <c r="BT19" s="178"/>
      <c r="BU19" s="101" t="s">
        <v>415</v>
      </c>
      <c r="BV19" s="178"/>
      <c r="BW19" s="246">
        <v>30</v>
      </c>
      <c r="BX19" s="178"/>
      <c r="BY19" s="182" t="e">
        <f t="shared" si="1"/>
        <v>#VALUE!</v>
      </c>
      <c r="BZ19" s="44">
        <f t="shared" si="2"/>
        <v>0</v>
      </c>
      <c r="CA19" s="235" t="e">
        <f t="shared" si="8"/>
        <v>#VALUE!</v>
      </c>
      <c r="CB19" s="186" t="e">
        <f t="shared" si="29"/>
        <v>#VALUE!</v>
      </c>
      <c r="CC19" s="182" t="e">
        <f t="shared" si="24"/>
        <v>#VALUE!</v>
      </c>
      <c r="CD19" s="332">
        <v>0</v>
      </c>
    </row>
    <row r="20" spans="1:82" ht="15.75" x14ac:dyDescent="0.25">
      <c r="A20" s="46" t="s">
        <v>86</v>
      </c>
      <c r="B20" s="49" t="s">
        <v>87</v>
      </c>
      <c r="C20" s="23">
        <v>7.5</v>
      </c>
      <c r="D20" s="237">
        <v>4.5</v>
      </c>
      <c r="E20" s="237">
        <v>4.5</v>
      </c>
      <c r="F20" s="23">
        <v>62.5</v>
      </c>
      <c r="G20" s="209">
        <f t="shared" si="0"/>
        <v>79</v>
      </c>
      <c r="H20" s="236" t="str">
        <f t="shared" si="3"/>
        <v>B1</v>
      </c>
      <c r="I20" s="236">
        <v>8</v>
      </c>
      <c r="J20" s="236">
        <v>5</v>
      </c>
      <c r="K20" s="236">
        <v>4</v>
      </c>
      <c r="L20" s="209">
        <v>60</v>
      </c>
      <c r="M20" s="209">
        <f t="shared" si="4"/>
        <v>77</v>
      </c>
      <c r="N20" s="236" t="str">
        <f t="shared" si="9"/>
        <v>B1</v>
      </c>
      <c r="O20" s="143">
        <v>8.5</v>
      </c>
      <c r="P20" s="237">
        <v>4.5</v>
      </c>
      <c r="Q20" s="237">
        <v>4.5</v>
      </c>
      <c r="R20" s="237">
        <v>54.5</v>
      </c>
      <c r="S20" s="209">
        <f t="shared" si="10"/>
        <v>72</v>
      </c>
      <c r="T20" s="236" t="str">
        <f t="shared" si="11"/>
        <v>B1</v>
      </c>
      <c r="U20" s="34">
        <v>8.25</v>
      </c>
      <c r="V20" s="236">
        <v>4</v>
      </c>
      <c r="W20" s="236">
        <v>5</v>
      </c>
      <c r="X20" s="236">
        <v>61.5</v>
      </c>
      <c r="Y20" s="208">
        <f t="shared" si="26"/>
        <v>78.75</v>
      </c>
      <c r="Z20" s="211" t="str">
        <f t="shared" si="12"/>
        <v>B1</v>
      </c>
      <c r="AA20" s="46" t="s">
        <v>86</v>
      </c>
      <c r="AB20" s="49" t="s">
        <v>87</v>
      </c>
      <c r="AC20" s="234">
        <v>5.25</v>
      </c>
      <c r="AD20" s="234">
        <v>4.5</v>
      </c>
      <c r="AE20" s="234">
        <v>4.5</v>
      </c>
      <c r="AF20" s="234">
        <v>61</v>
      </c>
      <c r="AG20" s="229">
        <f t="shared" si="13"/>
        <v>75.25</v>
      </c>
      <c r="AH20" s="229" t="str">
        <f t="shared" si="14"/>
        <v>B1</v>
      </c>
      <c r="AI20" s="34">
        <v>6.75</v>
      </c>
      <c r="AJ20" s="213">
        <v>5</v>
      </c>
      <c r="AK20" s="213">
        <v>4</v>
      </c>
      <c r="AL20" s="212">
        <v>63</v>
      </c>
      <c r="AM20" s="208">
        <f t="shared" si="25"/>
        <v>78.75</v>
      </c>
      <c r="AN20" s="211" t="str">
        <f t="shared" si="16"/>
        <v>B1</v>
      </c>
      <c r="AO20" s="234">
        <v>6.25</v>
      </c>
      <c r="AP20" s="234">
        <v>4</v>
      </c>
      <c r="AQ20" s="234">
        <v>4</v>
      </c>
      <c r="AR20" s="234">
        <v>60</v>
      </c>
      <c r="AS20" s="229">
        <f t="shared" si="17"/>
        <v>74.25</v>
      </c>
      <c r="AT20" s="229" t="str">
        <f t="shared" si="18"/>
        <v>B1</v>
      </c>
      <c r="AU20" s="34">
        <v>7.25</v>
      </c>
      <c r="AV20" s="207">
        <v>4</v>
      </c>
      <c r="AW20" s="198">
        <v>4</v>
      </c>
      <c r="AX20" s="212">
        <v>54</v>
      </c>
      <c r="AY20" s="208">
        <f t="shared" si="27"/>
        <v>69.25</v>
      </c>
      <c r="AZ20" s="208" t="str">
        <f t="shared" si="19"/>
        <v>B2</v>
      </c>
      <c r="BA20" s="46" t="s">
        <v>86</v>
      </c>
      <c r="BB20" s="49" t="s">
        <v>87</v>
      </c>
      <c r="BC20" s="114">
        <v>9</v>
      </c>
      <c r="BD20" s="234">
        <v>4</v>
      </c>
      <c r="BE20" s="234">
        <v>4</v>
      </c>
      <c r="BF20" s="234">
        <v>57.5</v>
      </c>
      <c r="BG20" s="208">
        <f t="shared" si="20"/>
        <v>74.5</v>
      </c>
      <c r="BH20" s="229" t="str">
        <f t="shared" si="21"/>
        <v>B1</v>
      </c>
      <c r="BI20" s="236">
        <v>7</v>
      </c>
      <c r="BJ20" s="236">
        <v>5</v>
      </c>
      <c r="BK20" s="236">
        <v>5</v>
      </c>
      <c r="BL20" s="236">
        <v>55</v>
      </c>
      <c r="BM20" s="43">
        <f t="shared" si="28"/>
        <v>72</v>
      </c>
      <c r="BN20" s="211" t="str">
        <f t="shared" si="22"/>
        <v>B1</v>
      </c>
      <c r="BO20" s="46" t="s">
        <v>86</v>
      </c>
      <c r="BP20" s="49" t="s">
        <v>87</v>
      </c>
      <c r="BQ20" s="234">
        <v>32.5</v>
      </c>
      <c r="BR20" s="236">
        <v>43</v>
      </c>
      <c r="BS20" s="101">
        <v>39</v>
      </c>
      <c r="BT20" s="212">
        <v>36</v>
      </c>
      <c r="BU20" s="101">
        <v>8.5</v>
      </c>
      <c r="BV20" s="236">
        <v>13.5</v>
      </c>
      <c r="BW20" s="246">
        <v>37.5</v>
      </c>
      <c r="BX20" s="212">
        <v>45</v>
      </c>
      <c r="BY20" s="44">
        <f t="shared" si="1"/>
        <v>375</v>
      </c>
      <c r="BZ20" s="44">
        <f t="shared" si="2"/>
        <v>375.75</v>
      </c>
      <c r="CA20" s="235">
        <f t="shared" si="8"/>
        <v>750.75</v>
      </c>
      <c r="CB20" s="208">
        <f t="shared" si="29"/>
        <v>75.075000000000003</v>
      </c>
      <c r="CC20" s="211" t="str">
        <f t="shared" si="24"/>
        <v>B1</v>
      </c>
      <c r="CD20" s="332">
        <v>155.68</v>
      </c>
    </row>
    <row r="21" spans="1:82" ht="15.75" x14ac:dyDescent="0.25">
      <c r="A21" s="46" t="s">
        <v>88</v>
      </c>
      <c r="B21" s="49" t="s">
        <v>348</v>
      </c>
      <c r="C21" s="23">
        <v>8</v>
      </c>
      <c r="D21" s="237">
        <v>4</v>
      </c>
      <c r="E21" s="237">
        <v>4</v>
      </c>
      <c r="F21" s="23">
        <v>46.5</v>
      </c>
      <c r="G21" s="209">
        <f t="shared" si="0"/>
        <v>62.5</v>
      </c>
      <c r="H21" s="236" t="str">
        <f t="shared" si="3"/>
        <v>B2</v>
      </c>
      <c r="I21" s="236">
        <v>7.5</v>
      </c>
      <c r="J21" s="236">
        <v>4</v>
      </c>
      <c r="K21" s="236">
        <v>4</v>
      </c>
      <c r="L21" s="209">
        <v>56.5</v>
      </c>
      <c r="M21" s="209">
        <f t="shared" si="4"/>
        <v>72</v>
      </c>
      <c r="N21" s="236" t="str">
        <f t="shared" si="9"/>
        <v>B1</v>
      </c>
      <c r="O21" s="143">
        <v>6.25</v>
      </c>
      <c r="P21" s="237">
        <v>4</v>
      </c>
      <c r="Q21" s="237">
        <v>4</v>
      </c>
      <c r="R21" s="237">
        <v>61</v>
      </c>
      <c r="S21" s="209">
        <f t="shared" si="10"/>
        <v>75.25</v>
      </c>
      <c r="T21" s="236" t="str">
        <f t="shared" si="11"/>
        <v>B1</v>
      </c>
      <c r="U21" s="34">
        <v>6.5</v>
      </c>
      <c r="V21" s="236">
        <v>4</v>
      </c>
      <c r="W21" s="236">
        <v>4</v>
      </c>
      <c r="X21" s="29">
        <v>62</v>
      </c>
      <c r="Y21" s="208">
        <f t="shared" si="26"/>
        <v>76.5</v>
      </c>
      <c r="Z21" s="211" t="str">
        <f t="shared" si="12"/>
        <v>B1</v>
      </c>
      <c r="AA21" s="46" t="s">
        <v>88</v>
      </c>
      <c r="AB21" s="49" t="s">
        <v>348</v>
      </c>
      <c r="AC21" s="234">
        <v>5.75</v>
      </c>
      <c r="AD21" s="234">
        <v>4</v>
      </c>
      <c r="AE21" s="234">
        <v>4</v>
      </c>
      <c r="AF21" s="234">
        <v>64.5</v>
      </c>
      <c r="AG21" s="229">
        <f t="shared" si="13"/>
        <v>78.25</v>
      </c>
      <c r="AH21" s="229" t="str">
        <f t="shared" si="14"/>
        <v>B1</v>
      </c>
      <c r="AI21" s="34">
        <v>7.5</v>
      </c>
      <c r="AJ21" s="213">
        <v>4</v>
      </c>
      <c r="AK21" s="213">
        <v>4</v>
      </c>
      <c r="AL21" s="29">
        <v>68</v>
      </c>
      <c r="AM21" s="208">
        <f t="shared" si="25"/>
        <v>83.5</v>
      </c>
      <c r="AN21" s="211" t="str">
        <f t="shared" si="16"/>
        <v>A2</v>
      </c>
      <c r="AO21" s="234">
        <v>7.75</v>
      </c>
      <c r="AP21" s="234">
        <v>3.5</v>
      </c>
      <c r="AQ21" s="234">
        <v>3.5</v>
      </c>
      <c r="AR21" s="234">
        <v>61.5</v>
      </c>
      <c r="AS21" s="229">
        <f t="shared" si="17"/>
        <v>76.25</v>
      </c>
      <c r="AT21" s="229" t="str">
        <f t="shared" si="18"/>
        <v>B1</v>
      </c>
      <c r="AU21" s="34">
        <v>8</v>
      </c>
      <c r="AV21" s="207">
        <v>3.5</v>
      </c>
      <c r="AW21" s="198">
        <v>4</v>
      </c>
      <c r="AX21" s="29">
        <v>61.5</v>
      </c>
      <c r="AY21" s="208">
        <f t="shared" si="27"/>
        <v>77</v>
      </c>
      <c r="AZ21" s="208" t="str">
        <f t="shared" si="19"/>
        <v>B1</v>
      </c>
      <c r="BA21" s="46" t="s">
        <v>88</v>
      </c>
      <c r="BB21" s="49" t="s">
        <v>348</v>
      </c>
      <c r="BC21" s="114">
        <v>8.25</v>
      </c>
      <c r="BD21" s="234">
        <v>4</v>
      </c>
      <c r="BE21" s="234">
        <v>4</v>
      </c>
      <c r="BF21" s="234">
        <v>59</v>
      </c>
      <c r="BG21" s="208">
        <f t="shared" si="20"/>
        <v>75.25</v>
      </c>
      <c r="BH21" s="229" t="str">
        <f t="shared" si="21"/>
        <v>B1</v>
      </c>
      <c r="BI21" s="236">
        <v>8.5</v>
      </c>
      <c r="BJ21" s="236">
        <v>4</v>
      </c>
      <c r="BK21" s="236">
        <v>4</v>
      </c>
      <c r="BL21" s="236">
        <v>61</v>
      </c>
      <c r="BM21" s="43">
        <f t="shared" si="28"/>
        <v>77.5</v>
      </c>
      <c r="BN21" s="211" t="str">
        <f t="shared" si="22"/>
        <v>B1</v>
      </c>
      <c r="BO21" s="46" t="s">
        <v>88</v>
      </c>
      <c r="BP21" s="49" t="s">
        <v>348</v>
      </c>
      <c r="BQ21" s="234">
        <v>40.5</v>
      </c>
      <c r="BR21" s="29">
        <v>46</v>
      </c>
      <c r="BS21" s="101" t="s">
        <v>415</v>
      </c>
      <c r="BT21" s="212">
        <v>47</v>
      </c>
      <c r="BU21" s="101">
        <v>31</v>
      </c>
      <c r="BV21" s="236">
        <v>30.5</v>
      </c>
      <c r="BW21" s="246">
        <v>35.5</v>
      </c>
      <c r="BX21" s="212">
        <v>37</v>
      </c>
      <c r="BY21" s="44">
        <f t="shared" si="1"/>
        <v>367.5</v>
      </c>
      <c r="BZ21" s="44">
        <f t="shared" si="2"/>
        <v>386.5</v>
      </c>
      <c r="CA21" s="235">
        <f t="shared" si="8"/>
        <v>754</v>
      </c>
      <c r="CB21" s="208">
        <f t="shared" si="29"/>
        <v>75.400000000000006</v>
      </c>
      <c r="CC21" s="211" t="str">
        <f t="shared" si="24"/>
        <v>B1</v>
      </c>
      <c r="CD21" s="332">
        <v>187.04000000000002</v>
      </c>
    </row>
    <row r="22" spans="1:82" ht="15.75" x14ac:dyDescent="0.25">
      <c r="A22" s="46" t="s">
        <v>89</v>
      </c>
      <c r="B22" s="50" t="s">
        <v>90</v>
      </c>
      <c r="C22" s="23">
        <v>7.5</v>
      </c>
      <c r="D22" s="237">
        <v>4.5</v>
      </c>
      <c r="E22" s="237">
        <v>4.5</v>
      </c>
      <c r="F22" s="23">
        <v>66.5</v>
      </c>
      <c r="G22" s="209">
        <f t="shared" si="0"/>
        <v>83</v>
      </c>
      <c r="H22" s="236" t="str">
        <f t="shared" si="3"/>
        <v>A2</v>
      </c>
      <c r="I22" s="236">
        <v>8.75</v>
      </c>
      <c r="J22" s="236">
        <v>5</v>
      </c>
      <c r="K22" s="236">
        <v>5</v>
      </c>
      <c r="L22" s="209">
        <v>63.5</v>
      </c>
      <c r="M22" s="209">
        <f t="shared" si="4"/>
        <v>82.25</v>
      </c>
      <c r="N22" s="236" t="str">
        <f t="shared" si="9"/>
        <v>A2</v>
      </c>
      <c r="O22" s="143">
        <v>8</v>
      </c>
      <c r="P22" s="237">
        <v>4.5</v>
      </c>
      <c r="Q22" s="237">
        <v>4.5</v>
      </c>
      <c r="R22" s="237">
        <v>62.5</v>
      </c>
      <c r="S22" s="209">
        <f t="shared" si="10"/>
        <v>79.5</v>
      </c>
      <c r="T22" s="236" t="str">
        <f t="shared" si="11"/>
        <v>B1</v>
      </c>
      <c r="U22" s="34">
        <v>8.25</v>
      </c>
      <c r="V22" s="236">
        <v>4</v>
      </c>
      <c r="W22" s="236">
        <v>5</v>
      </c>
      <c r="X22" s="29">
        <v>65.5</v>
      </c>
      <c r="Y22" s="208">
        <f t="shared" si="26"/>
        <v>82.75</v>
      </c>
      <c r="Z22" s="211" t="str">
        <f t="shared" si="12"/>
        <v>A2</v>
      </c>
      <c r="AA22" s="46" t="s">
        <v>89</v>
      </c>
      <c r="AB22" s="50" t="s">
        <v>90</v>
      </c>
      <c r="AC22" s="234">
        <v>3.5</v>
      </c>
      <c r="AD22" s="234">
        <v>4.5</v>
      </c>
      <c r="AE22" s="234">
        <v>4.5</v>
      </c>
      <c r="AF22" s="234">
        <v>45</v>
      </c>
      <c r="AG22" s="229">
        <f t="shared" si="13"/>
        <v>57.5</v>
      </c>
      <c r="AH22" s="229" t="str">
        <f t="shared" si="14"/>
        <v>C1</v>
      </c>
      <c r="AI22" s="34">
        <v>4</v>
      </c>
      <c r="AJ22" s="213">
        <v>4</v>
      </c>
      <c r="AK22" s="213">
        <v>3.5</v>
      </c>
      <c r="AL22" s="29">
        <v>34</v>
      </c>
      <c r="AM22" s="208">
        <f t="shared" si="25"/>
        <v>45.5</v>
      </c>
      <c r="AN22" s="211" t="str">
        <f t="shared" si="16"/>
        <v>C2</v>
      </c>
      <c r="AO22" s="234">
        <v>7.5</v>
      </c>
      <c r="AP22" s="234">
        <v>4.5</v>
      </c>
      <c r="AQ22" s="234">
        <v>4</v>
      </c>
      <c r="AR22" s="234">
        <v>58</v>
      </c>
      <c r="AS22" s="229">
        <f t="shared" si="17"/>
        <v>74</v>
      </c>
      <c r="AT22" s="229" t="str">
        <f t="shared" si="18"/>
        <v>B1</v>
      </c>
      <c r="AU22" s="34">
        <v>5.25</v>
      </c>
      <c r="AV22" s="207">
        <v>5</v>
      </c>
      <c r="AW22" s="198">
        <v>4</v>
      </c>
      <c r="AX22" s="29">
        <v>58</v>
      </c>
      <c r="AY22" s="208">
        <f t="shared" si="27"/>
        <v>72.25</v>
      </c>
      <c r="AZ22" s="208" t="str">
        <f t="shared" si="19"/>
        <v>B1</v>
      </c>
      <c r="BA22" s="46" t="s">
        <v>89</v>
      </c>
      <c r="BB22" s="50" t="s">
        <v>90</v>
      </c>
      <c r="BC22" s="114">
        <v>8.25</v>
      </c>
      <c r="BD22" s="234">
        <v>5</v>
      </c>
      <c r="BE22" s="234">
        <v>5</v>
      </c>
      <c r="BF22" s="234">
        <v>60</v>
      </c>
      <c r="BG22" s="208">
        <f t="shared" si="20"/>
        <v>78.25</v>
      </c>
      <c r="BH22" s="229" t="str">
        <f t="shared" si="21"/>
        <v>B1</v>
      </c>
      <c r="BI22" s="236">
        <v>9</v>
      </c>
      <c r="BJ22" s="236">
        <v>5</v>
      </c>
      <c r="BK22" s="236">
        <v>5</v>
      </c>
      <c r="BL22" s="236">
        <v>62</v>
      </c>
      <c r="BM22" s="43">
        <f t="shared" si="28"/>
        <v>81</v>
      </c>
      <c r="BN22" s="211" t="str">
        <f t="shared" si="22"/>
        <v>A2</v>
      </c>
      <c r="BO22" s="46" t="s">
        <v>89</v>
      </c>
      <c r="BP22" s="50" t="s">
        <v>90</v>
      </c>
      <c r="BQ22" s="234">
        <v>40</v>
      </c>
      <c r="BR22" s="29">
        <v>40</v>
      </c>
      <c r="BS22" s="101">
        <v>38</v>
      </c>
      <c r="BT22" s="212">
        <v>45.5</v>
      </c>
      <c r="BU22" s="101">
        <v>39</v>
      </c>
      <c r="BV22" s="236">
        <v>26</v>
      </c>
      <c r="BW22" s="246">
        <v>39.5</v>
      </c>
      <c r="BX22" s="212">
        <v>47.5</v>
      </c>
      <c r="BY22" s="44">
        <f t="shared" si="1"/>
        <v>372.25</v>
      </c>
      <c r="BZ22" s="44">
        <f t="shared" si="2"/>
        <v>363.75</v>
      </c>
      <c r="CA22" s="235">
        <f t="shared" si="8"/>
        <v>736</v>
      </c>
      <c r="CB22" s="208">
        <f t="shared" si="29"/>
        <v>73.599999999999994</v>
      </c>
      <c r="CC22" s="211" t="str">
        <f t="shared" si="24"/>
        <v>B1</v>
      </c>
      <c r="CD22" s="332">
        <v>193.76000000000002</v>
      </c>
    </row>
    <row r="23" spans="1:82" ht="15.75" x14ac:dyDescent="0.25">
      <c r="A23" s="46" t="s">
        <v>91</v>
      </c>
      <c r="B23" s="50" t="s">
        <v>92</v>
      </c>
      <c r="C23" s="23">
        <v>9</v>
      </c>
      <c r="D23" s="237">
        <v>4.5</v>
      </c>
      <c r="E23" s="237">
        <v>5</v>
      </c>
      <c r="F23" s="23">
        <v>67.5</v>
      </c>
      <c r="G23" s="209">
        <f t="shared" si="0"/>
        <v>86</v>
      </c>
      <c r="H23" s="236" t="str">
        <f t="shared" si="3"/>
        <v>A2</v>
      </c>
      <c r="I23" s="236">
        <v>8.25</v>
      </c>
      <c r="J23" s="236">
        <v>5</v>
      </c>
      <c r="K23" s="236">
        <v>5</v>
      </c>
      <c r="L23" s="209">
        <v>66</v>
      </c>
      <c r="M23" s="209">
        <f t="shared" si="4"/>
        <v>84.25</v>
      </c>
      <c r="N23" s="236" t="str">
        <f t="shared" si="9"/>
        <v>A2</v>
      </c>
      <c r="O23" s="143">
        <v>7.75</v>
      </c>
      <c r="P23" s="237">
        <v>4.5</v>
      </c>
      <c r="Q23" s="237">
        <v>5</v>
      </c>
      <c r="R23" s="237">
        <v>66.5</v>
      </c>
      <c r="S23" s="209">
        <f t="shared" si="10"/>
        <v>83.75</v>
      </c>
      <c r="T23" s="236" t="str">
        <f t="shared" si="11"/>
        <v>A2</v>
      </c>
      <c r="U23" s="34">
        <v>9.25</v>
      </c>
      <c r="V23" s="236">
        <v>5</v>
      </c>
      <c r="W23" s="236">
        <v>5</v>
      </c>
      <c r="X23" s="29">
        <v>68.5</v>
      </c>
      <c r="Y23" s="208">
        <f t="shared" si="26"/>
        <v>87.75</v>
      </c>
      <c r="Z23" s="211" t="str">
        <f t="shared" si="12"/>
        <v>A2</v>
      </c>
      <c r="AA23" s="46" t="s">
        <v>91</v>
      </c>
      <c r="AB23" s="50" t="s">
        <v>92</v>
      </c>
      <c r="AC23" s="234">
        <v>7</v>
      </c>
      <c r="AD23" s="234">
        <v>4.5</v>
      </c>
      <c r="AE23" s="234">
        <v>5</v>
      </c>
      <c r="AF23" s="234">
        <v>62</v>
      </c>
      <c r="AG23" s="229">
        <f t="shared" si="13"/>
        <v>78.5</v>
      </c>
      <c r="AH23" s="229" t="str">
        <f t="shared" si="14"/>
        <v>B1</v>
      </c>
      <c r="AI23" s="34">
        <v>8.25</v>
      </c>
      <c r="AJ23" s="213">
        <v>5</v>
      </c>
      <c r="AK23" s="213">
        <v>5</v>
      </c>
      <c r="AL23" s="29">
        <v>77</v>
      </c>
      <c r="AM23" s="208">
        <f t="shared" si="25"/>
        <v>95.25</v>
      </c>
      <c r="AN23" s="211" t="str">
        <f t="shared" si="16"/>
        <v>A1</v>
      </c>
      <c r="AO23" s="234">
        <v>9.25</v>
      </c>
      <c r="AP23" s="234">
        <v>4.5</v>
      </c>
      <c r="AQ23" s="234">
        <v>4.5</v>
      </c>
      <c r="AR23" s="234">
        <v>71.5</v>
      </c>
      <c r="AS23" s="229">
        <f t="shared" si="17"/>
        <v>89.75</v>
      </c>
      <c r="AT23" s="229" t="str">
        <f t="shared" si="18"/>
        <v>A2</v>
      </c>
      <c r="AU23" s="34">
        <v>8.5</v>
      </c>
      <c r="AV23" s="207">
        <v>4.5</v>
      </c>
      <c r="AW23" s="198">
        <v>5</v>
      </c>
      <c r="AX23" s="29">
        <v>73</v>
      </c>
      <c r="AY23" s="208">
        <f t="shared" si="27"/>
        <v>91</v>
      </c>
      <c r="AZ23" s="208" t="str">
        <f t="shared" si="19"/>
        <v>A1</v>
      </c>
      <c r="BA23" s="46" t="s">
        <v>91</v>
      </c>
      <c r="BB23" s="50" t="s">
        <v>92</v>
      </c>
      <c r="BC23" s="114">
        <v>9.5</v>
      </c>
      <c r="BD23" s="234">
        <v>5</v>
      </c>
      <c r="BE23" s="234">
        <v>5</v>
      </c>
      <c r="BF23" s="234">
        <v>71</v>
      </c>
      <c r="BG23" s="208">
        <f t="shared" si="20"/>
        <v>90.5</v>
      </c>
      <c r="BH23" s="229" t="str">
        <f t="shared" si="21"/>
        <v>A2</v>
      </c>
      <c r="BI23" s="236">
        <v>8.75</v>
      </c>
      <c r="BJ23" s="236">
        <v>5</v>
      </c>
      <c r="BK23" s="236">
        <v>5</v>
      </c>
      <c r="BL23" s="236">
        <v>78</v>
      </c>
      <c r="BM23" s="43">
        <f t="shared" si="28"/>
        <v>96.75</v>
      </c>
      <c r="BN23" s="211" t="str">
        <f t="shared" si="22"/>
        <v>A1</v>
      </c>
      <c r="BO23" s="46" t="s">
        <v>91</v>
      </c>
      <c r="BP23" s="50" t="s">
        <v>92</v>
      </c>
      <c r="BQ23" s="234">
        <v>45</v>
      </c>
      <c r="BR23" s="29">
        <v>50</v>
      </c>
      <c r="BS23" s="101">
        <v>48</v>
      </c>
      <c r="BT23" s="212">
        <v>47</v>
      </c>
      <c r="BU23" s="101">
        <v>40</v>
      </c>
      <c r="BV23" s="236">
        <v>48</v>
      </c>
      <c r="BW23" s="246">
        <v>44</v>
      </c>
      <c r="BX23" s="212">
        <v>48</v>
      </c>
      <c r="BY23" s="44">
        <f t="shared" si="1"/>
        <v>428.5</v>
      </c>
      <c r="BZ23" s="44">
        <f t="shared" si="2"/>
        <v>455</v>
      </c>
      <c r="CA23" s="235">
        <f t="shared" si="8"/>
        <v>883.5</v>
      </c>
      <c r="CB23" s="208">
        <f t="shared" si="29"/>
        <v>88.35</v>
      </c>
      <c r="CC23" s="211" t="str">
        <f t="shared" si="24"/>
        <v>A2</v>
      </c>
      <c r="CD23" s="332">
        <v>183.68</v>
      </c>
    </row>
    <row r="24" spans="1:82" ht="15.75" x14ac:dyDescent="0.25">
      <c r="A24" s="46" t="s">
        <v>93</v>
      </c>
      <c r="B24" s="49" t="s">
        <v>349</v>
      </c>
      <c r="C24" s="23">
        <v>8.25</v>
      </c>
      <c r="D24" s="237">
        <v>3.5</v>
      </c>
      <c r="E24" s="237">
        <v>3.5</v>
      </c>
      <c r="F24" s="23">
        <v>65.5</v>
      </c>
      <c r="G24" s="209">
        <f t="shared" si="0"/>
        <v>80.75</v>
      </c>
      <c r="H24" s="236" t="str">
        <f t="shared" si="3"/>
        <v>B1</v>
      </c>
      <c r="I24" s="236">
        <v>7</v>
      </c>
      <c r="J24" s="236">
        <v>5</v>
      </c>
      <c r="K24" s="236">
        <v>4</v>
      </c>
      <c r="L24" s="209">
        <v>63</v>
      </c>
      <c r="M24" s="209">
        <f t="shared" si="4"/>
        <v>79</v>
      </c>
      <c r="N24" s="236" t="str">
        <f t="shared" si="9"/>
        <v>B1</v>
      </c>
      <c r="O24" s="143">
        <v>7</v>
      </c>
      <c r="P24" s="237">
        <v>3.5</v>
      </c>
      <c r="Q24" s="237">
        <v>3.5</v>
      </c>
      <c r="R24" s="237">
        <v>53.5</v>
      </c>
      <c r="S24" s="209">
        <f t="shared" si="10"/>
        <v>67.5</v>
      </c>
      <c r="T24" s="236" t="str">
        <f t="shared" si="11"/>
        <v>B2</v>
      </c>
      <c r="U24" s="37">
        <v>8.25</v>
      </c>
      <c r="V24" s="236">
        <v>5</v>
      </c>
      <c r="W24" s="236">
        <v>4</v>
      </c>
      <c r="X24" s="29">
        <v>63</v>
      </c>
      <c r="Y24" s="208">
        <f t="shared" si="26"/>
        <v>80.25</v>
      </c>
      <c r="Z24" s="211" t="str">
        <f t="shared" si="12"/>
        <v>B1</v>
      </c>
      <c r="AA24" s="46" t="s">
        <v>93</v>
      </c>
      <c r="AB24" s="49" t="s">
        <v>349</v>
      </c>
      <c r="AC24" s="234">
        <v>5.75</v>
      </c>
      <c r="AD24" s="234">
        <v>3.5</v>
      </c>
      <c r="AE24" s="234">
        <v>3.5</v>
      </c>
      <c r="AF24" s="234">
        <v>49</v>
      </c>
      <c r="AG24" s="229">
        <f t="shared" si="13"/>
        <v>61.75</v>
      </c>
      <c r="AH24" s="229" t="str">
        <f t="shared" si="14"/>
        <v>B2</v>
      </c>
      <c r="AI24" s="34">
        <v>5.75</v>
      </c>
      <c r="AJ24" s="213">
        <v>4</v>
      </c>
      <c r="AK24" s="213">
        <v>3.5</v>
      </c>
      <c r="AL24" s="29">
        <v>64.5</v>
      </c>
      <c r="AM24" s="208">
        <f t="shared" si="25"/>
        <v>77.75</v>
      </c>
      <c r="AN24" s="211" t="str">
        <f t="shared" si="16"/>
        <v>B1</v>
      </c>
      <c r="AO24" s="234">
        <v>5.75</v>
      </c>
      <c r="AP24" s="234">
        <v>4</v>
      </c>
      <c r="AQ24" s="234">
        <v>4</v>
      </c>
      <c r="AR24" s="234">
        <v>43</v>
      </c>
      <c r="AS24" s="229">
        <f t="shared" si="17"/>
        <v>56.75</v>
      </c>
      <c r="AT24" s="229" t="str">
        <f t="shared" si="18"/>
        <v>C1</v>
      </c>
      <c r="AU24" s="34">
        <v>4.25</v>
      </c>
      <c r="AV24" s="207">
        <v>5</v>
      </c>
      <c r="AW24" s="198">
        <v>4</v>
      </c>
      <c r="AX24" s="29">
        <v>44.5</v>
      </c>
      <c r="AY24" s="208">
        <f t="shared" si="27"/>
        <v>57.75</v>
      </c>
      <c r="AZ24" s="208" t="str">
        <f t="shared" si="19"/>
        <v>C1</v>
      </c>
      <c r="BA24" s="46" t="s">
        <v>93</v>
      </c>
      <c r="BB24" s="49" t="s">
        <v>349</v>
      </c>
      <c r="BC24" s="114">
        <v>8.5</v>
      </c>
      <c r="BD24" s="234">
        <v>5</v>
      </c>
      <c r="BE24" s="234">
        <v>5</v>
      </c>
      <c r="BF24" s="234">
        <v>62</v>
      </c>
      <c r="BG24" s="208">
        <f t="shared" si="20"/>
        <v>80.5</v>
      </c>
      <c r="BH24" s="229" t="str">
        <f t="shared" si="21"/>
        <v>B1</v>
      </c>
      <c r="BI24" s="236">
        <v>7.75</v>
      </c>
      <c r="BJ24" s="236">
        <v>5</v>
      </c>
      <c r="BK24" s="236">
        <v>4</v>
      </c>
      <c r="BL24" s="236">
        <v>54.5</v>
      </c>
      <c r="BM24" s="43">
        <f t="shared" si="28"/>
        <v>71.25</v>
      </c>
      <c r="BN24" s="211" t="str">
        <f t="shared" si="22"/>
        <v>B1</v>
      </c>
      <c r="BO24" s="46" t="s">
        <v>93</v>
      </c>
      <c r="BP24" s="49" t="s">
        <v>349</v>
      </c>
      <c r="BQ24" s="234">
        <v>38</v>
      </c>
      <c r="BR24" s="29">
        <v>40</v>
      </c>
      <c r="BS24" s="101">
        <v>43</v>
      </c>
      <c r="BT24" s="212">
        <v>44</v>
      </c>
      <c r="BU24" s="101">
        <v>17.5</v>
      </c>
      <c r="BV24" s="236">
        <v>17</v>
      </c>
      <c r="BW24" s="246">
        <v>42</v>
      </c>
      <c r="BX24" s="212">
        <v>49</v>
      </c>
      <c r="BY24" s="44">
        <f t="shared" si="1"/>
        <v>347.25</v>
      </c>
      <c r="BZ24" s="44">
        <f t="shared" si="2"/>
        <v>366</v>
      </c>
      <c r="CA24" s="235">
        <f t="shared" si="8"/>
        <v>713.25</v>
      </c>
      <c r="CB24" s="208">
        <f t="shared" si="29"/>
        <v>71.325000000000003</v>
      </c>
      <c r="CC24" s="211" t="str">
        <f t="shared" si="24"/>
        <v>B1</v>
      </c>
      <c r="CD24" s="332">
        <v>188.16000000000003</v>
      </c>
    </row>
    <row r="25" spans="1:82" ht="15.75" x14ac:dyDescent="0.25">
      <c r="A25" s="46" t="s">
        <v>94</v>
      </c>
      <c r="B25" s="49" t="s">
        <v>350</v>
      </c>
      <c r="C25" s="23">
        <v>9.5</v>
      </c>
      <c r="D25" s="237">
        <v>4.5</v>
      </c>
      <c r="E25" s="237">
        <v>5</v>
      </c>
      <c r="F25" s="23">
        <v>75.5</v>
      </c>
      <c r="G25" s="209">
        <f t="shared" si="0"/>
        <v>94.5</v>
      </c>
      <c r="H25" s="236" t="str">
        <f t="shared" si="3"/>
        <v>A1</v>
      </c>
      <c r="I25" s="236">
        <v>9.5</v>
      </c>
      <c r="J25" s="236">
        <v>4</v>
      </c>
      <c r="K25" s="236">
        <v>5</v>
      </c>
      <c r="L25" s="209">
        <v>66</v>
      </c>
      <c r="M25" s="209">
        <f t="shared" si="4"/>
        <v>84.5</v>
      </c>
      <c r="N25" s="236" t="str">
        <f t="shared" si="9"/>
        <v>A2</v>
      </c>
      <c r="O25" s="143">
        <v>9</v>
      </c>
      <c r="P25" s="237">
        <v>4.5</v>
      </c>
      <c r="Q25" s="237">
        <v>5</v>
      </c>
      <c r="R25" s="237">
        <v>73</v>
      </c>
      <c r="S25" s="209">
        <f t="shared" si="10"/>
        <v>91.5</v>
      </c>
      <c r="T25" s="236" t="str">
        <f t="shared" si="11"/>
        <v>A1</v>
      </c>
      <c r="U25" s="34">
        <v>8.75</v>
      </c>
      <c r="V25" s="236">
        <v>5</v>
      </c>
      <c r="W25" s="236">
        <v>5</v>
      </c>
      <c r="X25" s="29">
        <v>74</v>
      </c>
      <c r="Y25" s="208">
        <f t="shared" si="26"/>
        <v>92.75</v>
      </c>
      <c r="Z25" s="211" t="str">
        <f t="shared" si="12"/>
        <v>A1</v>
      </c>
      <c r="AA25" s="46" t="s">
        <v>94</v>
      </c>
      <c r="AB25" s="49" t="s">
        <v>350</v>
      </c>
      <c r="AC25" s="234">
        <v>8.25</v>
      </c>
      <c r="AD25" s="234">
        <v>4.5</v>
      </c>
      <c r="AE25" s="234">
        <v>5</v>
      </c>
      <c r="AF25" s="234">
        <v>67</v>
      </c>
      <c r="AG25" s="229">
        <f t="shared" si="13"/>
        <v>84.75</v>
      </c>
      <c r="AH25" s="229" t="str">
        <f t="shared" si="14"/>
        <v>A2</v>
      </c>
      <c r="AI25" s="34">
        <v>9.5</v>
      </c>
      <c r="AJ25" s="213">
        <v>5</v>
      </c>
      <c r="AK25" s="213">
        <v>5</v>
      </c>
      <c r="AL25" s="29">
        <v>68.5</v>
      </c>
      <c r="AM25" s="208">
        <f t="shared" si="25"/>
        <v>88</v>
      </c>
      <c r="AN25" s="211" t="str">
        <f t="shared" si="16"/>
        <v>A2</v>
      </c>
      <c r="AO25" s="234">
        <v>8</v>
      </c>
      <c r="AP25" s="234">
        <v>5</v>
      </c>
      <c r="AQ25" s="234">
        <v>4.5</v>
      </c>
      <c r="AR25" s="234">
        <v>72.5</v>
      </c>
      <c r="AS25" s="229">
        <f t="shared" si="17"/>
        <v>90</v>
      </c>
      <c r="AT25" s="229" t="str">
        <f t="shared" si="18"/>
        <v>A2</v>
      </c>
      <c r="AU25" s="34">
        <v>9.75</v>
      </c>
      <c r="AV25" s="207">
        <v>5</v>
      </c>
      <c r="AW25" s="198">
        <v>4.5</v>
      </c>
      <c r="AX25" s="29">
        <v>72.5</v>
      </c>
      <c r="AY25" s="208">
        <f t="shared" si="27"/>
        <v>91.75</v>
      </c>
      <c r="AZ25" s="208" t="str">
        <f t="shared" si="19"/>
        <v>A1</v>
      </c>
      <c r="BA25" s="46" t="s">
        <v>94</v>
      </c>
      <c r="BB25" s="49" t="s">
        <v>350</v>
      </c>
      <c r="BC25" s="114">
        <v>9.75</v>
      </c>
      <c r="BD25" s="234">
        <v>5</v>
      </c>
      <c r="BE25" s="234">
        <v>5</v>
      </c>
      <c r="BF25" s="234">
        <v>72</v>
      </c>
      <c r="BG25" s="208">
        <f t="shared" si="20"/>
        <v>91.75</v>
      </c>
      <c r="BH25" s="229" t="str">
        <f t="shared" si="21"/>
        <v>A1</v>
      </c>
      <c r="BI25" s="236">
        <v>7.75</v>
      </c>
      <c r="BJ25" s="236">
        <v>5</v>
      </c>
      <c r="BK25" s="236">
        <v>5</v>
      </c>
      <c r="BL25" s="236">
        <v>75</v>
      </c>
      <c r="BM25" s="43">
        <f t="shared" si="28"/>
        <v>92.75</v>
      </c>
      <c r="BN25" s="211" t="str">
        <f t="shared" si="22"/>
        <v>A1</v>
      </c>
      <c r="BO25" s="46" t="s">
        <v>94</v>
      </c>
      <c r="BP25" s="49" t="s">
        <v>350</v>
      </c>
      <c r="BQ25" s="234">
        <v>39.5</v>
      </c>
      <c r="BR25" s="29">
        <v>47.5</v>
      </c>
      <c r="BS25" s="101">
        <v>47</v>
      </c>
      <c r="BT25" s="212">
        <v>46</v>
      </c>
      <c r="BU25" s="101">
        <v>45</v>
      </c>
      <c r="BV25" s="236">
        <v>44</v>
      </c>
      <c r="BW25" s="246">
        <v>46</v>
      </c>
      <c r="BX25" s="212">
        <v>50</v>
      </c>
      <c r="BY25" s="44">
        <f t="shared" si="1"/>
        <v>452.5</v>
      </c>
      <c r="BZ25" s="44">
        <f t="shared" si="2"/>
        <v>449.75</v>
      </c>
      <c r="CA25" s="235">
        <f t="shared" si="8"/>
        <v>902.25</v>
      </c>
      <c r="CB25" s="208">
        <f t="shared" si="29"/>
        <v>90.224999999999994</v>
      </c>
      <c r="CC25" s="211" t="str">
        <f t="shared" si="24"/>
        <v>A2</v>
      </c>
      <c r="CD25" s="332">
        <v>188.16000000000003</v>
      </c>
    </row>
    <row r="26" spans="1:82" ht="15.75" x14ac:dyDescent="0.25">
      <c r="A26" s="46" t="s">
        <v>95</v>
      </c>
      <c r="B26" s="49" t="s">
        <v>351</v>
      </c>
      <c r="C26" s="23">
        <v>9.5</v>
      </c>
      <c r="D26" s="237">
        <v>5</v>
      </c>
      <c r="E26" s="237">
        <v>4.5</v>
      </c>
      <c r="F26" s="23">
        <v>71.5</v>
      </c>
      <c r="G26" s="209">
        <f t="shared" si="0"/>
        <v>90.5</v>
      </c>
      <c r="H26" s="236" t="str">
        <f t="shared" si="3"/>
        <v>A2</v>
      </c>
      <c r="I26" s="236">
        <v>8.75</v>
      </c>
      <c r="J26" s="236">
        <v>5</v>
      </c>
      <c r="K26" s="236">
        <v>5</v>
      </c>
      <c r="L26" s="209">
        <v>69</v>
      </c>
      <c r="M26" s="209">
        <f t="shared" si="4"/>
        <v>87.75</v>
      </c>
      <c r="N26" s="236" t="str">
        <f t="shared" si="9"/>
        <v>A2</v>
      </c>
      <c r="O26" s="143">
        <v>9</v>
      </c>
      <c r="P26" s="237">
        <v>5</v>
      </c>
      <c r="Q26" s="237">
        <v>4.5</v>
      </c>
      <c r="R26" s="237">
        <v>67.5</v>
      </c>
      <c r="S26" s="209">
        <f t="shared" si="10"/>
        <v>86</v>
      </c>
      <c r="T26" s="236" t="str">
        <f t="shared" si="11"/>
        <v>A2</v>
      </c>
      <c r="U26" s="34">
        <v>8.25</v>
      </c>
      <c r="V26" s="236">
        <v>5</v>
      </c>
      <c r="W26" s="236">
        <v>5</v>
      </c>
      <c r="X26" s="29">
        <v>71.5</v>
      </c>
      <c r="Y26" s="208">
        <f t="shared" si="26"/>
        <v>89.75</v>
      </c>
      <c r="Z26" s="211" t="str">
        <f t="shared" si="12"/>
        <v>A2</v>
      </c>
      <c r="AA26" s="46" t="s">
        <v>95</v>
      </c>
      <c r="AB26" s="49" t="s">
        <v>351</v>
      </c>
      <c r="AC26" s="234">
        <v>9</v>
      </c>
      <c r="AD26" s="234">
        <v>5</v>
      </c>
      <c r="AE26" s="234">
        <v>4.5</v>
      </c>
      <c r="AF26" s="234">
        <v>72</v>
      </c>
      <c r="AG26" s="229">
        <f t="shared" si="13"/>
        <v>90.5</v>
      </c>
      <c r="AH26" s="229" t="str">
        <f t="shared" si="14"/>
        <v>A2</v>
      </c>
      <c r="AI26" s="34">
        <v>7.25</v>
      </c>
      <c r="AJ26" s="213">
        <v>5</v>
      </c>
      <c r="AK26" s="213">
        <v>5</v>
      </c>
      <c r="AL26" s="29">
        <v>71.5</v>
      </c>
      <c r="AM26" s="208">
        <f t="shared" si="25"/>
        <v>88.75</v>
      </c>
      <c r="AN26" s="211" t="str">
        <f t="shared" si="16"/>
        <v>A2</v>
      </c>
      <c r="AO26" s="234">
        <v>10</v>
      </c>
      <c r="AP26" s="234">
        <v>4.5</v>
      </c>
      <c r="AQ26" s="234">
        <v>5</v>
      </c>
      <c r="AR26" s="234">
        <v>76</v>
      </c>
      <c r="AS26" s="229">
        <f t="shared" si="17"/>
        <v>95.5</v>
      </c>
      <c r="AT26" s="229" t="str">
        <f t="shared" si="18"/>
        <v>A1</v>
      </c>
      <c r="AU26" s="34">
        <v>9.75</v>
      </c>
      <c r="AV26" s="207">
        <v>5</v>
      </c>
      <c r="AW26" s="198">
        <v>5</v>
      </c>
      <c r="AX26" s="29">
        <v>71</v>
      </c>
      <c r="AY26" s="208">
        <f t="shared" si="27"/>
        <v>90.75</v>
      </c>
      <c r="AZ26" s="208" t="str">
        <f t="shared" si="19"/>
        <v>A2</v>
      </c>
      <c r="BA26" s="46" t="s">
        <v>95</v>
      </c>
      <c r="BB26" s="49" t="s">
        <v>351</v>
      </c>
      <c r="BC26" s="114">
        <v>9.5</v>
      </c>
      <c r="BD26" s="234">
        <v>5</v>
      </c>
      <c r="BE26" s="234">
        <v>5</v>
      </c>
      <c r="BF26" s="234">
        <v>70</v>
      </c>
      <c r="BG26" s="208">
        <f t="shared" si="20"/>
        <v>89.5</v>
      </c>
      <c r="BH26" s="229" t="str">
        <f t="shared" si="21"/>
        <v>A2</v>
      </c>
      <c r="BI26" s="236">
        <v>10</v>
      </c>
      <c r="BJ26" s="236">
        <v>5</v>
      </c>
      <c r="BK26" s="236">
        <v>5</v>
      </c>
      <c r="BL26" s="236">
        <v>75</v>
      </c>
      <c r="BM26" s="43">
        <f t="shared" si="28"/>
        <v>95</v>
      </c>
      <c r="BN26" s="211" t="str">
        <f t="shared" si="22"/>
        <v>A1</v>
      </c>
      <c r="BO26" s="46" t="s">
        <v>95</v>
      </c>
      <c r="BP26" s="49" t="s">
        <v>351</v>
      </c>
      <c r="BQ26" s="234">
        <v>48</v>
      </c>
      <c r="BR26" s="29">
        <v>48</v>
      </c>
      <c r="BS26" s="101">
        <v>48</v>
      </c>
      <c r="BT26" s="212">
        <v>38</v>
      </c>
      <c r="BU26" s="101">
        <v>46.5</v>
      </c>
      <c r="BV26" s="236">
        <v>37.5</v>
      </c>
      <c r="BW26" s="246">
        <v>47</v>
      </c>
      <c r="BX26" s="212">
        <v>47</v>
      </c>
      <c r="BY26" s="44">
        <f t="shared" si="1"/>
        <v>452</v>
      </c>
      <c r="BZ26" s="44">
        <f t="shared" si="2"/>
        <v>452</v>
      </c>
      <c r="CA26" s="235">
        <f t="shared" si="8"/>
        <v>904</v>
      </c>
      <c r="CB26" s="208">
        <f t="shared" si="29"/>
        <v>90.4</v>
      </c>
      <c r="CC26" s="211" t="str">
        <f t="shared" si="24"/>
        <v>A2</v>
      </c>
      <c r="CD26" s="332">
        <v>191.52</v>
      </c>
    </row>
    <row r="27" spans="1:82" ht="15.75" x14ac:dyDescent="0.25">
      <c r="A27" s="46" t="s">
        <v>96</v>
      </c>
      <c r="B27" s="49" t="s">
        <v>97</v>
      </c>
      <c r="C27" s="23">
        <v>8.25</v>
      </c>
      <c r="D27" s="237">
        <v>4</v>
      </c>
      <c r="E27" s="237">
        <v>4.5</v>
      </c>
      <c r="F27" s="23">
        <v>58.5</v>
      </c>
      <c r="G27" s="209">
        <f t="shared" si="0"/>
        <v>75.25</v>
      </c>
      <c r="H27" s="236" t="str">
        <f t="shared" si="3"/>
        <v>B1</v>
      </c>
      <c r="I27" s="236">
        <v>6.75</v>
      </c>
      <c r="J27" s="236">
        <v>5</v>
      </c>
      <c r="K27" s="236">
        <v>5</v>
      </c>
      <c r="L27" s="209">
        <v>52</v>
      </c>
      <c r="M27" s="209">
        <f t="shared" si="4"/>
        <v>68.75</v>
      </c>
      <c r="N27" s="236" t="str">
        <f t="shared" si="9"/>
        <v>B2</v>
      </c>
      <c r="O27" s="143">
        <v>8.25</v>
      </c>
      <c r="P27" s="237">
        <v>4</v>
      </c>
      <c r="Q27" s="237">
        <v>4.5</v>
      </c>
      <c r="R27" s="237">
        <v>51</v>
      </c>
      <c r="S27" s="209">
        <f t="shared" si="10"/>
        <v>67.75</v>
      </c>
      <c r="T27" s="236" t="str">
        <f t="shared" si="11"/>
        <v>B2</v>
      </c>
      <c r="U27" s="37">
        <v>8</v>
      </c>
      <c r="V27" s="236">
        <v>5</v>
      </c>
      <c r="W27" s="236">
        <v>4</v>
      </c>
      <c r="X27" s="29">
        <v>64.5</v>
      </c>
      <c r="Y27" s="208">
        <f t="shared" si="26"/>
        <v>81.5</v>
      </c>
      <c r="Z27" s="211" t="str">
        <f t="shared" si="12"/>
        <v>A2</v>
      </c>
      <c r="AA27" s="46" t="s">
        <v>96</v>
      </c>
      <c r="AB27" s="49" t="s">
        <v>97</v>
      </c>
      <c r="AC27" s="234">
        <v>8.25</v>
      </c>
      <c r="AD27" s="234">
        <v>4</v>
      </c>
      <c r="AE27" s="234">
        <v>4.5</v>
      </c>
      <c r="AF27" s="234">
        <v>54.5</v>
      </c>
      <c r="AG27" s="229">
        <f t="shared" si="13"/>
        <v>71.25</v>
      </c>
      <c r="AH27" s="229" t="str">
        <f t="shared" si="14"/>
        <v>B1</v>
      </c>
      <c r="AI27" s="37">
        <v>7</v>
      </c>
      <c r="AJ27" s="213">
        <v>5</v>
      </c>
      <c r="AK27" s="213">
        <v>3.5</v>
      </c>
      <c r="AL27" s="29">
        <v>49</v>
      </c>
      <c r="AM27" s="208">
        <f t="shared" si="25"/>
        <v>64.5</v>
      </c>
      <c r="AN27" s="211" t="str">
        <f t="shared" si="16"/>
        <v>B2</v>
      </c>
      <c r="AO27" s="234">
        <v>7</v>
      </c>
      <c r="AP27" s="234">
        <v>4.5</v>
      </c>
      <c r="AQ27" s="234">
        <v>4</v>
      </c>
      <c r="AR27" s="234">
        <v>37.5</v>
      </c>
      <c r="AS27" s="229">
        <f t="shared" si="17"/>
        <v>53</v>
      </c>
      <c r="AT27" s="229" t="str">
        <f t="shared" si="18"/>
        <v>C1</v>
      </c>
      <c r="AU27" s="37">
        <v>5.5</v>
      </c>
      <c r="AV27" s="207">
        <v>5</v>
      </c>
      <c r="AW27" s="198">
        <v>4</v>
      </c>
      <c r="AX27" s="29">
        <v>60.5</v>
      </c>
      <c r="AY27" s="208">
        <f t="shared" si="27"/>
        <v>75</v>
      </c>
      <c r="AZ27" s="208" t="str">
        <f t="shared" si="19"/>
        <v>B1</v>
      </c>
      <c r="BA27" s="46" t="s">
        <v>96</v>
      </c>
      <c r="BB27" s="49" t="s">
        <v>97</v>
      </c>
      <c r="BC27" s="114">
        <v>8</v>
      </c>
      <c r="BD27" s="234">
        <v>4</v>
      </c>
      <c r="BE27" s="234">
        <v>4</v>
      </c>
      <c r="BF27" s="234">
        <v>51.5</v>
      </c>
      <c r="BG27" s="208">
        <f t="shared" si="20"/>
        <v>67.5</v>
      </c>
      <c r="BH27" s="229" t="str">
        <f t="shared" si="21"/>
        <v>B2</v>
      </c>
      <c r="BI27" s="236">
        <v>6.25</v>
      </c>
      <c r="BJ27" s="236">
        <v>5</v>
      </c>
      <c r="BK27" s="236">
        <v>4</v>
      </c>
      <c r="BL27" s="236">
        <v>51.5</v>
      </c>
      <c r="BM27" s="43">
        <f t="shared" si="28"/>
        <v>66.75</v>
      </c>
      <c r="BN27" s="211" t="str">
        <f t="shared" si="22"/>
        <v>B2</v>
      </c>
      <c r="BO27" s="46" t="s">
        <v>96</v>
      </c>
      <c r="BP27" s="49" t="s">
        <v>97</v>
      </c>
      <c r="BQ27" s="234">
        <v>28.5</v>
      </c>
      <c r="BR27" s="29">
        <v>44</v>
      </c>
      <c r="BS27" s="101">
        <v>25</v>
      </c>
      <c r="BT27" s="212">
        <v>37</v>
      </c>
      <c r="BU27" s="101">
        <v>35.5</v>
      </c>
      <c r="BV27" s="236">
        <v>31</v>
      </c>
      <c r="BW27" s="246">
        <v>32.5</v>
      </c>
      <c r="BX27" s="212">
        <v>42</v>
      </c>
      <c r="BY27" s="44">
        <f t="shared" si="1"/>
        <v>334.75</v>
      </c>
      <c r="BZ27" s="44">
        <f t="shared" si="2"/>
        <v>356.5</v>
      </c>
      <c r="CA27" s="235">
        <f t="shared" si="8"/>
        <v>691.25</v>
      </c>
      <c r="CB27" s="208">
        <f t="shared" si="29"/>
        <v>69.125</v>
      </c>
      <c r="CC27" s="211" t="str">
        <f t="shared" si="24"/>
        <v>B2</v>
      </c>
      <c r="CD27" s="332">
        <v>197.12</v>
      </c>
    </row>
    <row r="28" spans="1:82" ht="15.75" x14ac:dyDescent="0.25">
      <c r="A28" s="46" t="s">
        <v>98</v>
      </c>
      <c r="B28" s="49" t="s">
        <v>99</v>
      </c>
      <c r="C28" s="23">
        <v>7.75</v>
      </c>
      <c r="D28" s="237">
        <v>3.5</v>
      </c>
      <c r="E28" s="237">
        <v>3</v>
      </c>
      <c r="F28" s="23">
        <v>55.5</v>
      </c>
      <c r="G28" s="209">
        <f t="shared" si="0"/>
        <v>69.75</v>
      </c>
      <c r="H28" s="236" t="str">
        <f t="shared" si="3"/>
        <v>B2</v>
      </c>
      <c r="I28" s="236">
        <v>7</v>
      </c>
      <c r="J28" s="236">
        <v>4</v>
      </c>
      <c r="K28" s="236">
        <v>5</v>
      </c>
      <c r="L28" s="209">
        <v>51.5</v>
      </c>
      <c r="M28" s="209">
        <f t="shared" si="4"/>
        <v>67.5</v>
      </c>
      <c r="N28" s="236" t="str">
        <f t="shared" si="9"/>
        <v>B2</v>
      </c>
      <c r="O28" s="143">
        <v>6.75</v>
      </c>
      <c r="P28" s="237">
        <v>3.5</v>
      </c>
      <c r="Q28" s="237">
        <v>3</v>
      </c>
      <c r="R28" s="237">
        <v>48</v>
      </c>
      <c r="S28" s="209">
        <f t="shared" si="10"/>
        <v>61.25</v>
      </c>
      <c r="T28" s="236" t="str">
        <f t="shared" si="11"/>
        <v>B2</v>
      </c>
      <c r="U28" s="37">
        <v>7.25</v>
      </c>
      <c r="V28" s="236">
        <v>4</v>
      </c>
      <c r="W28" s="236">
        <v>4</v>
      </c>
      <c r="X28" s="29">
        <v>57</v>
      </c>
      <c r="Y28" s="208">
        <f t="shared" si="26"/>
        <v>72.25</v>
      </c>
      <c r="Z28" s="211" t="str">
        <f t="shared" si="12"/>
        <v>B1</v>
      </c>
      <c r="AA28" s="46" t="s">
        <v>98</v>
      </c>
      <c r="AB28" s="49" t="s">
        <v>99</v>
      </c>
      <c r="AC28" s="234">
        <v>7.25</v>
      </c>
      <c r="AD28" s="234">
        <v>3.5</v>
      </c>
      <c r="AE28" s="234">
        <v>3</v>
      </c>
      <c r="AF28" s="234">
        <v>73.5</v>
      </c>
      <c r="AG28" s="229">
        <f t="shared" si="13"/>
        <v>87.25</v>
      </c>
      <c r="AH28" s="229" t="str">
        <f t="shared" si="14"/>
        <v>A2</v>
      </c>
      <c r="AI28" s="37">
        <v>10</v>
      </c>
      <c r="AJ28" s="213">
        <v>5</v>
      </c>
      <c r="AK28" s="213">
        <v>4</v>
      </c>
      <c r="AL28" s="29">
        <v>73</v>
      </c>
      <c r="AM28" s="208">
        <f t="shared" si="25"/>
        <v>92</v>
      </c>
      <c r="AN28" s="211" t="str">
        <f t="shared" si="16"/>
        <v>A1</v>
      </c>
      <c r="AO28" s="234">
        <v>8</v>
      </c>
      <c r="AP28" s="234">
        <v>4</v>
      </c>
      <c r="AQ28" s="234">
        <v>4.5</v>
      </c>
      <c r="AR28" s="234">
        <v>70.5</v>
      </c>
      <c r="AS28" s="229">
        <f t="shared" si="17"/>
        <v>87</v>
      </c>
      <c r="AT28" s="229" t="str">
        <f t="shared" si="18"/>
        <v>A2</v>
      </c>
      <c r="AU28" s="37">
        <v>10</v>
      </c>
      <c r="AV28" s="198">
        <v>4</v>
      </c>
      <c r="AW28" s="198">
        <v>5</v>
      </c>
      <c r="AX28" s="29">
        <v>73</v>
      </c>
      <c r="AY28" s="208">
        <f t="shared" si="27"/>
        <v>92</v>
      </c>
      <c r="AZ28" s="208" t="str">
        <f t="shared" si="19"/>
        <v>A1</v>
      </c>
      <c r="BA28" s="46" t="s">
        <v>98</v>
      </c>
      <c r="BB28" s="49" t="s">
        <v>99</v>
      </c>
      <c r="BC28" s="114">
        <v>9</v>
      </c>
      <c r="BD28" s="234">
        <v>4</v>
      </c>
      <c r="BE28" s="234">
        <v>4</v>
      </c>
      <c r="BF28" s="234">
        <v>58.5</v>
      </c>
      <c r="BG28" s="208">
        <f t="shared" si="20"/>
        <v>75.5</v>
      </c>
      <c r="BH28" s="229" t="str">
        <f t="shared" si="21"/>
        <v>B1</v>
      </c>
      <c r="BI28" s="236">
        <v>7.25</v>
      </c>
      <c r="BJ28" s="236">
        <v>4.5</v>
      </c>
      <c r="BK28" s="236">
        <v>4</v>
      </c>
      <c r="BL28" s="236">
        <v>68</v>
      </c>
      <c r="BM28" s="43">
        <f t="shared" si="28"/>
        <v>83.75</v>
      </c>
      <c r="BN28" s="211" t="str">
        <f t="shared" si="22"/>
        <v>A2</v>
      </c>
      <c r="BO28" s="46" t="s">
        <v>98</v>
      </c>
      <c r="BP28" s="49" t="s">
        <v>99</v>
      </c>
      <c r="BQ28" s="234">
        <v>41.5</v>
      </c>
      <c r="BR28" s="29">
        <v>46.5</v>
      </c>
      <c r="BS28" s="102">
        <v>37</v>
      </c>
      <c r="BT28" s="212">
        <v>44</v>
      </c>
      <c r="BU28" s="102">
        <v>23</v>
      </c>
      <c r="BV28" s="236">
        <v>32</v>
      </c>
      <c r="BW28" s="247">
        <v>40.5</v>
      </c>
      <c r="BX28" s="212">
        <v>28</v>
      </c>
      <c r="BY28" s="44">
        <f t="shared" si="1"/>
        <v>380.75</v>
      </c>
      <c r="BZ28" s="44">
        <f t="shared" si="2"/>
        <v>407.5</v>
      </c>
      <c r="CA28" s="235">
        <f t="shared" si="8"/>
        <v>788.25</v>
      </c>
      <c r="CB28" s="208">
        <f t="shared" si="29"/>
        <v>78.825000000000003</v>
      </c>
      <c r="CC28" s="211" t="str">
        <f t="shared" si="24"/>
        <v>B1</v>
      </c>
      <c r="CD28" s="332">
        <v>198.24</v>
      </c>
    </row>
    <row r="29" spans="1:82" ht="15.75" x14ac:dyDescent="0.25">
      <c r="A29" s="46" t="s">
        <v>100</v>
      </c>
      <c r="B29" s="51" t="s">
        <v>101</v>
      </c>
      <c r="C29" s="23">
        <v>9.5</v>
      </c>
      <c r="D29" s="237">
        <v>5</v>
      </c>
      <c r="E29" s="237">
        <v>5</v>
      </c>
      <c r="F29" s="23">
        <v>74.5</v>
      </c>
      <c r="G29" s="209">
        <f t="shared" si="0"/>
        <v>94</v>
      </c>
      <c r="H29" s="236" t="str">
        <f t="shared" si="3"/>
        <v>A1</v>
      </c>
      <c r="I29" s="236">
        <v>9.5</v>
      </c>
      <c r="J29" s="236">
        <v>5</v>
      </c>
      <c r="K29" s="236">
        <v>5</v>
      </c>
      <c r="L29" s="209">
        <v>74</v>
      </c>
      <c r="M29" s="209">
        <f t="shared" si="4"/>
        <v>93.5</v>
      </c>
      <c r="N29" s="236" t="str">
        <f t="shared" si="9"/>
        <v>A1</v>
      </c>
      <c r="O29" s="143">
        <v>9.75</v>
      </c>
      <c r="P29" s="237">
        <v>5</v>
      </c>
      <c r="Q29" s="237">
        <v>5</v>
      </c>
      <c r="R29" s="237">
        <v>77</v>
      </c>
      <c r="S29" s="209">
        <f t="shared" si="10"/>
        <v>96.75</v>
      </c>
      <c r="T29" s="236" t="str">
        <f t="shared" si="11"/>
        <v>A1</v>
      </c>
      <c r="U29" s="37">
        <v>9</v>
      </c>
      <c r="V29" s="236">
        <v>5</v>
      </c>
      <c r="W29" s="236">
        <v>5</v>
      </c>
      <c r="X29" s="29">
        <v>78</v>
      </c>
      <c r="Y29" s="208">
        <f t="shared" si="26"/>
        <v>97</v>
      </c>
      <c r="Z29" s="211" t="str">
        <f t="shared" si="12"/>
        <v>A1</v>
      </c>
      <c r="AA29" s="46" t="s">
        <v>100</v>
      </c>
      <c r="AB29" s="51" t="s">
        <v>101</v>
      </c>
      <c r="AC29" s="234">
        <v>8.75</v>
      </c>
      <c r="AD29" s="234">
        <v>5</v>
      </c>
      <c r="AE29" s="234">
        <v>5</v>
      </c>
      <c r="AF29" s="234">
        <v>71</v>
      </c>
      <c r="AG29" s="229">
        <f t="shared" si="13"/>
        <v>89.75</v>
      </c>
      <c r="AH29" s="229" t="str">
        <f t="shared" si="14"/>
        <v>A2</v>
      </c>
      <c r="AI29" s="37">
        <v>8.5</v>
      </c>
      <c r="AJ29" s="213">
        <v>5</v>
      </c>
      <c r="AK29" s="213">
        <v>5</v>
      </c>
      <c r="AL29" s="29">
        <v>77</v>
      </c>
      <c r="AM29" s="208">
        <f t="shared" si="25"/>
        <v>95.5</v>
      </c>
      <c r="AN29" s="211" t="str">
        <f t="shared" si="16"/>
        <v>A1</v>
      </c>
      <c r="AO29" s="234">
        <v>10</v>
      </c>
      <c r="AP29" s="234">
        <v>5</v>
      </c>
      <c r="AQ29" s="234">
        <v>5</v>
      </c>
      <c r="AR29" s="234">
        <v>78.5</v>
      </c>
      <c r="AS29" s="229">
        <f>(AO29+AP29+AQ29+AR29)</f>
        <v>98.5</v>
      </c>
      <c r="AT29" s="229" t="str">
        <f>IF(AS29&gt;=91,"A1",IF(AS29&gt;=81,"A2",IF(AS29&gt;=71,"B1",IF(AS29&gt;=61,"B2",IF(AS29&gt;=51,"C1",IF(AS29&gt;=41,"C2",IF(AS29&gt;=33,"D","E")))))))</f>
        <v>A1</v>
      </c>
      <c r="AU29" s="37">
        <v>8.5</v>
      </c>
      <c r="AV29" s="198">
        <v>5</v>
      </c>
      <c r="AW29" s="198">
        <v>5</v>
      </c>
      <c r="AX29" s="29">
        <v>77</v>
      </c>
      <c r="AY29" s="208">
        <f t="shared" si="27"/>
        <v>95.5</v>
      </c>
      <c r="AZ29" s="208" t="str">
        <f t="shared" si="19"/>
        <v>A1</v>
      </c>
      <c r="BA29" s="46" t="s">
        <v>100</v>
      </c>
      <c r="BB29" s="51" t="s">
        <v>101</v>
      </c>
      <c r="BC29" s="114">
        <v>10</v>
      </c>
      <c r="BD29" s="234">
        <v>5</v>
      </c>
      <c r="BE29" s="234">
        <v>5</v>
      </c>
      <c r="BF29" s="234">
        <v>76</v>
      </c>
      <c r="BG29" s="208">
        <f t="shared" si="20"/>
        <v>96</v>
      </c>
      <c r="BH29" s="229" t="str">
        <f>IF(BG29&gt;=91,"A1",IF(BG29&gt;=81,"A2",IF(BG29&gt;=71,"B1",IF(BG29&gt;=61,"B2",IF(BG29&gt;=51,"C1",IF(BG29&gt;=41,"C2",IF(BG29&gt;=33,"D","E")))))))</f>
        <v>A1</v>
      </c>
      <c r="BI29" s="236">
        <v>10</v>
      </c>
      <c r="BJ29" s="236">
        <v>5</v>
      </c>
      <c r="BK29" s="236">
        <v>5</v>
      </c>
      <c r="BL29" s="236">
        <v>80</v>
      </c>
      <c r="BM29" s="43">
        <f t="shared" si="28"/>
        <v>100</v>
      </c>
      <c r="BN29" s="211" t="str">
        <f t="shared" si="22"/>
        <v>A1</v>
      </c>
      <c r="BO29" s="46" t="s">
        <v>100</v>
      </c>
      <c r="BP29" s="51" t="s">
        <v>101</v>
      </c>
      <c r="BQ29" s="234">
        <v>49.5</v>
      </c>
      <c r="BR29" s="29">
        <v>50</v>
      </c>
      <c r="BS29" s="103">
        <v>50</v>
      </c>
      <c r="BT29" s="212">
        <v>46</v>
      </c>
      <c r="BU29" s="104">
        <v>49</v>
      </c>
      <c r="BV29" s="236">
        <v>42.5</v>
      </c>
      <c r="BW29" s="248">
        <v>47</v>
      </c>
      <c r="BX29" s="212">
        <v>48</v>
      </c>
      <c r="BY29" s="44">
        <f t="shared" si="1"/>
        <v>475</v>
      </c>
      <c r="BZ29" s="44">
        <f t="shared" si="2"/>
        <v>481.5</v>
      </c>
      <c r="CA29" s="235">
        <f t="shared" si="8"/>
        <v>956.5</v>
      </c>
      <c r="CB29" s="208">
        <f t="shared" si="29"/>
        <v>95.65</v>
      </c>
      <c r="CC29" s="211" t="str">
        <f t="shared" si="24"/>
        <v>A1</v>
      </c>
      <c r="CD29" s="332">
        <v>191.52</v>
      </c>
    </row>
    <row r="30" spans="1:82" ht="15.75" x14ac:dyDescent="0.25">
      <c r="A30" s="46" t="s">
        <v>102</v>
      </c>
      <c r="B30" s="49" t="s">
        <v>352</v>
      </c>
      <c r="C30" s="23">
        <v>3.75</v>
      </c>
      <c r="D30" s="237">
        <v>3.5</v>
      </c>
      <c r="E30" s="237">
        <v>3</v>
      </c>
      <c r="F30" s="23">
        <v>27</v>
      </c>
      <c r="G30" s="209">
        <f t="shared" si="0"/>
        <v>37.25</v>
      </c>
      <c r="H30" s="236" t="str">
        <f t="shared" si="3"/>
        <v>D</v>
      </c>
      <c r="I30" s="236">
        <v>2.5</v>
      </c>
      <c r="J30" s="236">
        <v>5</v>
      </c>
      <c r="K30" s="236">
        <v>3</v>
      </c>
      <c r="L30" s="209">
        <v>20.5</v>
      </c>
      <c r="M30" s="209">
        <f t="shared" si="4"/>
        <v>31</v>
      </c>
      <c r="N30" s="236" t="str">
        <f t="shared" si="9"/>
        <v>E</v>
      </c>
      <c r="O30" s="143">
        <v>6.75</v>
      </c>
      <c r="P30" s="237">
        <v>3.5</v>
      </c>
      <c r="Q30" s="237">
        <v>3</v>
      </c>
      <c r="R30" s="237">
        <v>36.5</v>
      </c>
      <c r="S30" s="209">
        <f t="shared" si="10"/>
        <v>49.75</v>
      </c>
      <c r="T30" s="236" t="str">
        <f t="shared" si="11"/>
        <v>C2</v>
      </c>
      <c r="U30" s="34">
        <v>6.25</v>
      </c>
      <c r="V30" s="236">
        <v>3</v>
      </c>
      <c r="W30" s="236">
        <v>4</v>
      </c>
      <c r="X30" s="114">
        <v>44.5</v>
      </c>
      <c r="Y30" s="208">
        <f t="shared" si="26"/>
        <v>57.75</v>
      </c>
      <c r="Z30" s="211" t="str">
        <f t="shared" si="12"/>
        <v>C1</v>
      </c>
      <c r="AA30" s="46" t="s">
        <v>102</v>
      </c>
      <c r="AB30" s="49" t="s">
        <v>352</v>
      </c>
      <c r="AC30" s="234">
        <v>3.5</v>
      </c>
      <c r="AD30" s="234">
        <v>3.5</v>
      </c>
      <c r="AE30" s="234">
        <v>3</v>
      </c>
      <c r="AF30" s="234">
        <v>21</v>
      </c>
      <c r="AG30" s="229">
        <f t="shared" si="13"/>
        <v>31</v>
      </c>
      <c r="AH30" s="229" t="str">
        <f t="shared" si="14"/>
        <v>E</v>
      </c>
      <c r="AI30" s="34">
        <v>2.75</v>
      </c>
      <c r="AJ30" s="229">
        <v>3.5</v>
      </c>
      <c r="AK30" s="229">
        <v>2.5</v>
      </c>
      <c r="AL30" s="198">
        <v>28</v>
      </c>
      <c r="AM30" s="208">
        <f t="shared" si="25"/>
        <v>36.75</v>
      </c>
      <c r="AN30" s="211" t="str">
        <f t="shared" si="16"/>
        <v>D</v>
      </c>
      <c r="AO30" s="234">
        <v>7.75</v>
      </c>
      <c r="AP30" s="234">
        <v>4</v>
      </c>
      <c r="AQ30" s="234">
        <v>3</v>
      </c>
      <c r="AR30" s="234">
        <v>47</v>
      </c>
      <c r="AS30" s="229">
        <f t="shared" ref="AS30:AS35" si="30">(AO30+AP30+AQ30+AR30)</f>
        <v>61.75</v>
      </c>
      <c r="AT30" s="229" t="str">
        <f t="shared" ref="AT30:AT35" si="31">IF(AS30&gt;=91,"A1",IF(AS30&gt;=81,"A2",IF(AS30&gt;=71,"B1",IF(AS30&gt;=61,"B2",IF(AS30&gt;=51,"C1",IF(AS30&gt;=41,"C2",IF(AS30&gt;=33,"D","E")))))))</f>
        <v>B2</v>
      </c>
      <c r="AU30" s="34">
        <v>6.5</v>
      </c>
      <c r="AV30" s="198">
        <v>3</v>
      </c>
      <c r="AW30" s="198">
        <v>3</v>
      </c>
      <c r="AX30" s="213">
        <v>42.5</v>
      </c>
      <c r="AY30" s="208">
        <f t="shared" si="27"/>
        <v>55</v>
      </c>
      <c r="AZ30" s="208" t="str">
        <f t="shared" si="19"/>
        <v>C1</v>
      </c>
      <c r="BA30" s="46" t="s">
        <v>102</v>
      </c>
      <c r="BB30" s="49" t="s">
        <v>352</v>
      </c>
      <c r="BC30" s="114">
        <v>5.5</v>
      </c>
      <c r="BD30" s="234">
        <v>4</v>
      </c>
      <c r="BE30" s="234">
        <v>4</v>
      </c>
      <c r="BF30" s="234">
        <v>42.5</v>
      </c>
      <c r="BG30" s="208">
        <f t="shared" si="20"/>
        <v>56</v>
      </c>
      <c r="BH30" s="229" t="str">
        <f t="shared" ref="BH30:BH35" si="32">IF(BG30&gt;=91,"A1",IF(BG30&gt;=81,"A2",IF(BG30&gt;=71,"B1",IF(BG30&gt;=61,"B2",IF(BG30&gt;=51,"C1",IF(BG30&gt;=41,"C2",IF(BG30&gt;=33,"D","E")))))))</f>
        <v>C1</v>
      </c>
      <c r="BI30" s="236">
        <v>4.75</v>
      </c>
      <c r="BJ30" s="236">
        <v>4</v>
      </c>
      <c r="BK30" s="236">
        <v>4</v>
      </c>
      <c r="BL30" s="236">
        <v>40.5</v>
      </c>
      <c r="BM30" s="43">
        <f t="shared" si="28"/>
        <v>53.25</v>
      </c>
      <c r="BN30" s="211" t="str">
        <f t="shared" si="22"/>
        <v>C1</v>
      </c>
      <c r="BO30" s="46" t="s">
        <v>102</v>
      </c>
      <c r="BP30" s="49" t="s">
        <v>352</v>
      </c>
      <c r="BQ30" s="234">
        <v>36.5</v>
      </c>
      <c r="BR30" s="249">
        <v>39</v>
      </c>
      <c r="BS30" s="104">
        <v>25</v>
      </c>
      <c r="BT30" s="229">
        <v>36</v>
      </c>
      <c r="BU30" s="104">
        <v>0</v>
      </c>
      <c r="BV30" s="229">
        <v>0</v>
      </c>
      <c r="BW30" s="248">
        <v>31</v>
      </c>
      <c r="BX30" s="229">
        <v>10</v>
      </c>
      <c r="BY30" s="44">
        <f t="shared" ref="BY30:BY35" si="33">(G30+S30+AG30+AS30+BG30)</f>
        <v>235.75</v>
      </c>
      <c r="BZ30" s="44">
        <f t="shared" si="2"/>
        <v>233.75</v>
      </c>
      <c r="CA30" s="235">
        <f t="shared" si="8"/>
        <v>469.5</v>
      </c>
      <c r="CB30" s="208">
        <f t="shared" si="29"/>
        <v>46.949999999999996</v>
      </c>
      <c r="CC30" s="235" t="str">
        <f t="shared" si="24"/>
        <v>C2</v>
      </c>
      <c r="CD30" s="332">
        <v>190.4</v>
      </c>
    </row>
    <row r="31" spans="1:82" ht="15.75" x14ac:dyDescent="0.25">
      <c r="A31" s="46" t="s">
        <v>103</v>
      </c>
      <c r="B31" s="49" t="s">
        <v>353</v>
      </c>
      <c r="C31" s="23">
        <v>9</v>
      </c>
      <c r="D31" s="237">
        <v>4.5</v>
      </c>
      <c r="E31" s="237">
        <v>5</v>
      </c>
      <c r="F31" s="23">
        <v>62</v>
      </c>
      <c r="G31" s="209">
        <f t="shared" si="0"/>
        <v>80.5</v>
      </c>
      <c r="H31" s="236" t="str">
        <f t="shared" si="3"/>
        <v>B1</v>
      </c>
      <c r="I31" s="236">
        <v>8</v>
      </c>
      <c r="J31" s="235">
        <v>4</v>
      </c>
      <c r="K31" s="235">
        <v>5</v>
      </c>
      <c r="L31" s="235">
        <v>66</v>
      </c>
      <c r="M31" s="235">
        <f t="shared" si="4"/>
        <v>83</v>
      </c>
      <c r="N31" s="235" t="str">
        <f t="shared" si="9"/>
        <v>A2</v>
      </c>
      <c r="O31" s="143">
        <v>7.25</v>
      </c>
      <c r="P31" s="237">
        <v>4.5</v>
      </c>
      <c r="Q31" s="237">
        <v>5</v>
      </c>
      <c r="R31" s="237">
        <v>68.5</v>
      </c>
      <c r="S31" s="209">
        <f t="shared" si="10"/>
        <v>85.25</v>
      </c>
      <c r="T31" s="236" t="str">
        <f t="shared" si="11"/>
        <v>A2</v>
      </c>
      <c r="U31" s="34">
        <v>8</v>
      </c>
      <c r="V31" s="235">
        <v>5</v>
      </c>
      <c r="W31" s="235">
        <v>5</v>
      </c>
      <c r="X31" s="235">
        <v>73</v>
      </c>
      <c r="Y31" s="235">
        <f t="shared" si="26"/>
        <v>91</v>
      </c>
      <c r="Z31" s="211" t="str">
        <f t="shared" si="12"/>
        <v>A1</v>
      </c>
      <c r="AA31" s="46" t="s">
        <v>103</v>
      </c>
      <c r="AB31" s="49" t="s">
        <v>353</v>
      </c>
      <c r="AC31" s="234">
        <v>9</v>
      </c>
      <c r="AD31" s="234">
        <v>4.5</v>
      </c>
      <c r="AE31" s="234">
        <v>5</v>
      </c>
      <c r="AF31" s="234">
        <v>63.5</v>
      </c>
      <c r="AG31" s="229">
        <f t="shared" si="13"/>
        <v>82</v>
      </c>
      <c r="AH31" s="229" t="str">
        <f t="shared" si="14"/>
        <v>A2</v>
      </c>
      <c r="AI31" s="34">
        <v>9.25</v>
      </c>
      <c r="AJ31" s="211">
        <v>5</v>
      </c>
      <c r="AK31" s="211">
        <v>5</v>
      </c>
      <c r="AL31" s="211">
        <v>66</v>
      </c>
      <c r="AM31" s="211">
        <f t="shared" si="25"/>
        <v>85.25</v>
      </c>
      <c r="AN31" s="211" t="str">
        <f t="shared" si="16"/>
        <v>A2</v>
      </c>
      <c r="AO31" s="234">
        <v>8.5</v>
      </c>
      <c r="AP31" s="234">
        <v>4</v>
      </c>
      <c r="AQ31" s="234">
        <v>4</v>
      </c>
      <c r="AR31" s="234">
        <v>64.5</v>
      </c>
      <c r="AS31" s="229">
        <f t="shared" si="30"/>
        <v>81</v>
      </c>
      <c r="AT31" s="229" t="str">
        <f t="shared" si="31"/>
        <v>A2</v>
      </c>
      <c r="AU31" s="34">
        <v>9</v>
      </c>
      <c r="AV31" s="211">
        <v>4</v>
      </c>
      <c r="AW31" s="211">
        <v>4</v>
      </c>
      <c r="AX31" s="211">
        <v>70.5</v>
      </c>
      <c r="AY31" s="211">
        <f t="shared" si="27"/>
        <v>87.5</v>
      </c>
      <c r="AZ31" s="211" t="str">
        <f t="shared" si="19"/>
        <v>A2</v>
      </c>
      <c r="BA31" s="46" t="s">
        <v>103</v>
      </c>
      <c r="BB31" s="49" t="s">
        <v>353</v>
      </c>
      <c r="BC31" s="114">
        <v>9</v>
      </c>
      <c r="BD31" s="234">
        <v>5</v>
      </c>
      <c r="BE31" s="234">
        <v>5</v>
      </c>
      <c r="BF31" s="234">
        <v>74.5</v>
      </c>
      <c r="BG31" s="208">
        <f t="shared" si="20"/>
        <v>93.5</v>
      </c>
      <c r="BH31" s="229" t="str">
        <f t="shared" si="32"/>
        <v>A1</v>
      </c>
      <c r="BI31" s="236">
        <v>10</v>
      </c>
      <c r="BJ31" s="235">
        <v>5</v>
      </c>
      <c r="BK31" s="235">
        <v>5</v>
      </c>
      <c r="BL31" s="236">
        <v>70.5</v>
      </c>
      <c r="BM31" s="43">
        <f t="shared" si="28"/>
        <v>90.5</v>
      </c>
      <c r="BN31" s="211" t="str">
        <f t="shared" si="22"/>
        <v>A2</v>
      </c>
      <c r="BO31" s="46" t="s">
        <v>103</v>
      </c>
      <c r="BP31" s="49" t="s">
        <v>353</v>
      </c>
      <c r="BQ31" s="234">
        <v>48</v>
      </c>
      <c r="BR31" s="236">
        <v>49.5</v>
      </c>
      <c r="BS31" s="104">
        <v>40</v>
      </c>
      <c r="BT31" s="214">
        <v>47</v>
      </c>
      <c r="BU31" s="104">
        <v>39.5</v>
      </c>
      <c r="BV31" s="238">
        <v>37.5</v>
      </c>
      <c r="BW31" s="248">
        <v>45.5</v>
      </c>
      <c r="BX31" s="214">
        <v>42</v>
      </c>
      <c r="BY31" s="44">
        <f t="shared" si="33"/>
        <v>422.25</v>
      </c>
      <c r="BZ31" s="44">
        <f t="shared" si="2"/>
        <v>437.25</v>
      </c>
      <c r="CA31" s="235">
        <f t="shared" si="8"/>
        <v>859.5</v>
      </c>
      <c r="CB31" s="208">
        <f t="shared" si="29"/>
        <v>85.95</v>
      </c>
      <c r="CC31" s="235" t="str">
        <f t="shared" si="24"/>
        <v>A2</v>
      </c>
      <c r="CD31" s="332">
        <v>191.52</v>
      </c>
    </row>
    <row r="32" spans="1:82" ht="15.75" x14ac:dyDescent="0.25">
      <c r="A32" s="46" t="s">
        <v>104</v>
      </c>
      <c r="B32" s="49" t="s">
        <v>354</v>
      </c>
      <c r="C32" s="23">
        <v>6.25</v>
      </c>
      <c r="D32" s="237">
        <v>3</v>
      </c>
      <c r="E32" s="237">
        <v>3</v>
      </c>
      <c r="F32" s="23">
        <v>42</v>
      </c>
      <c r="G32" s="209">
        <f t="shared" si="0"/>
        <v>54.25</v>
      </c>
      <c r="H32" s="236" t="str">
        <f t="shared" si="3"/>
        <v>C1</v>
      </c>
      <c r="I32" s="236">
        <v>6.25</v>
      </c>
      <c r="J32" s="235">
        <v>5</v>
      </c>
      <c r="K32" s="235">
        <v>5</v>
      </c>
      <c r="L32" s="235">
        <v>53</v>
      </c>
      <c r="M32" s="235">
        <f t="shared" si="4"/>
        <v>69.25</v>
      </c>
      <c r="N32" s="235" t="str">
        <f t="shared" si="9"/>
        <v>B2</v>
      </c>
      <c r="O32" s="143">
        <v>7.5</v>
      </c>
      <c r="P32" s="237">
        <v>3</v>
      </c>
      <c r="Q32" s="237">
        <v>3</v>
      </c>
      <c r="R32" s="237">
        <v>39</v>
      </c>
      <c r="S32" s="209">
        <f t="shared" si="10"/>
        <v>52.5</v>
      </c>
      <c r="T32" s="236" t="str">
        <f t="shared" si="11"/>
        <v>C1</v>
      </c>
      <c r="U32" s="34">
        <v>5.5</v>
      </c>
      <c r="V32" s="235">
        <v>3</v>
      </c>
      <c r="W32" s="235">
        <v>3</v>
      </c>
      <c r="X32" s="235">
        <v>64</v>
      </c>
      <c r="Y32" s="235">
        <f t="shared" si="26"/>
        <v>75.5</v>
      </c>
      <c r="Z32" s="211" t="str">
        <f t="shared" si="12"/>
        <v>B1</v>
      </c>
      <c r="AA32" s="46" t="s">
        <v>104</v>
      </c>
      <c r="AB32" s="49" t="s">
        <v>354</v>
      </c>
      <c r="AC32" s="234">
        <v>1.5</v>
      </c>
      <c r="AD32" s="234">
        <v>3</v>
      </c>
      <c r="AE32" s="234">
        <v>3</v>
      </c>
      <c r="AF32" s="234">
        <v>28</v>
      </c>
      <c r="AG32" s="229">
        <f t="shared" si="13"/>
        <v>35.5</v>
      </c>
      <c r="AH32" s="229" t="str">
        <f t="shared" si="14"/>
        <v>D</v>
      </c>
      <c r="AI32" s="34">
        <v>2.25</v>
      </c>
      <c r="AJ32" s="211">
        <v>3.5</v>
      </c>
      <c r="AK32" s="211">
        <v>3</v>
      </c>
      <c r="AL32" s="211">
        <v>28.5</v>
      </c>
      <c r="AM32" s="211">
        <f t="shared" si="25"/>
        <v>37.25</v>
      </c>
      <c r="AN32" s="211" t="str">
        <f t="shared" si="16"/>
        <v>D</v>
      </c>
      <c r="AO32" s="234">
        <v>3.75</v>
      </c>
      <c r="AP32" s="234">
        <v>3</v>
      </c>
      <c r="AQ32" s="234">
        <v>2</v>
      </c>
      <c r="AR32" s="234">
        <v>19.5</v>
      </c>
      <c r="AS32" s="229">
        <f t="shared" si="30"/>
        <v>28.25</v>
      </c>
      <c r="AT32" s="229" t="str">
        <f t="shared" si="31"/>
        <v>E</v>
      </c>
      <c r="AU32" s="34">
        <v>2.5</v>
      </c>
      <c r="AV32" s="211">
        <v>3</v>
      </c>
      <c r="AW32" s="211">
        <v>3</v>
      </c>
      <c r="AX32" s="211">
        <v>35.5</v>
      </c>
      <c r="AY32" s="211">
        <f t="shared" si="27"/>
        <v>44</v>
      </c>
      <c r="AZ32" s="211" t="str">
        <f t="shared" si="19"/>
        <v>C2</v>
      </c>
      <c r="BA32" s="46" t="s">
        <v>104</v>
      </c>
      <c r="BB32" s="49" t="s">
        <v>354</v>
      </c>
      <c r="BC32" s="114">
        <v>6.5</v>
      </c>
      <c r="BD32" s="234">
        <v>3</v>
      </c>
      <c r="BE32" s="234">
        <v>3</v>
      </c>
      <c r="BF32" s="234">
        <v>34.5</v>
      </c>
      <c r="BG32" s="208">
        <f t="shared" si="20"/>
        <v>47</v>
      </c>
      <c r="BH32" s="229" t="str">
        <f t="shared" si="32"/>
        <v>C2</v>
      </c>
      <c r="BI32" s="236">
        <v>1.75</v>
      </c>
      <c r="BJ32" s="235">
        <v>4</v>
      </c>
      <c r="BK32" s="235">
        <v>3</v>
      </c>
      <c r="BL32" s="236">
        <v>30.5</v>
      </c>
      <c r="BM32" s="43">
        <f t="shared" si="28"/>
        <v>39.25</v>
      </c>
      <c r="BN32" s="211" t="str">
        <f t="shared" si="22"/>
        <v>D</v>
      </c>
      <c r="BO32" s="46" t="s">
        <v>104</v>
      </c>
      <c r="BP32" s="49" t="s">
        <v>354</v>
      </c>
      <c r="BQ32" s="234">
        <v>27</v>
      </c>
      <c r="BR32" s="236">
        <v>38</v>
      </c>
      <c r="BS32" s="104">
        <v>29</v>
      </c>
      <c r="BT32" s="214">
        <v>34</v>
      </c>
      <c r="BU32" s="104">
        <v>19.5</v>
      </c>
      <c r="BV32" s="238">
        <v>21</v>
      </c>
      <c r="BW32" s="248">
        <v>28</v>
      </c>
      <c r="BX32" s="214">
        <v>34</v>
      </c>
      <c r="BY32" s="44">
        <f t="shared" si="33"/>
        <v>217.5</v>
      </c>
      <c r="BZ32" s="44">
        <f t="shared" si="2"/>
        <v>265.25</v>
      </c>
      <c r="CA32" s="235">
        <f t="shared" si="8"/>
        <v>482.75</v>
      </c>
      <c r="CB32" s="208">
        <f t="shared" si="29"/>
        <v>48.274999999999999</v>
      </c>
      <c r="CC32" s="235" t="str">
        <f t="shared" si="24"/>
        <v>C2</v>
      </c>
      <c r="CD32" s="332">
        <v>140</v>
      </c>
    </row>
    <row r="33" spans="1:82" ht="15.75" x14ac:dyDescent="0.25">
      <c r="A33" s="46" t="s">
        <v>105</v>
      </c>
      <c r="B33" s="49" t="s">
        <v>355</v>
      </c>
      <c r="C33" s="23">
        <v>9.75</v>
      </c>
      <c r="D33" s="237">
        <v>5</v>
      </c>
      <c r="E33" s="237">
        <v>5</v>
      </c>
      <c r="F33" s="23">
        <v>77.5</v>
      </c>
      <c r="G33" s="209">
        <f t="shared" si="0"/>
        <v>97.25</v>
      </c>
      <c r="H33" s="236" t="str">
        <f t="shared" si="3"/>
        <v>A1</v>
      </c>
      <c r="I33" s="236">
        <v>9.75</v>
      </c>
      <c r="J33" s="236">
        <v>5</v>
      </c>
      <c r="K33" s="236">
        <v>5</v>
      </c>
      <c r="L33" s="251">
        <v>77</v>
      </c>
      <c r="M33" s="251">
        <f t="shared" si="4"/>
        <v>96.75</v>
      </c>
      <c r="N33" s="104" t="str">
        <f t="shared" si="9"/>
        <v>A1</v>
      </c>
      <c r="O33" s="143">
        <v>9.75</v>
      </c>
      <c r="P33" s="237">
        <v>5</v>
      </c>
      <c r="Q33" s="237">
        <v>5</v>
      </c>
      <c r="R33" s="237">
        <v>79</v>
      </c>
      <c r="S33" s="209">
        <f t="shared" si="10"/>
        <v>98.75</v>
      </c>
      <c r="T33" s="236" t="str">
        <f t="shared" si="11"/>
        <v>A1</v>
      </c>
      <c r="U33" s="34">
        <v>9.75</v>
      </c>
      <c r="V33" s="236">
        <v>5</v>
      </c>
      <c r="W33" s="236">
        <v>5</v>
      </c>
      <c r="X33" s="236">
        <v>79.5</v>
      </c>
      <c r="Y33" s="236">
        <f t="shared" si="26"/>
        <v>99.25</v>
      </c>
      <c r="Z33" s="214" t="str">
        <f t="shared" si="12"/>
        <v>A1</v>
      </c>
      <c r="AA33" s="46" t="s">
        <v>105</v>
      </c>
      <c r="AB33" s="49" t="s">
        <v>355</v>
      </c>
      <c r="AC33" s="234">
        <v>10</v>
      </c>
      <c r="AD33" s="234">
        <v>5</v>
      </c>
      <c r="AE33" s="234">
        <v>5</v>
      </c>
      <c r="AF33" s="234">
        <v>79.5</v>
      </c>
      <c r="AG33" s="229">
        <f t="shared" si="13"/>
        <v>99.5</v>
      </c>
      <c r="AH33" s="229" t="str">
        <f t="shared" si="14"/>
        <v>A1</v>
      </c>
      <c r="AI33" s="34">
        <v>10</v>
      </c>
      <c r="AJ33" s="214">
        <v>5</v>
      </c>
      <c r="AK33" s="214">
        <v>5</v>
      </c>
      <c r="AL33" s="214">
        <v>78</v>
      </c>
      <c r="AM33" s="235">
        <f t="shared" si="25"/>
        <v>98</v>
      </c>
      <c r="AN33" s="235" t="str">
        <f t="shared" si="16"/>
        <v>A1</v>
      </c>
      <c r="AO33" s="234">
        <v>10</v>
      </c>
      <c r="AP33" s="234">
        <v>5</v>
      </c>
      <c r="AQ33" s="234">
        <v>5</v>
      </c>
      <c r="AR33" s="234">
        <v>79</v>
      </c>
      <c r="AS33" s="229">
        <f t="shared" si="30"/>
        <v>99</v>
      </c>
      <c r="AT33" s="229" t="str">
        <f t="shared" si="31"/>
        <v>A1</v>
      </c>
      <c r="AU33" s="34">
        <v>10</v>
      </c>
      <c r="AV33" s="355">
        <v>5</v>
      </c>
      <c r="AW33" s="355">
        <v>5</v>
      </c>
      <c r="AX33" s="214">
        <v>78.5</v>
      </c>
      <c r="AY33" s="214">
        <f t="shared" si="27"/>
        <v>98.5</v>
      </c>
      <c r="AZ33" s="214" t="str">
        <f t="shared" si="19"/>
        <v>A1</v>
      </c>
      <c r="BA33" s="46" t="s">
        <v>105</v>
      </c>
      <c r="BB33" s="49" t="s">
        <v>355</v>
      </c>
      <c r="BC33" s="114">
        <v>10</v>
      </c>
      <c r="BD33" s="234">
        <v>5</v>
      </c>
      <c r="BE33" s="234">
        <v>5</v>
      </c>
      <c r="BF33" s="234">
        <v>78</v>
      </c>
      <c r="BG33" s="208">
        <f t="shared" si="20"/>
        <v>98</v>
      </c>
      <c r="BH33" s="229" t="str">
        <f t="shared" si="32"/>
        <v>A1</v>
      </c>
      <c r="BI33" s="236">
        <v>9.5</v>
      </c>
      <c r="BJ33" s="236">
        <v>5</v>
      </c>
      <c r="BK33" s="236">
        <v>5</v>
      </c>
      <c r="BL33" s="236">
        <v>79</v>
      </c>
      <c r="BM33" s="242">
        <f t="shared" si="28"/>
        <v>98.5</v>
      </c>
      <c r="BN33" s="214" t="str">
        <f t="shared" si="22"/>
        <v>A1</v>
      </c>
      <c r="BO33" s="46" t="s">
        <v>105</v>
      </c>
      <c r="BP33" s="49" t="s">
        <v>355</v>
      </c>
      <c r="BQ33" s="234">
        <v>50</v>
      </c>
      <c r="BR33" s="236">
        <v>50</v>
      </c>
      <c r="BS33" s="104">
        <v>49</v>
      </c>
      <c r="BT33" s="214">
        <v>50</v>
      </c>
      <c r="BU33" s="104">
        <v>50</v>
      </c>
      <c r="BV33" s="238">
        <v>49</v>
      </c>
      <c r="BW33" s="248">
        <v>49</v>
      </c>
      <c r="BX33" s="214">
        <v>50</v>
      </c>
      <c r="BY33" s="44">
        <f t="shared" si="33"/>
        <v>492.5</v>
      </c>
      <c r="BZ33" s="44">
        <f t="shared" si="2"/>
        <v>491</v>
      </c>
      <c r="CA33" s="235">
        <f t="shared" si="8"/>
        <v>983.5</v>
      </c>
      <c r="CB33" s="208">
        <f t="shared" si="29"/>
        <v>98.350000000000009</v>
      </c>
      <c r="CC33" s="235" t="str">
        <f t="shared" si="24"/>
        <v>A1</v>
      </c>
      <c r="CD33" s="332">
        <v>197.12</v>
      </c>
    </row>
    <row r="34" spans="1:82" ht="15.75" x14ac:dyDescent="0.25">
      <c r="A34" s="46" t="s">
        <v>106</v>
      </c>
      <c r="B34" s="49" t="s">
        <v>107</v>
      </c>
      <c r="C34" s="23">
        <v>5.5</v>
      </c>
      <c r="D34" s="237">
        <v>4</v>
      </c>
      <c r="E34" s="237">
        <v>3.5</v>
      </c>
      <c r="F34" s="23">
        <v>40</v>
      </c>
      <c r="G34" s="209">
        <f t="shared" si="0"/>
        <v>53</v>
      </c>
      <c r="H34" s="236" t="str">
        <f t="shared" si="3"/>
        <v>C1</v>
      </c>
      <c r="I34" s="236">
        <v>5</v>
      </c>
      <c r="J34" s="236">
        <v>4</v>
      </c>
      <c r="K34" s="236">
        <v>3</v>
      </c>
      <c r="L34" s="251">
        <v>30</v>
      </c>
      <c r="M34" s="251">
        <f t="shared" si="4"/>
        <v>42</v>
      </c>
      <c r="N34" s="104" t="str">
        <f t="shared" si="9"/>
        <v>C2</v>
      </c>
      <c r="O34" s="143">
        <v>6.5</v>
      </c>
      <c r="P34" s="237">
        <v>4</v>
      </c>
      <c r="Q34" s="237">
        <v>3.5</v>
      </c>
      <c r="R34" s="237">
        <v>43</v>
      </c>
      <c r="S34" s="209">
        <f t="shared" si="10"/>
        <v>57</v>
      </c>
      <c r="T34" s="236" t="str">
        <f t="shared" si="11"/>
        <v>C1</v>
      </c>
      <c r="U34" s="37">
        <v>4</v>
      </c>
      <c r="V34" s="236">
        <v>3</v>
      </c>
      <c r="W34" s="236">
        <v>2.5</v>
      </c>
      <c r="X34" s="236">
        <v>53.5</v>
      </c>
      <c r="Y34" s="236">
        <f t="shared" si="26"/>
        <v>63</v>
      </c>
      <c r="Z34" s="238" t="str">
        <f t="shared" si="12"/>
        <v>B2</v>
      </c>
      <c r="AA34" s="46" t="s">
        <v>106</v>
      </c>
      <c r="AB34" s="49" t="s">
        <v>107</v>
      </c>
      <c r="AC34" s="234">
        <v>8</v>
      </c>
      <c r="AD34" s="234">
        <v>4</v>
      </c>
      <c r="AE34" s="234">
        <v>3.5</v>
      </c>
      <c r="AF34" s="234">
        <v>53.5</v>
      </c>
      <c r="AG34" s="229">
        <f t="shared" si="13"/>
        <v>69</v>
      </c>
      <c r="AH34" s="229" t="str">
        <f t="shared" si="14"/>
        <v>B2</v>
      </c>
      <c r="AI34" s="34">
        <v>7.5</v>
      </c>
      <c r="AJ34" s="214">
        <v>0</v>
      </c>
      <c r="AK34" s="214">
        <v>2.5</v>
      </c>
      <c r="AL34" s="214">
        <v>46.5</v>
      </c>
      <c r="AM34" s="235">
        <f t="shared" si="25"/>
        <v>56.5</v>
      </c>
      <c r="AN34" s="235" t="str">
        <f t="shared" si="16"/>
        <v>C1</v>
      </c>
      <c r="AO34" s="234">
        <v>5.5</v>
      </c>
      <c r="AP34" s="234">
        <v>4</v>
      </c>
      <c r="AQ34" s="234">
        <v>3.5</v>
      </c>
      <c r="AR34" s="234">
        <v>54.5</v>
      </c>
      <c r="AS34" s="229">
        <f t="shared" si="30"/>
        <v>67.5</v>
      </c>
      <c r="AT34" s="229" t="str">
        <f t="shared" si="31"/>
        <v>B2</v>
      </c>
      <c r="AU34" s="34">
        <v>7</v>
      </c>
      <c r="AV34" s="355">
        <v>3.5</v>
      </c>
      <c r="AW34" s="355">
        <v>3.5</v>
      </c>
      <c r="AX34" s="214">
        <v>46.5</v>
      </c>
      <c r="AY34" s="238">
        <f t="shared" si="27"/>
        <v>60.5</v>
      </c>
      <c r="AZ34" s="238" t="str">
        <f t="shared" si="19"/>
        <v>C1</v>
      </c>
      <c r="BA34" s="46" t="s">
        <v>106</v>
      </c>
      <c r="BB34" s="49" t="s">
        <v>107</v>
      </c>
      <c r="BC34" s="114">
        <v>7.25</v>
      </c>
      <c r="BD34" s="234">
        <v>4</v>
      </c>
      <c r="BE34" s="234">
        <v>4</v>
      </c>
      <c r="BF34" s="234">
        <v>52</v>
      </c>
      <c r="BG34" s="208">
        <f t="shared" si="20"/>
        <v>67.25</v>
      </c>
      <c r="BH34" s="229" t="str">
        <f t="shared" si="32"/>
        <v>B2</v>
      </c>
      <c r="BI34" s="236">
        <v>6</v>
      </c>
      <c r="BJ34" s="236">
        <v>3</v>
      </c>
      <c r="BK34" s="236">
        <v>3</v>
      </c>
      <c r="BL34" s="236">
        <v>52.5</v>
      </c>
      <c r="BM34" s="242">
        <f t="shared" si="28"/>
        <v>64.5</v>
      </c>
      <c r="BN34" s="238" t="str">
        <f t="shared" si="22"/>
        <v>B2</v>
      </c>
      <c r="BO34" s="46" t="s">
        <v>106</v>
      </c>
      <c r="BP34" s="49" t="s">
        <v>107</v>
      </c>
      <c r="BQ34" s="234">
        <v>36</v>
      </c>
      <c r="BR34" s="236">
        <v>41</v>
      </c>
      <c r="BS34" s="104">
        <v>46.5</v>
      </c>
      <c r="BT34" s="214">
        <v>37</v>
      </c>
      <c r="BU34" s="104">
        <v>31.5</v>
      </c>
      <c r="BV34" s="238">
        <v>33</v>
      </c>
      <c r="BW34" s="248">
        <v>36</v>
      </c>
      <c r="BX34" s="214">
        <v>28.5</v>
      </c>
      <c r="BY34" s="44">
        <f t="shared" si="33"/>
        <v>313.75</v>
      </c>
      <c r="BZ34" s="44">
        <f t="shared" si="2"/>
        <v>286.5</v>
      </c>
      <c r="CA34" s="235">
        <f t="shared" si="8"/>
        <v>600.25</v>
      </c>
      <c r="CB34" s="208">
        <f t="shared" si="29"/>
        <v>60.024999999999991</v>
      </c>
      <c r="CC34" s="235" t="str">
        <f t="shared" si="24"/>
        <v>C1</v>
      </c>
      <c r="CD34" s="332">
        <v>108.64000000000001</v>
      </c>
    </row>
    <row r="35" spans="1:82" ht="15.75" x14ac:dyDescent="0.25">
      <c r="A35" s="46" t="s">
        <v>108</v>
      </c>
      <c r="B35" s="49" t="s">
        <v>109</v>
      </c>
      <c r="C35" s="23">
        <v>7</v>
      </c>
      <c r="D35" s="237">
        <v>4.5</v>
      </c>
      <c r="E35" s="237">
        <v>5</v>
      </c>
      <c r="F35" s="23">
        <v>67</v>
      </c>
      <c r="G35" s="209">
        <f t="shared" si="0"/>
        <v>83.5</v>
      </c>
      <c r="H35" s="236" t="str">
        <f t="shared" si="3"/>
        <v>A2</v>
      </c>
      <c r="I35" s="236">
        <v>7</v>
      </c>
      <c r="J35" s="236">
        <v>4</v>
      </c>
      <c r="K35" s="236">
        <v>4</v>
      </c>
      <c r="L35" s="251">
        <v>48.5</v>
      </c>
      <c r="M35" s="251">
        <f t="shared" si="4"/>
        <v>63.5</v>
      </c>
      <c r="N35" s="104" t="str">
        <f t="shared" si="9"/>
        <v>B2</v>
      </c>
      <c r="O35" s="143">
        <v>7</v>
      </c>
      <c r="P35" s="237">
        <v>4.5</v>
      </c>
      <c r="Q35" s="237">
        <v>5</v>
      </c>
      <c r="R35" s="237">
        <v>49.5</v>
      </c>
      <c r="S35" s="209">
        <f t="shared" si="10"/>
        <v>66</v>
      </c>
      <c r="T35" s="236" t="str">
        <f t="shared" si="11"/>
        <v>B2</v>
      </c>
      <c r="U35" s="34">
        <v>6.5</v>
      </c>
      <c r="V35" s="236">
        <v>4</v>
      </c>
      <c r="W35" s="236">
        <v>3</v>
      </c>
      <c r="X35" s="236">
        <v>62</v>
      </c>
      <c r="Y35" s="236">
        <f t="shared" si="26"/>
        <v>75.5</v>
      </c>
      <c r="Z35" s="238" t="str">
        <f t="shared" si="12"/>
        <v>B1</v>
      </c>
      <c r="AA35" s="46" t="s">
        <v>108</v>
      </c>
      <c r="AB35" s="49" t="s">
        <v>109</v>
      </c>
      <c r="AC35" s="234">
        <v>9</v>
      </c>
      <c r="AD35" s="234">
        <v>4.5</v>
      </c>
      <c r="AE35" s="234">
        <v>5</v>
      </c>
      <c r="AF35" s="234">
        <v>63</v>
      </c>
      <c r="AG35" s="229">
        <f t="shared" si="13"/>
        <v>81.5</v>
      </c>
      <c r="AH35" s="229" t="str">
        <f t="shared" si="14"/>
        <v>A2</v>
      </c>
      <c r="AI35" s="34">
        <v>8.25</v>
      </c>
      <c r="AJ35" s="214">
        <v>5</v>
      </c>
      <c r="AK35" s="214">
        <v>5</v>
      </c>
      <c r="AL35" s="214">
        <v>68</v>
      </c>
      <c r="AM35" s="235">
        <f t="shared" si="25"/>
        <v>86.25</v>
      </c>
      <c r="AN35" s="235" t="str">
        <f t="shared" si="16"/>
        <v>A2</v>
      </c>
      <c r="AO35" s="234">
        <v>9.5</v>
      </c>
      <c r="AP35" s="234">
        <v>5</v>
      </c>
      <c r="AQ35" s="234">
        <v>4</v>
      </c>
      <c r="AR35" s="234">
        <v>64</v>
      </c>
      <c r="AS35" s="229">
        <f t="shared" si="30"/>
        <v>82.5</v>
      </c>
      <c r="AT35" s="229" t="str">
        <f t="shared" si="31"/>
        <v>A2</v>
      </c>
      <c r="AU35" s="34">
        <v>9</v>
      </c>
      <c r="AV35" s="355">
        <v>5</v>
      </c>
      <c r="AW35" s="355">
        <v>4</v>
      </c>
      <c r="AX35" s="214">
        <v>56</v>
      </c>
      <c r="AY35" s="238">
        <f t="shared" si="27"/>
        <v>74</v>
      </c>
      <c r="AZ35" s="238" t="str">
        <f t="shared" si="19"/>
        <v>B1</v>
      </c>
      <c r="BA35" s="46" t="s">
        <v>108</v>
      </c>
      <c r="BB35" s="49" t="s">
        <v>109</v>
      </c>
      <c r="BC35" s="114">
        <v>9</v>
      </c>
      <c r="BD35" s="234">
        <v>4</v>
      </c>
      <c r="BE35" s="234">
        <v>4</v>
      </c>
      <c r="BF35" s="234">
        <v>54</v>
      </c>
      <c r="BG35" s="208">
        <f t="shared" si="20"/>
        <v>71</v>
      </c>
      <c r="BH35" s="229" t="str">
        <f t="shared" si="32"/>
        <v>B1</v>
      </c>
      <c r="BI35" s="236">
        <v>8.25</v>
      </c>
      <c r="BJ35" s="236">
        <v>5</v>
      </c>
      <c r="BK35" s="236">
        <v>5</v>
      </c>
      <c r="BL35" s="236">
        <v>66.5</v>
      </c>
      <c r="BM35" s="242">
        <f t="shared" si="28"/>
        <v>84.75</v>
      </c>
      <c r="BN35" s="238" t="str">
        <f t="shared" si="22"/>
        <v>A2</v>
      </c>
      <c r="BO35" s="46" t="s">
        <v>108</v>
      </c>
      <c r="BP35" s="49" t="s">
        <v>109</v>
      </c>
      <c r="BQ35" s="234">
        <v>44</v>
      </c>
      <c r="BR35" s="236">
        <v>45.5</v>
      </c>
      <c r="BS35" s="104">
        <v>46</v>
      </c>
      <c r="BT35" s="214">
        <v>37</v>
      </c>
      <c r="BU35" s="104">
        <v>30.5</v>
      </c>
      <c r="BV35" s="238">
        <v>34.5</v>
      </c>
      <c r="BW35" s="248">
        <v>44</v>
      </c>
      <c r="BX35" s="214">
        <v>45.5</v>
      </c>
      <c r="BY35" s="44">
        <f t="shared" si="33"/>
        <v>384.5</v>
      </c>
      <c r="BZ35" s="44">
        <f t="shared" si="2"/>
        <v>384</v>
      </c>
      <c r="CA35" s="235">
        <f t="shared" si="8"/>
        <v>768.5</v>
      </c>
      <c r="CB35" s="208">
        <f t="shared" si="29"/>
        <v>76.849999999999994</v>
      </c>
      <c r="CC35" s="235" t="str">
        <f t="shared" si="24"/>
        <v>B1</v>
      </c>
      <c r="CD35" s="332">
        <v>170.24</v>
      </c>
    </row>
    <row r="36" spans="1:82" x14ac:dyDescent="0.25">
      <c r="I36"/>
      <c r="J36"/>
      <c r="K36"/>
      <c r="L36"/>
      <c r="M36"/>
      <c r="N36"/>
      <c r="U36"/>
      <c r="V36"/>
      <c r="W36"/>
      <c r="X36"/>
      <c r="Y36"/>
      <c r="Z36"/>
      <c r="AI36"/>
      <c r="AJ36"/>
      <c r="AK36"/>
      <c r="AL36"/>
      <c r="AM36"/>
      <c r="AN36"/>
      <c r="AU36"/>
      <c r="AV36"/>
      <c r="AW36"/>
      <c r="AX36"/>
      <c r="AY36"/>
      <c r="AZ36"/>
      <c r="BG36"/>
      <c r="BI36"/>
      <c r="BJ36"/>
      <c r="BK36"/>
      <c r="BL36"/>
      <c r="BM36"/>
      <c r="BN36"/>
      <c r="CB36"/>
    </row>
    <row r="37" spans="1:82" x14ac:dyDescent="0.25">
      <c r="I37"/>
      <c r="J37"/>
      <c r="K37"/>
      <c r="L37"/>
      <c r="M37"/>
      <c r="N37"/>
      <c r="U37"/>
      <c r="V37"/>
      <c r="W37"/>
      <c r="X37"/>
      <c r="Y37"/>
      <c r="Z37"/>
      <c r="AI37"/>
      <c r="AJ37"/>
      <c r="AK37"/>
      <c r="AL37"/>
      <c r="AM37"/>
      <c r="AN37"/>
      <c r="AU37"/>
      <c r="AV37"/>
      <c r="AW37"/>
      <c r="AX37"/>
      <c r="AY37"/>
      <c r="AZ37"/>
      <c r="BG37"/>
      <c r="BI37"/>
      <c r="BJ37"/>
      <c r="BK37"/>
      <c r="BL37"/>
      <c r="BM37"/>
      <c r="BN37"/>
      <c r="CB37"/>
    </row>
  </sheetData>
  <mergeCells count="23">
    <mergeCell ref="BW4:BX4"/>
    <mergeCell ref="BY4:BZ4"/>
    <mergeCell ref="CA4:CB4"/>
    <mergeCell ref="C4:N4"/>
    <mergeCell ref="O4:Z4"/>
    <mergeCell ref="AC4:AG4"/>
    <mergeCell ref="AO4:AS4"/>
    <mergeCell ref="BA4:BN4"/>
    <mergeCell ref="BS4:BT4"/>
    <mergeCell ref="BZ3:CC3"/>
    <mergeCell ref="A1:Z1"/>
    <mergeCell ref="AA1:AZ1"/>
    <mergeCell ref="BA1:BN1"/>
    <mergeCell ref="BO1:CC1"/>
    <mergeCell ref="A2:Z2"/>
    <mergeCell ref="AA2:AZ2"/>
    <mergeCell ref="BA2:BN2"/>
    <mergeCell ref="BO2:CC2"/>
    <mergeCell ref="L3:P3"/>
    <mergeCell ref="Q3:W3"/>
    <mergeCell ref="AL3:AP3"/>
    <mergeCell ref="AQ3:AW3"/>
    <mergeCell ref="BF3:BN3"/>
  </mergeCells>
  <pageMargins left="0.19685039370078741" right="0.19685039370078741" top="0.31496062992125984" bottom="0.19685039370078741" header="0.31496062992125984" footer="0.31496062992125984"/>
  <pageSetup paperSize="9" scale="90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97"/>
  <sheetViews>
    <sheetView topLeftCell="A236" workbookViewId="0">
      <selection activeCell="B715" sqref="B715:M715"/>
    </sheetView>
  </sheetViews>
  <sheetFormatPr defaultRowHeight="15" x14ac:dyDescent="0.25"/>
  <cols>
    <col min="1" max="1" width="15.7109375" customWidth="1"/>
    <col min="12" max="12" width="6.140625" bestFit="1" customWidth="1"/>
    <col min="13" max="13" width="7.140625" bestFit="1" customWidth="1"/>
  </cols>
  <sheetData>
    <row r="1" spans="1:13" ht="15.75" x14ac:dyDescent="0.25">
      <c r="A1" s="188"/>
      <c r="B1" s="533" t="s">
        <v>470</v>
      </c>
      <c r="C1" s="533"/>
      <c r="D1" s="533"/>
      <c r="E1" s="533"/>
      <c r="F1" s="533"/>
      <c r="G1" s="533"/>
      <c r="H1" s="533"/>
      <c r="I1" s="534"/>
      <c r="J1" s="535" t="s">
        <v>471</v>
      </c>
      <c r="K1" s="533"/>
      <c r="L1" s="533"/>
      <c r="M1" s="536"/>
    </row>
    <row r="2" spans="1:13" ht="21" x14ac:dyDescent="0.35">
      <c r="A2" s="537" t="s">
        <v>472</v>
      </c>
      <c r="B2" s="538"/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9"/>
    </row>
    <row r="3" spans="1:13" ht="21" x14ac:dyDescent="0.35">
      <c r="A3" s="189"/>
      <c r="B3" s="540" t="s">
        <v>473</v>
      </c>
      <c r="C3" s="540"/>
      <c r="D3" s="540"/>
      <c r="E3" s="541"/>
      <c r="F3" s="190" t="s">
        <v>474</v>
      </c>
      <c r="G3" s="190"/>
      <c r="H3" s="542" t="s">
        <v>475</v>
      </c>
      <c r="I3" s="543"/>
      <c r="J3" s="544"/>
      <c r="K3" s="191" t="s">
        <v>476</v>
      </c>
      <c r="L3" s="304"/>
      <c r="M3" s="192"/>
    </row>
    <row r="4" spans="1:13" x14ac:dyDescent="0.25">
      <c r="A4" s="545" t="s">
        <v>542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  <c r="L4" s="543"/>
      <c r="M4" s="546"/>
    </row>
    <row r="5" spans="1:13" x14ac:dyDescent="0.25">
      <c r="A5" s="516" t="s">
        <v>477</v>
      </c>
      <c r="B5" s="517"/>
      <c r="C5" s="517"/>
      <c r="D5" s="517"/>
      <c r="E5" s="517"/>
      <c r="F5" s="517"/>
      <c r="G5" s="517"/>
      <c r="H5" s="517"/>
      <c r="I5" s="517"/>
      <c r="J5" s="517"/>
      <c r="K5" s="517"/>
      <c r="L5" s="517"/>
      <c r="M5" s="547"/>
    </row>
    <row r="6" spans="1:13" x14ac:dyDescent="0.25">
      <c r="A6" s="523" t="s">
        <v>478</v>
      </c>
      <c r="B6" s="524"/>
      <c r="C6" s="519" t="s">
        <v>132</v>
      </c>
      <c r="D6" s="556"/>
      <c r="E6" s="556"/>
      <c r="F6" s="556"/>
      <c r="G6" s="557"/>
      <c r="H6" s="304" t="s">
        <v>479</v>
      </c>
      <c r="I6" s="193"/>
      <c r="J6" s="558">
        <v>1</v>
      </c>
      <c r="K6" s="558"/>
      <c r="L6" s="558"/>
      <c r="M6" s="559"/>
    </row>
    <row r="7" spans="1:13" x14ac:dyDescent="0.25">
      <c r="A7" s="523" t="s">
        <v>480</v>
      </c>
      <c r="B7" s="524"/>
      <c r="C7" s="519" t="s">
        <v>343</v>
      </c>
      <c r="D7" s="556"/>
      <c r="E7" s="556"/>
      <c r="F7" s="556"/>
      <c r="G7" s="557"/>
      <c r="H7" s="304" t="s">
        <v>481</v>
      </c>
      <c r="I7" s="193"/>
      <c r="J7" s="514" t="s">
        <v>482</v>
      </c>
      <c r="K7" s="558"/>
      <c r="L7" s="558"/>
      <c r="M7" s="559"/>
    </row>
    <row r="8" spans="1:13" x14ac:dyDescent="0.25">
      <c r="A8" s="523" t="s">
        <v>483</v>
      </c>
      <c r="B8" s="524"/>
      <c r="C8" s="519" t="s">
        <v>484</v>
      </c>
      <c r="D8" s="556"/>
      <c r="E8" s="556"/>
      <c r="F8" s="556"/>
      <c r="G8" s="557"/>
      <c r="H8" s="304" t="s">
        <v>485</v>
      </c>
      <c r="I8" s="193"/>
      <c r="J8" s="558">
        <v>8899074777</v>
      </c>
      <c r="K8" s="558"/>
      <c r="L8" s="558"/>
      <c r="M8" s="559"/>
    </row>
    <row r="9" spans="1:13" x14ac:dyDescent="0.25">
      <c r="A9" s="523" t="s">
        <v>486</v>
      </c>
      <c r="B9" s="524"/>
      <c r="C9" s="519" t="s">
        <v>133</v>
      </c>
      <c r="D9" s="556"/>
      <c r="E9" s="556"/>
      <c r="F9" s="556"/>
      <c r="G9" s="557"/>
      <c r="H9" s="523" t="s">
        <v>18</v>
      </c>
      <c r="I9" s="524"/>
      <c r="J9" s="514" t="s">
        <v>135</v>
      </c>
      <c r="K9" s="558"/>
      <c r="L9" s="558"/>
      <c r="M9" s="559"/>
    </row>
    <row r="10" spans="1:13" x14ac:dyDescent="0.25">
      <c r="A10" s="509" t="s">
        <v>487</v>
      </c>
      <c r="B10" s="510"/>
      <c r="C10" s="510"/>
      <c r="D10" s="510"/>
      <c r="E10" s="510"/>
      <c r="F10" s="510"/>
      <c r="G10" s="510"/>
      <c r="H10" s="510"/>
      <c r="I10" s="510"/>
      <c r="J10" s="510"/>
      <c r="K10" s="510"/>
      <c r="L10" s="510"/>
      <c r="M10" s="511"/>
    </row>
    <row r="11" spans="1:13" x14ac:dyDescent="0.25">
      <c r="A11" s="512" t="s">
        <v>488</v>
      </c>
      <c r="B11" s="510" t="s">
        <v>489</v>
      </c>
      <c r="C11" s="510"/>
      <c r="D11" s="510"/>
      <c r="E11" s="510"/>
      <c r="F11" s="510"/>
      <c r="G11" s="510"/>
      <c r="H11" s="510" t="s">
        <v>490</v>
      </c>
      <c r="I11" s="510"/>
      <c r="J11" s="510"/>
      <c r="K11" s="510"/>
      <c r="L11" s="510"/>
      <c r="M11" s="511"/>
    </row>
    <row r="12" spans="1:13" ht="30" x14ac:dyDescent="0.25">
      <c r="A12" s="512"/>
      <c r="B12" s="194" t="s">
        <v>491</v>
      </c>
      <c r="C12" s="194" t="s">
        <v>571</v>
      </c>
      <c r="D12" s="194" t="s">
        <v>572</v>
      </c>
      <c r="E12" s="194" t="s">
        <v>573</v>
      </c>
      <c r="F12" s="194">
        <v>100</v>
      </c>
      <c r="G12" s="195" t="s">
        <v>20</v>
      </c>
      <c r="H12" s="194" t="s">
        <v>492</v>
      </c>
      <c r="I12" s="194" t="s">
        <v>571</v>
      </c>
      <c r="J12" s="194" t="s">
        <v>572</v>
      </c>
      <c r="K12" s="194" t="s">
        <v>493</v>
      </c>
      <c r="L12" s="194">
        <v>100</v>
      </c>
      <c r="M12" s="196" t="s">
        <v>20</v>
      </c>
    </row>
    <row r="13" spans="1:13" x14ac:dyDescent="0.25">
      <c r="A13" s="303" t="s">
        <v>11</v>
      </c>
      <c r="B13" s="22">
        <v>7.5</v>
      </c>
      <c r="C13" s="328">
        <v>4</v>
      </c>
      <c r="D13" s="328">
        <v>4.5</v>
      </c>
      <c r="E13" s="22">
        <v>56</v>
      </c>
      <c r="F13" s="332">
        <f>SUM(B13:E13)</f>
        <v>72</v>
      </c>
      <c r="G13" s="328" t="str">
        <f>IF(F13&gt;=91,"A1",IF(F13&gt;=81,"A2",IF(F13&gt;=71,"B1",IF(F13&gt;=61,"B2",IF(F13&gt;=51,"C1",IF(F13&gt;=41,"C2",IF(F13&gt;=33,"D","E")))))))</f>
        <v>B1</v>
      </c>
      <c r="H13" s="328">
        <v>5.25</v>
      </c>
      <c r="I13" s="328">
        <v>4</v>
      </c>
      <c r="J13" s="328">
        <v>5</v>
      </c>
      <c r="K13" s="198">
        <v>54.5</v>
      </c>
      <c r="L13" s="198">
        <f>SUM(H13:K13)</f>
        <v>68.75</v>
      </c>
      <c r="M13" s="320" t="str">
        <f>IF(L13&gt;=91,"A1",IF(L13&gt;=81,"A2",IF(L13&gt;=71,"B1",IF(L13&gt;=61,"B2",IF(L13&gt;=51,"C1",IF(L13&gt;=41,"C2",IF(L13&gt;=33,"D","E")))))))</f>
        <v>B2</v>
      </c>
    </row>
    <row r="14" spans="1:13" ht="15.75" x14ac:dyDescent="0.25">
      <c r="A14" s="303" t="s">
        <v>12</v>
      </c>
      <c r="B14" s="341">
        <v>6</v>
      </c>
      <c r="C14" s="328">
        <v>4</v>
      </c>
      <c r="D14" s="328">
        <v>4.5</v>
      </c>
      <c r="E14" s="328">
        <v>44</v>
      </c>
      <c r="F14" s="198">
        <f>(B14+C14+D14+E14)</f>
        <v>58.5</v>
      </c>
      <c r="G14" s="328" t="str">
        <f>IF(F14&gt;=91,"A1",IF(F14&gt;=81,"A2",IF(F14&gt;=71,"B1",IF(F14&gt;=61,"B2",IF(F14&gt;=51,"C1",IF(F14&gt;=41,"C2",IF(F14&gt;=33,"D","E")))))))</f>
        <v>C1</v>
      </c>
      <c r="H14" s="34">
        <v>5.75</v>
      </c>
      <c r="I14" s="328">
        <v>4</v>
      </c>
      <c r="J14" s="328">
        <v>4</v>
      </c>
      <c r="K14" s="328">
        <v>51</v>
      </c>
      <c r="L14" s="198">
        <f t="shared" ref="L14" si="0">SUM(H14:K14)</f>
        <v>64.75</v>
      </c>
      <c r="M14" s="330" t="str">
        <f>IF(L14&gt;=91,"A1",IF(L14&gt;=81,"A2",IF(L14&gt;=71,"B1",IF(L14&gt;=61,"B2",IF(L14&gt;=51,"C1",IF(L14&gt;=41,"C2",IF(L14&gt;=33,"D","E")))))))</f>
        <v>B2</v>
      </c>
    </row>
    <row r="15" spans="1:13" ht="15.75" x14ac:dyDescent="0.25">
      <c r="A15" s="303" t="s">
        <v>494</v>
      </c>
      <c r="B15" s="328">
        <v>2.75</v>
      </c>
      <c r="C15" s="328">
        <v>4</v>
      </c>
      <c r="D15" s="328">
        <v>4.5</v>
      </c>
      <c r="E15" s="328">
        <v>40</v>
      </c>
      <c r="F15" s="328">
        <f>(B15+C15+D15+E15)</f>
        <v>51.25</v>
      </c>
      <c r="G15" s="328" t="str">
        <f>IF(F15&gt;=91,"A1",IF(F15&gt;=81,"A2",IF(F15&gt;=71,"B1",IF(F15&gt;=61,"B2",IF(F15&gt;=51,"C1",IF(F15&gt;=41,"C2",IF(F15&gt;=33,"D","E")))))))</f>
        <v>C1</v>
      </c>
      <c r="H15" s="34">
        <v>4.25</v>
      </c>
      <c r="I15" s="328">
        <v>4</v>
      </c>
      <c r="J15" s="328">
        <v>3.5</v>
      </c>
      <c r="K15" s="197">
        <v>39.5</v>
      </c>
      <c r="L15" s="198">
        <f>SUM(H15:K15)</f>
        <v>51.25</v>
      </c>
      <c r="M15" s="330" t="str">
        <f>IF(L15&gt;=91,"A1",IF(L15&gt;=81,"A2",IF(L15&gt;=71,"B1",IF(L15&gt;=61,"B2",IF(L15&gt;=51,"C1",IF(L15&gt;=41,"C2",IF(L15&gt;=33,"D","E")))))))</f>
        <v>C1</v>
      </c>
    </row>
    <row r="16" spans="1:13" ht="15.75" x14ac:dyDescent="0.25">
      <c r="A16" s="303" t="s">
        <v>23</v>
      </c>
      <c r="B16" s="328">
        <v>4.75</v>
      </c>
      <c r="C16" s="328">
        <v>4</v>
      </c>
      <c r="D16" s="328">
        <v>3.5</v>
      </c>
      <c r="E16" s="328">
        <v>37.5</v>
      </c>
      <c r="F16" s="328">
        <f>(B16+C16+D16+E16)</f>
        <v>49.75</v>
      </c>
      <c r="G16" s="328" t="str">
        <f>IF(F16&gt;=91,"A1",IF(F16&gt;=81,"A2",IF(F16&gt;=71,"B1",IF(F16&gt;=61,"B2",IF(F16&gt;=51,"C1",IF(F16&gt;=41,"C2",IF(F16&gt;=33,"D","E")))))))</f>
        <v>C2</v>
      </c>
      <c r="H16" s="34">
        <v>4.75</v>
      </c>
      <c r="I16" s="332">
        <v>4</v>
      </c>
      <c r="J16" s="332">
        <v>4</v>
      </c>
      <c r="K16" s="197">
        <v>40</v>
      </c>
      <c r="L16" s="198">
        <f t="shared" ref="L16" si="1">SUM(H16:K16)</f>
        <v>52.75</v>
      </c>
      <c r="M16" s="198" t="str">
        <f>IF(L16&gt;=91,"A1",IF(L16&gt;=81,"A2",IF(L16&gt;=71,"B1",IF(L16&gt;=61,"B2",IF(L16&gt;=51,"C1",IF(L16&gt;=41,"C2",IF(L16&gt;=33,"D","E")))))))</f>
        <v>C1</v>
      </c>
    </row>
    <row r="17" spans="1:13" x14ac:dyDescent="0.25">
      <c r="A17" s="303" t="s">
        <v>26</v>
      </c>
      <c r="B17" s="114">
        <v>6.25</v>
      </c>
      <c r="C17" s="328">
        <v>3</v>
      </c>
      <c r="D17" s="328">
        <v>3</v>
      </c>
      <c r="E17" s="328">
        <v>39</v>
      </c>
      <c r="F17" s="198">
        <f>(B17+C17+D17+E17)</f>
        <v>51.25</v>
      </c>
      <c r="G17" s="328" t="str">
        <f>IF(F17&gt;=91,"A1",IF(F17&gt;=81,"A2",IF(F17&gt;=71,"B1",IF(F17&gt;=61,"B2",IF(F17&gt;=51,"C1",IF(F17&gt;=41,"C2",IF(F17&gt;=33,"D","E")))))))</f>
        <v>C1</v>
      </c>
      <c r="H17" s="328">
        <v>5.5</v>
      </c>
      <c r="I17" s="328">
        <v>4</v>
      </c>
      <c r="J17" s="328">
        <v>4.5</v>
      </c>
      <c r="K17" s="328">
        <v>33</v>
      </c>
      <c r="L17" s="114">
        <f t="shared" ref="L17" si="2">SUM(H17:K17)</f>
        <v>47</v>
      </c>
      <c r="M17" s="330" t="str">
        <f>IF(L17&gt;=91,"A1",IF(L17&gt;=81,"A2",IF(L17&gt;=71,"B1",IF(L17&gt;=61,"B2",IF(L17&gt;=51,"C1",IF(L17&gt;=41,"C2",IF(L17&gt;=33,"D","E")))))))</f>
        <v>C2</v>
      </c>
    </row>
    <row r="18" spans="1:13" ht="15.75" x14ac:dyDescent="0.25">
      <c r="A18" s="303" t="s">
        <v>574</v>
      </c>
      <c r="B18" s="328"/>
      <c r="C18" s="328"/>
      <c r="D18" s="328"/>
      <c r="E18" s="30">
        <v>26.5</v>
      </c>
      <c r="F18" s="197"/>
      <c r="G18" s="328"/>
      <c r="H18" s="328"/>
      <c r="I18" s="328"/>
      <c r="J18" s="328"/>
      <c r="K18" s="328">
        <v>43</v>
      </c>
      <c r="L18" s="328"/>
      <c r="M18" s="321"/>
    </row>
    <row r="19" spans="1:13" x14ac:dyDescent="0.25">
      <c r="A19" s="303" t="s">
        <v>575</v>
      </c>
      <c r="B19" s="320"/>
      <c r="C19" s="320"/>
      <c r="D19" s="320"/>
      <c r="E19" s="21">
        <v>41.5</v>
      </c>
      <c r="F19" s="320"/>
      <c r="G19" s="320"/>
      <c r="H19" s="320"/>
      <c r="I19" s="320"/>
      <c r="J19" s="320"/>
      <c r="K19" s="21">
        <v>33</v>
      </c>
      <c r="L19" s="320"/>
      <c r="M19" s="321"/>
    </row>
    <row r="20" spans="1:13" x14ac:dyDescent="0.25">
      <c r="A20" s="303" t="s">
        <v>576</v>
      </c>
      <c r="B20" s="320"/>
      <c r="C20" s="320"/>
      <c r="D20" s="320"/>
      <c r="E20" s="320">
        <v>26</v>
      </c>
      <c r="F20" s="320"/>
      <c r="G20" s="320"/>
      <c r="H20" s="320"/>
      <c r="I20" s="320"/>
      <c r="J20" s="320"/>
      <c r="K20" s="320">
        <v>36</v>
      </c>
      <c r="L20" s="320"/>
      <c r="M20" s="321"/>
    </row>
    <row r="21" spans="1:13" x14ac:dyDescent="0.25">
      <c r="A21" s="303" t="s">
        <v>577</v>
      </c>
      <c r="B21" s="320"/>
      <c r="C21" s="320"/>
      <c r="D21" s="320"/>
      <c r="E21" s="320">
        <v>17</v>
      </c>
      <c r="F21" s="320"/>
      <c r="G21" s="320"/>
      <c r="H21" s="320"/>
      <c r="I21" s="320"/>
      <c r="J21" s="320"/>
      <c r="K21" s="320">
        <v>19</v>
      </c>
      <c r="L21" s="320"/>
      <c r="M21" s="321"/>
    </row>
    <row r="22" spans="1:13" ht="26.25" x14ac:dyDescent="0.25">
      <c r="A22" s="303" t="s">
        <v>497</v>
      </c>
      <c r="B22" s="305">
        <v>500</v>
      </c>
      <c r="C22" s="301" t="s">
        <v>498</v>
      </c>
      <c r="D22" s="200">
        <f>(F13+F14+F15+F16+F17)</f>
        <v>282.75</v>
      </c>
      <c r="E22" s="199"/>
      <c r="F22" s="301" t="s">
        <v>578</v>
      </c>
      <c r="G22" s="200">
        <f>(D22/500)*100</f>
        <v>56.55</v>
      </c>
      <c r="H22" s="199"/>
      <c r="I22" s="311"/>
      <c r="J22" s="513" t="s">
        <v>579</v>
      </c>
      <c r="K22" s="513"/>
      <c r="L22" s="514" t="str">
        <f>IF(G22&gt;=91,"A1",IF(G22&gt;=81,"A2",IF(G22&gt;=71,"B1",IF(G22&gt;=61,"B2",IF(G22&gt;=51,"C1",IF(G22&gt;=41,"C2",IF(G22&gt;=33,"D","E")))))))</f>
        <v>C1</v>
      </c>
      <c r="M22" s="515" t="str">
        <f t="shared" ref="M22:M24" si="3">IF(K22&gt;=91,"A1",IF(K22&gt;=81,"A2",IF(K22&gt;=71,"B1",IF(K22&gt;=61,"B2",IF(K22&gt;=51,"C1",IF(K22&gt;=41,"C2",IF(K22&gt;=33,"D","E")))))))</f>
        <v>E</v>
      </c>
    </row>
    <row r="23" spans="1:13" ht="26.25" x14ac:dyDescent="0.25">
      <c r="A23" s="312" t="s">
        <v>499</v>
      </c>
      <c r="B23" s="305">
        <v>500</v>
      </c>
      <c r="C23" s="301" t="s">
        <v>500</v>
      </c>
      <c r="D23" s="200">
        <f>(L13+L14+L15+L16+L17)</f>
        <v>284.5</v>
      </c>
      <c r="E23" s="199"/>
      <c r="F23" s="301" t="s">
        <v>580</v>
      </c>
      <c r="G23" s="200">
        <f>D23/500*100</f>
        <v>56.899999999999991</v>
      </c>
      <c r="H23" s="200"/>
      <c r="I23" s="313"/>
      <c r="J23" s="513" t="s">
        <v>581</v>
      </c>
      <c r="K23" s="513"/>
      <c r="L23" s="514" t="str">
        <f>IF(G23&gt;=91,"A1",IF(G23&gt;=81,"A2",IF(G23&gt;=71,"B1",IF(G23&gt;=61,"B2",IF(G23&gt;=51,"C1",IF(G23&gt;=41,"C2",IF(G23&gt;=33,"D","E")))))))</f>
        <v>C1</v>
      </c>
      <c r="M23" s="515" t="str">
        <f t="shared" si="3"/>
        <v>E</v>
      </c>
    </row>
    <row r="24" spans="1:13" x14ac:dyDescent="0.25">
      <c r="A24" s="314" t="s">
        <v>543</v>
      </c>
      <c r="B24" s="195">
        <v>1000</v>
      </c>
      <c r="C24" s="195">
        <f>(D22+D23)</f>
        <v>567.25</v>
      </c>
      <c r="D24" s="527"/>
      <c r="E24" s="527"/>
      <c r="F24" s="302" t="s">
        <v>582</v>
      </c>
      <c r="G24" s="302"/>
      <c r="H24" s="302"/>
      <c r="I24" s="325">
        <f>(C24/1000)*100</f>
        <v>56.725000000000001</v>
      </c>
      <c r="J24" s="302" t="s">
        <v>501</v>
      </c>
      <c r="K24" s="302"/>
      <c r="L24" s="528" t="str">
        <f>IF(I24&gt;=91,"A1",IF(I24&gt;=81,"A2",IF(I24&gt;=71,"B1",IF(I24&gt;=61,"B2",IF(I24&gt;=51,"C1",IF(I24&gt;=41,"C2",IF(I24&gt;=33,"D","E")))))))</f>
        <v>C1</v>
      </c>
      <c r="M24" s="529" t="str">
        <f t="shared" si="3"/>
        <v>E</v>
      </c>
    </row>
    <row r="25" spans="1:13" x14ac:dyDescent="0.25">
      <c r="A25" s="530" t="s">
        <v>376</v>
      </c>
      <c r="B25" s="531"/>
      <c r="C25" s="531"/>
      <c r="D25" s="531"/>
      <c r="E25" s="531"/>
      <c r="F25" s="531"/>
      <c r="G25" s="531"/>
      <c r="H25" s="531"/>
      <c r="I25" s="531"/>
      <c r="J25" s="531"/>
      <c r="K25" s="531"/>
      <c r="L25" s="531"/>
      <c r="M25" s="532"/>
    </row>
    <row r="26" spans="1:13" x14ac:dyDescent="0.25">
      <c r="A26" s="509" t="s">
        <v>377</v>
      </c>
      <c r="B26" s="510"/>
      <c r="C26" s="510"/>
      <c r="D26" s="510"/>
      <c r="E26" s="510"/>
      <c r="F26" s="510"/>
      <c r="G26" s="510"/>
      <c r="H26" s="510"/>
      <c r="I26" s="510"/>
      <c r="J26" s="510"/>
      <c r="K26" s="510"/>
      <c r="L26" s="510"/>
      <c r="M26" s="511"/>
    </row>
    <row r="27" spans="1:13" x14ac:dyDescent="0.25">
      <c r="A27" s="509" t="s">
        <v>378</v>
      </c>
      <c r="B27" s="510"/>
      <c r="C27" s="510"/>
      <c r="D27" s="510"/>
      <c r="E27" s="510"/>
      <c r="F27" s="510" t="s">
        <v>583</v>
      </c>
      <c r="G27" s="510"/>
      <c r="H27" s="510"/>
      <c r="I27" s="510"/>
      <c r="J27" s="510"/>
      <c r="K27" s="510" t="s">
        <v>502</v>
      </c>
      <c r="L27" s="510"/>
      <c r="M27" s="511"/>
    </row>
    <row r="28" spans="1:13" x14ac:dyDescent="0.25">
      <c r="A28" s="525" t="s">
        <v>380</v>
      </c>
      <c r="B28" s="526"/>
      <c r="C28" s="526"/>
      <c r="D28" s="526"/>
      <c r="E28" s="526"/>
      <c r="F28" s="514" t="s">
        <v>402</v>
      </c>
      <c r="G28" s="514"/>
      <c r="H28" s="514"/>
      <c r="I28" s="514"/>
      <c r="J28" s="514"/>
      <c r="K28" s="514" t="s">
        <v>402</v>
      </c>
      <c r="L28" s="514"/>
      <c r="M28" s="515"/>
    </row>
    <row r="29" spans="1:13" x14ac:dyDescent="0.25">
      <c r="A29" s="509" t="s">
        <v>381</v>
      </c>
      <c r="B29" s="510"/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1"/>
    </row>
    <row r="30" spans="1:13" x14ac:dyDescent="0.25">
      <c r="A30" s="509" t="s">
        <v>378</v>
      </c>
      <c r="B30" s="510"/>
      <c r="C30" s="510"/>
      <c r="D30" s="510"/>
      <c r="E30" s="510"/>
      <c r="F30" s="510" t="s">
        <v>583</v>
      </c>
      <c r="G30" s="510"/>
      <c r="H30" s="510"/>
      <c r="I30" s="510"/>
      <c r="J30" s="510"/>
      <c r="K30" s="510" t="s">
        <v>502</v>
      </c>
      <c r="L30" s="510"/>
      <c r="M30" s="511"/>
    </row>
    <row r="31" spans="1:13" x14ac:dyDescent="0.25">
      <c r="A31" s="523" t="s">
        <v>382</v>
      </c>
      <c r="B31" s="524"/>
      <c r="C31" s="524"/>
      <c r="D31" s="524"/>
      <c r="E31" s="524"/>
      <c r="F31" s="510" t="s">
        <v>397</v>
      </c>
      <c r="G31" s="510"/>
      <c r="H31" s="510"/>
      <c r="I31" s="510"/>
      <c r="J31" s="510"/>
      <c r="K31" s="510" t="s">
        <v>397</v>
      </c>
      <c r="L31" s="510"/>
      <c r="M31" s="511"/>
    </row>
    <row r="32" spans="1:13" x14ac:dyDescent="0.25">
      <c r="A32" s="523" t="s">
        <v>383</v>
      </c>
      <c r="B32" s="524"/>
      <c r="C32" s="524"/>
      <c r="D32" s="524"/>
      <c r="E32" s="524"/>
      <c r="F32" s="514" t="s">
        <v>397</v>
      </c>
      <c r="G32" s="514"/>
      <c r="H32" s="514"/>
      <c r="I32" s="514"/>
      <c r="J32" s="514"/>
      <c r="K32" s="514" t="s">
        <v>402</v>
      </c>
      <c r="L32" s="514"/>
      <c r="M32" s="515"/>
    </row>
    <row r="33" spans="1:13" x14ac:dyDescent="0.25">
      <c r="A33" s="516" t="s">
        <v>384</v>
      </c>
      <c r="B33" s="517"/>
      <c r="C33" s="517"/>
      <c r="D33" s="517"/>
      <c r="E33" s="518"/>
      <c r="F33" s="519" t="s">
        <v>402</v>
      </c>
      <c r="G33" s="520"/>
      <c r="H33" s="520"/>
      <c r="I33" s="520"/>
      <c r="J33" s="521"/>
      <c r="K33" s="519" t="s">
        <v>397</v>
      </c>
      <c r="L33" s="520"/>
      <c r="M33" s="522"/>
    </row>
    <row r="34" spans="1:13" x14ac:dyDescent="0.25">
      <c r="A34" s="516" t="s">
        <v>385</v>
      </c>
      <c r="B34" s="517"/>
      <c r="C34" s="517"/>
      <c r="D34" s="517"/>
      <c r="E34" s="518"/>
      <c r="F34" s="519" t="s">
        <v>397</v>
      </c>
      <c r="G34" s="520"/>
      <c r="H34" s="520"/>
      <c r="I34" s="520"/>
      <c r="J34" s="521"/>
      <c r="K34" s="519" t="s">
        <v>397</v>
      </c>
      <c r="L34" s="520"/>
      <c r="M34" s="522"/>
    </row>
    <row r="35" spans="1:13" x14ac:dyDescent="0.25">
      <c r="A35" s="509" t="s">
        <v>386</v>
      </c>
      <c r="B35" s="510"/>
      <c r="C35" s="510"/>
      <c r="D35" s="510"/>
      <c r="E35" s="510"/>
      <c r="F35" s="510"/>
      <c r="G35" s="510"/>
      <c r="H35" s="510"/>
      <c r="I35" s="510"/>
      <c r="J35" s="510"/>
      <c r="K35" s="510"/>
      <c r="L35" s="510"/>
      <c r="M35" s="511"/>
    </row>
    <row r="36" spans="1:13" x14ac:dyDescent="0.25">
      <c r="A36" s="509" t="s">
        <v>378</v>
      </c>
      <c r="B36" s="510"/>
      <c r="C36" s="510"/>
      <c r="D36" s="510"/>
      <c r="E36" s="510"/>
      <c r="F36" s="510" t="s">
        <v>583</v>
      </c>
      <c r="G36" s="510"/>
      <c r="H36" s="510"/>
      <c r="I36" s="510"/>
      <c r="J36" s="510"/>
      <c r="K36" s="510" t="s">
        <v>502</v>
      </c>
      <c r="L36" s="510"/>
      <c r="M36" s="511"/>
    </row>
    <row r="37" spans="1:13" x14ac:dyDescent="0.25">
      <c r="A37" s="525" t="s">
        <v>387</v>
      </c>
      <c r="B37" s="526"/>
      <c r="C37" s="526"/>
      <c r="D37" s="526"/>
      <c r="E37" s="526"/>
      <c r="F37" s="526"/>
      <c r="G37" s="514" t="s">
        <v>585</v>
      </c>
      <c r="H37" s="514"/>
      <c r="I37" s="514"/>
      <c r="J37" s="514"/>
      <c r="K37" s="514"/>
      <c r="L37" s="514"/>
      <c r="M37" s="515"/>
    </row>
    <row r="38" spans="1:13" x14ac:dyDescent="0.25">
      <c r="A38" s="303" t="s">
        <v>503</v>
      </c>
      <c r="B38" s="519" t="s">
        <v>608</v>
      </c>
      <c r="C38" s="520"/>
      <c r="D38" s="520"/>
      <c r="E38" s="520"/>
      <c r="F38" s="520"/>
      <c r="G38" s="520"/>
      <c r="H38" s="520"/>
      <c r="I38" s="520"/>
      <c r="J38" s="520"/>
      <c r="K38" s="520"/>
      <c r="L38" s="520"/>
      <c r="M38" s="522"/>
    </row>
    <row r="39" spans="1:13" x14ac:dyDescent="0.25">
      <c r="A39" s="303" t="s">
        <v>388</v>
      </c>
      <c r="B39" s="519" t="s">
        <v>607</v>
      </c>
      <c r="C39" s="520"/>
      <c r="D39" s="520"/>
      <c r="E39" s="520"/>
      <c r="F39" s="520"/>
      <c r="G39" s="520"/>
      <c r="H39" s="520"/>
      <c r="I39" s="520"/>
      <c r="J39" s="520"/>
      <c r="K39" s="520"/>
      <c r="L39" s="520"/>
      <c r="M39" s="522"/>
    </row>
    <row r="40" spans="1:13" x14ac:dyDescent="0.25">
      <c r="A40" s="509" t="s">
        <v>584</v>
      </c>
      <c r="B40" s="510"/>
      <c r="C40" s="510"/>
      <c r="D40" s="510" t="s">
        <v>613</v>
      </c>
      <c r="E40" s="510"/>
      <c r="F40" s="510"/>
      <c r="G40" s="510"/>
      <c r="H40" s="510"/>
      <c r="I40" s="510"/>
      <c r="J40" s="510" t="s">
        <v>504</v>
      </c>
      <c r="K40" s="510"/>
      <c r="L40" s="510"/>
      <c r="M40" s="511"/>
    </row>
    <row r="41" spans="1:13" x14ac:dyDescent="0.25">
      <c r="A41" s="509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1"/>
    </row>
    <row r="42" spans="1:13" x14ac:dyDescent="0.25">
      <c r="A42" s="509"/>
      <c r="B42" s="510"/>
      <c r="C42" s="510"/>
      <c r="D42" s="510"/>
      <c r="E42" s="510"/>
      <c r="F42" s="510"/>
      <c r="G42" s="510"/>
      <c r="H42" s="510"/>
      <c r="I42" s="510"/>
      <c r="J42" s="510"/>
      <c r="K42" s="510"/>
      <c r="L42" s="510"/>
      <c r="M42" s="511"/>
    </row>
    <row r="43" spans="1:13" x14ac:dyDescent="0.25">
      <c r="A43" s="509"/>
      <c r="B43" s="510"/>
      <c r="C43" s="510"/>
      <c r="D43" s="510"/>
      <c r="E43" s="510"/>
      <c r="F43" s="510"/>
      <c r="G43" s="510"/>
      <c r="H43" s="510"/>
      <c r="I43" s="510"/>
      <c r="J43" s="510"/>
      <c r="K43" s="510"/>
      <c r="L43" s="510"/>
      <c r="M43" s="511"/>
    </row>
    <row r="44" spans="1:13" x14ac:dyDescent="0.25">
      <c r="A44" s="551" t="s">
        <v>389</v>
      </c>
      <c r="B44" s="552"/>
      <c r="C44" s="552"/>
      <c r="D44" s="552"/>
      <c r="E44" s="552"/>
      <c r="F44" s="552"/>
      <c r="G44" s="552"/>
      <c r="H44" s="553" t="s">
        <v>390</v>
      </c>
      <c r="I44" s="554"/>
      <c r="J44" s="554"/>
      <c r="K44" s="554"/>
      <c r="L44" s="554"/>
      <c r="M44" s="555"/>
    </row>
    <row r="45" spans="1:13" x14ac:dyDescent="0.25">
      <c r="A45" s="306" t="s">
        <v>391</v>
      </c>
      <c r="B45" s="552" t="s">
        <v>20</v>
      </c>
      <c r="C45" s="552"/>
      <c r="D45" s="316" t="s">
        <v>391</v>
      </c>
      <c r="E45" s="307"/>
      <c r="F45" s="552" t="s">
        <v>20</v>
      </c>
      <c r="G45" s="552"/>
      <c r="H45" s="317"/>
      <c r="I45" s="317"/>
      <c r="J45" s="318" t="s">
        <v>392</v>
      </c>
      <c r="K45" s="317"/>
      <c r="L45" s="318" t="s">
        <v>20</v>
      </c>
      <c r="M45" s="201"/>
    </row>
    <row r="46" spans="1:13" x14ac:dyDescent="0.25">
      <c r="A46" s="202" t="s">
        <v>393</v>
      </c>
      <c r="B46" s="548" t="s">
        <v>394</v>
      </c>
      <c r="C46" s="548"/>
      <c r="D46" s="548" t="s">
        <v>395</v>
      </c>
      <c r="E46" s="548"/>
      <c r="F46" s="548" t="s">
        <v>396</v>
      </c>
      <c r="G46" s="548"/>
      <c r="H46" s="317"/>
      <c r="I46" s="317"/>
      <c r="J46" s="549">
        <v>3</v>
      </c>
      <c r="K46" s="550"/>
      <c r="L46" s="307" t="s">
        <v>397</v>
      </c>
      <c r="M46" s="201"/>
    </row>
    <row r="47" spans="1:13" x14ac:dyDescent="0.25">
      <c r="A47" s="202" t="s">
        <v>398</v>
      </c>
      <c r="B47" s="548" t="s">
        <v>399</v>
      </c>
      <c r="C47" s="548"/>
      <c r="D47" s="548" t="s">
        <v>400</v>
      </c>
      <c r="E47" s="548"/>
      <c r="F47" s="548" t="s">
        <v>401</v>
      </c>
      <c r="G47" s="548"/>
      <c r="H47" s="317"/>
      <c r="I47" s="317"/>
      <c r="J47" s="549">
        <v>2</v>
      </c>
      <c r="K47" s="550"/>
      <c r="L47" s="307" t="s">
        <v>402</v>
      </c>
      <c r="M47" s="201"/>
    </row>
    <row r="48" spans="1:13" x14ac:dyDescent="0.25">
      <c r="A48" s="202" t="s">
        <v>403</v>
      </c>
      <c r="B48" s="548" t="s">
        <v>404</v>
      </c>
      <c r="C48" s="548"/>
      <c r="D48" s="548" t="s">
        <v>405</v>
      </c>
      <c r="E48" s="548"/>
      <c r="F48" s="548" t="s">
        <v>406</v>
      </c>
      <c r="G48" s="548"/>
      <c r="H48" s="317"/>
      <c r="I48" s="317"/>
      <c r="J48" s="549">
        <v>1</v>
      </c>
      <c r="K48" s="550"/>
      <c r="L48" s="307" t="s">
        <v>407</v>
      </c>
      <c r="M48" s="201"/>
    </row>
    <row r="49" spans="1:13" ht="15.75" thickBot="1" x14ac:dyDescent="0.3">
      <c r="A49" s="203" t="s">
        <v>408</v>
      </c>
      <c r="B49" s="560" t="s">
        <v>409</v>
      </c>
      <c r="C49" s="560"/>
      <c r="D49" s="560" t="s">
        <v>410</v>
      </c>
      <c r="E49" s="560"/>
      <c r="F49" s="560" t="s">
        <v>411</v>
      </c>
      <c r="G49" s="560"/>
      <c r="H49" s="204"/>
      <c r="I49" s="204"/>
      <c r="J49" s="204"/>
      <c r="K49" s="204"/>
      <c r="L49" s="204"/>
      <c r="M49" s="205"/>
    </row>
    <row r="51" spans="1:13" ht="21" x14ac:dyDescent="0.35">
      <c r="A51" s="537" t="s">
        <v>472</v>
      </c>
      <c r="B51" s="538"/>
      <c r="C51" s="538"/>
      <c r="D51" s="538"/>
      <c r="E51" s="538"/>
      <c r="F51" s="538"/>
      <c r="G51" s="538"/>
      <c r="H51" s="538"/>
      <c r="I51" s="538"/>
      <c r="J51" s="538"/>
      <c r="K51" s="538"/>
      <c r="L51" s="538"/>
      <c r="M51" s="539"/>
    </row>
    <row r="52" spans="1:13" ht="21" x14ac:dyDescent="0.35">
      <c r="A52" s="189"/>
      <c r="B52" s="540" t="s">
        <v>473</v>
      </c>
      <c r="C52" s="540"/>
      <c r="D52" s="540"/>
      <c r="E52" s="541"/>
      <c r="F52" s="190" t="s">
        <v>474</v>
      </c>
      <c r="G52" s="190"/>
      <c r="H52" s="542" t="s">
        <v>475</v>
      </c>
      <c r="I52" s="543"/>
      <c r="J52" s="544"/>
      <c r="K52" s="191" t="s">
        <v>476</v>
      </c>
      <c r="L52" s="304"/>
      <c r="M52" s="192"/>
    </row>
    <row r="53" spans="1:13" x14ac:dyDescent="0.25">
      <c r="A53" s="545" t="s">
        <v>542</v>
      </c>
      <c r="B53" s="543"/>
      <c r="C53" s="543"/>
      <c r="D53" s="543"/>
      <c r="E53" s="543"/>
      <c r="F53" s="543"/>
      <c r="G53" s="543"/>
      <c r="H53" s="543"/>
      <c r="I53" s="543"/>
      <c r="J53" s="543"/>
      <c r="K53" s="543"/>
      <c r="L53" s="543"/>
      <c r="M53" s="546"/>
    </row>
    <row r="54" spans="1:13" x14ac:dyDescent="0.25">
      <c r="A54" s="516" t="s">
        <v>477</v>
      </c>
      <c r="B54" s="517"/>
      <c r="C54" s="517"/>
      <c r="D54" s="517"/>
      <c r="E54" s="517"/>
      <c r="F54" s="517"/>
      <c r="G54" s="517"/>
      <c r="H54" s="517"/>
      <c r="I54" s="517"/>
      <c r="J54" s="517"/>
      <c r="K54" s="517"/>
      <c r="L54" s="517"/>
      <c r="M54" s="547"/>
    </row>
    <row r="55" spans="1:13" x14ac:dyDescent="0.25">
      <c r="A55" s="523" t="s">
        <v>478</v>
      </c>
      <c r="B55" s="524"/>
      <c r="C55" s="519" t="s">
        <v>141</v>
      </c>
      <c r="D55" s="556"/>
      <c r="E55" s="556"/>
      <c r="F55" s="556"/>
      <c r="G55" s="557"/>
      <c r="H55" s="304" t="s">
        <v>479</v>
      </c>
      <c r="I55" s="193"/>
      <c r="J55" s="558">
        <v>2</v>
      </c>
      <c r="K55" s="558"/>
      <c r="L55" s="558"/>
      <c r="M55" s="559"/>
    </row>
    <row r="56" spans="1:13" x14ac:dyDescent="0.25">
      <c r="A56" s="523" t="s">
        <v>480</v>
      </c>
      <c r="B56" s="524"/>
      <c r="C56" s="519" t="s">
        <v>343</v>
      </c>
      <c r="D56" s="556"/>
      <c r="E56" s="556"/>
      <c r="F56" s="556"/>
      <c r="G56" s="557"/>
      <c r="H56" s="304" t="s">
        <v>481</v>
      </c>
      <c r="I56" s="193"/>
      <c r="J56" s="514" t="s">
        <v>140</v>
      </c>
      <c r="K56" s="558"/>
      <c r="L56" s="558"/>
      <c r="M56" s="559"/>
    </row>
    <row r="57" spans="1:13" x14ac:dyDescent="0.25">
      <c r="A57" s="523" t="s">
        <v>483</v>
      </c>
      <c r="B57" s="524"/>
      <c r="C57" s="561">
        <v>40483</v>
      </c>
      <c r="D57" s="556"/>
      <c r="E57" s="556"/>
      <c r="F57" s="556"/>
      <c r="G57" s="557"/>
      <c r="H57" s="304" t="s">
        <v>485</v>
      </c>
      <c r="I57" s="193"/>
      <c r="J57" s="558">
        <v>7006231049</v>
      </c>
      <c r="K57" s="558"/>
      <c r="L57" s="558"/>
      <c r="M57" s="559"/>
    </row>
    <row r="58" spans="1:13" x14ac:dyDescent="0.25">
      <c r="A58" s="523" t="s">
        <v>486</v>
      </c>
      <c r="B58" s="524"/>
      <c r="C58" s="519" t="s">
        <v>142</v>
      </c>
      <c r="D58" s="556"/>
      <c r="E58" s="556"/>
      <c r="F58" s="556"/>
      <c r="G58" s="557"/>
      <c r="H58" s="523" t="s">
        <v>18</v>
      </c>
      <c r="I58" s="524"/>
      <c r="J58" s="514" t="s">
        <v>144</v>
      </c>
      <c r="K58" s="558"/>
      <c r="L58" s="558"/>
      <c r="M58" s="559"/>
    </row>
    <row r="59" spans="1:13" x14ac:dyDescent="0.25">
      <c r="A59" s="509" t="s">
        <v>487</v>
      </c>
      <c r="B59" s="510"/>
      <c r="C59" s="510"/>
      <c r="D59" s="510"/>
      <c r="E59" s="510"/>
      <c r="F59" s="510"/>
      <c r="G59" s="510"/>
      <c r="H59" s="510"/>
      <c r="I59" s="510"/>
      <c r="J59" s="510"/>
      <c r="K59" s="510"/>
      <c r="L59" s="510"/>
      <c r="M59" s="511"/>
    </row>
    <row r="60" spans="1:13" x14ac:dyDescent="0.25">
      <c r="A60" s="512" t="s">
        <v>488</v>
      </c>
      <c r="B60" s="510" t="s">
        <v>489</v>
      </c>
      <c r="C60" s="510"/>
      <c r="D60" s="510"/>
      <c r="E60" s="510"/>
      <c r="F60" s="510"/>
      <c r="G60" s="510"/>
      <c r="H60" s="510" t="s">
        <v>490</v>
      </c>
      <c r="I60" s="510"/>
      <c r="J60" s="510"/>
      <c r="K60" s="510"/>
      <c r="L60" s="510"/>
      <c r="M60" s="511"/>
    </row>
    <row r="61" spans="1:13" ht="30" x14ac:dyDescent="0.25">
      <c r="A61" s="512"/>
      <c r="B61" s="194" t="s">
        <v>491</v>
      </c>
      <c r="C61" s="194" t="s">
        <v>571</v>
      </c>
      <c r="D61" s="194" t="s">
        <v>572</v>
      </c>
      <c r="E61" s="194" t="s">
        <v>573</v>
      </c>
      <c r="F61" s="194">
        <v>100</v>
      </c>
      <c r="G61" s="195" t="s">
        <v>20</v>
      </c>
      <c r="H61" s="194" t="s">
        <v>492</v>
      </c>
      <c r="I61" s="194" t="s">
        <v>571</v>
      </c>
      <c r="J61" s="194" t="s">
        <v>572</v>
      </c>
      <c r="K61" s="194" t="s">
        <v>493</v>
      </c>
      <c r="L61" s="194">
        <v>100</v>
      </c>
      <c r="M61" s="196" t="s">
        <v>20</v>
      </c>
    </row>
    <row r="62" spans="1:13" x14ac:dyDescent="0.25">
      <c r="A62" s="303" t="s">
        <v>11</v>
      </c>
      <c r="B62" s="335">
        <v>8.5</v>
      </c>
      <c r="C62" s="328">
        <v>4</v>
      </c>
      <c r="D62" s="328">
        <v>4</v>
      </c>
      <c r="E62" s="335">
        <v>50</v>
      </c>
      <c r="F62" s="114">
        <f>SUM(B62:E62)</f>
        <v>66.5</v>
      </c>
      <c r="G62" s="328" t="str">
        <f>IF(F62&gt;=91,"A1",IF(F62&gt;=81,"A2",IF(F62&gt;=71,"B1",IF(F62&gt;=61,"B2",IF(F62&gt;=51,"C1",IF(F62&gt;=41,"C2",IF(F62&gt;=33,"D","E")))))))</f>
        <v>B2</v>
      </c>
      <c r="H62" s="328">
        <v>6.25</v>
      </c>
      <c r="I62" s="328">
        <v>4</v>
      </c>
      <c r="J62" s="328">
        <v>5</v>
      </c>
      <c r="K62" s="114">
        <v>53.5</v>
      </c>
      <c r="L62" s="198">
        <f>SUM(H62:K62)</f>
        <v>68.75</v>
      </c>
      <c r="M62" s="328" t="str">
        <f t="shared" ref="M62:M66" si="4">IF(L62&gt;=91,"A1",IF(L62&gt;=81,"A2",IF(L62&gt;=71,"B1",IF(L62&gt;=61,"B2",IF(L62&gt;=51,"C1",IF(L62&gt;=41,"C2",IF(L62&gt;=33,"D","E")))))))</f>
        <v>B2</v>
      </c>
    </row>
    <row r="63" spans="1:13" x14ac:dyDescent="0.25">
      <c r="A63" s="303" t="s">
        <v>12</v>
      </c>
      <c r="B63" s="339">
        <v>7.5</v>
      </c>
      <c r="C63" s="328">
        <v>4</v>
      </c>
      <c r="D63" s="328">
        <v>4</v>
      </c>
      <c r="E63" s="328">
        <v>55</v>
      </c>
      <c r="F63" s="114">
        <f t="shared" ref="F63:F66" si="5">(B63+C63+D63+E63)</f>
        <v>70.5</v>
      </c>
      <c r="G63" s="328" t="str">
        <f t="shared" ref="G63:G66" si="6">IF(F63&gt;=91,"A1",IF(F63&gt;=81,"A2",IF(F63&gt;=71,"B1",IF(F63&gt;=61,"B2",IF(F63&gt;=51,"C1",IF(F63&gt;=41,"C2",IF(F63&gt;=33,"D","E")))))))</f>
        <v>B2</v>
      </c>
      <c r="H63" s="340">
        <v>5.5</v>
      </c>
      <c r="I63" s="328">
        <v>4</v>
      </c>
      <c r="J63" s="328">
        <v>4</v>
      </c>
      <c r="K63" s="332">
        <v>61</v>
      </c>
      <c r="L63" s="114">
        <f t="shared" ref="L63:L66" si="7">SUM(H63:K63)</f>
        <v>74.5</v>
      </c>
      <c r="M63" s="328" t="str">
        <f t="shared" si="4"/>
        <v>B1</v>
      </c>
    </row>
    <row r="64" spans="1:13" x14ac:dyDescent="0.25">
      <c r="A64" s="303" t="s">
        <v>494</v>
      </c>
      <c r="B64" s="328">
        <v>8.25</v>
      </c>
      <c r="C64" s="328">
        <v>4</v>
      </c>
      <c r="D64" s="328">
        <v>4</v>
      </c>
      <c r="E64" s="328">
        <v>36.5</v>
      </c>
      <c r="F64" s="114">
        <f t="shared" si="5"/>
        <v>52.75</v>
      </c>
      <c r="G64" s="328" t="str">
        <f t="shared" si="6"/>
        <v>C1</v>
      </c>
      <c r="H64" s="340">
        <v>5.25</v>
      </c>
      <c r="I64" s="328">
        <v>4</v>
      </c>
      <c r="J64" s="328">
        <v>3.5</v>
      </c>
      <c r="K64" s="332">
        <v>56</v>
      </c>
      <c r="L64" s="198">
        <f t="shared" si="7"/>
        <v>68.75</v>
      </c>
      <c r="M64" s="328" t="str">
        <f t="shared" si="4"/>
        <v>B2</v>
      </c>
    </row>
    <row r="65" spans="1:13" x14ac:dyDescent="0.25">
      <c r="A65" s="303" t="s">
        <v>23</v>
      </c>
      <c r="B65" s="328">
        <v>8</v>
      </c>
      <c r="C65" s="328">
        <v>4</v>
      </c>
      <c r="D65" s="328">
        <v>4</v>
      </c>
      <c r="E65" s="328">
        <v>60</v>
      </c>
      <c r="F65" s="332">
        <f t="shared" si="5"/>
        <v>76</v>
      </c>
      <c r="G65" s="328" t="str">
        <f t="shared" si="6"/>
        <v>B1</v>
      </c>
      <c r="H65" s="35">
        <v>7.25</v>
      </c>
      <c r="I65" s="342">
        <v>4</v>
      </c>
      <c r="J65" s="342">
        <v>4</v>
      </c>
      <c r="K65" s="114">
        <v>52.5</v>
      </c>
      <c r="L65" s="198">
        <f t="shared" si="7"/>
        <v>67.75</v>
      </c>
      <c r="M65" s="198" t="str">
        <f t="shared" si="4"/>
        <v>B2</v>
      </c>
    </row>
    <row r="66" spans="1:13" x14ac:dyDescent="0.25">
      <c r="A66" s="303" t="s">
        <v>26</v>
      </c>
      <c r="B66" s="114">
        <v>9.25</v>
      </c>
      <c r="C66" s="328">
        <v>4</v>
      </c>
      <c r="D66" s="328">
        <v>4</v>
      </c>
      <c r="E66" s="328">
        <v>60</v>
      </c>
      <c r="F66" s="114">
        <f t="shared" si="5"/>
        <v>77.25</v>
      </c>
      <c r="G66" s="328" t="str">
        <f t="shared" si="6"/>
        <v>B1</v>
      </c>
      <c r="H66" s="328">
        <v>8</v>
      </c>
      <c r="I66" s="328">
        <v>3.5</v>
      </c>
      <c r="J66" s="328">
        <v>3</v>
      </c>
      <c r="K66" s="114">
        <v>52.5</v>
      </c>
      <c r="L66" s="332">
        <f t="shared" si="7"/>
        <v>67</v>
      </c>
      <c r="M66" s="328" t="str">
        <f t="shared" si="4"/>
        <v>B2</v>
      </c>
    </row>
    <row r="67" spans="1:13" x14ac:dyDescent="0.25">
      <c r="A67" s="303" t="s">
        <v>574</v>
      </c>
      <c r="B67" s="328"/>
      <c r="C67" s="328"/>
      <c r="D67" s="328"/>
      <c r="E67" s="337">
        <v>40.5</v>
      </c>
      <c r="F67" s="197"/>
      <c r="G67" s="328"/>
      <c r="H67" s="328"/>
      <c r="I67" s="328"/>
      <c r="J67" s="328"/>
      <c r="K67" s="114">
        <v>42.5</v>
      </c>
      <c r="L67" s="328"/>
      <c r="M67" s="329"/>
    </row>
    <row r="68" spans="1:13" x14ac:dyDescent="0.25">
      <c r="A68" s="303" t="s">
        <v>575</v>
      </c>
      <c r="B68" s="305"/>
      <c r="C68" s="305"/>
      <c r="D68" s="305"/>
      <c r="E68" s="338">
        <v>43.5</v>
      </c>
      <c r="F68" s="305"/>
      <c r="G68" s="305"/>
      <c r="H68" s="305"/>
      <c r="I68" s="305"/>
      <c r="J68" s="305"/>
      <c r="K68" s="334">
        <v>36.5</v>
      </c>
      <c r="L68" s="305"/>
      <c r="M68" s="310"/>
    </row>
    <row r="69" spans="1:13" x14ac:dyDescent="0.25">
      <c r="A69" s="303" t="s">
        <v>576</v>
      </c>
      <c r="B69" s="305"/>
      <c r="C69" s="305"/>
      <c r="D69" s="305"/>
      <c r="E69" s="336" t="s">
        <v>415</v>
      </c>
      <c r="F69" s="305"/>
      <c r="G69" s="305"/>
      <c r="H69" s="305"/>
      <c r="I69" s="305"/>
      <c r="J69" s="305"/>
      <c r="K69" s="333">
        <v>36.5</v>
      </c>
      <c r="L69" s="305"/>
      <c r="M69" s="310"/>
    </row>
    <row r="70" spans="1:13" x14ac:dyDescent="0.25">
      <c r="A70" s="303" t="s">
        <v>577</v>
      </c>
      <c r="B70" s="305"/>
      <c r="C70" s="305"/>
      <c r="D70" s="305"/>
      <c r="E70" s="336" t="s">
        <v>415</v>
      </c>
      <c r="F70" s="305"/>
      <c r="G70" s="305"/>
      <c r="H70" s="305"/>
      <c r="I70" s="305"/>
      <c r="J70" s="305"/>
      <c r="K70" s="333">
        <v>12.5</v>
      </c>
      <c r="L70" s="305"/>
      <c r="M70" s="310"/>
    </row>
    <row r="71" spans="1:13" ht="26.25" x14ac:dyDescent="0.25">
      <c r="A71" s="303" t="s">
        <v>497</v>
      </c>
      <c r="B71" s="305">
        <v>500</v>
      </c>
      <c r="C71" s="301" t="s">
        <v>498</v>
      </c>
      <c r="D71" s="200">
        <f>(F62+F63+F64+F65+F66)</f>
        <v>343</v>
      </c>
      <c r="E71" s="199"/>
      <c r="F71" s="301" t="s">
        <v>578</v>
      </c>
      <c r="G71" s="200">
        <f>(D71/500)*100</f>
        <v>68.600000000000009</v>
      </c>
      <c r="H71" s="199"/>
      <c r="I71" s="311"/>
      <c r="J71" s="513" t="s">
        <v>579</v>
      </c>
      <c r="K71" s="513"/>
      <c r="L71" s="514" t="str">
        <f>IF(G71&gt;=91,"A1",IF(G71&gt;=81,"A2",IF(G71&gt;=71,"B1",IF(G71&gt;=61,"B2",IF(G71&gt;=51,"C1",IF(G71&gt;=41,"C2",IF(G71&gt;=33,"D","E")))))))</f>
        <v>B2</v>
      </c>
      <c r="M71" s="515" t="str">
        <f t="shared" ref="M71:M73" si="8">IF(K71&gt;=91,"A1",IF(K71&gt;=81,"A2",IF(K71&gt;=71,"B1",IF(K71&gt;=61,"B2",IF(K71&gt;=51,"C1",IF(K71&gt;=41,"C2",IF(K71&gt;=33,"D","E")))))))</f>
        <v>E</v>
      </c>
    </row>
    <row r="72" spans="1:13" ht="26.25" x14ac:dyDescent="0.25">
      <c r="A72" s="312" t="s">
        <v>499</v>
      </c>
      <c r="B72" s="305">
        <v>500</v>
      </c>
      <c r="C72" s="301" t="s">
        <v>500</v>
      </c>
      <c r="D72" s="200">
        <f>(L62+L63+L64+L65+L66)</f>
        <v>346.75</v>
      </c>
      <c r="E72" s="199"/>
      <c r="F72" s="301" t="s">
        <v>580</v>
      </c>
      <c r="G72" s="200">
        <f>D72/500*100</f>
        <v>69.349999999999994</v>
      </c>
      <c r="H72" s="200"/>
      <c r="I72" s="313"/>
      <c r="J72" s="513" t="s">
        <v>581</v>
      </c>
      <c r="K72" s="513"/>
      <c r="L72" s="514" t="str">
        <f>IF(G72&gt;=91,"A1",IF(G72&gt;=81,"A2",IF(G72&gt;=71,"B1",IF(G72&gt;=61,"B2",IF(G72&gt;=51,"C1",IF(G72&gt;=41,"C2",IF(G72&gt;=33,"D","E")))))))</f>
        <v>B2</v>
      </c>
      <c r="M72" s="515" t="str">
        <f t="shared" si="8"/>
        <v>E</v>
      </c>
    </row>
    <row r="73" spans="1:13" x14ac:dyDescent="0.25">
      <c r="A73" s="314" t="s">
        <v>543</v>
      </c>
      <c r="B73" s="322">
        <v>1000</v>
      </c>
      <c r="C73" s="322">
        <f>(D71+D72)</f>
        <v>689.75</v>
      </c>
      <c r="D73" s="527"/>
      <c r="E73" s="527"/>
      <c r="F73" s="319" t="s">
        <v>582</v>
      </c>
      <c r="G73" s="319"/>
      <c r="H73" s="319"/>
      <c r="I73" s="324">
        <f>(C73/1000)*100</f>
        <v>68.974999999999994</v>
      </c>
      <c r="J73" s="319" t="s">
        <v>501</v>
      </c>
      <c r="K73" s="319"/>
      <c r="L73" s="528" t="str">
        <f>IF(I73&gt;=91,"A1",IF(I73&gt;=81,"A2",IF(I73&gt;=71,"B1",IF(I73&gt;=61,"B2",IF(I73&gt;=51,"C1",IF(I73&gt;=41,"C2",IF(I73&gt;=33,"D","E")))))))</f>
        <v>B2</v>
      </c>
      <c r="M73" s="529" t="str">
        <f t="shared" si="8"/>
        <v>E</v>
      </c>
    </row>
    <row r="74" spans="1:13" x14ac:dyDescent="0.25">
      <c r="A74" s="530" t="s">
        <v>376</v>
      </c>
      <c r="B74" s="531"/>
      <c r="C74" s="531"/>
      <c r="D74" s="531"/>
      <c r="E74" s="531"/>
      <c r="F74" s="531"/>
      <c r="G74" s="531"/>
      <c r="H74" s="531"/>
      <c r="I74" s="531"/>
      <c r="J74" s="531"/>
      <c r="K74" s="531"/>
      <c r="L74" s="531"/>
      <c r="M74" s="532"/>
    </row>
    <row r="75" spans="1:13" x14ac:dyDescent="0.25">
      <c r="A75" s="509" t="s">
        <v>377</v>
      </c>
      <c r="B75" s="510"/>
      <c r="C75" s="510"/>
      <c r="D75" s="510"/>
      <c r="E75" s="510"/>
      <c r="F75" s="510"/>
      <c r="G75" s="510"/>
      <c r="H75" s="510"/>
      <c r="I75" s="510"/>
      <c r="J75" s="510"/>
      <c r="K75" s="510"/>
      <c r="L75" s="510"/>
      <c r="M75" s="511"/>
    </row>
    <row r="76" spans="1:13" x14ac:dyDescent="0.25">
      <c r="A76" s="509" t="s">
        <v>378</v>
      </c>
      <c r="B76" s="510"/>
      <c r="C76" s="510"/>
      <c r="D76" s="510"/>
      <c r="E76" s="510"/>
      <c r="F76" s="510" t="s">
        <v>583</v>
      </c>
      <c r="G76" s="510"/>
      <c r="H76" s="510"/>
      <c r="I76" s="510"/>
      <c r="J76" s="510"/>
      <c r="K76" s="510" t="s">
        <v>502</v>
      </c>
      <c r="L76" s="510"/>
      <c r="M76" s="511"/>
    </row>
    <row r="77" spans="1:13" x14ac:dyDescent="0.25">
      <c r="A77" s="525" t="s">
        <v>380</v>
      </c>
      <c r="B77" s="526"/>
      <c r="C77" s="526"/>
      <c r="D77" s="526"/>
      <c r="E77" s="526"/>
      <c r="F77" s="514" t="s">
        <v>407</v>
      </c>
      <c r="G77" s="514"/>
      <c r="H77" s="514"/>
      <c r="I77" s="514"/>
      <c r="J77" s="514"/>
      <c r="K77" s="514"/>
      <c r="L77" s="514"/>
      <c r="M77" s="515"/>
    </row>
    <row r="78" spans="1:13" x14ac:dyDescent="0.25">
      <c r="A78" s="509" t="s">
        <v>381</v>
      </c>
      <c r="B78" s="510"/>
      <c r="C78" s="510"/>
      <c r="D78" s="510"/>
      <c r="E78" s="510"/>
      <c r="F78" s="510"/>
      <c r="G78" s="510"/>
      <c r="H78" s="510"/>
      <c r="I78" s="510"/>
      <c r="J78" s="510"/>
      <c r="K78" s="510"/>
      <c r="L78" s="510"/>
      <c r="M78" s="511"/>
    </row>
    <row r="79" spans="1:13" x14ac:dyDescent="0.25">
      <c r="A79" s="509" t="s">
        <v>378</v>
      </c>
      <c r="B79" s="510"/>
      <c r="C79" s="510"/>
      <c r="D79" s="510"/>
      <c r="E79" s="510"/>
      <c r="F79" s="510" t="s">
        <v>583</v>
      </c>
      <c r="G79" s="510"/>
      <c r="H79" s="510"/>
      <c r="I79" s="510"/>
      <c r="J79" s="510"/>
      <c r="K79" s="510" t="s">
        <v>502</v>
      </c>
      <c r="L79" s="510"/>
      <c r="M79" s="511"/>
    </row>
    <row r="80" spans="1:13" x14ac:dyDescent="0.25">
      <c r="A80" s="523" t="s">
        <v>382</v>
      </c>
      <c r="B80" s="524"/>
      <c r="C80" s="524"/>
      <c r="D80" s="524"/>
      <c r="E80" s="524"/>
      <c r="F80" s="510" t="s">
        <v>402</v>
      </c>
      <c r="G80" s="510"/>
      <c r="H80" s="510"/>
      <c r="I80" s="510"/>
      <c r="J80" s="510"/>
      <c r="K80" s="510" t="s">
        <v>402</v>
      </c>
      <c r="L80" s="510"/>
      <c r="M80" s="511"/>
    </row>
    <row r="81" spans="1:13" x14ac:dyDescent="0.25">
      <c r="A81" s="523" t="s">
        <v>383</v>
      </c>
      <c r="B81" s="524"/>
      <c r="C81" s="524"/>
      <c r="D81" s="524"/>
      <c r="E81" s="524"/>
      <c r="F81" s="514" t="s">
        <v>397</v>
      </c>
      <c r="G81" s="514"/>
      <c r="H81" s="514"/>
      <c r="I81" s="514"/>
      <c r="J81" s="514"/>
      <c r="K81" s="514" t="s">
        <v>402</v>
      </c>
      <c r="L81" s="514"/>
      <c r="M81" s="515"/>
    </row>
    <row r="82" spans="1:13" x14ac:dyDescent="0.25">
      <c r="A82" s="516" t="s">
        <v>384</v>
      </c>
      <c r="B82" s="517"/>
      <c r="C82" s="517"/>
      <c r="D82" s="517"/>
      <c r="E82" s="518"/>
      <c r="F82" s="519" t="s">
        <v>407</v>
      </c>
      <c r="G82" s="520"/>
      <c r="H82" s="520"/>
      <c r="I82" s="520"/>
      <c r="J82" s="521"/>
      <c r="K82" s="519" t="s">
        <v>397</v>
      </c>
      <c r="L82" s="520"/>
      <c r="M82" s="522"/>
    </row>
    <row r="83" spans="1:13" x14ac:dyDescent="0.25">
      <c r="A83" s="516" t="s">
        <v>385</v>
      </c>
      <c r="B83" s="517"/>
      <c r="C83" s="517"/>
      <c r="D83" s="517"/>
      <c r="E83" s="518"/>
      <c r="F83" s="519" t="s">
        <v>397</v>
      </c>
      <c r="G83" s="520"/>
      <c r="H83" s="520"/>
      <c r="I83" s="520"/>
      <c r="J83" s="521"/>
      <c r="K83" s="519" t="s">
        <v>397</v>
      </c>
      <c r="L83" s="520"/>
      <c r="M83" s="522"/>
    </row>
    <row r="84" spans="1:13" x14ac:dyDescent="0.25">
      <c r="A84" s="509" t="s">
        <v>386</v>
      </c>
      <c r="B84" s="510"/>
      <c r="C84" s="510"/>
      <c r="D84" s="510"/>
      <c r="E84" s="510"/>
      <c r="F84" s="510"/>
      <c r="G84" s="510"/>
      <c r="H84" s="510"/>
      <c r="I84" s="510"/>
      <c r="J84" s="510"/>
      <c r="K84" s="510"/>
      <c r="L84" s="510"/>
      <c r="M84" s="511"/>
    </row>
    <row r="85" spans="1:13" x14ac:dyDescent="0.25">
      <c r="A85" s="509" t="s">
        <v>378</v>
      </c>
      <c r="B85" s="510"/>
      <c r="C85" s="510"/>
      <c r="D85" s="510"/>
      <c r="E85" s="510"/>
      <c r="F85" s="510" t="s">
        <v>583</v>
      </c>
      <c r="G85" s="510"/>
      <c r="H85" s="510"/>
      <c r="I85" s="510"/>
      <c r="J85" s="510"/>
      <c r="K85" s="510" t="s">
        <v>502</v>
      </c>
      <c r="L85" s="510"/>
      <c r="M85" s="511"/>
    </row>
    <row r="86" spans="1:13" x14ac:dyDescent="0.25">
      <c r="A86" s="525" t="s">
        <v>387</v>
      </c>
      <c r="B86" s="526"/>
      <c r="C86" s="526"/>
      <c r="D86" s="526"/>
      <c r="E86" s="526"/>
      <c r="F86" s="526"/>
      <c r="G86" s="514" t="s">
        <v>586</v>
      </c>
      <c r="H86" s="514"/>
      <c r="I86" s="514"/>
      <c r="J86" s="514"/>
      <c r="K86" s="514"/>
      <c r="L86" s="514"/>
      <c r="M86" s="515"/>
    </row>
    <row r="87" spans="1:13" x14ac:dyDescent="0.25">
      <c r="A87" s="303" t="s">
        <v>503</v>
      </c>
      <c r="B87" s="519" t="s">
        <v>609</v>
      </c>
      <c r="C87" s="520"/>
      <c r="D87" s="520"/>
      <c r="E87" s="520"/>
      <c r="F87" s="520"/>
      <c r="G87" s="520"/>
      <c r="H87" s="520"/>
      <c r="I87" s="520"/>
      <c r="J87" s="520"/>
      <c r="K87" s="520"/>
      <c r="L87" s="520"/>
      <c r="M87" s="522"/>
    </row>
    <row r="88" spans="1:13" x14ac:dyDescent="0.25">
      <c r="A88" s="303" t="s">
        <v>388</v>
      </c>
      <c r="B88" s="519" t="s">
        <v>607</v>
      </c>
      <c r="C88" s="520"/>
      <c r="D88" s="520"/>
      <c r="E88" s="520"/>
      <c r="F88" s="520"/>
      <c r="G88" s="520"/>
      <c r="H88" s="520"/>
      <c r="I88" s="520"/>
      <c r="J88" s="520"/>
      <c r="K88" s="520"/>
      <c r="L88" s="520"/>
      <c r="M88" s="522"/>
    </row>
    <row r="89" spans="1:13" x14ac:dyDescent="0.25">
      <c r="A89" s="509" t="s">
        <v>584</v>
      </c>
      <c r="B89" s="510"/>
      <c r="C89" s="510"/>
      <c r="D89" s="510" t="s">
        <v>613</v>
      </c>
      <c r="E89" s="510"/>
      <c r="F89" s="510"/>
      <c r="G89" s="510"/>
      <c r="H89" s="510"/>
      <c r="I89" s="510"/>
      <c r="J89" s="510" t="s">
        <v>504</v>
      </c>
      <c r="K89" s="510"/>
      <c r="L89" s="510"/>
      <c r="M89" s="511"/>
    </row>
    <row r="90" spans="1:13" x14ac:dyDescent="0.25">
      <c r="A90" s="509"/>
      <c r="B90" s="510"/>
      <c r="C90" s="510"/>
      <c r="D90" s="510"/>
      <c r="E90" s="510"/>
      <c r="F90" s="510"/>
      <c r="G90" s="510"/>
      <c r="H90" s="510"/>
      <c r="I90" s="510"/>
      <c r="J90" s="510"/>
      <c r="K90" s="510"/>
      <c r="L90" s="510"/>
      <c r="M90" s="511"/>
    </row>
    <row r="91" spans="1:13" x14ac:dyDescent="0.25">
      <c r="A91" s="509"/>
      <c r="B91" s="510"/>
      <c r="C91" s="510"/>
      <c r="D91" s="510"/>
      <c r="E91" s="510"/>
      <c r="F91" s="510"/>
      <c r="G91" s="510"/>
      <c r="H91" s="510"/>
      <c r="I91" s="510"/>
      <c r="J91" s="510"/>
      <c r="K91" s="510"/>
      <c r="L91" s="510"/>
      <c r="M91" s="511"/>
    </row>
    <row r="92" spans="1:13" x14ac:dyDescent="0.25">
      <c r="A92" s="509"/>
      <c r="B92" s="510"/>
      <c r="C92" s="510"/>
      <c r="D92" s="510"/>
      <c r="E92" s="510"/>
      <c r="F92" s="510"/>
      <c r="G92" s="510"/>
      <c r="H92" s="510"/>
      <c r="I92" s="510"/>
      <c r="J92" s="510"/>
      <c r="K92" s="510"/>
      <c r="L92" s="510"/>
      <c r="M92" s="511"/>
    </row>
    <row r="93" spans="1:13" x14ac:dyDescent="0.25">
      <c r="A93" s="551" t="s">
        <v>389</v>
      </c>
      <c r="B93" s="552"/>
      <c r="C93" s="552"/>
      <c r="D93" s="552"/>
      <c r="E93" s="552"/>
      <c r="F93" s="552"/>
      <c r="G93" s="552"/>
      <c r="H93" s="553" t="s">
        <v>390</v>
      </c>
      <c r="I93" s="554"/>
      <c r="J93" s="554"/>
      <c r="K93" s="554"/>
      <c r="L93" s="554"/>
      <c r="M93" s="555"/>
    </row>
    <row r="94" spans="1:13" x14ac:dyDescent="0.25">
      <c r="A94" s="306" t="s">
        <v>391</v>
      </c>
      <c r="B94" s="552" t="s">
        <v>20</v>
      </c>
      <c r="C94" s="552"/>
      <c r="D94" s="316" t="s">
        <v>391</v>
      </c>
      <c r="E94" s="307"/>
      <c r="F94" s="552" t="s">
        <v>20</v>
      </c>
      <c r="G94" s="552"/>
      <c r="H94" s="317"/>
      <c r="I94" s="317"/>
      <c r="J94" s="318" t="s">
        <v>392</v>
      </c>
      <c r="K94" s="317"/>
      <c r="L94" s="318" t="s">
        <v>20</v>
      </c>
      <c r="M94" s="201"/>
    </row>
    <row r="95" spans="1:13" x14ac:dyDescent="0.25">
      <c r="A95" s="202" t="s">
        <v>393</v>
      </c>
      <c r="B95" s="548" t="s">
        <v>394</v>
      </c>
      <c r="C95" s="548"/>
      <c r="D95" s="548" t="s">
        <v>395</v>
      </c>
      <c r="E95" s="548"/>
      <c r="F95" s="548" t="s">
        <v>396</v>
      </c>
      <c r="G95" s="548"/>
      <c r="H95" s="317"/>
      <c r="I95" s="317"/>
      <c r="J95" s="549">
        <v>3</v>
      </c>
      <c r="K95" s="550"/>
      <c r="L95" s="307" t="s">
        <v>397</v>
      </c>
      <c r="M95" s="201"/>
    </row>
    <row r="96" spans="1:13" x14ac:dyDescent="0.25">
      <c r="A96" s="202" t="s">
        <v>398</v>
      </c>
      <c r="B96" s="548" t="s">
        <v>399</v>
      </c>
      <c r="C96" s="548"/>
      <c r="D96" s="548" t="s">
        <v>400</v>
      </c>
      <c r="E96" s="548"/>
      <c r="F96" s="548" t="s">
        <v>401</v>
      </c>
      <c r="G96" s="548"/>
      <c r="H96" s="317"/>
      <c r="I96" s="317"/>
      <c r="J96" s="549">
        <v>2</v>
      </c>
      <c r="K96" s="550"/>
      <c r="L96" s="307" t="s">
        <v>402</v>
      </c>
      <c r="M96" s="201"/>
    </row>
    <row r="97" spans="1:13" x14ac:dyDescent="0.25">
      <c r="A97" s="202" t="s">
        <v>403</v>
      </c>
      <c r="B97" s="548" t="s">
        <v>404</v>
      </c>
      <c r="C97" s="548"/>
      <c r="D97" s="548" t="s">
        <v>405</v>
      </c>
      <c r="E97" s="548"/>
      <c r="F97" s="548" t="s">
        <v>406</v>
      </c>
      <c r="G97" s="548"/>
      <c r="H97" s="317"/>
      <c r="I97" s="317"/>
      <c r="J97" s="549">
        <v>1</v>
      </c>
      <c r="K97" s="550"/>
      <c r="L97" s="307" t="s">
        <v>407</v>
      </c>
      <c r="M97" s="201"/>
    </row>
    <row r="98" spans="1:13" ht="15.75" thickBot="1" x14ac:dyDescent="0.3">
      <c r="A98" s="203" t="s">
        <v>408</v>
      </c>
      <c r="B98" s="560" t="s">
        <v>409</v>
      </c>
      <c r="C98" s="560"/>
      <c r="D98" s="560" t="s">
        <v>410</v>
      </c>
      <c r="E98" s="560"/>
      <c r="F98" s="560" t="s">
        <v>411</v>
      </c>
      <c r="G98" s="560"/>
      <c r="H98" s="204"/>
      <c r="I98" s="204"/>
      <c r="J98" s="204"/>
      <c r="K98" s="204"/>
      <c r="L98" s="204"/>
      <c r="M98" s="205"/>
    </row>
    <row r="99" spans="1:13" ht="15.75" x14ac:dyDescent="0.25">
      <c r="A99" s="188"/>
      <c r="B99" s="533" t="s">
        <v>470</v>
      </c>
      <c r="C99" s="533"/>
      <c r="D99" s="533"/>
      <c r="E99" s="533"/>
      <c r="F99" s="533"/>
      <c r="G99" s="533"/>
      <c r="H99" s="533"/>
      <c r="I99" s="534"/>
      <c r="J99" s="535" t="s">
        <v>471</v>
      </c>
      <c r="K99" s="533"/>
      <c r="L99" s="533"/>
      <c r="M99" s="536"/>
    </row>
    <row r="100" spans="1:13" ht="21" x14ac:dyDescent="0.35">
      <c r="A100" s="537" t="s">
        <v>472</v>
      </c>
      <c r="B100" s="538"/>
      <c r="C100" s="538"/>
      <c r="D100" s="538"/>
      <c r="E100" s="538"/>
      <c r="F100" s="538"/>
      <c r="G100" s="538"/>
      <c r="H100" s="538"/>
      <c r="I100" s="538"/>
      <c r="J100" s="538"/>
      <c r="K100" s="538"/>
      <c r="L100" s="538"/>
      <c r="M100" s="539"/>
    </row>
    <row r="101" spans="1:13" ht="21" x14ac:dyDescent="0.35">
      <c r="A101" s="206"/>
      <c r="B101" s="510" t="s">
        <v>473</v>
      </c>
      <c r="C101" s="510"/>
      <c r="D101" s="510"/>
      <c r="E101" s="510"/>
      <c r="F101" s="190" t="s">
        <v>474</v>
      </c>
      <c r="G101" s="190"/>
      <c r="H101" s="510" t="s">
        <v>475</v>
      </c>
      <c r="I101" s="510"/>
      <c r="J101" s="510"/>
      <c r="K101" s="191" t="s">
        <v>476</v>
      </c>
      <c r="L101" s="304"/>
      <c r="M101" s="304"/>
    </row>
    <row r="102" spans="1:13" x14ac:dyDescent="0.25">
      <c r="A102" s="545" t="s">
        <v>542</v>
      </c>
      <c r="B102" s="543"/>
      <c r="C102" s="543"/>
      <c r="D102" s="543"/>
      <c r="E102" s="543"/>
      <c r="F102" s="543"/>
      <c r="G102" s="543"/>
      <c r="H102" s="543"/>
      <c r="I102" s="543"/>
      <c r="J102" s="543"/>
      <c r="K102" s="543"/>
      <c r="L102" s="543"/>
      <c r="M102" s="546"/>
    </row>
    <row r="103" spans="1:13" x14ac:dyDescent="0.25">
      <c r="A103" s="516" t="s">
        <v>477</v>
      </c>
      <c r="B103" s="517"/>
      <c r="C103" s="517"/>
      <c r="D103" s="517"/>
      <c r="E103" s="517"/>
      <c r="F103" s="517"/>
      <c r="G103" s="517"/>
      <c r="H103" s="517"/>
      <c r="I103" s="517"/>
      <c r="J103" s="517"/>
      <c r="K103" s="517"/>
      <c r="L103" s="517"/>
      <c r="M103" s="547"/>
    </row>
    <row r="104" spans="1:13" x14ac:dyDescent="0.25">
      <c r="A104" s="523" t="s">
        <v>478</v>
      </c>
      <c r="B104" s="524"/>
      <c r="C104" s="519" t="s">
        <v>505</v>
      </c>
      <c r="D104" s="556"/>
      <c r="E104" s="556"/>
      <c r="F104" s="556"/>
      <c r="G104" s="557"/>
      <c r="H104" s="304" t="s">
        <v>479</v>
      </c>
      <c r="I104" s="193"/>
      <c r="J104" s="558">
        <v>3</v>
      </c>
      <c r="K104" s="558"/>
      <c r="L104" s="558"/>
      <c r="M104" s="559"/>
    </row>
    <row r="105" spans="1:13" x14ac:dyDescent="0.25">
      <c r="A105" s="523" t="s">
        <v>480</v>
      </c>
      <c r="B105" s="524"/>
      <c r="C105" s="519" t="s">
        <v>343</v>
      </c>
      <c r="D105" s="556"/>
      <c r="E105" s="556"/>
      <c r="F105" s="556"/>
      <c r="G105" s="557"/>
      <c r="H105" s="304" t="s">
        <v>481</v>
      </c>
      <c r="I105" s="193"/>
      <c r="J105" s="514" t="s">
        <v>506</v>
      </c>
      <c r="K105" s="558"/>
      <c r="L105" s="558"/>
      <c r="M105" s="559"/>
    </row>
    <row r="106" spans="1:13" x14ac:dyDescent="0.25">
      <c r="A106" s="523" t="s">
        <v>483</v>
      </c>
      <c r="B106" s="524"/>
      <c r="C106" s="561">
        <v>40187</v>
      </c>
      <c r="D106" s="556"/>
      <c r="E106" s="556"/>
      <c r="F106" s="556"/>
      <c r="G106" s="557"/>
      <c r="H106" s="304" t="s">
        <v>485</v>
      </c>
      <c r="I106" s="193"/>
      <c r="J106" s="558">
        <v>6005532679</v>
      </c>
      <c r="K106" s="558"/>
      <c r="L106" s="558"/>
      <c r="M106" s="559"/>
    </row>
    <row r="107" spans="1:13" x14ac:dyDescent="0.25">
      <c r="A107" s="523" t="s">
        <v>486</v>
      </c>
      <c r="B107" s="524"/>
      <c r="C107" s="519" t="s">
        <v>151</v>
      </c>
      <c r="D107" s="556"/>
      <c r="E107" s="556"/>
      <c r="F107" s="556"/>
      <c r="G107" s="557"/>
      <c r="H107" s="523" t="s">
        <v>18</v>
      </c>
      <c r="I107" s="524"/>
      <c r="J107" s="514" t="s">
        <v>153</v>
      </c>
      <c r="K107" s="558"/>
      <c r="L107" s="558"/>
      <c r="M107" s="559"/>
    </row>
    <row r="108" spans="1:13" x14ac:dyDescent="0.25">
      <c r="A108" s="509" t="s">
        <v>487</v>
      </c>
      <c r="B108" s="510"/>
      <c r="C108" s="510"/>
      <c r="D108" s="510"/>
      <c r="E108" s="510"/>
      <c r="F108" s="510"/>
      <c r="G108" s="510"/>
      <c r="H108" s="510"/>
      <c r="I108" s="510"/>
      <c r="J108" s="510"/>
      <c r="K108" s="510"/>
      <c r="L108" s="510"/>
      <c r="M108" s="511"/>
    </row>
    <row r="109" spans="1:13" x14ac:dyDescent="0.25">
      <c r="A109" s="512" t="s">
        <v>488</v>
      </c>
      <c r="B109" s="510" t="s">
        <v>489</v>
      </c>
      <c r="C109" s="510"/>
      <c r="D109" s="510"/>
      <c r="E109" s="510"/>
      <c r="F109" s="510"/>
      <c r="G109" s="510"/>
      <c r="H109" s="510" t="s">
        <v>490</v>
      </c>
      <c r="I109" s="510"/>
      <c r="J109" s="510"/>
      <c r="K109" s="510"/>
      <c r="L109" s="510"/>
      <c r="M109" s="511"/>
    </row>
    <row r="110" spans="1:13" ht="30" x14ac:dyDescent="0.25">
      <c r="A110" s="512"/>
      <c r="B110" s="194" t="s">
        <v>491</v>
      </c>
      <c r="C110" s="194" t="s">
        <v>571</v>
      </c>
      <c r="D110" s="194" t="s">
        <v>572</v>
      </c>
      <c r="E110" s="194" t="s">
        <v>573</v>
      </c>
      <c r="F110" s="194">
        <v>100</v>
      </c>
      <c r="G110" s="195" t="s">
        <v>20</v>
      </c>
      <c r="H110" s="194" t="s">
        <v>492</v>
      </c>
      <c r="I110" s="194" t="s">
        <v>571</v>
      </c>
      <c r="J110" s="194" t="s">
        <v>572</v>
      </c>
      <c r="K110" s="194" t="s">
        <v>493</v>
      </c>
      <c r="L110" s="194">
        <v>100</v>
      </c>
      <c r="M110" s="196" t="s">
        <v>20</v>
      </c>
    </row>
    <row r="111" spans="1:13" x14ac:dyDescent="0.25">
      <c r="A111" s="303" t="s">
        <v>11</v>
      </c>
      <c r="B111" s="359">
        <v>4.75</v>
      </c>
      <c r="C111" s="349">
        <v>3.5</v>
      </c>
      <c r="D111" s="349">
        <v>3</v>
      </c>
      <c r="E111" s="359">
        <v>37</v>
      </c>
      <c r="F111" s="198">
        <f>SUM(B111:E111)</f>
        <v>48.25</v>
      </c>
      <c r="G111" s="349" t="str">
        <f>IF(F111&gt;=91,"A1",IF(F111&gt;=81,"A2",IF(F111&gt;=71,"B1",IF(F111&gt;=61,"B2",IF(F111&gt;=51,"C1",IF(F111&gt;=41,"C2",IF(F111&gt;=33,"D","E")))))))</f>
        <v>C2</v>
      </c>
      <c r="H111" s="349">
        <v>4</v>
      </c>
      <c r="I111" s="349">
        <v>4</v>
      </c>
      <c r="J111" s="349">
        <v>5</v>
      </c>
      <c r="K111" s="114">
        <v>39.5</v>
      </c>
      <c r="L111" s="198">
        <f>SUM(H111:K111)</f>
        <v>52.5</v>
      </c>
      <c r="M111" s="349" t="str">
        <f t="shared" ref="M111:M115" si="9">IF(L111&gt;=91,"A1",IF(L111&gt;=81,"A2",IF(L111&gt;=71,"B1",IF(L111&gt;=61,"B2",IF(L111&gt;=51,"C1",IF(L111&gt;=41,"C2",IF(L111&gt;=33,"D","E")))))))</f>
        <v>C1</v>
      </c>
    </row>
    <row r="112" spans="1:13" ht="15.75" x14ac:dyDescent="0.25">
      <c r="A112" s="303" t="s">
        <v>12</v>
      </c>
      <c r="B112" s="362">
        <v>4.25</v>
      </c>
      <c r="C112" s="349">
        <v>3.5</v>
      </c>
      <c r="D112" s="349">
        <v>3</v>
      </c>
      <c r="E112" s="349">
        <v>38.5</v>
      </c>
      <c r="F112" s="198">
        <f t="shared" ref="F112:F115" si="10">(B112+C112+D112+E112)</f>
        <v>49.25</v>
      </c>
      <c r="G112" s="349" t="str">
        <f t="shared" ref="G112:G115" si="11">IF(F112&gt;=91,"A1",IF(F112&gt;=81,"A2",IF(F112&gt;=71,"B1",IF(F112&gt;=61,"B2",IF(F112&gt;=51,"C1",IF(F112&gt;=41,"C2",IF(F112&gt;=33,"D","E")))))))</f>
        <v>C2</v>
      </c>
      <c r="H112" s="363">
        <v>5</v>
      </c>
      <c r="I112" s="349">
        <v>4</v>
      </c>
      <c r="J112" s="349">
        <v>4</v>
      </c>
      <c r="K112" s="349">
        <v>47.5</v>
      </c>
      <c r="L112" s="198">
        <f>SUM(H112:K112)</f>
        <v>60.5</v>
      </c>
      <c r="M112" s="349" t="str">
        <f t="shared" si="9"/>
        <v>C1</v>
      </c>
    </row>
    <row r="113" spans="1:13" ht="15.75" x14ac:dyDescent="0.25">
      <c r="A113" s="303" t="s">
        <v>494</v>
      </c>
      <c r="B113" s="349">
        <v>6.5</v>
      </c>
      <c r="C113" s="349">
        <v>3.5</v>
      </c>
      <c r="D113" s="349">
        <v>3</v>
      </c>
      <c r="E113" s="349">
        <v>63</v>
      </c>
      <c r="F113" s="349">
        <f t="shared" si="10"/>
        <v>76</v>
      </c>
      <c r="G113" s="349" t="str">
        <f t="shared" si="11"/>
        <v>B1</v>
      </c>
      <c r="H113" s="363">
        <v>8.25</v>
      </c>
      <c r="I113" s="349">
        <v>4</v>
      </c>
      <c r="J113" s="349">
        <v>3.5</v>
      </c>
      <c r="K113" s="197">
        <v>68.5</v>
      </c>
      <c r="L113" s="198">
        <f t="shared" ref="L113" si="12">SUM(H113:K113)</f>
        <v>84.25</v>
      </c>
      <c r="M113" s="349" t="str">
        <f t="shared" si="9"/>
        <v>A2</v>
      </c>
    </row>
    <row r="114" spans="1:13" ht="15.75" x14ac:dyDescent="0.25">
      <c r="A114" s="303" t="s">
        <v>23</v>
      </c>
      <c r="B114" s="349">
        <v>6.75</v>
      </c>
      <c r="C114" s="349">
        <v>3.5</v>
      </c>
      <c r="D114" s="349">
        <v>3.5</v>
      </c>
      <c r="E114" s="349">
        <v>54</v>
      </c>
      <c r="F114" s="349">
        <f t="shared" si="10"/>
        <v>67.75</v>
      </c>
      <c r="G114" s="349" t="str">
        <f t="shared" si="11"/>
        <v>B2</v>
      </c>
      <c r="H114" s="363">
        <v>7</v>
      </c>
      <c r="I114" s="332">
        <v>4</v>
      </c>
      <c r="J114" s="332">
        <v>4</v>
      </c>
      <c r="K114" s="349">
        <v>53.5</v>
      </c>
      <c r="L114" s="198">
        <f>SUM(H114:K114)</f>
        <v>68.5</v>
      </c>
      <c r="M114" s="198" t="str">
        <f t="shared" si="9"/>
        <v>B2</v>
      </c>
    </row>
    <row r="115" spans="1:13" x14ac:dyDescent="0.25">
      <c r="A115" s="303" t="s">
        <v>26</v>
      </c>
      <c r="B115" s="114">
        <v>5.75</v>
      </c>
      <c r="C115" s="349">
        <v>4</v>
      </c>
      <c r="D115" s="349">
        <v>4</v>
      </c>
      <c r="E115" s="349">
        <v>55.5</v>
      </c>
      <c r="F115" s="198">
        <f t="shared" si="10"/>
        <v>69.25</v>
      </c>
      <c r="G115" s="349" t="str">
        <f t="shared" si="11"/>
        <v>B2</v>
      </c>
      <c r="H115" s="349">
        <v>4.75</v>
      </c>
      <c r="I115" s="349">
        <v>3</v>
      </c>
      <c r="J115" s="349">
        <v>3</v>
      </c>
      <c r="K115" s="349">
        <v>45.5</v>
      </c>
      <c r="L115" s="114">
        <f>SUM(H115:K115)</f>
        <v>56.25</v>
      </c>
      <c r="M115" s="349" t="str">
        <f t="shared" si="9"/>
        <v>C1</v>
      </c>
    </row>
    <row r="116" spans="1:13" ht="15.75" x14ac:dyDescent="0.25">
      <c r="A116" s="303" t="s">
        <v>574</v>
      </c>
      <c r="B116" s="349"/>
      <c r="C116" s="349"/>
      <c r="D116" s="349"/>
      <c r="E116" s="364">
        <v>45</v>
      </c>
      <c r="F116" s="197"/>
      <c r="G116" s="349"/>
      <c r="H116" s="349"/>
      <c r="I116" s="349"/>
      <c r="J116" s="349"/>
      <c r="K116" s="349">
        <v>40</v>
      </c>
      <c r="L116" s="349"/>
      <c r="M116" s="350"/>
    </row>
    <row r="117" spans="1:13" x14ac:dyDescent="0.25">
      <c r="A117" s="303" t="s">
        <v>575</v>
      </c>
      <c r="B117" s="349"/>
      <c r="C117" s="349"/>
      <c r="D117" s="349"/>
      <c r="E117" s="31">
        <v>35</v>
      </c>
      <c r="F117" s="349"/>
      <c r="G117" s="349"/>
      <c r="H117" s="349"/>
      <c r="I117" s="349"/>
      <c r="J117" s="349"/>
      <c r="K117" s="31">
        <v>32.5</v>
      </c>
      <c r="L117" s="349"/>
      <c r="M117" s="350"/>
    </row>
    <row r="118" spans="1:13" x14ac:dyDescent="0.25">
      <c r="A118" s="303" t="s">
        <v>576</v>
      </c>
      <c r="B118" s="330"/>
      <c r="C118" s="330"/>
      <c r="D118" s="330"/>
      <c r="E118" s="330">
        <v>34</v>
      </c>
      <c r="F118" s="330"/>
      <c r="G118" s="330"/>
      <c r="H118" s="330"/>
      <c r="I118" s="330"/>
      <c r="J118" s="330"/>
      <c r="K118" s="330">
        <v>34</v>
      </c>
      <c r="L118" s="330"/>
      <c r="M118" s="331"/>
    </row>
    <row r="119" spans="1:13" x14ac:dyDescent="0.25">
      <c r="A119" s="303" t="s">
        <v>577</v>
      </c>
      <c r="B119" s="326"/>
      <c r="C119" s="326"/>
      <c r="D119" s="326"/>
      <c r="E119" s="326">
        <v>21</v>
      </c>
      <c r="F119" s="326"/>
      <c r="G119" s="326"/>
      <c r="H119" s="326"/>
      <c r="I119" s="326"/>
      <c r="J119" s="326"/>
      <c r="K119" s="326">
        <v>20</v>
      </c>
      <c r="L119" s="326"/>
      <c r="M119" s="327"/>
    </row>
    <row r="120" spans="1:13" ht="26.25" x14ac:dyDescent="0.25">
      <c r="A120" s="303" t="s">
        <v>497</v>
      </c>
      <c r="B120" s="305">
        <v>500</v>
      </c>
      <c r="C120" s="301" t="s">
        <v>498</v>
      </c>
      <c r="D120" s="200">
        <f>(F111+F112+F113+F114+F115)</f>
        <v>310.5</v>
      </c>
      <c r="E120" s="199"/>
      <c r="F120" s="301" t="s">
        <v>578</v>
      </c>
      <c r="G120" s="200">
        <f>(D120/500)*100</f>
        <v>62.1</v>
      </c>
      <c r="H120" s="199"/>
      <c r="I120" s="311"/>
      <c r="J120" s="513" t="s">
        <v>579</v>
      </c>
      <c r="K120" s="513"/>
      <c r="L120" s="514" t="str">
        <f>IF(G120&gt;=91,"A1",IF(G120&gt;=81,"A2",IF(G120&gt;=71,"B1",IF(G120&gt;=61,"B2",IF(G120&gt;=51,"C1",IF(G120&gt;=41,"C2",IF(G120&gt;=33,"D","E")))))))</f>
        <v>B2</v>
      </c>
      <c r="M120" s="515" t="str">
        <f t="shared" ref="M120:M122" si="13">IF(K120&gt;=91,"A1",IF(K120&gt;=81,"A2",IF(K120&gt;=71,"B1",IF(K120&gt;=61,"B2",IF(K120&gt;=51,"C1",IF(K120&gt;=41,"C2",IF(K120&gt;=33,"D","E")))))))</f>
        <v>E</v>
      </c>
    </row>
    <row r="121" spans="1:13" ht="26.25" x14ac:dyDescent="0.25">
      <c r="A121" s="312" t="s">
        <v>499</v>
      </c>
      <c r="B121" s="305">
        <v>500</v>
      </c>
      <c r="C121" s="301" t="s">
        <v>500</v>
      </c>
      <c r="D121" s="200">
        <f>(L111+L112+L113+L114+L115)</f>
        <v>322</v>
      </c>
      <c r="E121" s="199"/>
      <c r="F121" s="301" t="s">
        <v>580</v>
      </c>
      <c r="G121" s="200">
        <f>D121/500*100</f>
        <v>64.400000000000006</v>
      </c>
      <c r="H121" s="200"/>
      <c r="I121" s="313"/>
      <c r="J121" s="513" t="s">
        <v>581</v>
      </c>
      <c r="K121" s="513"/>
      <c r="L121" s="514" t="str">
        <f>IF(G121&gt;=91,"A1",IF(G121&gt;=81,"A2",IF(G121&gt;=71,"B1",IF(G121&gt;=61,"B2",IF(G121&gt;=51,"C1",IF(G121&gt;=41,"C2",IF(G121&gt;=33,"D","E")))))))</f>
        <v>B2</v>
      </c>
      <c r="M121" s="515" t="str">
        <f t="shared" si="13"/>
        <v>E</v>
      </c>
    </row>
    <row r="122" spans="1:13" x14ac:dyDescent="0.25">
      <c r="A122" s="314" t="s">
        <v>543</v>
      </c>
      <c r="B122" s="322">
        <v>1000</v>
      </c>
      <c r="C122" s="322">
        <f>(D120+D121)</f>
        <v>632.5</v>
      </c>
      <c r="D122" s="527"/>
      <c r="E122" s="527"/>
      <c r="F122" s="319" t="s">
        <v>582</v>
      </c>
      <c r="G122" s="319"/>
      <c r="H122" s="319"/>
      <c r="I122" s="324">
        <f>(C122/1000)*100</f>
        <v>63.249999999999993</v>
      </c>
      <c r="J122" s="319" t="s">
        <v>501</v>
      </c>
      <c r="K122" s="319"/>
      <c r="L122" s="528" t="str">
        <f>IF(I122&gt;=91,"A1",IF(I122&gt;=81,"A2",IF(I122&gt;=71,"B1",IF(I122&gt;=61,"B2",IF(I122&gt;=51,"C1",IF(I122&gt;=41,"C2",IF(I122&gt;=33,"D","E")))))))</f>
        <v>B2</v>
      </c>
      <c r="M122" s="529" t="str">
        <f t="shared" si="13"/>
        <v>E</v>
      </c>
    </row>
    <row r="123" spans="1:13" x14ac:dyDescent="0.25">
      <c r="A123" s="530" t="s">
        <v>376</v>
      </c>
      <c r="B123" s="531"/>
      <c r="C123" s="531"/>
      <c r="D123" s="531"/>
      <c r="E123" s="531"/>
      <c r="F123" s="531"/>
      <c r="G123" s="531"/>
      <c r="H123" s="531"/>
      <c r="I123" s="531"/>
      <c r="J123" s="531"/>
      <c r="K123" s="531"/>
      <c r="L123" s="531"/>
      <c r="M123" s="532"/>
    </row>
    <row r="124" spans="1:13" x14ac:dyDescent="0.25">
      <c r="A124" s="509" t="s">
        <v>377</v>
      </c>
      <c r="B124" s="510"/>
      <c r="C124" s="510"/>
      <c r="D124" s="510"/>
      <c r="E124" s="510"/>
      <c r="F124" s="510"/>
      <c r="G124" s="510"/>
      <c r="H124" s="510"/>
      <c r="I124" s="510"/>
      <c r="J124" s="510"/>
      <c r="K124" s="510"/>
      <c r="L124" s="510"/>
      <c r="M124" s="511"/>
    </row>
    <row r="125" spans="1:13" x14ac:dyDescent="0.25">
      <c r="A125" s="509" t="s">
        <v>378</v>
      </c>
      <c r="B125" s="510"/>
      <c r="C125" s="510"/>
      <c r="D125" s="510"/>
      <c r="E125" s="510"/>
      <c r="F125" s="510" t="s">
        <v>583</v>
      </c>
      <c r="G125" s="510"/>
      <c r="H125" s="510"/>
      <c r="I125" s="510"/>
      <c r="J125" s="510"/>
      <c r="K125" s="510" t="s">
        <v>502</v>
      </c>
      <c r="L125" s="510"/>
      <c r="M125" s="511"/>
    </row>
    <row r="126" spans="1:13" x14ac:dyDescent="0.25">
      <c r="A126" s="525" t="s">
        <v>380</v>
      </c>
      <c r="B126" s="526"/>
      <c r="C126" s="526"/>
      <c r="D126" s="526"/>
      <c r="E126" s="526"/>
      <c r="F126" s="514" t="s">
        <v>407</v>
      </c>
      <c r="G126" s="514"/>
      <c r="H126" s="514"/>
      <c r="I126" s="514"/>
      <c r="J126" s="514"/>
      <c r="K126" s="514"/>
      <c r="L126" s="514"/>
      <c r="M126" s="515"/>
    </row>
    <row r="127" spans="1:13" x14ac:dyDescent="0.25">
      <c r="A127" s="509" t="s">
        <v>381</v>
      </c>
      <c r="B127" s="510"/>
      <c r="C127" s="510"/>
      <c r="D127" s="510"/>
      <c r="E127" s="510"/>
      <c r="F127" s="510"/>
      <c r="G127" s="510"/>
      <c r="H127" s="510"/>
      <c r="I127" s="510"/>
      <c r="J127" s="510"/>
      <c r="K127" s="510"/>
      <c r="L127" s="510"/>
      <c r="M127" s="511"/>
    </row>
    <row r="128" spans="1:13" x14ac:dyDescent="0.25">
      <c r="A128" s="509" t="s">
        <v>378</v>
      </c>
      <c r="B128" s="510"/>
      <c r="C128" s="510"/>
      <c r="D128" s="510"/>
      <c r="E128" s="510"/>
      <c r="F128" s="510" t="s">
        <v>583</v>
      </c>
      <c r="G128" s="510"/>
      <c r="H128" s="510"/>
      <c r="I128" s="510"/>
      <c r="J128" s="510"/>
      <c r="K128" s="510" t="s">
        <v>502</v>
      </c>
      <c r="L128" s="510"/>
      <c r="M128" s="511"/>
    </row>
    <row r="129" spans="1:13" x14ac:dyDescent="0.25">
      <c r="A129" s="523" t="s">
        <v>382</v>
      </c>
      <c r="B129" s="524"/>
      <c r="C129" s="524"/>
      <c r="D129" s="524"/>
      <c r="E129" s="524"/>
      <c r="F129" s="510" t="s">
        <v>402</v>
      </c>
      <c r="G129" s="510"/>
      <c r="H129" s="510"/>
      <c r="I129" s="510"/>
      <c r="J129" s="510"/>
      <c r="K129" s="510" t="s">
        <v>397</v>
      </c>
      <c r="L129" s="510"/>
      <c r="M129" s="511"/>
    </row>
    <row r="130" spans="1:13" x14ac:dyDescent="0.25">
      <c r="A130" s="523" t="s">
        <v>383</v>
      </c>
      <c r="B130" s="524"/>
      <c r="C130" s="524"/>
      <c r="D130" s="524"/>
      <c r="E130" s="524"/>
      <c r="F130" s="514" t="s">
        <v>397</v>
      </c>
      <c r="G130" s="514"/>
      <c r="H130" s="514"/>
      <c r="I130" s="514"/>
      <c r="J130" s="514"/>
      <c r="K130" s="514" t="s">
        <v>402</v>
      </c>
      <c r="L130" s="514"/>
      <c r="M130" s="515"/>
    </row>
    <row r="131" spans="1:13" x14ac:dyDescent="0.25">
      <c r="A131" s="516" t="s">
        <v>384</v>
      </c>
      <c r="B131" s="517"/>
      <c r="C131" s="517"/>
      <c r="D131" s="517"/>
      <c r="E131" s="518"/>
      <c r="F131" s="519" t="s">
        <v>407</v>
      </c>
      <c r="G131" s="520"/>
      <c r="H131" s="520"/>
      <c r="I131" s="520"/>
      <c r="J131" s="521"/>
      <c r="K131" s="519" t="s">
        <v>397</v>
      </c>
      <c r="L131" s="520"/>
      <c r="M131" s="522"/>
    </row>
    <row r="132" spans="1:13" x14ac:dyDescent="0.25">
      <c r="A132" s="516" t="s">
        <v>385</v>
      </c>
      <c r="B132" s="517"/>
      <c r="C132" s="517"/>
      <c r="D132" s="517"/>
      <c r="E132" s="518"/>
      <c r="F132" s="519" t="s">
        <v>397</v>
      </c>
      <c r="G132" s="520"/>
      <c r="H132" s="520"/>
      <c r="I132" s="520"/>
      <c r="J132" s="521"/>
      <c r="K132" s="519" t="s">
        <v>397</v>
      </c>
      <c r="L132" s="520"/>
      <c r="M132" s="522"/>
    </row>
    <row r="133" spans="1:13" x14ac:dyDescent="0.25">
      <c r="A133" s="509" t="s">
        <v>386</v>
      </c>
      <c r="B133" s="510"/>
      <c r="C133" s="510"/>
      <c r="D133" s="510"/>
      <c r="E133" s="510"/>
      <c r="F133" s="510"/>
      <c r="G133" s="510"/>
      <c r="H133" s="510"/>
      <c r="I133" s="510"/>
      <c r="J133" s="510"/>
      <c r="K133" s="510"/>
      <c r="L133" s="510"/>
      <c r="M133" s="511"/>
    </row>
    <row r="134" spans="1:13" x14ac:dyDescent="0.25">
      <c r="A134" s="509" t="s">
        <v>378</v>
      </c>
      <c r="B134" s="510"/>
      <c r="C134" s="510"/>
      <c r="D134" s="510"/>
      <c r="E134" s="510"/>
      <c r="F134" s="510" t="s">
        <v>583</v>
      </c>
      <c r="G134" s="510"/>
      <c r="H134" s="510"/>
      <c r="I134" s="510"/>
      <c r="J134" s="510"/>
      <c r="K134" s="510" t="s">
        <v>502</v>
      </c>
      <c r="L134" s="510"/>
      <c r="M134" s="511"/>
    </row>
    <row r="135" spans="1:13" x14ac:dyDescent="0.25">
      <c r="A135" s="525" t="s">
        <v>387</v>
      </c>
      <c r="B135" s="526"/>
      <c r="C135" s="526"/>
      <c r="D135" s="526"/>
      <c r="E135" s="526"/>
      <c r="F135" s="526"/>
      <c r="G135" s="514" t="s">
        <v>587</v>
      </c>
      <c r="H135" s="514"/>
      <c r="I135" s="514"/>
      <c r="J135" s="514"/>
      <c r="K135" s="514"/>
      <c r="L135" s="514"/>
      <c r="M135" s="515"/>
    </row>
    <row r="136" spans="1:13" x14ac:dyDescent="0.25">
      <c r="A136" s="303" t="s">
        <v>503</v>
      </c>
      <c r="B136" s="519" t="s">
        <v>609</v>
      </c>
      <c r="C136" s="520"/>
      <c r="D136" s="520"/>
      <c r="E136" s="520"/>
      <c r="F136" s="520"/>
      <c r="G136" s="520"/>
      <c r="H136" s="520"/>
      <c r="I136" s="520"/>
      <c r="J136" s="520"/>
      <c r="K136" s="520"/>
      <c r="L136" s="520"/>
      <c r="M136" s="522"/>
    </row>
    <row r="137" spans="1:13" x14ac:dyDescent="0.25">
      <c r="A137" s="303" t="s">
        <v>388</v>
      </c>
      <c r="B137" s="519" t="s">
        <v>607</v>
      </c>
      <c r="C137" s="520"/>
      <c r="D137" s="520"/>
      <c r="E137" s="520"/>
      <c r="F137" s="520"/>
      <c r="G137" s="520"/>
      <c r="H137" s="520"/>
      <c r="I137" s="520"/>
      <c r="J137" s="520"/>
      <c r="K137" s="520"/>
      <c r="L137" s="520"/>
      <c r="M137" s="522"/>
    </row>
    <row r="138" spans="1:13" x14ac:dyDescent="0.25">
      <c r="A138" s="509" t="s">
        <v>584</v>
      </c>
      <c r="B138" s="510"/>
      <c r="C138" s="510"/>
      <c r="D138" s="510" t="s">
        <v>613</v>
      </c>
      <c r="E138" s="510"/>
      <c r="F138" s="510"/>
      <c r="G138" s="510"/>
      <c r="H138" s="510"/>
      <c r="I138" s="510"/>
      <c r="J138" s="510" t="s">
        <v>504</v>
      </c>
      <c r="K138" s="510"/>
      <c r="L138" s="510"/>
      <c r="M138" s="511"/>
    </row>
    <row r="139" spans="1:13" x14ac:dyDescent="0.25">
      <c r="A139" s="509"/>
      <c r="B139" s="510"/>
      <c r="C139" s="510"/>
      <c r="D139" s="510"/>
      <c r="E139" s="510"/>
      <c r="F139" s="510"/>
      <c r="G139" s="510"/>
      <c r="H139" s="510"/>
      <c r="I139" s="510"/>
      <c r="J139" s="510"/>
      <c r="K139" s="510"/>
      <c r="L139" s="510"/>
      <c r="M139" s="511"/>
    </row>
    <row r="140" spans="1:13" x14ac:dyDescent="0.25">
      <c r="A140" s="509"/>
      <c r="B140" s="510"/>
      <c r="C140" s="510"/>
      <c r="D140" s="510"/>
      <c r="E140" s="510"/>
      <c r="F140" s="510"/>
      <c r="G140" s="510"/>
      <c r="H140" s="510"/>
      <c r="I140" s="510"/>
      <c r="J140" s="510"/>
      <c r="K140" s="510"/>
      <c r="L140" s="510"/>
      <c r="M140" s="511"/>
    </row>
    <row r="141" spans="1:13" x14ac:dyDescent="0.25">
      <c r="A141" s="509"/>
      <c r="B141" s="510"/>
      <c r="C141" s="510"/>
      <c r="D141" s="510"/>
      <c r="E141" s="510"/>
      <c r="F141" s="510"/>
      <c r="G141" s="510"/>
      <c r="H141" s="510"/>
      <c r="I141" s="510"/>
      <c r="J141" s="510"/>
      <c r="K141" s="510"/>
      <c r="L141" s="510"/>
      <c r="M141" s="511"/>
    </row>
    <row r="142" spans="1:13" x14ac:dyDescent="0.25">
      <c r="A142" s="551" t="s">
        <v>389</v>
      </c>
      <c r="B142" s="552"/>
      <c r="C142" s="552"/>
      <c r="D142" s="552"/>
      <c r="E142" s="552"/>
      <c r="F142" s="552"/>
      <c r="G142" s="552"/>
      <c r="H142" s="553" t="s">
        <v>390</v>
      </c>
      <c r="I142" s="554"/>
      <c r="J142" s="554"/>
      <c r="K142" s="554"/>
      <c r="L142" s="554"/>
      <c r="M142" s="555"/>
    </row>
    <row r="143" spans="1:13" x14ac:dyDescent="0.25">
      <c r="A143" s="306" t="s">
        <v>391</v>
      </c>
      <c r="B143" s="552" t="s">
        <v>20</v>
      </c>
      <c r="C143" s="552"/>
      <c r="D143" s="316" t="s">
        <v>391</v>
      </c>
      <c r="E143" s="307"/>
      <c r="F143" s="552" t="s">
        <v>20</v>
      </c>
      <c r="G143" s="552"/>
      <c r="H143" s="317"/>
      <c r="I143" s="317"/>
      <c r="J143" s="318" t="s">
        <v>392</v>
      </c>
      <c r="K143" s="317"/>
      <c r="L143" s="318" t="s">
        <v>20</v>
      </c>
      <c r="M143" s="201"/>
    </row>
    <row r="144" spans="1:13" x14ac:dyDescent="0.25">
      <c r="A144" s="202" t="s">
        <v>393</v>
      </c>
      <c r="B144" s="548" t="s">
        <v>394</v>
      </c>
      <c r="C144" s="548"/>
      <c r="D144" s="548" t="s">
        <v>395</v>
      </c>
      <c r="E144" s="548"/>
      <c r="F144" s="548" t="s">
        <v>396</v>
      </c>
      <c r="G144" s="548"/>
      <c r="H144" s="317"/>
      <c r="I144" s="317"/>
      <c r="J144" s="549">
        <v>3</v>
      </c>
      <c r="K144" s="550"/>
      <c r="L144" s="307" t="s">
        <v>397</v>
      </c>
      <c r="M144" s="201"/>
    </row>
    <row r="145" spans="1:13" x14ac:dyDescent="0.25">
      <c r="A145" s="202" t="s">
        <v>398</v>
      </c>
      <c r="B145" s="548" t="s">
        <v>399</v>
      </c>
      <c r="C145" s="548"/>
      <c r="D145" s="548" t="s">
        <v>400</v>
      </c>
      <c r="E145" s="548"/>
      <c r="F145" s="548" t="s">
        <v>401</v>
      </c>
      <c r="G145" s="548"/>
      <c r="H145" s="317"/>
      <c r="I145" s="317"/>
      <c r="J145" s="549">
        <v>2</v>
      </c>
      <c r="K145" s="550"/>
      <c r="L145" s="307" t="s">
        <v>402</v>
      </c>
      <c r="M145" s="201"/>
    </row>
    <row r="146" spans="1:13" x14ac:dyDescent="0.25">
      <c r="A146" s="202" t="s">
        <v>403</v>
      </c>
      <c r="B146" s="548" t="s">
        <v>404</v>
      </c>
      <c r="C146" s="548"/>
      <c r="D146" s="548" t="s">
        <v>405</v>
      </c>
      <c r="E146" s="548"/>
      <c r="F146" s="548" t="s">
        <v>406</v>
      </c>
      <c r="G146" s="548"/>
      <c r="H146" s="317"/>
      <c r="I146" s="317"/>
      <c r="J146" s="549">
        <v>1</v>
      </c>
      <c r="K146" s="550"/>
      <c r="L146" s="307" t="s">
        <v>407</v>
      </c>
      <c r="M146" s="201"/>
    </row>
    <row r="147" spans="1:13" ht="15.75" thickBot="1" x14ac:dyDescent="0.3">
      <c r="A147" s="203" t="s">
        <v>408</v>
      </c>
      <c r="B147" s="560" t="s">
        <v>409</v>
      </c>
      <c r="C147" s="560"/>
      <c r="D147" s="560" t="s">
        <v>410</v>
      </c>
      <c r="E147" s="560"/>
      <c r="F147" s="560" t="s">
        <v>411</v>
      </c>
      <c r="G147" s="560"/>
      <c r="H147" s="204"/>
      <c r="I147" s="204"/>
      <c r="J147" s="204"/>
      <c r="K147" s="204"/>
      <c r="L147" s="204"/>
      <c r="M147" s="205"/>
    </row>
    <row r="148" spans="1:13" ht="15.75" thickBot="1" x14ac:dyDescent="0.3"/>
    <row r="149" spans="1:13" ht="15.75" x14ac:dyDescent="0.25">
      <c r="A149" s="188"/>
      <c r="B149" s="533" t="s">
        <v>470</v>
      </c>
      <c r="C149" s="533"/>
      <c r="D149" s="533"/>
      <c r="E149" s="533"/>
      <c r="F149" s="533"/>
      <c r="G149" s="533"/>
      <c r="H149" s="533"/>
      <c r="I149" s="534"/>
      <c r="J149" s="535" t="s">
        <v>471</v>
      </c>
      <c r="K149" s="533"/>
      <c r="L149" s="533"/>
      <c r="M149" s="536"/>
    </row>
    <row r="150" spans="1:13" ht="21" x14ac:dyDescent="0.35">
      <c r="A150" s="537" t="s">
        <v>472</v>
      </c>
      <c r="B150" s="538"/>
      <c r="C150" s="538"/>
      <c r="D150" s="538"/>
      <c r="E150" s="538"/>
      <c r="F150" s="538"/>
      <c r="G150" s="538"/>
      <c r="H150" s="538"/>
      <c r="I150" s="538"/>
      <c r="J150" s="538"/>
      <c r="K150" s="538"/>
      <c r="L150" s="538"/>
      <c r="M150" s="539"/>
    </row>
    <row r="151" spans="1:13" ht="21" x14ac:dyDescent="0.35">
      <c r="A151" s="189"/>
      <c r="B151" s="540" t="s">
        <v>473</v>
      </c>
      <c r="C151" s="540"/>
      <c r="D151" s="540"/>
      <c r="E151" s="541"/>
      <c r="F151" s="190" t="s">
        <v>474</v>
      </c>
      <c r="G151" s="190"/>
      <c r="H151" s="542" t="s">
        <v>475</v>
      </c>
      <c r="I151" s="543"/>
      <c r="J151" s="544"/>
      <c r="K151" s="191" t="s">
        <v>476</v>
      </c>
      <c r="L151" s="304"/>
      <c r="M151" s="192"/>
    </row>
    <row r="152" spans="1:13" x14ac:dyDescent="0.25">
      <c r="A152" s="545" t="s">
        <v>542</v>
      </c>
      <c r="B152" s="543"/>
      <c r="C152" s="543"/>
      <c r="D152" s="543"/>
      <c r="E152" s="543"/>
      <c r="F152" s="543"/>
      <c r="G152" s="543"/>
      <c r="H152" s="543"/>
      <c r="I152" s="543"/>
      <c r="J152" s="543"/>
      <c r="K152" s="543"/>
      <c r="L152" s="543"/>
      <c r="M152" s="546"/>
    </row>
    <row r="153" spans="1:13" x14ac:dyDescent="0.25">
      <c r="A153" s="516" t="s">
        <v>477</v>
      </c>
      <c r="B153" s="517"/>
      <c r="C153" s="517"/>
      <c r="D153" s="517"/>
      <c r="E153" s="517"/>
      <c r="F153" s="517"/>
      <c r="G153" s="517"/>
      <c r="H153" s="517"/>
      <c r="I153" s="517"/>
      <c r="J153" s="517"/>
      <c r="K153" s="517"/>
      <c r="L153" s="517"/>
      <c r="M153" s="547"/>
    </row>
    <row r="154" spans="1:13" x14ac:dyDescent="0.25">
      <c r="A154" s="523" t="s">
        <v>478</v>
      </c>
      <c r="B154" s="524"/>
      <c r="C154" s="519" t="s">
        <v>158</v>
      </c>
      <c r="D154" s="556"/>
      <c r="E154" s="556"/>
      <c r="F154" s="556"/>
      <c r="G154" s="557"/>
      <c r="H154" s="304" t="s">
        <v>479</v>
      </c>
      <c r="I154" s="193"/>
      <c r="J154" s="558">
        <v>4</v>
      </c>
      <c r="K154" s="558"/>
      <c r="L154" s="558"/>
      <c r="M154" s="559"/>
    </row>
    <row r="155" spans="1:13" x14ac:dyDescent="0.25">
      <c r="A155" s="523" t="s">
        <v>480</v>
      </c>
      <c r="B155" s="524"/>
      <c r="C155" s="519" t="s">
        <v>343</v>
      </c>
      <c r="D155" s="556"/>
      <c r="E155" s="556"/>
      <c r="F155" s="556"/>
      <c r="G155" s="557"/>
      <c r="H155" s="304" t="s">
        <v>481</v>
      </c>
      <c r="I155" s="193"/>
      <c r="J155" s="514" t="s">
        <v>507</v>
      </c>
      <c r="K155" s="558"/>
      <c r="L155" s="558"/>
      <c r="M155" s="559"/>
    </row>
    <row r="156" spans="1:13" x14ac:dyDescent="0.25">
      <c r="A156" s="523" t="s">
        <v>483</v>
      </c>
      <c r="B156" s="524"/>
      <c r="C156" s="562" t="s">
        <v>615</v>
      </c>
      <c r="D156" s="556"/>
      <c r="E156" s="556"/>
      <c r="F156" s="556"/>
      <c r="G156" s="557"/>
      <c r="H156" s="304" t="s">
        <v>485</v>
      </c>
      <c r="I156" s="193"/>
      <c r="J156" s="558">
        <v>9469694591</v>
      </c>
      <c r="K156" s="558"/>
      <c r="L156" s="558"/>
      <c r="M156" s="559"/>
    </row>
    <row r="157" spans="1:13" x14ac:dyDescent="0.25">
      <c r="A157" s="523" t="s">
        <v>486</v>
      </c>
      <c r="B157" s="524"/>
      <c r="C157" s="519" t="s">
        <v>159</v>
      </c>
      <c r="D157" s="556"/>
      <c r="E157" s="556"/>
      <c r="F157" s="556"/>
      <c r="G157" s="557"/>
      <c r="H157" s="523" t="s">
        <v>18</v>
      </c>
      <c r="I157" s="524"/>
      <c r="J157" s="514" t="s">
        <v>161</v>
      </c>
      <c r="K157" s="558"/>
      <c r="L157" s="558"/>
      <c r="M157" s="559"/>
    </row>
    <row r="158" spans="1:13" x14ac:dyDescent="0.25">
      <c r="A158" s="509" t="s">
        <v>487</v>
      </c>
      <c r="B158" s="510"/>
      <c r="C158" s="510"/>
      <c r="D158" s="510"/>
      <c r="E158" s="510"/>
      <c r="F158" s="510"/>
      <c r="G158" s="510"/>
      <c r="H158" s="510"/>
      <c r="I158" s="510"/>
      <c r="J158" s="510"/>
      <c r="K158" s="510"/>
      <c r="L158" s="510"/>
      <c r="M158" s="511"/>
    </row>
    <row r="159" spans="1:13" x14ac:dyDescent="0.25">
      <c r="A159" s="512" t="s">
        <v>488</v>
      </c>
      <c r="B159" s="510" t="s">
        <v>489</v>
      </c>
      <c r="C159" s="510"/>
      <c r="D159" s="510"/>
      <c r="E159" s="510"/>
      <c r="F159" s="510"/>
      <c r="G159" s="510"/>
      <c r="H159" s="510" t="s">
        <v>490</v>
      </c>
      <c r="I159" s="510"/>
      <c r="J159" s="510"/>
      <c r="K159" s="510"/>
      <c r="L159" s="510"/>
      <c r="M159" s="511"/>
    </row>
    <row r="160" spans="1:13" ht="30" x14ac:dyDescent="0.25">
      <c r="A160" s="512"/>
      <c r="B160" s="194" t="s">
        <v>491</v>
      </c>
      <c r="C160" s="194" t="s">
        <v>571</v>
      </c>
      <c r="D160" s="194" t="s">
        <v>572</v>
      </c>
      <c r="E160" s="194" t="s">
        <v>573</v>
      </c>
      <c r="F160" s="194">
        <v>100</v>
      </c>
      <c r="G160" s="195" t="s">
        <v>20</v>
      </c>
      <c r="H160" s="194" t="s">
        <v>492</v>
      </c>
      <c r="I160" s="194" t="s">
        <v>571</v>
      </c>
      <c r="J160" s="194" t="s">
        <v>572</v>
      </c>
      <c r="K160" s="194" t="s">
        <v>493</v>
      </c>
      <c r="L160" s="194">
        <v>100</v>
      </c>
      <c r="M160" s="196" t="s">
        <v>20</v>
      </c>
    </row>
    <row r="161" spans="1:13" x14ac:dyDescent="0.25">
      <c r="A161" s="303" t="s">
        <v>11</v>
      </c>
      <c r="B161" s="359">
        <v>9.5</v>
      </c>
      <c r="C161" s="349">
        <v>5</v>
      </c>
      <c r="D161" s="349">
        <v>5</v>
      </c>
      <c r="E161" s="359">
        <v>77.5</v>
      </c>
      <c r="F161" s="332">
        <f>SUM(B161:E161)</f>
        <v>97</v>
      </c>
      <c r="G161" s="349" t="str">
        <f>IF(F161&gt;=91,"A1",IF(F161&gt;=81,"A2",IF(F161&gt;=71,"B1",IF(F161&gt;=61,"B2",IF(F161&gt;=51,"C1",IF(F161&gt;=41,"C2",IF(F161&gt;=33,"D","E")))))))</f>
        <v>A1</v>
      </c>
      <c r="H161" s="349">
        <v>9</v>
      </c>
      <c r="I161" s="349">
        <v>5</v>
      </c>
      <c r="J161" s="349">
        <v>5</v>
      </c>
      <c r="K161" s="114">
        <v>70.5</v>
      </c>
      <c r="L161" s="114">
        <f>SUM(H161:K161)</f>
        <v>89.5</v>
      </c>
      <c r="M161" s="349" t="str">
        <f t="shared" ref="M161:M165" si="14">IF(L161&gt;=91,"A1",IF(L161&gt;=81,"A2",IF(L161&gt;=71,"B1",IF(L161&gt;=61,"B2",IF(L161&gt;=51,"C1",IF(L161&gt;=41,"C2",IF(L161&gt;=33,"D","E")))))))</f>
        <v>A2</v>
      </c>
    </row>
    <row r="162" spans="1:13" ht="15.75" x14ac:dyDescent="0.25">
      <c r="A162" s="303" t="s">
        <v>12</v>
      </c>
      <c r="B162" s="362">
        <v>9.75</v>
      </c>
      <c r="C162" s="349">
        <v>5</v>
      </c>
      <c r="D162" s="349">
        <v>5</v>
      </c>
      <c r="E162" s="349">
        <v>74</v>
      </c>
      <c r="F162" s="198">
        <f t="shared" ref="F162:F165" si="15">(B162+C162+D162+E162)</f>
        <v>93.75</v>
      </c>
      <c r="G162" s="349" t="str">
        <f t="shared" ref="G162:G165" si="16">IF(F162&gt;=91,"A1",IF(F162&gt;=81,"A2",IF(F162&gt;=71,"B1",IF(F162&gt;=61,"B2",IF(F162&gt;=51,"C1",IF(F162&gt;=41,"C2",IF(F162&gt;=33,"D","E")))))))</f>
        <v>A1</v>
      </c>
      <c r="H162" s="363">
        <v>9.5</v>
      </c>
      <c r="I162" s="349">
        <v>5</v>
      </c>
      <c r="J162" s="349">
        <v>5</v>
      </c>
      <c r="K162" s="197">
        <v>77</v>
      </c>
      <c r="L162" s="114">
        <f>SUM(H162:K162)</f>
        <v>96.5</v>
      </c>
      <c r="M162" s="349" t="str">
        <f t="shared" si="14"/>
        <v>A1</v>
      </c>
    </row>
    <row r="163" spans="1:13" ht="15.75" x14ac:dyDescent="0.25">
      <c r="A163" s="303" t="s">
        <v>494</v>
      </c>
      <c r="B163" s="349">
        <v>9.5</v>
      </c>
      <c r="C163" s="349">
        <v>5</v>
      </c>
      <c r="D163" s="349">
        <v>5</v>
      </c>
      <c r="E163" s="349">
        <v>77</v>
      </c>
      <c r="F163" s="349">
        <f t="shared" si="15"/>
        <v>96.5</v>
      </c>
      <c r="G163" s="349" t="str">
        <f t="shared" si="16"/>
        <v>A1</v>
      </c>
      <c r="H163" s="363">
        <v>9.5</v>
      </c>
      <c r="I163" s="349">
        <v>5</v>
      </c>
      <c r="J163" s="349">
        <v>5</v>
      </c>
      <c r="K163" s="197">
        <v>68.5</v>
      </c>
      <c r="L163" s="332">
        <f t="shared" ref="L163" si="17">SUM(H163:K163)</f>
        <v>88</v>
      </c>
      <c r="M163" s="349" t="str">
        <f t="shared" si="14"/>
        <v>A2</v>
      </c>
    </row>
    <row r="164" spans="1:13" ht="15.75" x14ac:dyDescent="0.25">
      <c r="A164" s="303" t="s">
        <v>23</v>
      </c>
      <c r="B164" s="349">
        <v>10</v>
      </c>
      <c r="C164" s="349">
        <v>5</v>
      </c>
      <c r="D164" s="349">
        <v>5</v>
      </c>
      <c r="E164" s="349">
        <v>77</v>
      </c>
      <c r="F164" s="349">
        <f t="shared" si="15"/>
        <v>97</v>
      </c>
      <c r="G164" s="349" t="str">
        <f t="shared" si="16"/>
        <v>A1</v>
      </c>
      <c r="H164" s="363">
        <v>9.75</v>
      </c>
      <c r="I164" s="352">
        <v>5</v>
      </c>
      <c r="J164" s="332">
        <v>5</v>
      </c>
      <c r="K164" s="197">
        <v>77.5</v>
      </c>
      <c r="L164" s="198">
        <f>SUM(H164:K164)</f>
        <v>97.25</v>
      </c>
      <c r="M164" s="198" t="str">
        <f t="shared" si="14"/>
        <v>A1</v>
      </c>
    </row>
    <row r="165" spans="1:13" x14ac:dyDescent="0.25">
      <c r="A165" s="303" t="s">
        <v>26</v>
      </c>
      <c r="B165" s="114">
        <v>9.5</v>
      </c>
      <c r="C165" s="349">
        <v>5</v>
      </c>
      <c r="D165" s="349">
        <v>5</v>
      </c>
      <c r="E165" s="349">
        <v>78</v>
      </c>
      <c r="F165" s="114">
        <f t="shared" si="15"/>
        <v>97.5</v>
      </c>
      <c r="G165" s="349" t="str">
        <f t="shared" si="16"/>
        <v>A1</v>
      </c>
      <c r="H165" s="349">
        <v>9.75</v>
      </c>
      <c r="I165" s="349">
        <v>5</v>
      </c>
      <c r="J165" s="349">
        <v>5</v>
      </c>
      <c r="K165" s="349">
        <v>77</v>
      </c>
      <c r="L165" s="114">
        <f>SUM(H165:K165)</f>
        <v>96.75</v>
      </c>
      <c r="M165" s="349" t="str">
        <f t="shared" si="14"/>
        <v>A1</v>
      </c>
    </row>
    <row r="166" spans="1:13" ht="15.75" x14ac:dyDescent="0.25">
      <c r="A166" s="303" t="s">
        <v>574</v>
      </c>
      <c r="B166" s="349"/>
      <c r="C166" s="349"/>
      <c r="D166" s="349"/>
      <c r="E166" s="364">
        <v>49</v>
      </c>
      <c r="F166" s="197"/>
      <c r="G166" s="349"/>
      <c r="H166" s="349"/>
      <c r="I166" s="349"/>
      <c r="J166" s="349"/>
      <c r="K166" s="349">
        <v>50</v>
      </c>
      <c r="L166" s="349"/>
      <c r="M166" s="350"/>
    </row>
    <row r="167" spans="1:13" x14ac:dyDescent="0.25">
      <c r="A167" s="303" t="s">
        <v>575</v>
      </c>
      <c r="B167" s="349"/>
      <c r="C167" s="349"/>
      <c r="D167" s="349"/>
      <c r="E167" s="31">
        <v>43</v>
      </c>
      <c r="F167" s="349"/>
      <c r="G167" s="349"/>
      <c r="H167" s="349"/>
      <c r="I167" s="349"/>
      <c r="J167" s="349"/>
      <c r="K167" s="31">
        <v>42</v>
      </c>
      <c r="L167" s="349"/>
      <c r="M167" s="350"/>
    </row>
    <row r="168" spans="1:13" x14ac:dyDescent="0.25">
      <c r="A168" s="303" t="s">
        <v>576</v>
      </c>
      <c r="B168" s="328"/>
      <c r="C168" s="328"/>
      <c r="D168" s="328"/>
      <c r="E168" s="328">
        <v>48</v>
      </c>
      <c r="F168" s="328"/>
      <c r="G168" s="328"/>
      <c r="H168" s="328"/>
      <c r="I168" s="328"/>
      <c r="J168" s="328"/>
      <c r="K168" s="328">
        <v>37</v>
      </c>
      <c r="L168" s="328"/>
      <c r="M168" s="329"/>
    </row>
    <row r="169" spans="1:13" x14ac:dyDescent="0.25">
      <c r="A169" s="303" t="s">
        <v>577</v>
      </c>
      <c r="B169" s="305"/>
      <c r="C169" s="305"/>
      <c r="D169" s="305"/>
      <c r="E169" s="305">
        <v>46.5</v>
      </c>
      <c r="F169" s="305"/>
      <c r="G169" s="305"/>
      <c r="H169" s="305"/>
      <c r="I169" s="305"/>
      <c r="J169" s="305"/>
      <c r="K169" s="305">
        <v>40</v>
      </c>
      <c r="L169" s="305"/>
      <c r="M169" s="310"/>
    </row>
    <row r="170" spans="1:13" ht="26.25" x14ac:dyDescent="0.25">
      <c r="A170" s="303" t="s">
        <v>497</v>
      </c>
      <c r="B170" s="305">
        <v>500</v>
      </c>
      <c r="C170" s="301" t="s">
        <v>498</v>
      </c>
      <c r="D170" s="200">
        <f>(F161+F162+F163+F164+F165)</f>
        <v>481.75</v>
      </c>
      <c r="E170" s="199"/>
      <c r="F170" s="301" t="s">
        <v>578</v>
      </c>
      <c r="G170" s="200">
        <f>(D170/500)*100</f>
        <v>96.350000000000009</v>
      </c>
      <c r="H170" s="199"/>
      <c r="I170" s="311"/>
      <c r="J170" s="513" t="s">
        <v>579</v>
      </c>
      <c r="K170" s="513"/>
      <c r="L170" s="514" t="str">
        <f>IF(G170&gt;=91,"A1",IF(G170&gt;=81,"A2",IF(G170&gt;=71,"B1",IF(G170&gt;=61,"B2",IF(G170&gt;=51,"C1",IF(G170&gt;=41,"C2",IF(G170&gt;=33,"D","E")))))))</f>
        <v>A1</v>
      </c>
      <c r="M170" s="515" t="str">
        <f t="shared" ref="M170:M172" si="18">IF(K170&gt;=91,"A1",IF(K170&gt;=81,"A2",IF(K170&gt;=71,"B1",IF(K170&gt;=61,"B2",IF(K170&gt;=51,"C1",IF(K170&gt;=41,"C2",IF(K170&gt;=33,"D","E")))))))</f>
        <v>E</v>
      </c>
    </row>
    <row r="171" spans="1:13" ht="26.25" x14ac:dyDescent="0.25">
      <c r="A171" s="312" t="s">
        <v>499</v>
      </c>
      <c r="B171" s="305">
        <v>500</v>
      </c>
      <c r="C171" s="301" t="s">
        <v>500</v>
      </c>
      <c r="D171" s="200">
        <f>(L161+L162+L163+L164+L165)</f>
        <v>468</v>
      </c>
      <c r="E171" s="199"/>
      <c r="F171" s="301" t="s">
        <v>580</v>
      </c>
      <c r="G171" s="200">
        <f>D171/500*100</f>
        <v>93.600000000000009</v>
      </c>
      <c r="H171" s="200"/>
      <c r="I171" s="313"/>
      <c r="J171" s="513" t="s">
        <v>581</v>
      </c>
      <c r="K171" s="513"/>
      <c r="L171" s="514" t="str">
        <f>IF(G171&gt;=91,"A1",IF(G171&gt;=81,"A2",IF(G171&gt;=71,"B1",IF(G171&gt;=61,"B2",IF(G171&gt;=51,"C1",IF(G171&gt;=41,"C2",IF(G171&gt;=33,"D","E")))))))</f>
        <v>A1</v>
      </c>
      <c r="M171" s="515" t="str">
        <f t="shared" si="18"/>
        <v>E</v>
      </c>
    </row>
    <row r="172" spans="1:13" x14ac:dyDescent="0.25">
      <c r="A172" s="314" t="s">
        <v>543</v>
      </c>
      <c r="B172" s="322">
        <v>1000</v>
      </c>
      <c r="C172" s="322">
        <f>(D170+D171)</f>
        <v>949.75</v>
      </c>
      <c r="D172" s="527"/>
      <c r="E172" s="527"/>
      <c r="F172" s="319" t="s">
        <v>582</v>
      </c>
      <c r="G172" s="319"/>
      <c r="H172" s="319"/>
      <c r="I172" s="324">
        <f>(C172/1000)*100</f>
        <v>94.974999999999994</v>
      </c>
      <c r="J172" s="319" t="s">
        <v>501</v>
      </c>
      <c r="K172" s="319"/>
      <c r="L172" s="528" t="str">
        <f>IF(I172&gt;=91,"A1",IF(I172&gt;=81,"A2",IF(I172&gt;=71,"B1",IF(I172&gt;=61,"B2",IF(I172&gt;=51,"C1",IF(I172&gt;=41,"C2",IF(I172&gt;=33,"D","E")))))))</f>
        <v>A1</v>
      </c>
      <c r="M172" s="529" t="str">
        <f t="shared" si="18"/>
        <v>E</v>
      </c>
    </row>
    <row r="173" spans="1:13" x14ac:dyDescent="0.25">
      <c r="A173" s="530" t="s">
        <v>376</v>
      </c>
      <c r="B173" s="531"/>
      <c r="C173" s="531"/>
      <c r="D173" s="531"/>
      <c r="E173" s="531"/>
      <c r="F173" s="531"/>
      <c r="G173" s="531"/>
      <c r="H173" s="531"/>
      <c r="I173" s="531"/>
      <c r="J173" s="531"/>
      <c r="K173" s="531"/>
      <c r="L173" s="531"/>
      <c r="M173" s="532"/>
    </row>
    <row r="174" spans="1:13" x14ac:dyDescent="0.25">
      <c r="A174" s="509" t="s">
        <v>377</v>
      </c>
      <c r="B174" s="510"/>
      <c r="C174" s="510"/>
      <c r="D174" s="510"/>
      <c r="E174" s="510"/>
      <c r="F174" s="510"/>
      <c r="G174" s="510"/>
      <c r="H174" s="510"/>
      <c r="I174" s="510"/>
      <c r="J174" s="510"/>
      <c r="K174" s="510"/>
      <c r="L174" s="510"/>
      <c r="M174" s="511"/>
    </row>
    <row r="175" spans="1:13" x14ac:dyDescent="0.25">
      <c r="A175" s="509" t="s">
        <v>378</v>
      </c>
      <c r="B175" s="510"/>
      <c r="C175" s="510"/>
      <c r="D175" s="510"/>
      <c r="E175" s="510"/>
      <c r="F175" s="510" t="s">
        <v>583</v>
      </c>
      <c r="G175" s="510"/>
      <c r="H175" s="510"/>
      <c r="I175" s="510"/>
      <c r="J175" s="510"/>
      <c r="K175" s="510" t="s">
        <v>502</v>
      </c>
      <c r="L175" s="510"/>
      <c r="M175" s="511"/>
    </row>
    <row r="176" spans="1:13" x14ac:dyDescent="0.25">
      <c r="A176" s="525" t="s">
        <v>380</v>
      </c>
      <c r="B176" s="526"/>
      <c r="C176" s="526"/>
      <c r="D176" s="526"/>
      <c r="E176" s="526"/>
      <c r="F176" s="514" t="s">
        <v>402</v>
      </c>
      <c r="G176" s="514"/>
      <c r="H176" s="514"/>
      <c r="I176" s="514"/>
      <c r="J176" s="514"/>
      <c r="K176" s="514" t="s">
        <v>402</v>
      </c>
      <c r="L176" s="514"/>
      <c r="M176" s="515"/>
    </row>
    <row r="177" spans="1:13" x14ac:dyDescent="0.25">
      <c r="A177" s="509" t="s">
        <v>381</v>
      </c>
      <c r="B177" s="510"/>
      <c r="C177" s="510"/>
      <c r="D177" s="510"/>
      <c r="E177" s="510"/>
      <c r="F177" s="510"/>
      <c r="G177" s="510"/>
      <c r="H177" s="510"/>
      <c r="I177" s="510"/>
      <c r="J177" s="510"/>
      <c r="K177" s="510"/>
      <c r="L177" s="510"/>
      <c r="M177" s="511"/>
    </row>
    <row r="178" spans="1:13" x14ac:dyDescent="0.25">
      <c r="A178" s="509" t="s">
        <v>378</v>
      </c>
      <c r="B178" s="510"/>
      <c r="C178" s="510"/>
      <c r="D178" s="510"/>
      <c r="E178" s="510"/>
      <c r="F178" s="510" t="s">
        <v>583</v>
      </c>
      <c r="G178" s="510"/>
      <c r="H178" s="510"/>
      <c r="I178" s="510"/>
      <c r="J178" s="510"/>
      <c r="K178" s="510" t="s">
        <v>502</v>
      </c>
      <c r="L178" s="510"/>
      <c r="M178" s="511"/>
    </row>
    <row r="179" spans="1:13" x14ac:dyDescent="0.25">
      <c r="A179" s="523" t="s">
        <v>382</v>
      </c>
      <c r="B179" s="524"/>
      <c r="C179" s="524"/>
      <c r="D179" s="524"/>
      <c r="E179" s="524"/>
      <c r="F179" s="510" t="s">
        <v>402</v>
      </c>
      <c r="G179" s="510"/>
      <c r="H179" s="510"/>
      <c r="I179" s="510"/>
      <c r="J179" s="510"/>
      <c r="K179" s="510" t="s">
        <v>397</v>
      </c>
      <c r="L179" s="510"/>
      <c r="M179" s="511"/>
    </row>
    <row r="180" spans="1:13" x14ac:dyDescent="0.25">
      <c r="A180" s="523" t="s">
        <v>383</v>
      </c>
      <c r="B180" s="524"/>
      <c r="C180" s="524"/>
      <c r="D180" s="524"/>
      <c r="E180" s="524"/>
      <c r="F180" s="514" t="s">
        <v>397</v>
      </c>
      <c r="G180" s="514"/>
      <c r="H180" s="514"/>
      <c r="I180" s="514"/>
      <c r="J180" s="514"/>
      <c r="K180" s="514" t="s">
        <v>402</v>
      </c>
      <c r="L180" s="514"/>
      <c r="M180" s="515"/>
    </row>
    <row r="181" spans="1:13" x14ac:dyDescent="0.25">
      <c r="A181" s="516" t="s">
        <v>384</v>
      </c>
      <c r="B181" s="517"/>
      <c r="C181" s="517"/>
      <c r="D181" s="517"/>
      <c r="E181" s="518"/>
      <c r="F181" s="519" t="s">
        <v>402</v>
      </c>
      <c r="G181" s="520"/>
      <c r="H181" s="520"/>
      <c r="I181" s="520"/>
      <c r="J181" s="521"/>
      <c r="K181" s="519" t="s">
        <v>397</v>
      </c>
      <c r="L181" s="520"/>
      <c r="M181" s="522"/>
    </row>
    <row r="182" spans="1:13" x14ac:dyDescent="0.25">
      <c r="A182" s="516" t="s">
        <v>385</v>
      </c>
      <c r="B182" s="517"/>
      <c r="C182" s="517"/>
      <c r="D182" s="517"/>
      <c r="E182" s="518"/>
      <c r="F182" s="519" t="s">
        <v>397</v>
      </c>
      <c r="G182" s="520"/>
      <c r="H182" s="520"/>
      <c r="I182" s="520"/>
      <c r="J182" s="521"/>
      <c r="K182" s="519" t="s">
        <v>397</v>
      </c>
      <c r="L182" s="520"/>
      <c r="M182" s="522"/>
    </row>
    <row r="183" spans="1:13" x14ac:dyDescent="0.25">
      <c r="A183" s="509" t="s">
        <v>386</v>
      </c>
      <c r="B183" s="510"/>
      <c r="C183" s="510"/>
      <c r="D183" s="510"/>
      <c r="E183" s="510"/>
      <c r="F183" s="510"/>
      <c r="G183" s="510"/>
      <c r="H183" s="510"/>
      <c r="I183" s="510"/>
      <c r="J183" s="510"/>
      <c r="K183" s="510"/>
      <c r="L183" s="510"/>
      <c r="M183" s="511"/>
    </row>
    <row r="184" spans="1:13" x14ac:dyDescent="0.25">
      <c r="A184" s="509" t="s">
        <v>378</v>
      </c>
      <c r="B184" s="510"/>
      <c r="C184" s="510"/>
      <c r="D184" s="510"/>
      <c r="E184" s="510"/>
      <c r="F184" s="510" t="s">
        <v>583</v>
      </c>
      <c r="G184" s="510"/>
      <c r="H184" s="510"/>
      <c r="I184" s="510"/>
      <c r="J184" s="510"/>
      <c r="K184" s="510" t="s">
        <v>502</v>
      </c>
      <c r="L184" s="510"/>
      <c r="M184" s="511"/>
    </row>
    <row r="185" spans="1:13" x14ac:dyDescent="0.25">
      <c r="A185" s="525" t="s">
        <v>387</v>
      </c>
      <c r="B185" s="526"/>
      <c r="C185" s="526"/>
      <c r="D185" s="526"/>
      <c r="E185" s="526"/>
      <c r="F185" s="526"/>
      <c r="G185" s="514" t="s">
        <v>588</v>
      </c>
      <c r="H185" s="514"/>
      <c r="I185" s="514"/>
      <c r="J185" s="514"/>
      <c r="K185" s="514"/>
      <c r="L185" s="514"/>
      <c r="M185" s="515"/>
    </row>
    <row r="186" spans="1:13" x14ac:dyDescent="0.25">
      <c r="A186" s="303" t="s">
        <v>503</v>
      </c>
      <c r="B186" s="519" t="s">
        <v>610</v>
      </c>
      <c r="C186" s="520"/>
      <c r="D186" s="520"/>
      <c r="E186" s="520"/>
      <c r="F186" s="520"/>
      <c r="G186" s="520"/>
      <c r="H186" s="520"/>
      <c r="I186" s="520"/>
      <c r="J186" s="520"/>
      <c r="K186" s="520"/>
      <c r="L186" s="520"/>
      <c r="M186" s="522"/>
    </row>
    <row r="187" spans="1:13" x14ac:dyDescent="0.25">
      <c r="A187" s="303" t="s">
        <v>388</v>
      </c>
      <c r="B187" s="519" t="s">
        <v>607</v>
      </c>
      <c r="C187" s="520"/>
      <c r="D187" s="520"/>
      <c r="E187" s="520"/>
      <c r="F187" s="520"/>
      <c r="G187" s="520"/>
      <c r="H187" s="520"/>
      <c r="I187" s="520"/>
      <c r="J187" s="520"/>
      <c r="K187" s="520"/>
      <c r="L187" s="520"/>
      <c r="M187" s="522"/>
    </row>
    <row r="188" spans="1:13" x14ac:dyDescent="0.25">
      <c r="A188" s="509" t="s">
        <v>584</v>
      </c>
      <c r="B188" s="510"/>
      <c r="C188" s="510"/>
      <c r="D188" s="510" t="s">
        <v>613</v>
      </c>
      <c r="E188" s="510"/>
      <c r="F188" s="510"/>
      <c r="G188" s="510"/>
      <c r="H188" s="510"/>
      <c r="I188" s="510"/>
      <c r="J188" s="510" t="s">
        <v>504</v>
      </c>
      <c r="K188" s="510"/>
      <c r="L188" s="510"/>
      <c r="M188" s="511"/>
    </row>
    <row r="189" spans="1:13" x14ac:dyDescent="0.25">
      <c r="A189" s="509"/>
      <c r="B189" s="510"/>
      <c r="C189" s="510"/>
      <c r="D189" s="510"/>
      <c r="E189" s="510"/>
      <c r="F189" s="510"/>
      <c r="G189" s="510"/>
      <c r="H189" s="510"/>
      <c r="I189" s="510"/>
      <c r="J189" s="510"/>
      <c r="K189" s="510"/>
      <c r="L189" s="510"/>
      <c r="M189" s="511"/>
    </row>
    <row r="190" spans="1:13" x14ac:dyDescent="0.25">
      <c r="A190" s="509"/>
      <c r="B190" s="510"/>
      <c r="C190" s="510"/>
      <c r="D190" s="510"/>
      <c r="E190" s="510"/>
      <c r="F190" s="510"/>
      <c r="G190" s="510"/>
      <c r="H190" s="510"/>
      <c r="I190" s="510"/>
      <c r="J190" s="510"/>
      <c r="K190" s="510"/>
      <c r="L190" s="510"/>
      <c r="M190" s="511"/>
    </row>
    <row r="191" spans="1:13" x14ac:dyDescent="0.25">
      <c r="A191" s="509"/>
      <c r="B191" s="510"/>
      <c r="C191" s="510"/>
      <c r="D191" s="510"/>
      <c r="E191" s="510"/>
      <c r="F191" s="510"/>
      <c r="G191" s="510"/>
      <c r="H191" s="510"/>
      <c r="I191" s="510"/>
      <c r="J191" s="510"/>
      <c r="K191" s="510"/>
      <c r="L191" s="510"/>
      <c r="M191" s="511"/>
    </row>
    <row r="192" spans="1:13" x14ac:dyDescent="0.25">
      <c r="A192" s="551" t="s">
        <v>389</v>
      </c>
      <c r="B192" s="552"/>
      <c r="C192" s="552"/>
      <c r="D192" s="552"/>
      <c r="E192" s="552"/>
      <c r="F192" s="552"/>
      <c r="G192" s="552"/>
      <c r="H192" s="553" t="s">
        <v>390</v>
      </c>
      <c r="I192" s="554"/>
      <c r="J192" s="554"/>
      <c r="K192" s="554"/>
      <c r="L192" s="554"/>
      <c r="M192" s="555"/>
    </row>
    <row r="193" spans="1:13" x14ac:dyDescent="0.25">
      <c r="A193" s="306" t="s">
        <v>391</v>
      </c>
      <c r="B193" s="552" t="s">
        <v>20</v>
      </c>
      <c r="C193" s="552"/>
      <c r="D193" s="316" t="s">
        <v>391</v>
      </c>
      <c r="E193" s="307"/>
      <c r="F193" s="552" t="s">
        <v>20</v>
      </c>
      <c r="G193" s="552"/>
      <c r="H193" s="317"/>
      <c r="I193" s="317"/>
      <c r="J193" s="318" t="s">
        <v>392</v>
      </c>
      <c r="K193" s="317"/>
      <c r="L193" s="318" t="s">
        <v>20</v>
      </c>
      <c r="M193" s="201"/>
    </row>
    <row r="194" spans="1:13" x14ac:dyDescent="0.25">
      <c r="A194" s="202" t="s">
        <v>393</v>
      </c>
      <c r="B194" s="548" t="s">
        <v>394</v>
      </c>
      <c r="C194" s="548"/>
      <c r="D194" s="548" t="s">
        <v>395</v>
      </c>
      <c r="E194" s="548"/>
      <c r="F194" s="548" t="s">
        <v>396</v>
      </c>
      <c r="G194" s="548"/>
      <c r="H194" s="317"/>
      <c r="I194" s="317"/>
      <c r="J194" s="549">
        <v>3</v>
      </c>
      <c r="K194" s="550"/>
      <c r="L194" s="307" t="s">
        <v>397</v>
      </c>
      <c r="M194" s="201"/>
    </row>
    <row r="195" spans="1:13" x14ac:dyDescent="0.25">
      <c r="A195" s="202" t="s">
        <v>398</v>
      </c>
      <c r="B195" s="548" t="s">
        <v>399</v>
      </c>
      <c r="C195" s="548"/>
      <c r="D195" s="548" t="s">
        <v>400</v>
      </c>
      <c r="E195" s="548"/>
      <c r="F195" s="548" t="s">
        <v>401</v>
      </c>
      <c r="G195" s="548"/>
      <c r="H195" s="317"/>
      <c r="I195" s="317"/>
      <c r="J195" s="549">
        <v>2</v>
      </c>
      <c r="K195" s="550"/>
      <c r="L195" s="307" t="s">
        <v>402</v>
      </c>
      <c r="M195" s="201"/>
    </row>
    <row r="196" spans="1:13" x14ac:dyDescent="0.25">
      <c r="A196" s="202" t="s">
        <v>403</v>
      </c>
      <c r="B196" s="548" t="s">
        <v>404</v>
      </c>
      <c r="C196" s="548"/>
      <c r="D196" s="548" t="s">
        <v>405</v>
      </c>
      <c r="E196" s="548"/>
      <c r="F196" s="548" t="s">
        <v>406</v>
      </c>
      <c r="G196" s="548"/>
      <c r="H196" s="317"/>
      <c r="I196" s="317"/>
      <c r="J196" s="549">
        <v>1</v>
      </c>
      <c r="K196" s="550"/>
      <c r="L196" s="307" t="s">
        <v>407</v>
      </c>
      <c r="M196" s="201"/>
    </row>
    <row r="197" spans="1:13" ht="15.75" thickBot="1" x14ac:dyDescent="0.3">
      <c r="A197" s="203" t="s">
        <v>408</v>
      </c>
      <c r="B197" s="560" t="s">
        <v>409</v>
      </c>
      <c r="C197" s="560"/>
      <c r="D197" s="560" t="s">
        <v>410</v>
      </c>
      <c r="E197" s="560"/>
      <c r="F197" s="560" t="s">
        <v>411</v>
      </c>
      <c r="G197" s="560"/>
      <c r="H197" s="204"/>
      <c r="I197" s="204"/>
      <c r="J197" s="204"/>
      <c r="K197" s="204"/>
      <c r="L197" s="204"/>
      <c r="M197" s="205"/>
    </row>
    <row r="198" spans="1:13" ht="15.75" thickBot="1" x14ac:dyDescent="0.3"/>
    <row r="199" spans="1:13" ht="15.75" x14ac:dyDescent="0.25">
      <c r="A199" s="188"/>
      <c r="B199" s="533" t="s">
        <v>470</v>
      </c>
      <c r="C199" s="533"/>
      <c r="D199" s="533"/>
      <c r="E199" s="533"/>
      <c r="F199" s="533"/>
      <c r="G199" s="533"/>
      <c r="H199" s="533"/>
      <c r="I199" s="534"/>
      <c r="J199" s="535" t="s">
        <v>471</v>
      </c>
      <c r="K199" s="533"/>
      <c r="L199" s="533"/>
      <c r="M199" s="536"/>
    </row>
    <row r="200" spans="1:13" ht="21" x14ac:dyDescent="0.35">
      <c r="A200" s="537" t="s">
        <v>472</v>
      </c>
      <c r="B200" s="538"/>
      <c r="C200" s="538"/>
      <c r="D200" s="538"/>
      <c r="E200" s="538"/>
      <c r="F200" s="538"/>
      <c r="G200" s="538"/>
      <c r="H200" s="538"/>
      <c r="I200" s="538"/>
      <c r="J200" s="538"/>
      <c r="K200" s="538"/>
      <c r="L200" s="538"/>
      <c r="M200" s="539"/>
    </row>
    <row r="201" spans="1:13" ht="21" x14ac:dyDescent="0.35">
      <c r="A201" s="189"/>
      <c r="B201" s="540" t="s">
        <v>473</v>
      </c>
      <c r="C201" s="540"/>
      <c r="D201" s="540"/>
      <c r="E201" s="541"/>
      <c r="F201" s="190" t="s">
        <v>474</v>
      </c>
      <c r="G201" s="190"/>
      <c r="H201" s="542" t="s">
        <v>475</v>
      </c>
      <c r="I201" s="543"/>
      <c r="J201" s="544"/>
      <c r="K201" s="191" t="s">
        <v>476</v>
      </c>
      <c r="L201" s="304"/>
      <c r="M201" s="192"/>
    </row>
    <row r="202" spans="1:13" x14ac:dyDescent="0.25">
      <c r="A202" s="545" t="s">
        <v>542</v>
      </c>
      <c r="B202" s="543"/>
      <c r="C202" s="543"/>
      <c r="D202" s="543"/>
      <c r="E202" s="543"/>
      <c r="F202" s="543"/>
      <c r="G202" s="543"/>
      <c r="H202" s="543"/>
      <c r="I202" s="543"/>
      <c r="J202" s="543"/>
      <c r="K202" s="543"/>
      <c r="L202" s="543"/>
      <c r="M202" s="546"/>
    </row>
    <row r="203" spans="1:13" x14ac:dyDescent="0.25">
      <c r="A203" s="516" t="s">
        <v>477</v>
      </c>
      <c r="B203" s="517"/>
      <c r="C203" s="517"/>
      <c r="D203" s="517"/>
      <c r="E203" s="517"/>
      <c r="F203" s="517"/>
      <c r="G203" s="517"/>
      <c r="H203" s="517"/>
      <c r="I203" s="517"/>
      <c r="J203" s="517"/>
      <c r="K203" s="517"/>
      <c r="L203" s="517"/>
      <c r="M203" s="547"/>
    </row>
    <row r="204" spans="1:13" x14ac:dyDescent="0.25">
      <c r="A204" s="523" t="s">
        <v>478</v>
      </c>
      <c r="B204" s="524"/>
      <c r="C204" s="519" t="s">
        <v>165</v>
      </c>
      <c r="D204" s="556"/>
      <c r="E204" s="556"/>
      <c r="F204" s="556"/>
      <c r="G204" s="557"/>
      <c r="H204" s="304" t="s">
        <v>479</v>
      </c>
      <c r="I204" s="193"/>
      <c r="J204" s="558">
        <v>5</v>
      </c>
      <c r="K204" s="558"/>
      <c r="L204" s="558"/>
      <c r="M204" s="559"/>
    </row>
    <row r="205" spans="1:13" x14ac:dyDescent="0.25">
      <c r="A205" s="523" t="s">
        <v>480</v>
      </c>
      <c r="B205" s="524"/>
      <c r="C205" s="519" t="s">
        <v>343</v>
      </c>
      <c r="D205" s="556"/>
      <c r="E205" s="556"/>
      <c r="F205" s="556"/>
      <c r="G205" s="557"/>
      <c r="H205" s="304" t="s">
        <v>481</v>
      </c>
      <c r="I205" s="193"/>
      <c r="J205" s="514" t="s">
        <v>508</v>
      </c>
      <c r="K205" s="558"/>
      <c r="L205" s="558"/>
      <c r="M205" s="559"/>
    </row>
    <row r="206" spans="1:13" x14ac:dyDescent="0.25">
      <c r="A206" s="523" t="s">
        <v>483</v>
      </c>
      <c r="B206" s="524"/>
      <c r="C206" s="519" t="s">
        <v>509</v>
      </c>
      <c r="D206" s="556"/>
      <c r="E206" s="556"/>
      <c r="F206" s="556"/>
      <c r="G206" s="557"/>
      <c r="H206" s="304" t="s">
        <v>485</v>
      </c>
      <c r="I206" s="193"/>
      <c r="J206" s="558">
        <v>9419129548</v>
      </c>
      <c r="K206" s="558"/>
      <c r="L206" s="558"/>
      <c r="M206" s="559"/>
    </row>
    <row r="207" spans="1:13" x14ac:dyDescent="0.25">
      <c r="A207" s="523" t="s">
        <v>486</v>
      </c>
      <c r="B207" s="524"/>
      <c r="C207" s="519" t="s">
        <v>166</v>
      </c>
      <c r="D207" s="556"/>
      <c r="E207" s="556"/>
      <c r="F207" s="556"/>
      <c r="G207" s="557"/>
      <c r="H207" s="523" t="s">
        <v>18</v>
      </c>
      <c r="I207" s="524"/>
      <c r="J207" s="514" t="s">
        <v>167</v>
      </c>
      <c r="K207" s="558"/>
      <c r="L207" s="558"/>
      <c r="M207" s="559"/>
    </row>
    <row r="208" spans="1:13" x14ac:dyDescent="0.25">
      <c r="A208" s="509" t="s">
        <v>487</v>
      </c>
      <c r="B208" s="510"/>
      <c r="C208" s="510"/>
      <c r="D208" s="510"/>
      <c r="E208" s="510"/>
      <c r="F208" s="510"/>
      <c r="G208" s="510"/>
      <c r="H208" s="510"/>
      <c r="I208" s="510"/>
      <c r="J208" s="510"/>
      <c r="K208" s="510"/>
      <c r="L208" s="510"/>
      <c r="M208" s="511"/>
    </row>
    <row r="209" spans="1:13" x14ac:dyDescent="0.25">
      <c r="A209" s="512" t="s">
        <v>488</v>
      </c>
      <c r="B209" s="510" t="s">
        <v>489</v>
      </c>
      <c r="C209" s="510"/>
      <c r="D209" s="510"/>
      <c r="E209" s="510"/>
      <c r="F209" s="510"/>
      <c r="G209" s="510"/>
      <c r="H209" s="510" t="s">
        <v>490</v>
      </c>
      <c r="I209" s="510"/>
      <c r="J209" s="510"/>
      <c r="K209" s="510"/>
      <c r="L209" s="510"/>
      <c r="M209" s="511"/>
    </row>
    <row r="210" spans="1:13" ht="30" x14ac:dyDescent="0.25">
      <c r="A210" s="512"/>
      <c r="B210" s="194" t="s">
        <v>491</v>
      </c>
      <c r="C210" s="194" t="s">
        <v>571</v>
      </c>
      <c r="D210" s="194" t="s">
        <v>572</v>
      </c>
      <c r="E210" s="194" t="s">
        <v>573</v>
      </c>
      <c r="F210" s="194">
        <v>100</v>
      </c>
      <c r="G210" s="195" t="s">
        <v>20</v>
      </c>
      <c r="H210" s="194" t="s">
        <v>492</v>
      </c>
      <c r="I210" s="194" t="s">
        <v>571</v>
      </c>
      <c r="J210" s="194" t="s">
        <v>572</v>
      </c>
      <c r="K210" s="194" t="s">
        <v>493</v>
      </c>
      <c r="L210" s="194">
        <v>100</v>
      </c>
      <c r="M210" s="196" t="s">
        <v>20</v>
      </c>
    </row>
    <row r="211" spans="1:13" x14ac:dyDescent="0.25">
      <c r="A211" s="303" t="s">
        <v>11</v>
      </c>
      <c r="B211" s="359">
        <v>5.75</v>
      </c>
      <c r="C211" s="349">
        <v>4</v>
      </c>
      <c r="D211" s="349">
        <v>3</v>
      </c>
      <c r="E211" s="359">
        <v>42.5</v>
      </c>
      <c r="F211" s="198">
        <f>SUM(B211:E211)</f>
        <v>55.25</v>
      </c>
      <c r="G211" s="349" t="str">
        <f>IF(F211&gt;=91,"A1",IF(F211&gt;=81,"A2",IF(F211&gt;=71,"B1",IF(F211&gt;=61,"B2",IF(F211&gt;=51,"C1",IF(F211&gt;=41,"C2",IF(F211&gt;=33,"D","E")))))))</f>
        <v>C1</v>
      </c>
      <c r="H211" s="349">
        <v>7</v>
      </c>
      <c r="I211" s="349">
        <v>4</v>
      </c>
      <c r="J211" s="349">
        <v>4</v>
      </c>
      <c r="K211" s="114">
        <v>41.5</v>
      </c>
      <c r="L211" s="332">
        <f>SUM(H211:K211)</f>
        <v>56.5</v>
      </c>
      <c r="M211" s="349" t="str">
        <f t="shared" ref="M211:M215" si="19">IF(L211&gt;=91,"A1",IF(L211&gt;=81,"A2",IF(L211&gt;=71,"B1",IF(L211&gt;=61,"B2",IF(L211&gt;=51,"C1",IF(L211&gt;=41,"C2",IF(L211&gt;=33,"D","E")))))))</f>
        <v>C1</v>
      </c>
    </row>
    <row r="212" spans="1:13" ht="15.75" x14ac:dyDescent="0.25">
      <c r="A212" s="303" t="s">
        <v>12</v>
      </c>
      <c r="B212" s="362">
        <v>6.75</v>
      </c>
      <c r="C212" s="349">
        <v>4</v>
      </c>
      <c r="D212" s="349">
        <v>3</v>
      </c>
      <c r="E212" s="349">
        <v>49</v>
      </c>
      <c r="F212" s="198">
        <f t="shared" ref="F212:F215" si="20">(B212+C212+D212+E212)</f>
        <v>62.75</v>
      </c>
      <c r="G212" s="349" t="str">
        <f t="shared" ref="G212:G215" si="21">IF(F212&gt;=91,"A1",IF(F212&gt;=81,"A2",IF(F212&gt;=71,"B1",IF(F212&gt;=61,"B2",IF(F212&gt;=51,"C1",IF(F212&gt;=41,"C2",IF(F212&gt;=33,"D","E")))))))</f>
        <v>B2</v>
      </c>
      <c r="H212" s="363">
        <v>6.5</v>
      </c>
      <c r="I212" s="349">
        <v>4</v>
      </c>
      <c r="J212" s="349">
        <v>4</v>
      </c>
      <c r="K212" s="197">
        <v>58</v>
      </c>
      <c r="L212" s="332">
        <f t="shared" ref="L212:L215" si="22">SUM(H212:K212)</f>
        <v>72.5</v>
      </c>
      <c r="M212" s="349" t="str">
        <f t="shared" si="19"/>
        <v>B1</v>
      </c>
    </row>
    <row r="213" spans="1:13" ht="15.75" x14ac:dyDescent="0.25">
      <c r="A213" s="303" t="s">
        <v>494</v>
      </c>
      <c r="B213" s="349">
        <v>8</v>
      </c>
      <c r="C213" s="349">
        <v>4</v>
      </c>
      <c r="D213" s="349">
        <v>3</v>
      </c>
      <c r="E213" s="349">
        <v>46</v>
      </c>
      <c r="F213" s="349">
        <f t="shared" si="20"/>
        <v>61</v>
      </c>
      <c r="G213" s="349" t="str">
        <f t="shared" si="21"/>
        <v>B2</v>
      </c>
      <c r="H213" s="363">
        <v>7</v>
      </c>
      <c r="I213" s="349">
        <v>4</v>
      </c>
      <c r="J213" s="349">
        <v>3.5</v>
      </c>
      <c r="K213" s="197">
        <v>57.5</v>
      </c>
      <c r="L213" s="332">
        <f t="shared" si="22"/>
        <v>72</v>
      </c>
      <c r="M213" s="349" t="str">
        <f t="shared" si="19"/>
        <v>B1</v>
      </c>
    </row>
    <row r="214" spans="1:13" ht="15.75" x14ac:dyDescent="0.25">
      <c r="A214" s="303" t="s">
        <v>23</v>
      </c>
      <c r="B214" s="349">
        <v>7</v>
      </c>
      <c r="C214" s="349">
        <v>4</v>
      </c>
      <c r="D214" s="349">
        <v>3.5</v>
      </c>
      <c r="E214" s="349">
        <v>50.5</v>
      </c>
      <c r="F214" s="349">
        <f t="shared" si="20"/>
        <v>65</v>
      </c>
      <c r="G214" s="349" t="str">
        <f t="shared" si="21"/>
        <v>B2</v>
      </c>
      <c r="H214" s="363">
        <v>7.5</v>
      </c>
      <c r="I214" s="352">
        <v>4</v>
      </c>
      <c r="J214" s="332">
        <v>4</v>
      </c>
      <c r="K214" s="197">
        <v>47.5</v>
      </c>
      <c r="L214" s="332">
        <f t="shared" si="22"/>
        <v>63</v>
      </c>
      <c r="M214" s="198" t="str">
        <f t="shared" si="19"/>
        <v>B2</v>
      </c>
    </row>
    <row r="215" spans="1:13" x14ac:dyDescent="0.25">
      <c r="A215" s="303" t="s">
        <v>26</v>
      </c>
      <c r="B215" s="114">
        <v>8.5</v>
      </c>
      <c r="C215" s="349">
        <v>3</v>
      </c>
      <c r="D215" s="349">
        <v>3</v>
      </c>
      <c r="E215" s="349">
        <v>44</v>
      </c>
      <c r="F215" s="114">
        <f t="shared" si="20"/>
        <v>58.5</v>
      </c>
      <c r="G215" s="349" t="str">
        <f t="shared" si="21"/>
        <v>C1</v>
      </c>
      <c r="H215" s="349">
        <v>5.5</v>
      </c>
      <c r="I215" s="349">
        <v>4</v>
      </c>
      <c r="J215" s="349">
        <v>3</v>
      </c>
      <c r="K215" s="349">
        <v>61.5</v>
      </c>
      <c r="L215" s="332">
        <f t="shared" si="22"/>
        <v>74</v>
      </c>
      <c r="M215" s="349" t="str">
        <f t="shared" si="19"/>
        <v>B1</v>
      </c>
    </row>
    <row r="216" spans="1:13" ht="15.75" x14ac:dyDescent="0.25">
      <c r="A216" s="303" t="s">
        <v>574</v>
      </c>
      <c r="B216" s="349"/>
      <c r="C216" s="349"/>
      <c r="D216" s="349"/>
      <c r="E216" s="364">
        <v>28.5</v>
      </c>
      <c r="F216" s="197"/>
      <c r="G216" s="349"/>
      <c r="H216" s="349"/>
      <c r="I216" s="349"/>
      <c r="J216" s="349"/>
      <c r="K216" s="349">
        <v>39</v>
      </c>
      <c r="L216" s="349"/>
      <c r="M216" s="350"/>
    </row>
    <row r="217" spans="1:13" x14ac:dyDescent="0.25">
      <c r="A217" s="303" t="s">
        <v>575</v>
      </c>
      <c r="B217" s="328"/>
      <c r="C217" s="328"/>
      <c r="D217" s="328"/>
      <c r="E217" s="31">
        <v>34.5</v>
      </c>
      <c r="F217" s="328"/>
      <c r="G217" s="328"/>
      <c r="H217" s="328"/>
      <c r="I217" s="328"/>
      <c r="J217" s="328"/>
      <c r="K217" s="31">
        <v>34.5</v>
      </c>
      <c r="L217" s="328"/>
      <c r="M217" s="329"/>
    </row>
    <row r="218" spans="1:13" x14ac:dyDescent="0.25">
      <c r="A218" s="303" t="s">
        <v>576</v>
      </c>
      <c r="B218" s="328"/>
      <c r="C218" s="328"/>
      <c r="D218" s="328"/>
      <c r="E218" s="328">
        <v>30</v>
      </c>
      <c r="F218" s="328"/>
      <c r="G218" s="328"/>
      <c r="H218" s="328"/>
      <c r="I218" s="328"/>
      <c r="J218" s="328"/>
      <c r="K218" s="328">
        <v>29</v>
      </c>
      <c r="L218" s="328"/>
      <c r="M218" s="329"/>
    </row>
    <row r="219" spans="1:13" x14ac:dyDescent="0.25">
      <c r="A219" s="303" t="s">
        <v>577</v>
      </c>
      <c r="B219" s="328"/>
      <c r="C219" s="328"/>
      <c r="D219" s="328"/>
      <c r="E219" s="328">
        <v>0</v>
      </c>
      <c r="F219" s="328"/>
      <c r="G219" s="328"/>
      <c r="H219" s="328"/>
      <c r="I219" s="328"/>
      <c r="J219" s="328"/>
      <c r="K219" s="332">
        <v>5</v>
      </c>
      <c r="L219" s="328"/>
      <c r="M219" s="329"/>
    </row>
    <row r="220" spans="1:13" ht="26.25" x14ac:dyDescent="0.25">
      <c r="A220" s="303" t="s">
        <v>497</v>
      </c>
      <c r="B220" s="305">
        <v>500</v>
      </c>
      <c r="C220" s="301" t="s">
        <v>498</v>
      </c>
      <c r="D220" s="200">
        <f>(F211+F212+F213+F214+F215)</f>
        <v>302.5</v>
      </c>
      <c r="E220" s="199"/>
      <c r="F220" s="301" t="s">
        <v>578</v>
      </c>
      <c r="G220" s="200">
        <f>(D220/500)*100</f>
        <v>60.5</v>
      </c>
      <c r="H220" s="199"/>
      <c r="I220" s="311"/>
      <c r="J220" s="513" t="s">
        <v>579</v>
      </c>
      <c r="K220" s="513"/>
      <c r="L220" s="514" t="str">
        <f>IF(G220&gt;=91,"A1",IF(G220&gt;=81,"A2",IF(G220&gt;=71,"B1",IF(G220&gt;=61,"B2",IF(G220&gt;=51,"C1",IF(G220&gt;=41,"C2",IF(G220&gt;=33,"D","E")))))))</f>
        <v>C1</v>
      </c>
      <c r="M220" s="515" t="str">
        <f t="shared" ref="M220:M222" si="23">IF(K220&gt;=91,"A1",IF(K220&gt;=81,"A2",IF(K220&gt;=71,"B1",IF(K220&gt;=61,"B2",IF(K220&gt;=51,"C1",IF(K220&gt;=41,"C2",IF(K220&gt;=33,"D","E")))))))</f>
        <v>E</v>
      </c>
    </row>
    <row r="221" spans="1:13" ht="26.25" x14ac:dyDescent="0.25">
      <c r="A221" s="312" t="s">
        <v>499</v>
      </c>
      <c r="B221" s="305">
        <v>500</v>
      </c>
      <c r="C221" s="301" t="s">
        <v>500</v>
      </c>
      <c r="D221" s="200">
        <f>(L211+L212+L213+L214+L215)</f>
        <v>338</v>
      </c>
      <c r="E221" s="199"/>
      <c r="F221" s="301" t="s">
        <v>580</v>
      </c>
      <c r="G221" s="200">
        <f>D221/500*100</f>
        <v>67.600000000000009</v>
      </c>
      <c r="H221" s="200"/>
      <c r="I221" s="313"/>
      <c r="J221" s="513" t="s">
        <v>581</v>
      </c>
      <c r="K221" s="513"/>
      <c r="L221" s="514" t="str">
        <f>IF(G221&gt;=91,"A1",IF(G221&gt;=81,"A2",IF(G221&gt;=71,"B1",IF(G221&gt;=61,"B2",IF(G221&gt;=51,"C1",IF(G221&gt;=41,"C2",IF(G221&gt;=33,"D","E")))))))</f>
        <v>B2</v>
      </c>
      <c r="M221" s="515" t="str">
        <f t="shared" si="23"/>
        <v>E</v>
      </c>
    </row>
    <row r="222" spans="1:13" x14ac:dyDescent="0.25">
      <c r="A222" s="314" t="s">
        <v>543</v>
      </c>
      <c r="B222" s="322">
        <v>1000</v>
      </c>
      <c r="C222" s="322">
        <f>(D220+D221)</f>
        <v>640.5</v>
      </c>
      <c r="D222" s="527"/>
      <c r="E222" s="527"/>
      <c r="F222" s="319" t="s">
        <v>582</v>
      </c>
      <c r="G222" s="319"/>
      <c r="H222" s="319"/>
      <c r="I222" s="324">
        <f>(C222/1000)*100</f>
        <v>64.05</v>
      </c>
      <c r="J222" s="319" t="s">
        <v>501</v>
      </c>
      <c r="K222" s="319"/>
      <c r="L222" s="528" t="str">
        <f>IF(I222&gt;=91,"A1",IF(I222&gt;=81,"A2",IF(I222&gt;=71,"B1",IF(I222&gt;=61,"B2",IF(I222&gt;=51,"C1",IF(I222&gt;=41,"C2",IF(I222&gt;=33,"D","E")))))))</f>
        <v>B2</v>
      </c>
      <c r="M222" s="529" t="str">
        <f t="shared" si="23"/>
        <v>E</v>
      </c>
    </row>
    <row r="223" spans="1:13" x14ac:dyDescent="0.25">
      <c r="A223" s="530" t="s">
        <v>376</v>
      </c>
      <c r="B223" s="531"/>
      <c r="C223" s="531"/>
      <c r="D223" s="531"/>
      <c r="E223" s="531"/>
      <c r="F223" s="531"/>
      <c r="G223" s="531"/>
      <c r="H223" s="531"/>
      <c r="I223" s="531"/>
      <c r="J223" s="531"/>
      <c r="K223" s="531"/>
      <c r="L223" s="531"/>
      <c r="M223" s="532"/>
    </row>
    <row r="224" spans="1:13" x14ac:dyDescent="0.25">
      <c r="A224" s="509" t="s">
        <v>377</v>
      </c>
      <c r="B224" s="510"/>
      <c r="C224" s="510"/>
      <c r="D224" s="510"/>
      <c r="E224" s="510"/>
      <c r="F224" s="510"/>
      <c r="G224" s="510"/>
      <c r="H224" s="510"/>
      <c r="I224" s="510"/>
      <c r="J224" s="510"/>
      <c r="K224" s="510"/>
      <c r="L224" s="510"/>
      <c r="M224" s="511"/>
    </row>
    <row r="225" spans="1:13" x14ac:dyDescent="0.25">
      <c r="A225" s="509" t="s">
        <v>378</v>
      </c>
      <c r="B225" s="510"/>
      <c r="C225" s="510"/>
      <c r="D225" s="510"/>
      <c r="E225" s="510"/>
      <c r="F225" s="510" t="s">
        <v>583</v>
      </c>
      <c r="G225" s="510"/>
      <c r="H225" s="510"/>
      <c r="I225" s="510"/>
      <c r="J225" s="510"/>
      <c r="K225" s="510" t="s">
        <v>502</v>
      </c>
      <c r="L225" s="510"/>
      <c r="M225" s="511"/>
    </row>
    <row r="226" spans="1:13" x14ac:dyDescent="0.25">
      <c r="A226" s="525" t="s">
        <v>380</v>
      </c>
      <c r="B226" s="526"/>
      <c r="C226" s="526"/>
      <c r="D226" s="526"/>
      <c r="E226" s="526"/>
      <c r="F226" s="514" t="s">
        <v>402</v>
      </c>
      <c r="G226" s="514"/>
      <c r="H226" s="514"/>
      <c r="I226" s="514"/>
      <c r="J226" s="514"/>
      <c r="K226" s="514" t="s">
        <v>402</v>
      </c>
      <c r="L226" s="514"/>
      <c r="M226" s="515"/>
    </row>
    <row r="227" spans="1:13" x14ac:dyDescent="0.25">
      <c r="A227" s="509" t="s">
        <v>381</v>
      </c>
      <c r="B227" s="510"/>
      <c r="C227" s="510"/>
      <c r="D227" s="510"/>
      <c r="E227" s="510"/>
      <c r="F227" s="510"/>
      <c r="G227" s="510"/>
      <c r="H227" s="510"/>
      <c r="I227" s="510"/>
      <c r="J227" s="510"/>
      <c r="K227" s="510"/>
      <c r="L227" s="510"/>
      <c r="M227" s="511"/>
    </row>
    <row r="228" spans="1:13" x14ac:dyDescent="0.25">
      <c r="A228" s="509" t="s">
        <v>378</v>
      </c>
      <c r="B228" s="510"/>
      <c r="C228" s="510"/>
      <c r="D228" s="510"/>
      <c r="E228" s="510"/>
      <c r="F228" s="510" t="s">
        <v>583</v>
      </c>
      <c r="G228" s="510"/>
      <c r="H228" s="510"/>
      <c r="I228" s="510"/>
      <c r="J228" s="510"/>
      <c r="K228" s="510" t="s">
        <v>502</v>
      </c>
      <c r="L228" s="510"/>
      <c r="M228" s="511"/>
    </row>
    <row r="229" spans="1:13" x14ac:dyDescent="0.25">
      <c r="A229" s="523" t="s">
        <v>382</v>
      </c>
      <c r="B229" s="524"/>
      <c r="C229" s="524"/>
      <c r="D229" s="524"/>
      <c r="E229" s="524"/>
      <c r="F229" s="510" t="s">
        <v>397</v>
      </c>
      <c r="G229" s="510"/>
      <c r="H229" s="510"/>
      <c r="I229" s="510"/>
      <c r="J229" s="510"/>
      <c r="K229" s="510" t="s">
        <v>397</v>
      </c>
      <c r="L229" s="510"/>
      <c r="M229" s="511"/>
    </row>
    <row r="230" spans="1:13" x14ac:dyDescent="0.25">
      <c r="A230" s="523" t="s">
        <v>383</v>
      </c>
      <c r="B230" s="524"/>
      <c r="C230" s="524"/>
      <c r="D230" s="524"/>
      <c r="E230" s="524"/>
      <c r="F230" s="514" t="s">
        <v>397</v>
      </c>
      <c r="G230" s="514"/>
      <c r="H230" s="514"/>
      <c r="I230" s="514"/>
      <c r="J230" s="514"/>
      <c r="K230" s="514" t="s">
        <v>402</v>
      </c>
      <c r="L230" s="514"/>
      <c r="M230" s="515"/>
    </row>
    <row r="231" spans="1:13" x14ac:dyDescent="0.25">
      <c r="A231" s="516" t="s">
        <v>384</v>
      </c>
      <c r="B231" s="517"/>
      <c r="C231" s="517"/>
      <c r="D231" s="517"/>
      <c r="E231" s="518"/>
      <c r="F231" s="519" t="s">
        <v>402</v>
      </c>
      <c r="G231" s="520"/>
      <c r="H231" s="520"/>
      <c r="I231" s="520"/>
      <c r="J231" s="521"/>
      <c r="K231" s="519" t="s">
        <v>397</v>
      </c>
      <c r="L231" s="520"/>
      <c r="M231" s="522"/>
    </row>
    <row r="232" spans="1:13" x14ac:dyDescent="0.25">
      <c r="A232" s="516" t="s">
        <v>385</v>
      </c>
      <c r="B232" s="517"/>
      <c r="C232" s="517"/>
      <c r="D232" s="517"/>
      <c r="E232" s="518"/>
      <c r="F232" s="519" t="s">
        <v>397</v>
      </c>
      <c r="G232" s="520"/>
      <c r="H232" s="520"/>
      <c r="I232" s="520"/>
      <c r="J232" s="521"/>
      <c r="K232" s="519" t="s">
        <v>397</v>
      </c>
      <c r="L232" s="520"/>
      <c r="M232" s="522"/>
    </row>
    <row r="233" spans="1:13" x14ac:dyDescent="0.25">
      <c r="A233" s="509" t="s">
        <v>386</v>
      </c>
      <c r="B233" s="510"/>
      <c r="C233" s="510"/>
      <c r="D233" s="510"/>
      <c r="E233" s="510"/>
      <c r="F233" s="510"/>
      <c r="G233" s="510"/>
      <c r="H233" s="510"/>
      <c r="I233" s="510"/>
      <c r="J233" s="510"/>
      <c r="K233" s="510"/>
      <c r="L233" s="510"/>
      <c r="M233" s="511"/>
    </row>
    <row r="234" spans="1:13" x14ac:dyDescent="0.25">
      <c r="A234" s="509" t="s">
        <v>378</v>
      </c>
      <c r="B234" s="510"/>
      <c r="C234" s="510"/>
      <c r="D234" s="510"/>
      <c r="E234" s="510"/>
      <c r="F234" s="510" t="s">
        <v>583</v>
      </c>
      <c r="G234" s="510"/>
      <c r="H234" s="510"/>
      <c r="I234" s="510"/>
      <c r="J234" s="510"/>
      <c r="K234" s="510" t="s">
        <v>502</v>
      </c>
      <c r="L234" s="510"/>
      <c r="M234" s="511"/>
    </row>
    <row r="235" spans="1:13" x14ac:dyDescent="0.25">
      <c r="A235" s="525" t="s">
        <v>387</v>
      </c>
      <c r="B235" s="526"/>
      <c r="C235" s="526"/>
      <c r="D235" s="526"/>
      <c r="E235" s="526"/>
      <c r="F235" s="526"/>
      <c r="G235" s="514" t="s">
        <v>589</v>
      </c>
      <c r="H235" s="514"/>
      <c r="I235" s="514"/>
      <c r="J235" s="514"/>
      <c r="K235" s="514"/>
      <c r="L235" s="514"/>
      <c r="M235" s="515"/>
    </row>
    <row r="236" spans="1:13" x14ac:dyDescent="0.25">
      <c r="A236" s="303" t="s">
        <v>503</v>
      </c>
      <c r="B236" s="519" t="s">
        <v>609</v>
      </c>
      <c r="C236" s="520"/>
      <c r="D236" s="520"/>
      <c r="E236" s="520"/>
      <c r="F236" s="520"/>
      <c r="G236" s="520"/>
      <c r="H236" s="520"/>
      <c r="I236" s="520"/>
      <c r="J236" s="520"/>
      <c r="K236" s="520"/>
      <c r="L236" s="520"/>
      <c r="M236" s="522"/>
    </row>
    <row r="237" spans="1:13" x14ac:dyDescent="0.25">
      <c r="A237" s="303" t="s">
        <v>388</v>
      </c>
      <c r="B237" s="519" t="s">
        <v>607</v>
      </c>
      <c r="C237" s="520"/>
      <c r="D237" s="520"/>
      <c r="E237" s="520"/>
      <c r="F237" s="520"/>
      <c r="G237" s="520"/>
      <c r="H237" s="520"/>
      <c r="I237" s="520"/>
      <c r="J237" s="520"/>
      <c r="K237" s="520"/>
      <c r="L237" s="520"/>
      <c r="M237" s="522"/>
    </row>
    <row r="238" spans="1:13" x14ac:dyDescent="0.25">
      <c r="A238" s="509" t="s">
        <v>584</v>
      </c>
      <c r="B238" s="510"/>
      <c r="C238" s="510"/>
      <c r="D238" s="510" t="s">
        <v>613</v>
      </c>
      <c r="E238" s="510"/>
      <c r="F238" s="510"/>
      <c r="G238" s="510"/>
      <c r="H238" s="510"/>
      <c r="I238" s="510"/>
      <c r="J238" s="510" t="s">
        <v>504</v>
      </c>
      <c r="K238" s="510"/>
      <c r="L238" s="510"/>
      <c r="M238" s="511"/>
    </row>
    <row r="239" spans="1:13" x14ac:dyDescent="0.25">
      <c r="A239" s="509"/>
      <c r="B239" s="510"/>
      <c r="C239" s="510"/>
      <c r="D239" s="510"/>
      <c r="E239" s="510"/>
      <c r="F239" s="510"/>
      <c r="G239" s="510"/>
      <c r="H239" s="510"/>
      <c r="I239" s="510"/>
      <c r="J239" s="510"/>
      <c r="K239" s="510"/>
      <c r="L239" s="510"/>
      <c r="M239" s="511"/>
    </row>
    <row r="240" spans="1:13" x14ac:dyDescent="0.25">
      <c r="A240" s="509"/>
      <c r="B240" s="510"/>
      <c r="C240" s="510"/>
      <c r="D240" s="510"/>
      <c r="E240" s="510"/>
      <c r="F240" s="510"/>
      <c r="G240" s="510"/>
      <c r="H240" s="510"/>
      <c r="I240" s="510"/>
      <c r="J240" s="510"/>
      <c r="K240" s="510"/>
      <c r="L240" s="510"/>
      <c r="M240" s="511"/>
    </row>
    <row r="241" spans="1:13" x14ac:dyDescent="0.25">
      <c r="A241" s="509"/>
      <c r="B241" s="510"/>
      <c r="C241" s="510"/>
      <c r="D241" s="510"/>
      <c r="E241" s="510"/>
      <c r="F241" s="510"/>
      <c r="G241" s="510"/>
      <c r="H241" s="510"/>
      <c r="I241" s="510"/>
      <c r="J241" s="510"/>
      <c r="K241" s="510"/>
      <c r="L241" s="510"/>
      <c r="M241" s="511"/>
    </row>
    <row r="242" spans="1:13" x14ac:dyDescent="0.25">
      <c r="A242" s="551" t="s">
        <v>389</v>
      </c>
      <c r="B242" s="552"/>
      <c r="C242" s="552"/>
      <c r="D242" s="552"/>
      <c r="E242" s="552"/>
      <c r="F242" s="552"/>
      <c r="G242" s="552"/>
      <c r="H242" s="553" t="s">
        <v>390</v>
      </c>
      <c r="I242" s="554"/>
      <c r="J242" s="554"/>
      <c r="K242" s="554"/>
      <c r="L242" s="554"/>
      <c r="M242" s="555"/>
    </row>
    <row r="243" spans="1:13" x14ac:dyDescent="0.25">
      <c r="A243" s="306" t="s">
        <v>391</v>
      </c>
      <c r="B243" s="552" t="s">
        <v>20</v>
      </c>
      <c r="C243" s="552"/>
      <c r="D243" s="316" t="s">
        <v>391</v>
      </c>
      <c r="E243" s="307"/>
      <c r="F243" s="552" t="s">
        <v>20</v>
      </c>
      <c r="G243" s="552"/>
      <c r="H243" s="317"/>
      <c r="I243" s="317"/>
      <c r="J243" s="318" t="s">
        <v>392</v>
      </c>
      <c r="K243" s="317"/>
      <c r="L243" s="318" t="s">
        <v>20</v>
      </c>
      <c r="M243" s="201"/>
    </row>
    <row r="244" spans="1:13" x14ac:dyDescent="0.25">
      <c r="A244" s="202" t="s">
        <v>393</v>
      </c>
      <c r="B244" s="548" t="s">
        <v>394</v>
      </c>
      <c r="C244" s="548"/>
      <c r="D244" s="548" t="s">
        <v>395</v>
      </c>
      <c r="E244" s="548"/>
      <c r="F244" s="548" t="s">
        <v>396</v>
      </c>
      <c r="G244" s="548"/>
      <c r="H244" s="317"/>
      <c r="I244" s="317"/>
      <c r="J244" s="549">
        <v>3</v>
      </c>
      <c r="K244" s="550"/>
      <c r="L244" s="307" t="s">
        <v>397</v>
      </c>
      <c r="M244" s="201"/>
    </row>
    <row r="245" spans="1:13" x14ac:dyDescent="0.25">
      <c r="A245" s="202" t="s">
        <v>398</v>
      </c>
      <c r="B245" s="548" t="s">
        <v>399</v>
      </c>
      <c r="C245" s="548"/>
      <c r="D245" s="548" t="s">
        <v>400</v>
      </c>
      <c r="E245" s="548"/>
      <c r="F245" s="548" t="s">
        <v>401</v>
      </c>
      <c r="G245" s="548"/>
      <c r="H245" s="317"/>
      <c r="I245" s="317"/>
      <c r="J245" s="549">
        <v>2</v>
      </c>
      <c r="K245" s="550"/>
      <c r="L245" s="307" t="s">
        <v>402</v>
      </c>
      <c r="M245" s="201"/>
    </row>
    <row r="246" spans="1:13" x14ac:dyDescent="0.25">
      <c r="A246" s="202" t="s">
        <v>403</v>
      </c>
      <c r="B246" s="548" t="s">
        <v>404</v>
      </c>
      <c r="C246" s="548"/>
      <c r="D246" s="548" t="s">
        <v>405</v>
      </c>
      <c r="E246" s="548"/>
      <c r="F246" s="548" t="s">
        <v>406</v>
      </c>
      <c r="G246" s="548"/>
      <c r="H246" s="317"/>
      <c r="I246" s="317"/>
      <c r="J246" s="549">
        <v>1</v>
      </c>
      <c r="K246" s="550"/>
      <c r="L246" s="307" t="s">
        <v>407</v>
      </c>
      <c r="M246" s="201"/>
    </row>
    <row r="247" spans="1:13" ht="15.75" thickBot="1" x14ac:dyDescent="0.3">
      <c r="A247" s="203" t="s">
        <v>408</v>
      </c>
      <c r="B247" s="560" t="s">
        <v>409</v>
      </c>
      <c r="C247" s="560"/>
      <c r="D247" s="560" t="s">
        <v>410</v>
      </c>
      <c r="E247" s="560"/>
      <c r="F247" s="560" t="s">
        <v>411</v>
      </c>
      <c r="G247" s="560"/>
      <c r="H247" s="204"/>
      <c r="I247" s="204"/>
      <c r="J247" s="204"/>
      <c r="K247" s="204"/>
      <c r="L247" s="204"/>
      <c r="M247" s="205"/>
    </row>
    <row r="248" spans="1:13" ht="15.75" thickBot="1" x14ac:dyDescent="0.3"/>
    <row r="249" spans="1:13" ht="15.75" x14ac:dyDescent="0.25">
      <c r="A249" s="188"/>
      <c r="B249" s="533" t="s">
        <v>470</v>
      </c>
      <c r="C249" s="533"/>
      <c r="D249" s="533"/>
      <c r="E249" s="533"/>
      <c r="F249" s="533"/>
      <c r="G249" s="533"/>
      <c r="H249" s="533"/>
      <c r="I249" s="534"/>
      <c r="J249" s="535" t="s">
        <v>471</v>
      </c>
      <c r="K249" s="533"/>
      <c r="L249" s="533"/>
      <c r="M249" s="536"/>
    </row>
    <row r="250" spans="1:13" ht="21" x14ac:dyDescent="0.35">
      <c r="A250" s="537" t="s">
        <v>472</v>
      </c>
      <c r="B250" s="538"/>
      <c r="C250" s="538"/>
      <c r="D250" s="538"/>
      <c r="E250" s="538"/>
      <c r="F250" s="538"/>
      <c r="G250" s="538"/>
      <c r="H250" s="538"/>
      <c r="I250" s="538"/>
      <c r="J250" s="538"/>
      <c r="K250" s="538"/>
      <c r="L250" s="538"/>
      <c r="M250" s="539"/>
    </row>
    <row r="251" spans="1:13" ht="21" x14ac:dyDescent="0.35">
      <c r="A251" s="189"/>
      <c r="B251" s="540" t="s">
        <v>473</v>
      </c>
      <c r="C251" s="540"/>
      <c r="D251" s="540"/>
      <c r="E251" s="541"/>
      <c r="F251" s="190" t="s">
        <v>474</v>
      </c>
      <c r="G251" s="190"/>
      <c r="H251" s="542" t="s">
        <v>475</v>
      </c>
      <c r="I251" s="543"/>
      <c r="J251" s="544"/>
      <c r="K251" s="191" t="s">
        <v>476</v>
      </c>
      <c r="L251" s="304"/>
      <c r="M251" s="192"/>
    </row>
    <row r="252" spans="1:13" x14ac:dyDescent="0.25">
      <c r="A252" s="545" t="s">
        <v>542</v>
      </c>
      <c r="B252" s="543"/>
      <c r="C252" s="543"/>
      <c r="D252" s="543"/>
      <c r="E252" s="543"/>
      <c r="F252" s="543"/>
      <c r="G252" s="543"/>
      <c r="H252" s="543"/>
      <c r="I252" s="543"/>
      <c r="J252" s="543"/>
      <c r="K252" s="543"/>
      <c r="L252" s="543"/>
      <c r="M252" s="546"/>
    </row>
    <row r="253" spans="1:13" x14ac:dyDescent="0.25">
      <c r="A253" s="516" t="s">
        <v>477</v>
      </c>
      <c r="B253" s="517"/>
      <c r="C253" s="517"/>
      <c r="D253" s="517"/>
      <c r="E253" s="517"/>
      <c r="F253" s="517"/>
      <c r="G253" s="517"/>
      <c r="H253" s="517"/>
      <c r="I253" s="517"/>
      <c r="J253" s="517"/>
      <c r="K253" s="517"/>
      <c r="L253" s="517"/>
      <c r="M253" s="547"/>
    </row>
    <row r="254" spans="1:13" x14ac:dyDescent="0.25">
      <c r="A254" s="523" t="s">
        <v>478</v>
      </c>
      <c r="B254" s="524"/>
      <c r="C254" s="519" t="s">
        <v>171</v>
      </c>
      <c r="D254" s="556"/>
      <c r="E254" s="556"/>
      <c r="F254" s="556"/>
      <c r="G254" s="557"/>
      <c r="H254" s="304" t="s">
        <v>479</v>
      </c>
      <c r="I254" s="193"/>
      <c r="J254" s="558">
        <v>6</v>
      </c>
      <c r="K254" s="558"/>
      <c r="L254" s="558"/>
      <c r="M254" s="559"/>
    </row>
    <row r="255" spans="1:13" x14ac:dyDescent="0.25">
      <c r="A255" s="523" t="s">
        <v>480</v>
      </c>
      <c r="B255" s="524"/>
      <c r="C255" s="519" t="s">
        <v>343</v>
      </c>
      <c r="D255" s="556"/>
      <c r="E255" s="556"/>
      <c r="F255" s="556"/>
      <c r="G255" s="557"/>
      <c r="H255" s="304" t="s">
        <v>481</v>
      </c>
      <c r="I255" s="193"/>
      <c r="J255" s="514" t="s">
        <v>510</v>
      </c>
      <c r="K255" s="558"/>
      <c r="L255" s="558"/>
      <c r="M255" s="559"/>
    </row>
    <row r="256" spans="1:13" x14ac:dyDescent="0.25">
      <c r="A256" s="523" t="s">
        <v>483</v>
      </c>
      <c r="B256" s="524"/>
      <c r="C256" s="519" t="s">
        <v>511</v>
      </c>
      <c r="D256" s="556"/>
      <c r="E256" s="556"/>
      <c r="F256" s="556"/>
      <c r="G256" s="557"/>
      <c r="H256" s="304" t="s">
        <v>485</v>
      </c>
      <c r="I256" s="193"/>
      <c r="J256" s="558">
        <v>9419195943</v>
      </c>
      <c r="K256" s="558"/>
      <c r="L256" s="558"/>
      <c r="M256" s="559"/>
    </row>
    <row r="257" spans="1:13" x14ac:dyDescent="0.25">
      <c r="A257" s="523" t="s">
        <v>486</v>
      </c>
      <c r="B257" s="524"/>
      <c r="C257" s="519" t="s">
        <v>172</v>
      </c>
      <c r="D257" s="556"/>
      <c r="E257" s="556"/>
      <c r="F257" s="556"/>
      <c r="G257" s="557"/>
      <c r="H257" s="523" t="s">
        <v>18</v>
      </c>
      <c r="I257" s="524"/>
      <c r="J257" s="514" t="s">
        <v>173</v>
      </c>
      <c r="K257" s="558"/>
      <c r="L257" s="558"/>
      <c r="M257" s="559"/>
    </row>
    <row r="258" spans="1:13" x14ac:dyDescent="0.25">
      <c r="A258" s="509" t="s">
        <v>487</v>
      </c>
      <c r="B258" s="510"/>
      <c r="C258" s="510"/>
      <c r="D258" s="510"/>
      <c r="E258" s="510"/>
      <c r="F258" s="510"/>
      <c r="G258" s="510"/>
      <c r="H258" s="510"/>
      <c r="I258" s="510"/>
      <c r="J258" s="510"/>
      <c r="K258" s="510"/>
      <c r="L258" s="510"/>
      <c r="M258" s="511"/>
    </row>
    <row r="259" spans="1:13" x14ac:dyDescent="0.25">
      <c r="A259" s="512" t="s">
        <v>488</v>
      </c>
      <c r="B259" s="510" t="s">
        <v>489</v>
      </c>
      <c r="C259" s="510"/>
      <c r="D259" s="510"/>
      <c r="E259" s="510"/>
      <c r="F259" s="510"/>
      <c r="G259" s="510"/>
      <c r="H259" s="510" t="s">
        <v>490</v>
      </c>
      <c r="I259" s="510"/>
      <c r="J259" s="510"/>
      <c r="K259" s="510"/>
      <c r="L259" s="510"/>
      <c r="M259" s="511"/>
    </row>
    <row r="260" spans="1:13" ht="30" x14ac:dyDescent="0.25">
      <c r="A260" s="512"/>
      <c r="B260" s="194" t="s">
        <v>491</v>
      </c>
      <c r="C260" s="194" t="s">
        <v>571</v>
      </c>
      <c r="D260" s="194" t="s">
        <v>572</v>
      </c>
      <c r="E260" s="194" t="s">
        <v>573</v>
      </c>
      <c r="F260" s="194">
        <v>100</v>
      </c>
      <c r="G260" s="195" t="s">
        <v>20</v>
      </c>
      <c r="H260" s="194" t="s">
        <v>492</v>
      </c>
      <c r="I260" s="194" t="s">
        <v>571</v>
      </c>
      <c r="J260" s="194" t="s">
        <v>572</v>
      </c>
      <c r="K260" s="194" t="s">
        <v>493</v>
      </c>
      <c r="L260" s="194">
        <v>100</v>
      </c>
      <c r="M260" s="196" t="s">
        <v>20</v>
      </c>
    </row>
    <row r="261" spans="1:13" x14ac:dyDescent="0.25">
      <c r="A261" s="303" t="s">
        <v>11</v>
      </c>
      <c r="B261" s="359">
        <v>6.5</v>
      </c>
      <c r="C261" s="349">
        <v>4</v>
      </c>
      <c r="D261" s="349">
        <v>4</v>
      </c>
      <c r="E261" s="359">
        <v>37</v>
      </c>
      <c r="F261" s="198">
        <f>SUM(B261:E261)</f>
        <v>51.5</v>
      </c>
      <c r="G261" s="349" t="str">
        <f>IF(F261&gt;=91,"A1",IF(F261&gt;=81,"A2",IF(F261&gt;=71,"B1",IF(F261&gt;=61,"B2",IF(F261&gt;=51,"C1",IF(F261&gt;=41,"C2",IF(F261&gt;=33,"D","E")))))))</f>
        <v>C1</v>
      </c>
      <c r="H261" s="349">
        <v>4.5</v>
      </c>
      <c r="I261" s="349">
        <v>4</v>
      </c>
      <c r="J261" s="349">
        <v>4</v>
      </c>
      <c r="K261" s="198">
        <v>38.5</v>
      </c>
      <c r="L261" s="332">
        <f>SUM(H261:K261)</f>
        <v>51</v>
      </c>
      <c r="M261" s="349" t="str">
        <f t="shared" ref="M261:M265" si="24">IF(L261&gt;=91,"A1",IF(L261&gt;=81,"A2",IF(L261&gt;=71,"B1",IF(L261&gt;=61,"B2",IF(L261&gt;=51,"C1",IF(L261&gt;=41,"C2",IF(L261&gt;=33,"D","E")))))))</f>
        <v>C1</v>
      </c>
    </row>
    <row r="262" spans="1:13" ht="15.75" x14ac:dyDescent="0.25">
      <c r="A262" s="303" t="s">
        <v>12</v>
      </c>
      <c r="B262" s="362">
        <v>6.5</v>
      </c>
      <c r="C262" s="349">
        <v>4</v>
      </c>
      <c r="D262" s="349">
        <v>4</v>
      </c>
      <c r="E262" s="349">
        <v>37.5</v>
      </c>
      <c r="F262" s="198">
        <f t="shared" ref="F262:F265" si="25">(B262+C262+D262+E262)</f>
        <v>52</v>
      </c>
      <c r="G262" s="349" t="str">
        <f t="shared" ref="G262:G265" si="26">IF(F262&gt;=91,"A1",IF(F262&gt;=81,"A2",IF(F262&gt;=71,"B1",IF(F262&gt;=61,"B2",IF(F262&gt;=51,"C1",IF(F262&gt;=41,"C2",IF(F262&gt;=33,"D","E")))))))</f>
        <v>C1</v>
      </c>
      <c r="H262" s="363">
        <v>4.5</v>
      </c>
      <c r="I262" s="349">
        <v>3</v>
      </c>
      <c r="J262" s="349">
        <v>4</v>
      </c>
      <c r="K262" s="197">
        <v>48.5</v>
      </c>
      <c r="L262" s="332">
        <f t="shared" ref="L262:L265" si="27">SUM(H262:K262)</f>
        <v>60</v>
      </c>
      <c r="M262" s="349" t="str">
        <f t="shared" si="24"/>
        <v>C1</v>
      </c>
    </row>
    <row r="263" spans="1:13" ht="15.75" x14ac:dyDescent="0.25">
      <c r="A263" s="303" t="s">
        <v>494</v>
      </c>
      <c r="B263" s="349">
        <v>6.5</v>
      </c>
      <c r="C263" s="349">
        <v>4</v>
      </c>
      <c r="D263" s="349">
        <v>4</v>
      </c>
      <c r="E263" s="349">
        <v>41.5</v>
      </c>
      <c r="F263" s="349">
        <f t="shared" si="25"/>
        <v>56</v>
      </c>
      <c r="G263" s="349" t="str">
        <f t="shared" si="26"/>
        <v>C1</v>
      </c>
      <c r="H263" s="363">
        <v>3.75</v>
      </c>
      <c r="I263" s="349">
        <v>4</v>
      </c>
      <c r="J263" s="349">
        <v>3.5</v>
      </c>
      <c r="K263" s="197">
        <v>51</v>
      </c>
      <c r="L263" s="198">
        <f t="shared" si="27"/>
        <v>62.25</v>
      </c>
      <c r="M263" s="349" t="str">
        <f t="shared" si="24"/>
        <v>B2</v>
      </c>
    </row>
    <row r="264" spans="1:13" ht="15.75" x14ac:dyDescent="0.25">
      <c r="A264" s="303" t="s">
        <v>23</v>
      </c>
      <c r="B264" s="349">
        <v>6.25</v>
      </c>
      <c r="C264" s="349">
        <v>3.5</v>
      </c>
      <c r="D264" s="349">
        <v>3.5</v>
      </c>
      <c r="E264" s="349">
        <v>45.5</v>
      </c>
      <c r="F264" s="349">
        <f t="shared" si="25"/>
        <v>58.75</v>
      </c>
      <c r="G264" s="349" t="str">
        <f t="shared" si="26"/>
        <v>C1</v>
      </c>
      <c r="H264" s="363">
        <v>6</v>
      </c>
      <c r="I264" s="323">
        <v>3.5</v>
      </c>
      <c r="J264" s="332">
        <v>4</v>
      </c>
      <c r="K264" s="197">
        <v>34</v>
      </c>
      <c r="L264" s="114">
        <f t="shared" si="27"/>
        <v>47.5</v>
      </c>
      <c r="M264" s="198" t="str">
        <f t="shared" si="24"/>
        <v>C2</v>
      </c>
    </row>
    <row r="265" spans="1:13" x14ac:dyDescent="0.25">
      <c r="A265" s="303" t="s">
        <v>26</v>
      </c>
      <c r="B265" s="114">
        <v>6.75</v>
      </c>
      <c r="C265" s="349">
        <v>3.5</v>
      </c>
      <c r="D265" s="349">
        <v>3.5</v>
      </c>
      <c r="E265" s="349">
        <v>39.5</v>
      </c>
      <c r="F265" s="198">
        <f t="shared" si="25"/>
        <v>53.25</v>
      </c>
      <c r="G265" s="349" t="str">
        <f t="shared" si="26"/>
        <v>C1</v>
      </c>
      <c r="H265" s="349">
        <v>4.5</v>
      </c>
      <c r="I265" s="349">
        <v>3</v>
      </c>
      <c r="J265" s="349">
        <v>3</v>
      </c>
      <c r="K265" s="349">
        <v>34</v>
      </c>
      <c r="L265" s="114">
        <f t="shared" si="27"/>
        <v>44.5</v>
      </c>
      <c r="M265" s="349" t="str">
        <f t="shared" si="24"/>
        <v>C2</v>
      </c>
    </row>
    <row r="266" spans="1:13" ht="15.75" x14ac:dyDescent="0.25">
      <c r="A266" s="303" t="s">
        <v>574</v>
      </c>
      <c r="B266" s="305"/>
      <c r="C266" s="305"/>
      <c r="D266" s="305"/>
      <c r="E266" s="30">
        <v>29</v>
      </c>
      <c r="F266" s="44"/>
      <c r="G266" s="305"/>
      <c r="H266" s="305"/>
      <c r="I266" s="305"/>
      <c r="J266" s="305"/>
      <c r="K266" s="305">
        <v>29</v>
      </c>
      <c r="L266" s="305"/>
      <c r="M266" s="310"/>
    </row>
    <row r="267" spans="1:13" x14ac:dyDescent="0.25">
      <c r="A267" s="303" t="s">
        <v>575</v>
      </c>
      <c r="B267" s="305"/>
      <c r="C267" s="305"/>
      <c r="D267" s="305"/>
      <c r="E267" s="21">
        <v>32.5</v>
      </c>
      <c r="F267" s="305"/>
      <c r="G267" s="305"/>
      <c r="H267" s="305"/>
      <c r="I267" s="305"/>
      <c r="J267" s="305"/>
      <c r="K267" s="21">
        <v>20</v>
      </c>
      <c r="L267" s="305"/>
      <c r="M267" s="310"/>
    </row>
    <row r="268" spans="1:13" x14ac:dyDescent="0.25">
      <c r="A268" s="303" t="s">
        <v>576</v>
      </c>
      <c r="B268" s="305"/>
      <c r="C268" s="305"/>
      <c r="D268" s="305"/>
      <c r="E268" s="305">
        <v>32</v>
      </c>
      <c r="F268" s="305"/>
      <c r="G268" s="305"/>
      <c r="H268" s="305"/>
      <c r="I268" s="305"/>
      <c r="J268" s="305"/>
      <c r="K268" s="305">
        <v>33</v>
      </c>
      <c r="L268" s="305"/>
      <c r="M268" s="310"/>
    </row>
    <row r="269" spans="1:13" x14ac:dyDescent="0.25">
      <c r="A269" s="303" t="s">
        <v>577</v>
      </c>
      <c r="B269" s="305"/>
      <c r="C269" s="305"/>
      <c r="D269" s="305"/>
      <c r="E269" s="305" t="s">
        <v>415</v>
      </c>
      <c r="F269" s="305"/>
      <c r="G269" s="305"/>
      <c r="H269" s="305"/>
      <c r="I269" s="305"/>
      <c r="J269" s="305"/>
      <c r="K269" s="305" t="s">
        <v>415</v>
      </c>
      <c r="L269" s="305"/>
      <c r="M269" s="310"/>
    </row>
    <row r="270" spans="1:13" ht="26.25" x14ac:dyDescent="0.25">
      <c r="A270" s="303" t="s">
        <v>497</v>
      </c>
      <c r="B270" s="305">
        <v>500</v>
      </c>
      <c r="C270" s="301" t="s">
        <v>498</v>
      </c>
      <c r="D270" s="200">
        <f>(F261+F262+F263+F264+F265)</f>
        <v>271.5</v>
      </c>
      <c r="E270" s="199"/>
      <c r="F270" s="301" t="s">
        <v>578</v>
      </c>
      <c r="G270" s="200">
        <f>(D270/500)*100</f>
        <v>54.300000000000004</v>
      </c>
      <c r="H270" s="199"/>
      <c r="I270" s="311"/>
      <c r="J270" s="513" t="s">
        <v>579</v>
      </c>
      <c r="K270" s="513"/>
      <c r="L270" s="514" t="str">
        <f>IF(G270&gt;=91,"A1",IF(G270&gt;=81,"A2",IF(G270&gt;=71,"B1",IF(G270&gt;=61,"B2",IF(G270&gt;=51,"C1",IF(G270&gt;=41,"C2",IF(G270&gt;=33,"D","E")))))))</f>
        <v>C1</v>
      </c>
      <c r="M270" s="515" t="str">
        <f t="shared" ref="M270:M272" si="28">IF(K270&gt;=91,"A1",IF(K270&gt;=81,"A2",IF(K270&gt;=71,"B1",IF(K270&gt;=61,"B2",IF(K270&gt;=51,"C1",IF(K270&gt;=41,"C2",IF(K270&gt;=33,"D","E")))))))</f>
        <v>E</v>
      </c>
    </row>
    <row r="271" spans="1:13" ht="26.25" x14ac:dyDescent="0.25">
      <c r="A271" s="312" t="s">
        <v>499</v>
      </c>
      <c r="B271" s="305">
        <v>500</v>
      </c>
      <c r="C271" s="301" t="s">
        <v>500</v>
      </c>
      <c r="D271" s="200">
        <f>(L261+L262+L263+L264+L265)</f>
        <v>265.25</v>
      </c>
      <c r="E271" s="199"/>
      <c r="F271" s="301" t="s">
        <v>580</v>
      </c>
      <c r="G271" s="200">
        <f>D271/500*100</f>
        <v>53.05</v>
      </c>
      <c r="H271" s="200"/>
      <c r="I271" s="313"/>
      <c r="J271" s="513" t="s">
        <v>581</v>
      </c>
      <c r="K271" s="513"/>
      <c r="L271" s="514" t="str">
        <f>IF(G271&gt;=91,"A1",IF(G271&gt;=81,"A2",IF(G271&gt;=71,"B1",IF(G271&gt;=61,"B2",IF(G271&gt;=51,"C1",IF(G271&gt;=41,"C2",IF(G271&gt;=33,"D","E")))))))</f>
        <v>C1</v>
      </c>
      <c r="M271" s="515" t="str">
        <f t="shared" si="28"/>
        <v>E</v>
      </c>
    </row>
    <row r="272" spans="1:13" x14ac:dyDescent="0.25">
      <c r="A272" s="314" t="s">
        <v>543</v>
      </c>
      <c r="B272" s="322">
        <v>1000</v>
      </c>
      <c r="C272" s="322">
        <f>(D270+D271)</f>
        <v>536.75</v>
      </c>
      <c r="D272" s="527"/>
      <c r="E272" s="527"/>
      <c r="F272" s="319" t="s">
        <v>582</v>
      </c>
      <c r="G272" s="319"/>
      <c r="H272" s="319"/>
      <c r="I272" s="324">
        <f>(C272/1000)*100</f>
        <v>53.674999999999997</v>
      </c>
      <c r="J272" s="319" t="s">
        <v>501</v>
      </c>
      <c r="K272" s="319"/>
      <c r="L272" s="528" t="str">
        <f>IF(I272&gt;=91,"A1",IF(I272&gt;=81,"A2",IF(I272&gt;=71,"B1",IF(I272&gt;=61,"B2",IF(I272&gt;=51,"C1",IF(I272&gt;=41,"C2",IF(I272&gt;=33,"D","E")))))))</f>
        <v>C1</v>
      </c>
      <c r="M272" s="529" t="str">
        <f t="shared" si="28"/>
        <v>E</v>
      </c>
    </row>
    <row r="273" spans="1:13" x14ac:dyDescent="0.25">
      <c r="A273" s="530" t="s">
        <v>376</v>
      </c>
      <c r="B273" s="531"/>
      <c r="C273" s="531"/>
      <c r="D273" s="531"/>
      <c r="E273" s="531"/>
      <c r="F273" s="531"/>
      <c r="G273" s="531"/>
      <c r="H273" s="531"/>
      <c r="I273" s="531"/>
      <c r="J273" s="531"/>
      <c r="K273" s="531"/>
      <c r="L273" s="531"/>
      <c r="M273" s="532"/>
    </row>
    <row r="274" spans="1:13" x14ac:dyDescent="0.25">
      <c r="A274" s="509" t="s">
        <v>377</v>
      </c>
      <c r="B274" s="510"/>
      <c r="C274" s="510"/>
      <c r="D274" s="510"/>
      <c r="E274" s="510"/>
      <c r="F274" s="510"/>
      <c r="G274" s="510"/>
      <c r="H274" s="510"/>
      <c r="I274" s="510"/>
      <c r="J274" s="510"/>
      <c r="K274" s="510"/>
      <c r="L274" s="510"/>
      <c r="M274" s="511"/>
    </row>
    <row r="275" spans="1:13" x14ac:dyDescent="0.25">
      <c r="A275" s="509" t="s">
        <v>378</v>
      </c>
      <c r="B275" s="510"/>
      <c r="C275" s="510"/>
      <c r="D275" s="510"/>
      <c r="E275" s="510"/>
      <c r="F275" s="510" t="s">
        <v>583</v>
      </c>
      <c r="G275" s="510"/>
      <c r="H275" s="510"/>
      <c r="I275" s="510"/>
      <c r="J275" s="510"/>
      <c r="K275" s="510" t="s">
        <v>502</v>
      </c>
      <c r="L275" s="510"/>
      <c r="M275" s="511"/>
    </row>
    <row r="276" spans="1:13" x14ac:dyDescent="0.25">
      <c r="A276" s="525" t="s">
        <v>380</v>
      </c>
      <c r="B276" s="526"/>
      <c r="C276" s="526"/>
      <c r="D276" s="526"/>
      <c r="E276" s="526"/>
      <c r="F276" s="514" t="s">
        <v>407</v>
      </c>
      <c r="G276" s="514"/>
      <c r="H276" s="514"/>
      <c r="I276" s="514"/>
      <c r="J276" s="514"/>
      <c r="K276" s="514"/>
      <c r="L276" s="514"/>
      <c r="M276" s="515"/>
    </row>
    <row r="277" spans="1:13" x14ac:dyDescent="0.25">
      <c r="A277" s="509" t="s">
        <v>381</v>
      </c>
      <c r="B277" s="510"/>
      <c r="C277" s="510"/>
      <c r="D277" s="510"/>
      <c r="E277" s="510"/>
      <c r="F277" s="510"/>
      <c r="G277" s="510"/>
      <c r="H277" s="510"/>
      <c r="I277" s="510"/>
      <c r="J277" s="510"/>
      <c r="K277" s="510"/>
      <c r="L277" s="510"/>
      <c r="M277" s="511"/>
    </row>
    <row r="278" spans="1:13" x14ac:dyDescent="0.25">
      <c r="A278" s="509" t="s">
        <v>378</v>
      </c>
      <c r="B278" s="510"/>
      <c r="C278" s="510"/>
      <c r="D278" s="510"/>
      <c r="E278" s="510"/>
      <c r="F278" s="510" t="s">
        <v>583</v>
      </c>
      <c r="G278" s="510"/>
      <c r="H278" s="510"/>
      <c r="I278" s="510"/>
      <c r="J278" s="510"/>
      <c r="K278" s="510" t="s">
        <v>502</v>
      </c>
      <c r="L278" s="510"/>
      <c r="M278" s="511"/>
    </row>
    <row r="279" spans="1:13" x14ac:dyDescent="0.25">
      <c r="A279" s="523" t="s">
        <v>382</v>
      </c>
      <c r="B279" s="524"/>
      <c r="C279" s="524"/>
      <c r="D279" s="524"/>
      <c r="E279" s="524"/>
      <c r="F279" s="510" t="s">
        <v>402</v>
      </c>
      <c r="G279" s="510"/>
      <c r="H279" s="510"/>
      <c r="I279" s="510"/>
      <c r="J279" s="510"/>
      <c r="K279" s="510" t="s">
        <v>397</v>
      </c>
      <c r="L279" s="510"/>
      <c r="M279" s="511"/>
    </row>
    <row r="280" spans="1:13" x14ac:dyDescent="0.25">
      <c r="A280" s="523" t="s">
        <v>383</v>
      </c>
      <c r="B280" s="524"/>
      <c r="C280" s="524"/>
      <c r="D280" s="524"/>
      <c r="E280" s="524"/>
      <c r="F280" s="514" t="s">
        <v>402</v>
      </c>
      <c r="G280" s="514"/>
      <c r="H280" s="514"/>
      <c r="I280" s="514"/>
      <c r="J280" s="514"/>
      <c r="K280" s="514" t="s">
        <v>402</v>
      </c>
      <c r="L280" s="514"/>
      <c r="M280" s="515"/>
    </row>
    <row r="281" spans="1:13" x14ac:dyDescent="0.25">
      <c r="A281" s="516" t="s">
        <v>384</v>
      </c>
      <c r="B281" s="517"/>
      <c r="C281" s="517"/>
      <c r="D281" s="517"/>
      <c r="E281" s="518"/>
      <c r="F281" s="519" t="s">
        <v>407</v>
      </c>
      <c r="G281" s="520"/>
      <c r="H281" s="520"/>
      <c r="I281" s="520"/>
      <c r="J281" s="521"/>
      <c r="K281" s="519" t="s">
        <v>397</v>
      </c>
      <c r="L281" s="520"/>
      <c r="M281" s="522"/>
    </row>
    <row r="282" spans="1:13" x14ac:dyDescent="0.25">
      <c r="A282" s="516" t="s">
        <v>385</v>
      </c>
      <c r="B282" s="517"/>
      <c r="C282" s="517"/>
      <c r="D282" s="517"/>
      <c r="E282" s="518"/>
      <c r="F282" s="519" t="s">
        <v>402</v>
      </c>
      <c r="G282" s="520"/>
      <c r="H282" s="520"/>
      <c r="I282" s="520"/>
      <c r="J282" s="521"/>
      <c r="K282" s="519" t="s">
        <v>397</v>
      </c>
      <c r="L282" s="520"/>
      <c r="M282" s="522"/>
    </row>
    <row r="283" spans="1:13" x14ac:dyDescent="0.25">
      <c r="A283" s="509" t="s">
        <v>386</v>
      </c>
      <c r="B283" s="510"/>
      <c r="C283" s="510"/>
      <c r="D283" s="510"/>
      <c r="E283" s="510"/>
      <c r="F283" s="510"/>
      <c r="G283" s="510"/>
      <c r="H283" s="510"/>
      <c r="I283" s="510"/>
      <c r="J283" s="510"/>
      <c r="K283" s="510"/>
      <c r="L283" s="510"/>
      <c r="M283" s="511"/>
    </row>
    <row r="284" spans="1:13" x14ac:dyDescent="0.25">
      <c r="A284" s="509" t="s">
        <v>378</v>
      </c>
      <c r="B284" s="510"/>
      <c r="C284" s="510"/>
      <c r="D284" s="510"/>
      <c r="E284" s="510"/>
      <c r="F284" s="510" t="s">
        <v>583</v>
      </c>
      <c r="G284" s="510"/>
      <c r="H284" s="510"/>
      <c r="I284" s="510"/>
      <c r="J284" s="510"/>
      <c r="K284" s="510" t="s">
        <v>502</v>
      </c>
      <c r="L284" s="510"/>
      <c r="M284" s="511"/>
    </row>
    <row r="285" spans="1:13" x14ac:dyDescent="0.25">
      <c r="A285" s="525" t="s">
        <v>387</v>
      </c>
      <c r="B285" s="526"/>
      <c r="C285" s="526"/>
      <c r="D285" s="526"/>
      <c r="E285" s="526"/>
      <c r="F285" s="526"/>
      <c r="G285" s="514" t="s">
        <v>590</v>
      </c>
      <c r="H285" s="514"/>
      <c r="I285" s="514"/>
      <c r="J285" s="514"/>
      <c r="K285" s="514"/>
      <c r="L285" s="514"/>
      <c r="M285" s="515"/>
    </row>
    <row r="286" spans="1:13" x14ac:dyDescent="0.25">
      <c r="A286" s="303" t="s">
        <v>503</v>
      </c>
      <c r="B286" s="519" t="s">
        <v>608</v>
      </c>
      <c r="C286" s="520"/>
      <c r="D286" s="520"/>
      <c r="E286" s="520"/>
      <c r="F286" s="520"/>
      <c r="G286" s="520"/>
      <c r="H286" s="520"/>
      <c r="I286" s="520"/>
      <c r="J286" s="520"/>
      <c r="K286" s="520"/>
      <c r="L286" s="520"/>
      <c r="M286" s="522"/>
    </row>
    <row r="287" spans="1:13" x14ac:dyDescent="0.25">
      <c r="A287" s="303" t="s">
        <v>388</v>
      </c>
      <c r="B287" s="519" t="s">
        <v>607</v>
      </c>
      <c r="C287" s="520"/>
      <c r="D287" s="520"/>
      <c r="E287" s="520"/>
      <c r="F287" s="520"/>
      <c r="G287" s="520"/>
      <c r="H287" s="520"/>
      <c r="I287" s="520"/>
      <c r="J287" s="520"/>
      <c r="K287" s="520"/>
      <c r="L287" s="520"/>
      <c r="M287" s="522"/>
    </row>
    <row r="288" spans="1:13" x14ac:dyDescent="0.25">
      <c r="A288" s="509" t="s">
        <v>584</v>
      </c>
      <c r="B288" s="510"/>
      <c r="C288" s="510"/>
      <c r="D288" s="510" t="s">
        <v>613</v>
      </c>
      <c r="E288" s="510"/>
      <c r="F288" s="510"/>
      <c r="G288" s="510"/>
      <c r="H288" s="510"/>
      <c r="I288" s="510"/>
      <c r="J288" s="510" t="s">
        <v>504</v>
      </c>
      <c r="K288" s="510"/>
      <c r="L288" s="510"/>
      <c r="M288" s="511"/>
    </row>
    <row r="289" spans="1:13" x14ac:dyDescent="0.25">
      <c r="A289" s="509"/>
      <c r="B289" s="510"/>
      <c r="C289" s="510"/>
      <c r="D289" s="510"/>
      <c r="E289" s="510"/>
      <c r="F289" s="510"/>
      <c r="G289" s="510"/>
      <c r="H289" s="510"/>
      <c r="I289" s="510"/>
      <c r="J289" s="510"/>
      <c r="K289" s="510"/>
      <c r="L289" s="510"/>
      <c r="M289" s="511"/>
    </row>
    <row r="290" spans="1:13" x14ac:dyDescent="0.25">
      <c r="A290" s="509"/>
      <c r="B290" s="510"/>
      <c r="C290" s="510"/>
      <c r="D290" s="510"/>
      <c r="E290" s="510"/>
      <c r="F290" s="510"/>
      <c r="G290" s="510"/>
      <c r="H290" s="510"/>
      <c r="I290" s="510"/>
      <c r="J290" s="510"/>
      <c r="K290" s="510"/>
      <c r="L290" s="510"/>
      <c r="M290" s="511"/>
    </row>
    <row r="291" spans="1:13" x14ac:dyDescent="0.25">
      <c r="A291" s="509"/>
      <c r="B291" s="510"/>
      <c r="C291" s="510"/>
      <c r="D291" s="510"/>
      <c r="E291" s="510"/>
      <c r="F291" s="510"/>
      <c r="G291" s="510"/>
      <c r="H291" s="510"/>
      <c r="I291" s="510"/>
      <c r="J291" s="510"/>
      <c r="K291" s="510"/>
      <c r="L291" s="510"/>
      <c r="M291" s="511"/>
    </row>
    <row r="292" spans="1:13" x14ac:dyDescent="0.25">
      <c r="A292" s="551" t="s">
        <v>389</v>
      </c>
      <c r="B292" s="552"/>
      <c r="C292" s="552"/>
      <c r="D292" s="552"/>
      <c r="E292" s="552"/>
      <c r="F292" s="552"/>
      <c r="G292" s="552"/>
      <c r="H292" s="553" t="s">
        <v>390</v>
      </c>
      <c r="I292" s="554"/>
      <c r="J292" s="554"/>
      <c r="K292" s="554"/>
      <c r="L292" s="554"/>
      <c r="M292" s="555"/>
    </row>
    <row r="293" spans="1:13" x14ac:dyDescent="0.25">
      <c r="A293" s="306" t="s">
        <v>391</v>
      </c>
      <c r="B293" s="552" t="s">
        <v>20</v>
      </c>
      <c r="C293" s="552"/>
      <c r="D293" s="316" t="s">
        <v>391</v>
      </c>
      <c r="E293" s="307"/>
      <c r="F293" s="552" t="s">
        <v>20</v>
      </c>
      <c r="G293" s="552"/>
      <c r="H293" s="317"/>
      <c r="I293" s="317"/>
      <c r="J293" s="318" t="s">
        <v>392</v>
      </c>
      <c r="K293" s="317"/>
      <c r="L293" s="318" t="s">
        <v>20</v>
      </c>
      <c r="M293" s="201"/>
    </row>
    <row r="294" spans="1:13" x14ac:dyDescent="0.25">
      <c r="A294" s="202" t="s">
        <v>393</v>
      </c>
      <c r="B294" s="548" t="s">
        <v>394</v>
      </c>
      <c r="C294" s="548"/>
      <c r="D294" s="548" t="s">
        <v>395</v>
      </c>
      <c r="E294" s="548"/>
      <c r="F294" s="548" t="s">
        <v>396</v>
      </c>
      <c r="G294" s="548"/>
      <c r="H294" s="317"/>
      <c r="I294" s="317"/>
      <c r="J294" s="549">
        <v>3</v>
      </c>
      <c r="K294" s="550"/>
      <c r="L294" s="307" t="s">
        <v>397</v>
      </c>
      <c r="M294" s="201"/>
    </row>
    <row r="295" spans="1:13" x14ac:dyDescent="0.25">
      <c r="A295" s="202" t="s">
        <v>398</v>
      </c>
      <c r="B295" s="548" t="s">
        <v>399</v>
      </c>
      <c r="C295" s="548"/>
      <c r="D295" s="548" t="s">
        <v>400</v>
      </c>
      <c r="E295" s="548"/>
      <c r="F295" s="548" t="s">
        <v>401</v>
      </c>
      <c r="G295" s="548"/>
      <c r="H295" s="317"/>
      <c r="I295" s="317"/>
      <c r="J295" s="549">
        <v>2</v>
      </c>
      <c r="K295" s="550"/>
      <c r="L295" s="307" t="s">
        <v>402</v>
      </c>
      <c r="M295" s="201"/>
    </row>
    <row r="296" spans="1:13" x14ac:dyDescent="0.25">
      <c r="A296" s="202" t="s">
        <v>403</v>
      </c>
      <c r="B296" s="548" t="s">
        <v>404</v>
      </c>
      <c r="C296" s="548"/>
      <c r="D296" s="548" t="s">
        <v>405</v>
      </c>
      <c r="E296" s="548"/>
      <c r="F296" s="548" t="s">
        <v>406</v>
      </c>
      <c r="G296" s="548"/>
      <c r="H296" s="317"/>
      <c r="I296" s="317"/>
      <c r="J296" s="549">
        <v>1</v>
      </c>
      <c r="K296" s="550"/>
      <c r="L296" s="307" t="s">
        <v>407</v>
      </c>
      <c r="M296" s="201"/>
    </row>
    <row r="297" spans="1:13" ht="15.75" thickBot="1" x14ac:dyDescent="0.3">
      <c r="A297" s="203" t="s">
        <v>408</v>
      </c>
      <c r="B297" s="560" t="s">
        <v>409</v>
      </c>
      <c r="C297" s="560"/>
      <c r="D297" s="560" t="s">
        <v>410</v>
      </c>
      <c r="E297" s="560"/>
      <c r="F297" s="560" t="s">
        <v>411</v>
      </c>
      <c r="G297" s="560"/>
      <c r="H297" s="204"/>
      <c r="I297" s="204"/>
      <c r="J297" s="204"/>
      <c r="K297" s="204"/>
      <c r="L297" s="204"/>
      <c r="M297" s="205"/>
    </row>
    <row r="298" spans="1:13" ht="15.75" thickBot="1" x14ac:dyDescent="0.3"/>
    <row r="299" spans="1:13" ht="15.75" x14ac:dyDescent="0.25">
      <c r="A299" s="188"/>
      <c r="B299" s="533" t="s">
        <v>470</v>
      </c>
      <c r="C299" s="533"/>
      <c r="D299" s="533"/>
      <c r="E299" s="533"/>
      <c r="F299" s="533"/>
      <c r="G299" s="533"/>
      <c r="H299" s="533"/>
      <c r="I299" s="534"/>
      <c r="J299" s="535" t="s">
        <v>471</v>
      </c>
      <c r="K299" s="533"/>
      <c r="L299" s="533"/>
      <c r="M299" s="536"/>
    </row>
    <row r="300" spans="1:13" ht="21" x14ac:dyDescent="0.35">
      <c r="A300" s="537" t="s">
        <v>472</v>
      </c>
      <c r="B300" s="538"/>
      <c r="C300" s="538"/>
      <c r="D300" s="538"/>
      <c r="E300" s="538"/>
      <c r="F300" s="538"/>
      <c r="G300" s="538"/>
      <c r="H300" s="538"/>
      <c r="I300" s="538"/>
      <c r="J300" s="538"/>
      <c r="K300" s="538"/>
      <c r="L300" s="538"/>
      <c r="M300" s="539"/>
    </row>
    <row r="301" spans="1:13" ht="21" x14ac:dyDescent="0.35">
      <c r="A301" s="189"/>
      <c r="B301" s="540" t="s">
        <v>473</v>
      </c>
      <c r="C301" s="540"/>
      <c r="D301" s="540"/>
      <c r="E301" s="541"/>
      <c r="F301" s="190" t="s">
        <v>474</v>
      </c>
      <c r="G301" s="190"/>
      <c r="H301" s="542" t="s">
        <v>475</v>
      </c>
      <c r="I301" s="543"/>
      <c r="J301" s="544"/>
      <c r="K301" s="191" t="s">
        <v>476</v>
      </c>
      <c r="L301" s="304"/>
      <c r="M301" s="192"/>
    </row>
    <row r="302" spans="1:13" x14ac:dyDescent="0.25">
      <c r="A302" s="545" t="s">
        <v>542</v>
      </c>
      <c r="B302" s="543"/>
      <c r="C302" s="543"/>
      <c r="D302" s="543"/>
      <c r="E302" s="543"/>
      <c r="F302" s="543"/>
      <c r="G302" s="543"/>
      <c r="H302" s="543"/>
      <c r="I302" s="543"/>
      <c r="J302" s="543"/>
      <c r="K302" s="543"/>
      <c r="L302" s="543"/>
      <c r="M302" s="546"/>
    </row>
    <row r="303" spans="1:13" x14ac:dyDescent="0.25">
      <c r="A303" s="516" t="s">
        <v>477</v>
      </c>
      <c r="B303" s="517"/>
      <c r="C303" s="517"/>
      <c r="D303" s="517"/>
      <c r="E303" s="517"/>
      <c r="F303" s="517"/>
      <c r="G303" s="517"/>
      <c r="H303" s="517"/>
      <c r="I303" s="517"/>
      <c r="J303" s="517"/>
      <c r="K303" s="517"/>
      <c r="L303" s="517"/>
      <c r="M303" s="547"/>
    </row>
    <row r="304" spans="1:13" x14ac:dyDescent="0.25">
      <c r="A304" s="523" t="s">
        <v>478</v>
      </c>
      <c r="B304" s="524"/>
      <c r="C304" s="519" t="s">
        <v>177</v>
      </c>
      <c r="D304" s="556"/>
      <c r="E304" s="556"/>
      <c r="F304" s="556"/>
      <c r="G304" s="557"/>
      <c r="H304" s="304" t="s">
        <v>479</v>
      </c>
      <c r="I304" s="193"/>
      <c r="J304" s="558">
        <v>7</v>
      </c>
      <c r="K304" s="558"/>
      <c r="L304" s="558"/>
      <c r="M304" s="559"/>
    </row>
    <row r="305" spans="1:13" x14ac:dyDescent="0.25">
      <c r="A305" s="523" t="s">
        <v>480</v>
      </c>
      <c r="B305" s="524"/>
      <c r="C305" s="519" t="s">
        <v>343</v>
      </c>
      <c r="D305" s="556"/>
      <c r="E305" s="556"/>
      <c r="F305" s="556"/>
      <c r="G305" s="557"/>
      <c r="H305" s="304" t="s">
        <v>481</v>
      </c>
      <c r="I305" s="193"/>
      <c r="J305" s="514" t="s">
        <v>176</v>
      </c>
      <c r="K305" s="558"/>
      <c r="L305" s="558"/>
      <c r="M305" s="559"/>
    </row>
    <row r="306" spans="1:13" x14ac:dyDescent="0.25">
      <c r="A306" s="523" t="s">
        <v>483</v>
      </c>
      <c r="B306" s="524"/>
      <c r="C306" s="561">
        <v>40185</v>
      </c>
      <c r="D306" s="556"/>
      <c r="E306" s="556"/>
      <c r="F306" s="556"/>
      <c r="G306" s="557"/>
      <c r="H306" s="304" t="s">
        <v>485</v>
      </c>
      <c r="I306" s="193"/>
      <c r="J306" s="558">
        <v>9622070093</v>
      </c>
      <c r="K306" s="558"/>
      <c r="L306" s="558"/>
      <c r="M306" s="559"/>
    </row>
    <row r="307" spans="1:13" x14ac:dyDescent="0.25">
      <c r="A307" s="523" t="s">
        <v>486</v>
      </c>
      <c r="B307" s="524"/>
      <c r="C307" s="519" t="s">
        <v>512</v>
      </c>
      <c r="D307" s="556"/>
      <c r="E307" s="556"/>
      <c r="F307" s="556"/>
      <c r="G307" s="557"/>
      <c r="H307" s="523" t="s">
        <v>18</v>
      </c>
      <c r="I307" s="524"/>
      <c r="J307" s="514" t="s">
        <v>180</v>
      </c>
      <c r="K307" s="558"/>
      <c r="L307" s="558"/>
      <c r="M307" s="559"/>
    </row>
    <row r="308" spans="1:13" x14ac:dyDescent="0.25">
      <c r="A308" s="509" t="s">
        <v>487</v>
      </c>
      <c r="B308" s="510"/>
      <c r="C308" s="510"/>
      <c r="D308" s="510"/>
      <c r="E308" s="510"/>
      <c r="F308" s="510"/>
      <c r="G308" s="510"/>
      <c r="H308" s="510"/>
      <c r="I308" s="510"/>
      <c r="J308" s="510"/>
      <c r="K308" s="510"/>
      <c r="L308" s="510"/>
      <c r="M308" s="511"/>
    </row>
    <row r="309" spans="1:13" x14ac:dyDescent="0.25">
      <c r="A309" s="512" t="s">
        <v>488</v>
      </c>
      <c r="B309" s="510" t="s">
        <v>489</v>
      </c>
      <c r="C309" s="510"/>
      <c r="D309" s="510"/>
      <c r="E309" s="510"/>
      <c r="F309" s="510"/>
      <c r="G309" s="510"/>
      <c r="H309" s="510" t="s">
        <v>490</v>
      </c>
      <c r="I309" s="510"/>
      <c r="J309" s="510"/>
      <c r="K309" s="510"/>
      <c r="L309" s="510"/>
      <c r="M309" s="511"/>
    </row>
    <row r="310" spans="1:13" ht="30" x14ac:dyDescent="0.25">
      <c r="A310" s="512"/>
      <c r="B310" s="194" t="s">
        <v>491</v>
      </c>
      <c r="C310" s="194" t="s">
        <v>571</v>
      </c>
      <c r="D310" s="194" t="s">
        <v>572</v>
      </c>
      <c r="E310" s="194" t="s">
        <v>573</v>
      </c>
      <c r="F310" s="194">
        <v>100</v>
      </c>
      <c r="G310" s="195" t="s">
        <v>20</v>
      </c>
      <c r="H310" s="194" t="s">
        <v>492</v>
      </c>
      <c r="I310" s="194" t="s">
        <v>571</v>
      </c>
      <c r="J310" s="194" t="s">
        <v>572</v>
      </c>
      <c r="K310" s="194" t="s">
        <v>493</v>
      </c>
      <c r="L310" s="194">
        <v>100</v>
      </c>
      <c r="M310" s="196" t="s">
        <v>20</v>
      </c>
    </row>
    <row r="311" spans="1:13" x14ac:dyDescent="0.25">
      <c r="A311" s="303" t="s">
        <v>11</v>
      </c>
      <c r="B311" s="359">
        <v>7.5</v>
      </c>
      <c r="C311" s="349">
        <v>4</v>
      </c>
      <c r="D311" s="349">
        <v>4.5</v>
      </c>
      <c r="E311" s="359">
        <v>42.5</v>
      </c>
      <c r="F311" s="114">
        <f>SUM(B311:E311)</f>
        <v>58.5</v>
      </c>
      <c r="G311" s="349" t="str">
        <f>IF(F311&gt;=91,"A1",IF(F311&gt;=81,"A2",IF(F311&gt;=71,"B1",IF(F311&gt;=61,"B2",IF(F311&gt;=51,"C1",IF(F311&gt;=41,"C2",IF(F311&gt;=33,"D","E")))))))</f>
        <v>C1</v>
      </c>
      <c r="H311" s="349">
        <v>6.5</v>
      </c>
      <c r="I311" s="349">
        <v>4</v>
      </c>
      <c r="J311" s="349">
        <v>5</v>
      </c>
      <c r="K311" s="332">
        <v>58</v>
      </c>
      <c r="L311" s="114">
        <f>SUM(H311:K311)</f>
        <v>73.5</v>
      </c>
      <c r="M311" s="349" t="str">
        <f t="shared" ref="M311:M315" si="29">IF(L311&gt;=91,"A1",IF(L311&gt;=81,"A2",IF(L311&gt;=71,"B1",IF(L311&gt;=61,"B2",IF(L311&gt;=51,"C1",IF(L311&gt;=41,"C2",IF(L311&gt;=33,"D","E")))))))</f>
        <v>B1</v>
      </c>
    </row>
    <row r="312" spans="1:13" ht="15.75" x14ac:dyDescent="0.25">
      <c r="A312" s="303" t="s">
        <v>12</v>
      </c>
      <c r="B312" s="362">
        <v>7</v>
      </c>
      <c r="C312" s="349">
        <v>4</v>
      </c>
      <c r="D312" s="349">
        <v>4.5</v>
      </c>
      <c r="E312" s="349">
        <v>53</v>
      </c>
      <c r="F312" s="114">
        <f t="shared" ref="F312:F315" si="30">(B312+C312+D312+E312)</f>
        <v>68.5</v>
      </c>
      <c r="G312" s="349" t="str">
        <f t="shared" ref="G312:G315" si="31">IF(F312&gt;=91,"A1",IF(F312&gt;=81,"A2",IF(F312&gt;=71,"B1",IF(F312&gt;=61,"B2",IF(F312&gt;=51,"C1",IF(F312&gt;=41,"C2",IF(F312&gt;=33,"D","E")))))))</f>
        <v>B2</v>
      </c>
      <c r="H312" s="365">
        <v>7</v>
      </c>
      <c r="I312" s="349">
        <v>5</v>
      </c>
      <c r="J312" s="349">
        <v>4</v>
      </c>
      <c r="K312" s="197">
        <v>60</v>
      </c>
      <c r="L312" s="332">
        <f t="shared" ref="L312:L315" si="32">SUM(H312:K312)</f>
        <v>76</v>
      </c>
      <c r="M312" s="349" t="str">
        <f t="shared" si="29"/>
        <v>B1</v>
      </c>
    </row>
    <row r="313" spans="1:13" ht="15.75" x14ac:dyDescent="0.25">
      <c r="A313" s="303" t="s">
        <v>494</v>
      </c>
      <c r="B313" s="349">
        <v>6.5</v>
      </c>
      <c r="C313" s="349">
        <v>4</v>
      </c>
      <c r="D313" s="349">
        <v>4.5</v>
      </c>
      <c r="E313" s="349">
        <v>47</v>
      </c>
      <c r="F313" s="349">
        <f t="shared" si="30"/>
        <v>62</v>
      </c>
      <c r="G313" s="358" t="str">
        <f t="shared" si="31"/>
        <v>B2</v>
      </c>
      <c r="H313" s="363">
        <v>7</v>
      </c>
      <c r="I313" s="349">
        <v>5</v>
      </c>
      <c r="J313" s="349">
        <v>3.5</v>
      </c>
      <c r="K313" s="197">
        <v>45</v>
      </c>
      <c r="L313" s="114">
        <f t="shared" si="32"/>
        <v>60.5</v>
      </c>
      <c r="M313" s="349" t="str">
        <f t="shared" si="29"/>
        <v>C1</v>
      </c>
    </row>
    <row r="314" spans="1:13" ht="15.75" x14ac:dyDescent="0.25">
      <c r="A314" s="303" t="s">
        <v>23</v>
      </c>
      <c r="B314" s="349">
        <v>6.25</v>
      </c>
      <c r="C314" s="349">
        <v>4</v>
      </c>
      <c r="D314" s="349">
        <v>4</v>
      </c>
      <c r="E314" s="349">
        <v>51</v>
      </c>
      <c r="F314" s="349">
        <f t="shared" si="30"/>
        <v>65.25</v>
      </c>
      <c r="G314" s="358" t="str">
        <f t="shared" si="31"/>
        <v>B2</v>
      </c>
      <c r="H314" s="363">
        <v>9.75</v>
      </c>
      <c r="I314" s="352">
        <v>4</v>
      </c>
      <c r="J314" s="332">
        <v>4</v>
      </c>
      <c r="K314" s="197">
        <v>52.5</v>
      </c>
      <c r="L314" s="198">
        <f t="shared" si="32"/>
        <v>70.25</v>
      </c>
      <c r="M314" s="198" t="str">
        <f t="shared" si="29"/>
        <v>B2</v>
      </c>
    </row>
    <row r="315" spans="1:13" x14ac:dyDescent="0.25">
      <c r="A315" s="303" t="s">
        <v>26</v>
      </c>
      <c r="B315" s="114">
        <v>9</v>
      </c>
      <c r="C315" s="349">
        <v>4</v>
      </c>
      <c r="D315" s="349">
        <v>4</v>
      </c>
      <c r="E315" s="349">
        <v>64</v>
      </c>
      <c r="F315" s="332">
        <f t="shared" si="30"/>
        <v>81</v>
      </c>
      <c r="G315" s="358" t="str">
        <f t="shared" si="31"/>
        <v>A2</v>
      </c>
      <c r="H315" s="349">
        <v>7.75</v>
      </c>
      <c r="I315" s="349">
        <v>5</v>
      </c>
      <c r="J315" s="349">
        <v>4.5</v>
      </c>
      <c r="K315" s="349">
        <v>55.5</v>
      </c>
      <c r="L315" s="114">
        <f t="shared" si="32"/>
        <v>72.75</v>
      </c>
      <c r="M315" s="349" t="str">
        <f t="shared" si="29"/>
        <v>B1</v>
      </c>
    </row>
    <row r="316" spans="1:13" ht="15.75" x14ac:dyDescent="0.25">
      <c r="A316" s="303" t="s">
        <v>574</v>
      </c>
      <c r="B316" s="349"/>
      <c r="C316" s="349"/>
      <c r="D316" s="349"/>
      <c r="E316" s="364">
        <v>45.5</v>
      </c>
      <c r="F316" s="197"/>
      <c r="G316" s="349"/>
      <c r="H316" s="349"/>
      <c r="I316" s="349"/>
      <c r="J316" s="349"/>
      <c r="K316" s="349">
        <v>45.5</v>
      </c>
      <c r="L316" s="349"/>
      <c r="M316" s="350"/>
    </row>
    <row r="317" spans="1:13" x14ac:dyDescent="0.25">
      <c r="A317" s="303" t="s">
        <v>575</v>
      </c>
      <c r="B317" s="349"/>
      <c r="C317" s="349"/>
      <c r="D317" s="349"/>
      <c r="E317" s="31">
        <v>41</v>
      </c>
      <c r="F317" s="349"/>
      <c r="G317" s="349"/>
      <c r="H317" s="349"/>
      <c r="I317" s="349"/>
      <c r="J317" s="349"/>
      <c r="K317" s="31">
        <v>37</v>
      </c>
      <c r="L317" s="349"/>
      <c r="M317" s="350"/>
    </row>
    <row r="318" spans="1:13" x14ac:dyDescent="0.25">
      <c r="A318" s="303" t="s">
        <v>576</v>
      </c>
      <c r="B318" s="349"/>
      <c r="C318" s="349"/>
      <c r="D318" s="349"/>
      <c r="E318" s="349">
        <v>48</v>
      </c>
      <c r="F318" s="349"/>
      <c r="G318" s="349"/>
      <c r="H318" s="349"/>
      <c r="I318" s="349"/>
      <c r="J318" s="349"/>
      <c r="K318" s="349">
        <v>40</v>
      </c>
      <c r="L318" s="349"/>
      <c r="M318" s="350"/>
    </row>
    <row r="319" spans="1:13" x14ac:dyDescent="0.25">
      <c r="A319" s="303" t="s">
        <v>577</v>
      </c>
      <c r="B319" s="305"/>
      <c r="C319" s="305"/>
      <c r="D319" s="305"/>
      <c r="E319" s="305">
        <v>43</v>
      </c>
      <c r="F319" s="305"/>
      <c r="G319" s="305"/>
      <c r="H319" s="305"/>
      <c r="I319" s="305"/>
      <c r="J319" s="305"/>
      <c r="K319" s="305">
        <v>35.5</v>
      </c>
      <c r="L319" s="305"/>
      <c r="M319" s="310"/>
    </row>
    <row r="320" spans="1:13" ht="26.25" x14ac:dyDescent="0.25">
      <c r="A320" s="303" t="s">
        <v>497</v>
      </c>
      <c r="B320" s="305">
        <v>500</v>
      </c>
      <c r="C320" s="301" t="s">
        <v>498</v>
      </c>
      <c r="D320" s="200">
        <f>(F311+F312+F313+F314+F315)</f>
        <v>335.25</v>
      </c>
      <c r="E320" s="199"/>
      <c r="F320" s="301" t="s">
        <v>578</v>
      </c>
      <c r="G320" s="200">
        <f>(D320/500)*100</f>
        <v>67.05</v>
      </c>
      <c r="H320" s="199"/>
      <c r="I320" s="311"/>
      <c r="J320" s="513" t="s">
        <v>579</v>
      </c>
      <c r="K320" s="513"/>
      <c r="L320" s="514" t="str">
        <f>IF(G320&gt;=91,"A1",IF(G320&gt;=81,"A2",IF(G320&gt;=71,"B1",IF(G320&gt;=61,"B2",IF(G320&gt;=51,"C1",IF(G320&gt;=41,"C2",IF(G320&gt;=33,"D","E")))))))</f>
        <v>B2</v>
      </c>
      <c r="M320" s="515" t="str">
        <f t="shared" ref="M320:M322" si="33">IF(K320&gt;=91,"A1",IF(K320&gt;=81,"A2",IF(K320&gt;=71,"B1",IF(K320&gt;=61,"B2",IF(K320&gt;=51,"C1",IF(K320&gt;=41,"C2",IF(K320&gt;=33,"D","E")))))))</f>
        <v>E</v>
      </c>
    </row>
    <row r="321" spans="1:13" ht="26.25" x14ac:dyDescent="0.25">
      <c r="A321" s="312" t="s">
        <v>499</v>
      </c>
      <c r="B321" s="305">
        <v>500</v>
      </c>
      <c r="C321" s="301" t="s">
        <v>500</v>
      </c>
      <c r="D321" s="200">
        <f>(L311+L312+L313+L314+L315)</f>
        <v>353</v>
      </c>
      <c r="E321" s="199"/>
      <c r="F321" s="301" t="s">
        <v>580</v>
      </c>
      <c r="G321" s="200">
        <f>D321/500*100</f>
        <v>70.599999999999994</v>
      </c>
      <c r="H321" s="200"/>
      <c r="I321" s="313"/>
      <c r="J321" s="513" t="s">
        <v>581</v>
      </c>
      <c r="K321" s="513"/>
      <c r="L321" s="514" t="str">
        <f>IF(G321&gt;=91,"A1",IF(G321&gt;=81,"A2",IF(G321&gt;=71,"B1",IF(G321&gt;=61,"B2",IF(G321&gt;=51,"C1",IF(G321&gt;=41,"C2",IF(G321&gt;=33,"D","E")))))))</f>
        <v>B2</v>
      </c>
      <c r="M321" s="515" t="str">
        <f t="shared" si="33"/>
        <v>E</v>
      </c>
    </row>
    <row r="322" spans="1:13" x14ac:dyDescent="0.25">
      <c r="A322" s="314" t="s">
        <v>543</v>
      </c>
      <c r="B322" s="322">
        <v>1000</v>
      </c>
      <c r="C322" s="322">
        <f>(D320+D321)</f>
        <v>688.25</v>
      </c>
      <c r="D322" s="527"/>
      <c r="E322" s="527"/>
      <c r="F322" s="319" t="s">
        <v>582</v>
      </c>
      <c r="G322" s="319"/>
      <c r="H322" s="319"/>
      <c r="I322" s="324">
        <f>(C322/1000)*100</f>
        <v>68.825000000000003</v>
      </c>
      <c r="J322" s="319" t="s">
        <v>501</v>
      </c>
      <c r="K322" s="319"/>
      <c r="L322" s="528" t="str">
        <f>IF(I322&gt;=91,"A1",IF(I322&gt;=81,"A2",IF(I322&gt;=71,"B1",IF(I322&gt;=61,"B2",IF(I322&gt;=51,"C1",IF(I322&gt;=41,"C2",IF(I322&gt;=33,"D","E")))))))</f>
        <v>B2</v>
      </c>
      <c r="M322" s="529" t="str">
        <f t="shared" si="33"/>
        <v>E</v>
      </c>
    </row>
    <row r="323" spans="1:13" x14ac:dyDescent="0.25">
      <c r="A323" s="530" t="s">
        <v>376</v>
      </c>
      <c r="B323" s="531"/>
      <c r="C323" s="531"/>
      <c r="D323" s="531"/>
      <c r="E323" s="531"/>
      <c r="F323" s="531"/>
      <c r="G323" s="531"/>
      <c r="H323" s="531"/>
      <c r="I323" s="531"/>
      <c r="J323" s="531"/>
      <c r="K323" s="531"/>
      <c r="L323" s="531"/>
      <c r="M323" s="532"/>
    </row>
    <row r="324" spans="1:13" x14ac:dyDescent="0.25">
      <c r="A324" s="509" t="s">
        <v>377</v>
      </c>
      <c r="B324" s="510"/>
      <c r="C324" s="510"/>
      <c r="D324" s="510"/>
      <c r="E324" s="510"/>
      <c r="F324" s="510"/>
      <c r="G324" s="510"/>
      <c r="H324" s="510"/>
      <c r="I324" s="510"/>
      <c r="J324" s="510"/>
      <c r="K324" s="510"/>
      <c r="L324" s="510"/>
      <c r="M324" s="511"/>
    </row>
    <row r="325" spans="1:13" x14ac:dyDescent="0.25">
      <c r="A325" s="509" t="s">
        <v>378</v>
      </c>
      <c r="B325" s="510"/>
      <c r="C325" s="510"/>
      <c r="D325" s="510"/>
      <c r="E325" s="510"/>
      <c r="F325" s="510" t="s">
        <v>583</v>
      </c>
      <c r="G325" s="510"/>
      <c r="H325" s="510"/>
      <c r="I325" s="510"/>
      <c r="J325" s="510"/>
      <c r="K325" s="510" t="s">
        <v>502</v>
      </c>
      <c r="L325" s="510"/>
      <c r="M325" s="511"/>
    </row>
    <row r="326" spans="1:13" x14ac:dyDescent="0.25">
      <c r="A326" s="525" t="s">
        <v>380</v>
      </c>
      <c r="B326" s="526"/>
      <c r="C326" s="526"/>
      <c r="D326" s="526"/>
      <c r="E326" s="526"/>
      <c r="F326" s="514" t="s">
        <v>402</v>
      </c>
      <c r="G326" s="514"/>
      <c r="H326" s="514"/>
      <c r="I326" s="514"/>
      <c r="J326" s="514"/>
      <c r="K326" s="514" t="s">
        <v>402</v>
      </c>
      <c r="L326" s="514"/>
      <c r="M326" s="515"/>
    </row>
    <row r="327" spans="1:13" x14ac:dyDescent="0.25">
      <c r="A327" s="509" t="s">
        <v>381</v>
      </c>
      <c r="B327" s="510"/>
      <c r="C327" s="510"/>
      <c r="D327" s="510"/>
      <c r="E327" s="510"/>
      <c r="F327" s="510"/>
      <c r="G327" s="510"/>
      <c r="H327" s="510"/>
      <c r="I327" s="510"/>
      <c r="J327" s="510"/>
      <c r="K327" s="510"/>
      <c r="L327" s="510"/>
      <c r="M327" s="511"/>
    </row>
    <row r="328" spans="1:13" x14ac:dyDescent="0.25">
      <c r="A328" s="509" t="s">
        <v>378</v>
      </c>
      <c r="B328" s="510"/>
      <c r="C328" s="510"/>
      <c r="D328" s="510"/>
      <c r="E328" s="510"/>
      <c r="F328" s="510" t="s">
        <v>583</v>
      </c>
      <c r="G328" s="510"/>
      <c r="H328" s="510"/>
      <c r="I328" s="510"/>
      <c r="J328" s="510"/>
      <c r="K328" s="510" t="s">
        <v>502</v>
      </c>
      <c r="L328" s="510"/>
      <c r="M328" s="511"/>
    </row>
    <row r="329" spans="1:13" x14ac:dyDescent="0.25">
      <c r="A329" s="523" t="s">
        <v>382</v>
      </c>
      <c r="B329" s="524"/>
      <c r="C329" s="524"/>
      <c r="D329" s="524"/>
      <c r="E329" s="524"/>
      <c r="F329" s="510" t="s">
        <v>402</v>
      </c>
      <c r="G329" s="510"/>
      <c r="H329" s="510"/>
      <c r="I329" s="510"/>
      <c r="J329" s="510"/>
      <c r="K329" s="510" t="s">
        <v>402</v>
      </c>
      <c r="L329" s="510"/>
      <c r="M329" s="511"/>
    </row>
    <row r="330" spans="1:13" x14ac:dyDescent="0.25">
      <c r="A330" s="523" t="s">
        <v>383</v>
      </c>
      <c r="B330" s="524"/>
      <c r="C330" s="524"/>
      <c r="D330" s="524"/>
      <c r="E330" s="524"/>
      <c r="F330" s="514" t="s">
        <v>402</v>
      </c>
      <c r="G330" s="514"/>
      <c r="H330" s="514"/>
      <c r="I330" s="514"/>
      <c r="J330" s="514"/>
      <c r="K330" s="514" t="s">
        <v>402</v>
      </c>
      <c r="L330" s="514"/>
      <c r="M330" s="515"/>
    </row>
    <row r="331" spans="1:13" x14ac:dyDescent="0.25">
      <c r="A331" s="516" t="s">
        <v>384</v>
      </c>
      <c r="B331" s="517"/>
      <c r="C331" s="517"/>
      <c r="D331" s="517"/>
      <c r="E331" s="518"/>
      <c r="F331" s="519" t="s">
        <v>402</v>
      </c>
      <c r="G331" s="520"/>
      <c r="H331" s="520"/>
      <c r="I331" s="520"/>
      <c r="J331" s="521"/>
      <c r="K331" s="519" t="s">
        <v>397</v>
      </c>
      <c r="L331" s="520"/>
      <c r="M331" s="522"/>
    </row>
    <row r="332" spans="1:13" x14ac:dyDescent="0.25">
      <c r="A332" s="516" t="s">
        <v>385</v>
      </c>
      <c r="B332" s="517"/>
      <c r="C332" s="517"/>
      <c r="D332" s="517"/>
      <c r="E332" s="518"/>
      <c r="F332" s="519" t="s">
        <v>397</v>
      </c>
      <c r="G332" s="520"/>
      <c r="H332" s="520"/>
      <c r="I332" s="520"/>
      <c r="J332" s="521"/>
      <c r="K332" s="519" t="s">
        <v>397</v>
      </c>
      <c r="L332" s="520"/>
      <c r="M332" s="522"/>
    </row>
    <row r="333" spans="1:13" x14ac:dyDescent="0.25">
      <c r="A333" s="509" t="s">
        <v>386</v>
      </c>
      <c r="B333" s="510"/>
      <c r="C333" s="510"/>
      <c r="D333" s="510"/>
      <c r="E333" s="510"/>
      <c r="F333" s="510"/>
      <c r="G333" s="510"/>
      <c r="H333" s="510"/>
      <c r="I333" s="510"/>
      <c r="J333" s="510"/>
      <c r="K333" s="510"/>
      <c r="L333" s="510"/>
      <c r="M333" s="511"/>
    </row>
    <row r="334" spans="1:13" x14ac:dyDescent="0.25">
      <c r="A334" s="509" t="s">
        <v>378</v>
      </c>
      <c r="B334" s="510"/>
      <c r="C334" s="510"/>
      <c r="D334" s="510"/>
      <c r="E334" s="510"/>
      <c r="F334" s="510" t="s">
        <v>583</v>
      </c>
      <c r="G334" s="510"/>
      <c r="H334" s="510"/>
      <c r="I334" s="510"/>
      <c r="J334" s="510"/>
      <c r="K334" s="510" t="s">
        <v>502</v>
      </c>
      <c r="L334" s="510"/>
      <c r="M334" s="511"/>
    </row>
    <row r="335" spans="1:13" x14ac:dyDescent="0.25">
      <c r="A335" s="525" t="s">
        <v>387</v>
      </c>
      <c r="B335" s="526"/>
      <c r="C335" s="526"/>
      <c r="D335" s="526"/>
      <c r="E335" s="526"/>
      <c r="F335" s="526"/>
      <c r="G335" s="514" t="s">
        <v>591</v>
      </c>
      <c r="H335" s="514"/>
      <c r="I335" s="514"/>
      <c r="J335" s="514"/>
      <c r="K335" s="514"/>
      <c r="L335" s="514"/>
      <c r="M335" s="515"/>
    </row>
    <row r="336" spans="1:13" x14ac:dyDescent="0.25">
      <c r="A336" s="303" t="s">
        <v>503</v>
      </c>
      <c r="B336" s="519" t="s">
        <v>609</v>
      </c>
      <c r="C336" s="520"/>
      <c r="D336" s="520"/>
      <c r="E336" s="520"/>
      <c r="F336" s="520"/>
      <c r="G336" s="520"/>
      <c r="H336" s="520"/>
      <c r="I336" s="520"/>
      <c r="J336" s="520"/>
      <c r="K336" s="520"/>
      <c r="L336" s="520"/>
      <c r="M336" s="522"/>
    </row>
    <row r="337" spans="1:13" x14ac:dyDescent="0.25">
      <c r="A337" s="303" t="s">
        <v>388</v>
      </c>
      <c r="B337" s="519" t="s">
        <v>607</v>
      </c>
      <c r="C337" s="520"/>
      <c r="D337" s="520"/>
      <c r="E337" s="520"/>
      <c r="F337" s="520"/>
      <c r="G337" s="520"/>
      <c r="H337" s="520"/>
      <c r="I337" s="520"/>
      <c r="J337" s="520"/>
      <c r="K337" s="520"/>
      <c r="L337" s="520"/>
      <c r="M337" s="522"/>
    </row>
    <row r="338" spans="1:13" x14ac:dyDescent="0.25">
      <c r="A338" s="509" t="s">
        <v>584</v>
      </c>
      <c r="B338" s="510"/>
      <c r="C338" s="510"/>
      <c r="D338" s="510" t="s">
        <v>613</v>
      </c>
      <c r="E338" s="510"/>
      <c r="F338" s="510"/>
      <c r="G338" s="510"/>
      <c r="H338" s="510"/>
      <c r="I338" s="510"/>
      <c r="J338" s="510" t="s">
        <v>504</v>
      </c>
      <c r="K338" s="510"/>
      <c r="L338" s="510"/>
      <c r="M338" s="511"/>
    </row>
    <row r="339" spans="1:13" x14ac:dyDescent="0.25">
      <c r="A339" s="509"/>
      <c r="B339" s="510"/>
      <c r="C339" s="510"/>
      <c r="D339" s="510"/>
      <c r="E339" s="510"/>
      <c r="F339" s="510"/>
      <c r="G339" s="510"/>
      <c r="H339" s="510"/>
      <c r="I339" s="510"/>
      <c r="J339" s="510"/>
      <c r="K339" s="510"/>
      <c r="L339" s="510"/>
      <c r="M339" s="511"/>
    </row>
    <row r="340" spans="1:13" x14ac:dyDescent="0.25">
      <c r="A340" s="509"/>
      <c r="B340" s="510"/>
      <c r="C340" s="510"/>
      <c r="D340" s="510"/>
      <c r="E340" s="510"/>
      <c r="F340" s="510"/>
      <c r="G340" s="510"/>
      <c r="H340" s="510"/>
      <c r="I340" s="510"/>
      <c r="J340" s="510"/>
      <c r="K340" s="510"/>
      <c r="L340" s="510"/>
      <c r="M340" s="511"/>
    </row>
    <row r="341" spans="1:13" x14ac:dyDescent="0.25">
      <c r="A341" s="509"/>
      <c r="B341" s="510"/>
      <c r="C341" s="510"/>
      <c r="D341" s="510"/>
      <c r="E341" s="510"/>
      <c r="F341" s="510"/>
      <c r="G341" s="510"/>
      <c r="H341" s="510"/>
      <c r="I341" s="510"/>
      <c r="J341" s="510"/>
      <c r="K341" s="510"/>
      <c r="L341" s="510"/>
      <c r="M341" s="511"/>
    </row>
    <row r="342" spans="1:13" x14ac:dyDescent="0.25">
      <c r="A342" s="551" t="s">
        <v>389</v>
      </c>
      <c r="B342" s="552"/>
      <c r="C342" s="552"/>
      <c r="D342" s="552"/>
      <c r="E342" s="552"/>
      <c r="F342" s="552"/>
      <c r="G342" s="552"/>
      <c r="H342" s="553" t="s">
        <v>390</v>
      </c>
      <c r="I342" s="554"/>
      <c r="J342" s="554"/>
      <c r="K342" s="554"/>
      <c r="L342" s="554"/>
      <c r="M342" s="555"/>
    </row>
    <row r="343" spans="1:13" x14ac:dyDescent="0.25">
      <c r="A343" s="306" t="s">
        <v>391</v>
      </c>
      <c r="B343" s="552" t="s">
        <v>20</v>
      </c>
      <c r="C343" s="552"/>
      <c r="D343" s="316" t="s">
        <v>391</v>
      </c>
      <c r="E343" s="307"/>
      <c r="F343" s="552" t="s">
        <v>20</v>
      </c>
      <c r="G343" s="552"/>
      <c r="H343" s="317"/>
      <c r="I343" s="317"/>
      <c r="J343" s="318" t="s">
        <v>392</v>
      </c>
      <c r="K343" s="317"/>
      <c r="L343" s="318" t="s">
        <v>20</v>
      </c>
      <c r="M343" s="201"/>
    </row>
    <row r="344" spans="1:13" x14ac:dyDescent="0.25">
      <c r="A344" s="202" t="s">
        <v>393</v>
      </c>
      <c r="B344" s="548" t="s">
        <v>394</v>
      </c>
      <c r="C344" s="548"/>
      <c r="D344" s="548" t="s">
        <v>395</v>
      </c>
      <c r="E344" s="548"/>
      <c r="F344" s="548" t="s">
        <v>396</v>
      </c>
      <c r="G344" s="548"/>
      <c r="H344" s="317"/>
      <c r="I344" s="317"/>
      <c r="J344" s="549">
        <v>3</v>
      </c>
      <c r="K344" s="550"/>
      <c r="L344" s="307" t="s">
        <v>397</v>
      </c>
      <c r="M344" s="201"/>
    </row>
    <row r="345" spans="1:13" x14ac:dyDescent="0.25">
      <c r="A345" s="202" t="s">
        <v>398</v>
      </c>
      <c r="B345" s="548" t="s">
        <v>399</v>
      </c>
      <c r="C345" s="548"/>
      <c r="D345" s="548" t="s">
        <v>400</v>
      </c>
      <c r="E345" s="548"/>
      <c r="F345" s="548" t="s">
        <v>401</v>
      </c>
      <c r="G345" s="548"/>
      <c r="H345" s="317"/>
      <c r="I345" s="317"/>
      <c r="J345" s="549">
        <v>2</v>
      </c>
      <c r="K345" s="550"/>
      <c r="L345" s="307" t="s">
        <v>402</v>
      </c>
      <c r="M345" s="201"/>
    </row>
    <row r="346" spans="1:13" x14ac:dyDescent="0.25">
      <c r="A346" s="202" t="s">
        <v>403</v>
      </c>
      <c r="B346" s="548" t="s">
        <v>404</v>
      </c>
      <c r="C346" s="548"/>
      <c r="D346" s="548" t="s">
        <v>405</v>
      </c>
      <c r="E346" s="548"/>
      <c r="F346" s="548" t="s">
        <v>406</v>
      </c>
      <c r="G346" s="548"/>
      <c r="H346" s="317"/>
      <c r="I346" s="317"/>
      <c r="J346" s="549">
        <v>1</v>
      </c>
      <c r="K346" s="550"/>
      <c r="L346" s="307" t="s">
        <v>407</v>
      </c>
      <c r="M346" s="201"/>
    </row>
    <row r="347" spans="1:13" ht="15.75" thickBot="1" x14ac:dyDescent="0.3">
      <c r="A347" s="203" t="s">
        <v>408</v>
      </c>
      <c r="B347" s="560" t="s">
        <v>409</v>
      </c>
      <c r="C347" s="560"/>
      <c r="D347" s="560" t="s">
        <v>410</v>
      </c>
      <c r="E347" s="560"/>
      <c r="F347" s="560" t="s">
        <v>411</v>
      </c>
      <c r="G347" s="560"/>
      <c r="H347" s="204"/>
      <c r="I347" s="204"/>
      <c r="J347" s="204"/>
      <c r="K347" s="204"/>
      <c r="L347" s="204"/>
      <c r="M347" s="205"/>
    </row>
    <row r="348" spans="1:13" ht="15.75" thickBot="1" x14ac:dyDescent="0.3"/>
    <row r="349" spans="1:13" ht="15.75" x14ac:dyDescent="0.25">
      <c r="A349" s="188"/>
      <c r="B349" s="533" t="s">
        <v>470</v>
      </c>
      <c r="C349" s="533"/>
      <c r="D349" s="533"/>
      <c r="E349" s="533"/>
      <c r="F349" s="533"/>
      <c r="G349" s="533"/>
      <c r="H349" s="533"/>
      <c r="I349" s="534"/>
      <c r="J349" s="535" t="s">
        <v>471</v>
      </c>
      <c r="K349" s="533"/>
      <c r="L349" s="533"/>
      <c r="M349" s="536"/>
    </row>
    <row r="350" spans="1:13" ht="21" x14ac:dyDescent="0.35">
      <c r="A350" s="537" t="s">
        <v>472</v>
      </c>
      <c r="B350" s="538"/>
      <c r="C350" s="538"/>
      <c r="D350" s="538"/>
      <c r="E350" s="538"/>
      <c r="F350" s="538"/>
      <c r="G350" s="538"/>
      <c r="H350" s="538"/>
      <c r="I350" s="538"/>
      <c r="J350" s="538"/>
      <c r="K350" s="538"/>
      <c r="L350" s="538"/>
      <c r="M350" s="539"/>
    </row>
    <row r="351" spans="1:13" ht="21" x14ac:dyDescent="0.35">
      <c r="A351" s="189"/>
      <c r="B351" s="540" t="s">
        <v>473</v>
      </c>
      <c r="C351" s="540"/>
      <c r="D351" s="540"/>
      <c r="E351" s="541"/>
      <c r="F351" s="190" t="s">
        <v>474</v>
      </c>
      <c r="G351" s="190"/>
      <c r="H351" s="542" t="s">
        <v>475</v>
      </c>
      <c r="I351" s="543"/>
      <c r="J351" s="544"/>
      <c r="K351" s="191" t="s">
        <v>476</v>
      </c>
      <c r="L351" s="304"/>
      <c r="M351" s="192"/>
    </row>
    <row r="352" spans="1:13" x14ac:dyDescent="0.25">
      <c r="A352" s="545" t="s">
        <v>542</v>
      </c>
      <c r="B352" s="543"/>
      <c r="C352" s="543"/>
      <c r="D352" s="543"/>
      <c r="E352" s="543"/>
      <c r="F352" s="543"/>
      <c r="G352" s="543"/>
      <c r="H352" s="543"/>
      <c r="I352" s="543"/>
      <c r="J352" s="543"/>
      <c r="K352" s="543"/>
      <c r="L352" s="543"/>
      <c r="M352" s="546"/>
    </row>
    <row r="353" spans="1:13" x14ac:dyDescent="0.25">
      <c r="A353" s="516" t="s">
        <v>477</v>
      </c>
      <c r="B353" s="517"/>
      <c r="C353" s="517"/>
      <c r="D353" s="517"/>
      <c r="E353" s="517"/>
      <c r="F353" s="517"/>
      <c r="G353" s="517"/>
      <c r="H353" s="517"/>
      <c r="I353" s="517"/>
      <c r="J353" s="517"/>
      <c r="K353" s="517"/>
      <c r="L353" s="517"/>
      <c r="M353" s="547"/>
    </row>
    <row r="354" spans="1:13" x14ac:dyDescent="0.25">
      <c r="A354" s="523" t="s">
        <v>478</v>
      </c>
      <c r="B354" s="524"/>
      <c r="C354" s="519" t="s">
        <v>183</v>
      </c>
      <c r="D354" s="556"/>
      <c r="E354" s="556"/>
      <c r="F354" s="556"/>
      <c r="G354" s="557"/>
      <c r="H354" s="304" t="s">
        <v>479</v>
      </c>
      <c r="I354" s="193"/>
      <c r="J354" s="558">
        <v>8</v>
      </c>
      <c r="K354" s="558"/>
      <c r="L354" s="558"/>
      <c r="M354" s="559"/>
    </row>
    <row r="355" spans="1:13" x14ac:dyDescent="0.25">
      <c r="A355" s="523" t="s">
        <v>480</v>
      </c>
      <c r="B355" s="524"/>
      <c r="C355" s="519" t="s">
        <v>343</v>
      </c>
      <c r="D355" s="556"/>
      <c r="E355" s="556"/>
      <c r="F355" s="556"/>
      <c r="G355" s="557"/>
      <c r="H355" s="304" t="s">
        <v>481</v>
      </c>
      <c r="I355" s="193"/>
      <c r="J355" s="514" t="s">
        <v>513</v>
      </c>
      <c r="K355" s="558"/>
      <c r="L355" s="558"/>
      <c r="M355" s="559"/>
    </row>
    <row r="356" spans="1:13" x14ac:dyDescent="0.25">
      <c r="A356" s="523" t="s">
        <v>483</v>
      </c>
      <c r="B356" s="524"/>
      <c r="C356" s="561">
        <v>40519</v>
      </c>
      <c r="D356" s="556"/>
      <c r="E356" s="556"/>
      <c r="F356" s="556"/>
      <c r="G356" s="557"/>
      <c r="H356" s="304" t="s">
        <v>485</v>
      </c>
      <c r="I356" s="193"/>
      <c r="J356" s="558">
        <v>6005260719</v>
      </c>
      <c r="K356" s="558"/>
      <c r="L356" s="558"/>
      <c r="M356" s="559"/>
    </row>
    <row r="357" spans="1:13" x14ac:dyDescent="0.25">
      <c r="A357" s="523" t="s">
        <v>486</v>
      </c>
      <c r="B357" s="524"/>
      <c r="C357" s="519" t="s">
        <v>184</v>
      </c>
      <c r="D357" s="556"/>
      <c r="E357" s="556"/>
      <c r="F357" s="556"/>
      <c r="G357" s="557"/>
      <c r="H357" s="523" t="s">
        <v>18</v>
      </c>
      <c r="I357" s="524"/>
      <c r="J357" s="514" t="s">
        <v>186</v>
      </c>
      <c r="K357" s="558"/>
      <c r="L357" s="558"/>
      <c r="M357" s="559"/>
    </row>
    <row r="358" spans="1:13" x14ac:dyDescent="0.25">
      <c r="A358" s="509" t="s">
        <v>487</v>
      </c>
      <c r="B358" s="510"/>
      <c r="C358" s="510"/>
      <c r="D358" s="510"/>
      <c r="E358" s="510"/>
      <c r="F358" s="510"/>
      <c r="G358" s="510"/>
      <c r="H358" s="510"/>
      <c r="I358" s="510"/>
      <c r="J358" s="510"/>
      <c r="K358" s="510"/>
      <c r="L358" s="510"/>
      <c r="M358" s="511"/>
    </row>
    <row r="359" spans="1:13" x14ac:dyDescent="0.25">
      <c r="A359" s="512" t="s">
        <v>488</v>
      </c>
      <c r="B359" s="510" t="s">
        <v>489</v>
      </c>
      <c r="C359" s="510"/>
      <c r="D359" s="510"/>
      <c r="E359" s="510"/>
      <c r="F359" s="510"/>
      <c r="G359" s="510"/>
      <c r="H359" s="510" t="s">
        <v>490</v>
      </c>
      <c r="I359" s="510"/>
      <c r="J359" s="510"/>
      <c r="K359" s="510"/>
      <c r="L359" s="510"/>
      <c r="M359" s="511"/>
    </row>
    <row r="360" spans="1:13" ht="30" x14ac:dyDescent="0.25">
      <c r="A360" s="512"/>
      <c r="B360" s="194" t="s">
        <v>491</v>
      </c>
      <c r="C360" s="194" t="s">
        <v>571</v>
      </c>
      <c r="D360" s="194" t="s">
        <v>572</v>
      </c>
      <c r="E360" s="194" t="s">
        <v>573</v>
      </c>
      <c r="F360" s="194">
        <v>100</v>
      </c>
      <c r="G360" s="195" t="s">
        <v>20</v>
      </c>
      <c r="H360" s="194" t="s">
        <v>492</v>
      </c>
      <c r="I360" s="194" t="s">
        <v>571</v>
      </c>
      <c r="J360" s="194" t="s">
        <v>572</v>
      </c>
      <c r="K360" s="194" t="s">
        <v>493</v>
      </c>
      <c r="L360" s="194">
        <v>100</v>
      </c>
      <c r="M360" s="196" t="s">
        <v>20</v>
      </c>
    </row>
    <row r="361" spans="1:13" x14ac:dyDescent="0.25">
      <c r="A361" s="303" t="s">
        <v>11</v>
      </c>
      <c r="B361" s="359">
        <v>6.25</v>
      </c>
      <c r="C361" s="349">
        <v>4</v>
      </c>
      <c r="D361" s="349">
        <v>3</v>
      </c>
      <c r="E361" s="359">
        <v>51.5</v>
      </c>
      <c r="F361" s="198">
        <f>SUM(B361:E361)</f>
        <v>64.75</v>
      </c>
      <c r="G361" s="349" t="str">
        <f>IF(F361&gt;=91,"A1",IF(F361&gt;=81,"A2",IF(F361&gt;=71,"B1",IF(F361&gt;=61,"B2",IF(F361&gt;=51,"C1",IF(F361&gt;=41,"C2",IF(F361&gt;=33,"D","E")))))))</f>
        <v>B2</v>
      </c>
      <c r="H361" s="349">
        <v>5</v>
      </c>
      <c r="I361" s="349">
        <v>4</v>
      </c>
      <c r="J361" s="349">
        <v>3</v>
      </c>
      <c r="K361" s="332">
        <v>47</v>
      </c>
      <c r="L361" s="332">
        <f>SUM(H361:K361)</f>
        <v>59</v>
      </c>
      <c r="M361" s="349" t="str">
        <f t="shared" ref="M361:M365" si="34">IF(L361&gt;=91,"A1",IF(L361&gt;=81,"A2",IF(L361&gt;=71,"B1",IF(L361&gt;=61,"B2",IF(L361&gt;=51,"C1",IF(L361&gt;=41,"C2",IF(L361&gt;=33,"D","E")))))))</f>
        <v>C1</v>
      </c>
    </row>
    <row r="362" spans="1:13" x14ac:dyDescent="0.25">
      <c r="A362" s="303" t="s">
        <v>12</v>
      </c>
      <c r="B362" s="362">
        <v>5.5</v>
      </c>
      <c r="C362" s="349">
        <v>4</v>
      </c>
      <c r="D362" s="349">
        <v>3</v>
      </c>
      <c r="E362" s="349">
        <v>59</v>
      </c>
      <c r="F362" s="198">
        <f t="shared" ref="F362:F365" si="35">(B362+C362+D362+E362)</f>
        <v>71.5</v>
      </c>
      <c r="G362" s="349" t="str">
        <f t="shared" ref="G362:G365" si="36">IF(F362&gt;=91,"A1",IF(F362&gt;=81,"A2",IF(F362&gt;=71,"B1",IF(F362&gt;=61,"B2",IF(F362&gt;=51,"C1",IF(F362&gt;=41,"C2",IF(F362&gt;=33,"D","E")))))))</f>
        <v>B1</v>
      </c>
      <c r="H362" s="366">
        <v>6.25</v>
      </c>
      <c r="I362" s="349">
        <v>3</v>
      </c>
      <c r="J362" s="349">
        <v>3</v>
      </c>
      <c r="K362" s="349">
        <v>56</v>
      </c>
      <c r="L362" s="198">
        <f t="shared" ref="L362:L365" si="37">SUM(H362:K362)</f>
        <v>68.25</v>
      </c>
      <c r="M362" s="349" t="str">
        <f t="shared" si="34"/>
        <v>B2</v>
      </c>
    </row>
    <row r="363" spans="1:13" x14ac:dyDescent="0.25">
      <c r="A363" s="303" t="s">
        <v>494</v>
      </c>
      <c r="B363" s="349">
        <v>6.25</v>
      </c>
      <c r="C363" s="349">
        <v>4</v>
      </c>
      <c r="D363" s="349">
        <v>3</v>
      </c>
      <c r="E363" s="349">
        <v>36.5</v>
      </c>
      <c r="F363" s="349">
        <f t="shared" si="35"/>
        <v>49.75</v>
      </c>
      <c r="G363" s="349" t="str">
        <f t="shared" si="36"/>
        <v>C2</v>
      </c>
      <c r="H363" s="366">
        <v>6.25</v>
      </c>
      <c r="I363" s="349">
        <v>3.5</v>
      </c>
      <c r="J363" s="349">
        <v>3.5</v>
      </c>
      <c r="K363" s="349">
        <v>29</v>
      </c>
      <c r="L363" s="198">
        <f t="shared" si="37"/>
        <v>42.25</v>
      </c>
      <c r="M363" s="349" t="str">
        <f t="shared" si="34"/>
        <v>C2</v>
      </c>
    </row>
    <row r="364" spans="1:13" x14ac:dyDescent="0.25">
      <c r="A364" s="303" t="s">
        <v>23</v>
      </c>
      <c r="B364" s="349">
        <v>6</v>
      </c>
      <c r="C364" s="349">
        <v>3</v>
      </c>
      <c r="D364" s="349">
        <v>4</v>
      </c>
      <c r="E364" s="349">
        <v>46.5</v>
      </c>
      <c r="F364" s="349">
        <f t="shared" si="35"/>
        <v>59.5</v>
      </c>
      <c r="G364" s="349" t="str">
        <f t="shared" si="36"/>
        <v>C1</v>
      </c>
      <c r="H364" s="366">
        <v>6.75</v>
      </c>
      <c r="I364" s="352">
        <v>4</v>
      </c>
      <c r="J364" s="332">
        <v>5</v>
      </c>
      <c r="K364" s="349">
        <v>43.5</v>
      </c>
      <c r="L364" s="198">
        <f t="shared" si="37"/>
        <v>59.25</v>
      </c>
      <c r="M364" s="198" t="str">
        <f t="shared" si="34"/>
        <v>C1</v>
      </c>
    </row>
    <row r="365" spans="1:13" x14ac:dyDescent="0.25">
      <c r="A365" s="303" t="s">
        <v>26</v>
      </c>
      <c r="B365" s="114">
        <v>8</v>
      </c>
      <c r="C365" s="349">
        <v>3</v>
      </c>
      <c r="D365" s="349">
        <v>3</v>
      </c>
      <c r="E365" s="349">
        <v>54</v>
      </c>
      <c r="F365" s="332">
        <f t="shared" si="35"/>
        <v>68</v>
      </c>
      <c r="G365" s="349" t="str">
        <f t="shared" si="36"/>
        <v>B2</v>
      </c>
      <c r="H365" s="349">
        <v>5.75</v>
      </c>
      <c r="I365" s="349">
        <v>4</v>
      </c>
      <c r="J365" s="349">
        <v>3</v>
      </c>
      <c r="K365" s="349">
        <v>54</v>
      </c>
      <c r="L365" s="114">
        <f t="shared" si="37"/>
        <v>66.75</v>
      </c>
      <c r="M365" s="349" t="str">
        <f t="shared" si="34"/>
        <v>B2</v>
      </c>
    </row>
    <row r="366" spans="1:13" ht="15.75" x14ac:dyDescent="0.25">
      <c r="A366" s="303" t="s">
        <v>574</v>
      </c>
      <c r="B366" s="349"/>
      <c r="C366" s="349"/>
      <c r="D366" s="349"/>
      <c r="E366" s="364">
        <v>36.5</v>
      </c>
      <c r="F366" s="44"/>
      <c r="G366" s="349"/>
      <c r="H366" s="349"/>
      <c r="I366" s="349"/>
      <c r="J366" s="349"/>
      <c r="K366" s="349">
        <v>37</v>
      </c>
      <c r="L366" s="349"/>
      <c r="M366" s="350"/>
    </row>
    <row r="367" spans="1:13" x14ac:dyDescent="0.25">
      <c r="A367" s="303" t="s">
        <v>575</v>
      </c>
      <c r="B367" s="349"/>
      <c r="C367" s="349"/>
      <c r="D367" s="349"/>
      <c r="E367" s="31">
        <v>39</v>
      </c>
      <c r="F367" s="349"/>
      <c r="G367" s="349"/>
      <c r="H367" s="349"/>
      <c r="I367" s="349"/>
      <c r="J367" s="349"/>
      <c r="K367" s="31">
        <v>28.5</v>
      </c>
      <c r="L367" s="349"/>
      <c r="M367" s="350"/>
    </row>
    <row r="368" spans="1:13" x14ac:dyDescent="0.25">
      <c r="A368" s="303" t="s">
        <v>576</v>
      </c>
      <c r="B368" s="349"/>
      <c r="C368" s="349"/>
      <c r="D368" s="349"/>
      <c r="E368" s="349">
        <v>49</v>
      </c>
      <c r="F368" s="349"/>
      <c r="G368" s="349"/>
      <c r="H368" s="349"/>
      <c r="I368" s="349"/>
      <c r="J368" s="349"/>
      <c r="K368" s="349">
        <v>38.5</v>
      </c>
      <c r="L368" s="349"/>
      <c r="M368" s="350"/>
    </row>
    <row r="369" spans="1:13" x14ac:dyDescent="0.25">
      <c r="A369" s="303" t="s">
        <v>577</v>
      </c>
      <c r="B369" s="305"/>
      <c r="C369" s="305"/>
      <c r="D369" s="305"/>
      <c r="E369" s="305">
        <v>2</v>
      </c>
      <c r="F369" s="305"/>
      <c r="G369" s="305"/>
      <c r="H369" s="305"/>
      <c r="I369" s="305"/>
      <c r="J369" s="305"/>
      <c r="K369" s="305">
        <v>13.5</v>
      </c>
      <c r="L369" s="305"/>
      <c r="M369" s="310"/>
    </row>
    <row r="370" spans="1:13" ht="26.25" x14ac:dyDescent="0.25">
      <c r="A370" s="303" t="s">
        <v>497</v>
      </c>
      <c r="B370" s="305">
        <v>500</v>
      </c>
      <c r="C370" s="301" t="s">
        <v>498</v>
      </c>
      <c r="D370" s="200">
        <f>(F361+F362+F363+F364+F365)</f>
        <v>313.5</v>
      </c>
      <c r="E370" s="199"/>
      <c r="F370" s="301" t="s">
        <v>578</v>
      </c>
      <c r="G370" s="200">
        <f>(D370/500)*100</f>
        <v>62.7</v>
      </c>
      <c r="H370" s="199"/>
      <c r="I370" s="311"/>
      <c r="J370" s="513" t="s">
        <v>579</v>
      </c>
      <c r="K370" s="513"/>
      <c r="L370" s="514" t="str">
        <f>IF(G370&gt;=91,"A1",IF(G370&gt;=81,"A2",IF(G370&gt;=71,"B1",IF(G370&gt;=61,"B2",IF(G370&gt;=51,"C1",IF(G370&gt;=41,"C2",IF(G370&gt;=33,"D","E")))))))</f>
        <v>B2</v>
      </c>
      <c r="M370" s="515" t="str">
        <f t="shared" ref="M370:M372" si="38">IF(K370&gt;=91,"A1",IF(K370&gt;=81,"A2",IF(K370&gt;=71,"B1",IF(K370&gt;=61,"B2",IF(K370&gt;=51,"C1",IF(K370&gt;=41,"C2",IF(K370&gt;=33,"D","E")))))))</f>
        <v>E</v>
      </c>
    </row>
    <row r="371" spans="1:13" ht="26.25" x14ac:dyDescent="0.25">
      <c r="A371" s="312" t="s">
        <v>499</v>
      </c>
      <c r="B371" s="305">
        <v>500</v>
      </c>
      <c r="C371" s="301" t="s">
        <v>500</v>
      </c>
      <c r="D371" s="200">
        <f>(L361+L362+L363+L364+L365)</f>
        <v>295.5</v>
      </c>
      <c r="E371" s="199"/>
      <c r="F371" s="301" t="s">
        <v>580</v>
      </c>
      <c r="G371" s="200">
        <f>D371/500*100</f>
        <v>59.099999999999994</v>
      </c>
      <c r="H371" s="200"/>
      <c r="I371" s="313"/>
      <c r="J371" s="513" t="s">
        <v>581</v>
      </c>
      <c r="K371" s="513"/>
      <c r="L371" s="514" t="str">
        <f>IF(G371&gt;=91,"A1",IF(G371&gt;=81,"A2",IF(G371&gt;=71,"B1",IF(G371&gt;=61,"B2",IF(G371&gt;=51,"C1",IF(G371&gt;=41,"C2",IF(G371&gt;=33,"D","E")))))))</f>
        <v>C1</v>
      </c>
      <c r="M371" s="515" t="str">
        <f t="shared" si="38"/>
        <v>E</v>
      </c>
    </row>
    <row r="372" spans="1:13" x14ac:dyDescent="0.25">
      <c r="A372" s="314" t="s">
        <v>543</v>
      </c>
      <c r="B372" s="322">
        <v>1000</v>
      </c>
      <c r="C372" s="322">
        <f>(D370+D371)</f>
        <v>609</v>
      </c>
      <c r="D372" s="527"/>
      <c r="E372" s="527"/>
      <c r="F372" s="319" t="s">
        <v>582</v>
      </c>
      <c r="G372" s="319"/>
      <c r="H372" s="319"/>
      <c r="I372" s="324">
        <f>(C372/1000)*100</f>
        <v>60.9</v>
      </c>
      <c r="J372" s="319" t="s">
        <v>501</v>
      </c>
      <c r="K372" s="319"/>
      <c r="L372" s="528" t="str">
        <f>IF(I372&gt;=91,"A1",IF(I372&gt;=81,"A2",IF(I372&gt;=71,"B1",IF(I372&gt;=61,"B2",IF(I372&gt;=51,"C1",IF(I372&gt;=41,"C2",IF(I372&gt;=33,"D","E")))))))</f>
        <v>C1</v>
      </c>
      <c r="M372" s="529" t="str">
        <f t="shared" si="38"/>
        <v>E</v>
      </c>
    </row>
    <row r="373" spans="1:13" x14ac:dyDescent="0.25">
      <c r="A373" s="530" t="s">
        <v>376</v>
      </c>
      <c r="B373" s="531"/>
      <c r="C373" s="531"/>
      <c r="D373" s="531"/>
      <c r="E373" s="531"/>
      <c r="F373" s="531"/>
      <c r="G373" s="531"/>
      <c r="H373" s="531"/>
      <c r="I373" s="531"/>
      <c r="J373" s="531"/>
      <c r="K373" s="531"/>
      <c r="L373" s="531"/>
      <c r="M373" s="532"/>
    </row>
    <row r="374" spans="1:13" x14ac:dyDescent="0.25">
      <c r="A374" s="509" t="s">
        <v>377</v>
      </c>
      <c r="B374" s="510"/>
      <c r="C374" s="510"/>
      <c r="D374" s="510"/>
      <c r="E374" s="510"/>
      <c r="F374" s="510"/>
      <c r="G374" s="510"/>
      <c r="H374" s="510"/>
      <c r="I374" s="510"/>
      <c r="J374" s="510"/>
      <c r="K374" s="510"/>
      <c r="L374" s="510"/>
      <c r="M374" s="511"/>
    </row>
    <row r="375" spans="1:13" x14ac:dyDescent="0.25">
      <c r="A375" s="509" t="s">
        <v>378</v>
      </c>
      <c r="B375" s="510"/>
      <c r="C375" s="510"/>
      <c r="D375" s="510"/>
      <c r="E375" s="510"/>
      <c r="F375" s="510" t="s">
        <v>583</v>
      </c>
      <c r="G375" s="510"/>
      <c r="H375" s="510"/>
      <c r="I375" s="510"/>
      <c r="J375" s="510"/>
      <c r="K375" s="510" t="s">
        <v>502</v>
      </c>
      <c r="L375" s="510"/>
      <c r="M375" s="511"/>
    </row>
    <row r="376" spans="1:13" x14ac:dyDescent="0.25">
      <c r="A376" s="525" t="s">
        <v>380</v>
      </c>
      <c r="B376" s="526"/>
      <c r="C376" s="526"/>
      <c r="D376" s="526"/>
      <c r="E376" s="526"/>
      <c r="F376" s="514" t="s">
        <v>402</v>
      </c>
      <c r="G376" s="514"/>
      <c r="H376" s="514"/>
      <c r="I376" s="514"/>
      <c r="J376" s="514"/>
      <c r="K376" s="514" t="s">
        <v>402</v>
      </c>
      <c r="L376" s="514"/>
      <c r="M376" s="515"/>
    </row>
    <row r="377" spans="1:13" x14ac:dyDescent="0.25">
      <c r="A377" s="509" t="s">
        <v>381</v>
      </c>
      <c r="B377" s="510"/>
      <c r="C377" s="510"/>
      <c r="D377" s="510"/>
      <c r="E377" s="510"/>
      <c r="F377" s="510"/>
      <c r="G377" s="510"/>
      <c r="H377" s="510"/>
      <c r="I377" s="510"/>
      <c r="J377" s="510"/>
      <c r="K377" s="510"/>
      <c r="L377" s="510"/>
      <c r="M377" s="511"/>
    </row>
    <row r="378" spans="1:13" x14ac:dyDescent="0.25">
      <c r="A378" s="509" t="s">
        <v>378</v>
      </c>
      <c r="B378" s="510"/>
      <c r="C378" s="510"/>
      <c r="D378" s="510"/>
      <c r="E378" s="510"/>
      <c r="F378" s="510" t="s">
        <v>583</v>
      </c>
      <c r="G378" s="510"/>
      <c r="H378" s="510"/>
      <c r="I378" s="510"/>
      <c r="J378" s="510"/>
      <c r="K378" s="510" t="s">
        <v>502</v>
      </c>
      <c r="L378" s="510"/>
      <c r="M378" s="511"/>
    </row>
    <row r="379" spans="1:13" x14ac:dyDescent="0.25">
      <c r="A379" s="523" t="s">
        <v>382</v>
      </c>
      <c r="B379" s="524"/>
      <c r="C379" s="524"/>
      <c r="D379" s="524"/>
      <c r="E379" s="524"/>
      <c r="F379" s="510" t="s">
        <v>402</v>
      </c>
      <c r="G379" s="510"/>
      <c r="H379" s="510"/>
      <c r="I379" s="510"/>
      <c r="J379" s="510"/>
      <c r="K379" s="510" t="s">
        <v>402</v>
      </c>
      <c r="L379" s="510"/>
      <c r="M379" s="511"/>
    </row>
    <row r="380" spans="1:13" x14ac:dyDescent="0.25">
      <c r="A380" s="523" t="s">
        <v>383</v>
      </c>
      <c r="B380" s="524"/>
      <c r="C380" s="524"/>
      <c r="D380" s="524"/>
      <c r="E380" s="524"/>
      <c r="F380" s="514" t="s">
        <v>402</v>
      </c>
      <c r="G380" s="514"/>
      <c r="H380" s="514"/>
      <c r="I380" s="514"/>
      <c r="J380" s="514"/>
      <c r="K380" s="514" t="s">
        <v>402</v>
      </c>
      <c r="L380" s="514"/>
      <c r="M380" s="515"/>
    </row>
    <row r="381" spans="1:13" x14ac:dyDescent="0.25">
      <c r="A381" s="516" t="s">
        <v>384</v>
      </c>
      <c r="B381" s="517"/>
      <c r="C381" s="517"/>
      <c r="D381" s="517"/>
      <c r="E381" s="518"/>
      <c r="F381" s="519" t="s">
        <v>402</v>
      </c>
      <c r="G381" s="520"/>
      <c r="H381" s="520"/>
      <c r="I381" s="520"/>
      <c r="J381" s="521"/>
      <c r="K381" s="519" t="s">
        <v>397</v>
      </c>
      <c r="L381" s="520"/>
      <c r="M381" s="522"/>
    </row>
    <row r="382" spans="1:13" x14ac:dyDescent="0.25">
      <c r="A382" s="516" t="s">
        <v>385</v>
      </c>
      <c r="B382" s="517"/>
      <c r="C382" s="517"/>
      <c r="D382" s="517"/>
      <c r="E382" s="518"/>
      <c r="F382" s="519" t="s">
        <v>402</v>
      </c>
      <c r="G382" s="520"/>
      <c r="H382" s="520"/>
      <c r="I382" s="520"/>
      <c r="J382" s="521"/>
      <c r="K382" s="519" t="s">
        <v>397</v>
      </c>
      <c r="L382" s="520"/>
      <c r="M382" s="522"/>
    </row>
    <row r="383" spans="1:13" x14ac:dyDescent="0.25">
      <c r="A383" s="509" t="s">
        <v>386</v>
      </c>
      <c r="B383" s="510"/>
      <c r="C383" s="510"/>
      <c r="D383" s="510"/>
      <c r="E383" s="510"/>
      <c r="F383" s="510"/>
      <c r="G383" s="510"/>
      <c r="H383" s="510"/>
      <c r="I383" s="510"/>
      <c r="J383" s="510"/>
      <c r="K383" s="510"/>
      <c r="L383" s="510"/>
      <c r="M383" s="511"/>
    </row>
    <row r="384" spans="1:13" x14ac:dyDescent="0.25">
      <c r="A384" s="509" t="s">
        <v>378</v>
      </c>
      <c r="B384" s="510"/>
      <c r="C384" s="510"/>
      <c r="D384" s="510"/>
      <c r="E384" s="510"/>
      <c r="F384" s="510" t="s">
        <v>583</v>
      </c>
      <c r="G384" s="510"/>
      <c r="H384" s="510"/>
      <c r="I384" s="510"/>
      <c r="J384" s="510"/>
      <c r="K384" s="510" t="s">
        <v>502</v>
      </c>
      <c r="L384" s="510"/>
      <c r="M384" s="511"/>
    </row>
    <row r="385" spans="1:13" x14ac:dyDescent="0.25">
      <c r="A385" s="525" t="s">
        <v>387</v>
      </c>
      <c r="B385" s="526"/>
      <c r="C385" s="526"/>
      <c r="D385" s="526"/>
      <c r="E385" s="526"/>
      <c r="F385" s="526"/>
      <c r="G385" s="514" t="s">
        <v>587</v>
      </c>
      <c r="H385" s="514"/>
      <c r="I385" s="514"/>
      <c r="J385" s="514"/>
      <c r="K385" s="514"/>
      <c r="L385" s="514"/>
      <c r="M385" s="515"/>
    </row>
    <row r="386" spans="1:13" x14ac:dyDescent="0.25">
      <c r="A386" s="303" t="s">
        <v>503</v>
      </c>
      <c r="B386" s="519" t="s">
        <v>609</v>
      </c>
      <c r="C386" s="520"/>
      <c r="D386" s="520"/>
      <c r="E386" s="520"/>
      <c r="F386" s="520"/>
      <c r="G386" s="520"/>
      <c r="H386" s="520"/>
      <c r="I386" s="520"/>
      <c r="J386" s="520"/>
      <c r="K386" s="520"/>
      <c r="L386" s="520"/>
      <c r="M386" s="522"/>
    </row>
    <row r="387" spans="1:13" x14ac:dyDescent="0.25">
      <c r="A387" s="303" t="s">
        <v>388</v>
      </c>
      <c r="B387" s="519" t="s">
        <v>607</v>
      </c>
      <c r="C387" s="520"/>
      <c r="D387" s="520"/>
      <c r="E387" s="520"/>
      <c r="F387" s="520"/>
      <c r="G387" s="520"/>
      <c r="H387" s="520"/>
      <c r="I387" s="520"/>
      <c r="J387" s="520"/>
      <c r="K387" s="520"/>
      <c r="L387" s="520"/>
      <c r="M387" s="522"/>
    </row>
    <row r="388" spans="1:13" x14ac:dyDescent="0.25">
      <c r="A388" s="509" t="s">
        <v>584</v>
      </c>
      <c r="B388" s="510"/>
      <c r="C388" s="510"/>
      <c r="D388" s="510" t="s">
        <v>613</v>
      </c>
      <c r="E388" s="510"/>
      <c r="F388" s="510"/>
      <c r="G388" s="510"/>
      <c r="H388" s="510"/>
      <c r="I388" s="510"/>
      <c r="J388" s="510" t="s">
        <v>504</v>
      </c>
      <c r="K388" s="510"/>
      <c r="L388" s="510"/>
      <c r="M388" s="511"/>
    </row>
    <row r="389" spans="1:13" x14ac:dyDescent="0.25">
      <c r="A389" s="509"/>
      <c r="B389" s="510"/>
      <c r="C389" s="510"/>
      <c r="D389" s="510"/>
      <c r="E389" s="510"/>
      <c r="F389" s="510"/>
      <c r="G389" s="510"/>
      <c r="H389" s="510"/>
      <c r="I389" s="510"/>
      <c r="J389" s="510"/>
      <c r="K389" s="510"/>
      <c r="L389" s="510"/>
      <c r="M389" s="511"/>
    </row>
    <row r="390" spans="1:13" x14ac:dyDescent="0.25">
      <c r="A390" s="509"/>
      <c r="B390" s="510"/>
      <c r="C390" s="510"/>
      <c r="D390" s="510"/>
      <c r="E390" s="510"/>
      <c r="F390" s="510"/>
      <c r="G390" s="510"/>
      <c r="H390" s="510"/>
      <c r="I390" s="510"/>
      <c r="J390" s="510"/>
      <c r="K390" s="510"/>
      <c r="L390" s="510"/>
      <c r="M390" s="511"/>
    </row>
    <row r="391" spans="1:13" x14ac:dyDescent="0.25">
      <c r="A391" s="509"/>
      <c r="B391" s="510"/>
      <c r="C391" s="510"/>
      <c r="D391" s="510"/>
      <c r="E391" s="510"/>
      <c r="F391" s="510"/>
      <c r="G391" s="510"/>
      <c r="H391" s="510"/>
      <c r="I391" s="510"/>
      <c r="J391" s="510"/>
      <c r="K391" s="510"/>
      <c r="L391" s="510"/>
      <c r="M391" s="511"/>
    </row>
    <row r="392" spans="1:13" x14ac:dyDescent="0.25">
      <c r="A392" s="551" t="s">
        <v>389</v>
      </c>
      <c r="B392" s="552"/>
      <c r="C392" s="552"/>
      <c r="D392" s="552"/>
      <c r="E392" s="552"/>
      <c r="F392" s="552"/>
      <c r="G392" s="552"/>
      <c r="H392" s="553" t="s">
        <v>390</v>
      </c>
      <c r="I392" s="554"/>
      <c r="J392" s="554"/>
      <c r="K392" s="554"/>
      <c r="L392" s="554"/>
      <c r="M392" s="555"/>
    </row>
    <row r="393" spans="1:13" x14ac:dyDescent="0.25">
      <c r="A393" s="306" t="s">
        <v>391</v>
      </c>
      <c r="B393" s="552" t="s">
        <v>20</v>
      </c>
      <c r="C393" s="552"/>
      <c r="D393" s="316" t="s">
        <v>391</v>
      </c>
      <c r="E393" s="307"/>
      <c r="F393" s="552" t="s">
        <v>20</v>
      </c>
      <c r="G393" s="552"/>
      <c r="H393" s="317"/>
      <c r="I393" s="317"/>
      <c r="J393" s="318" t="s">
        <v>392</v>
      </c>
      <c r="K393" s="317"/>
      <c r="L393" s="318" t="s">
        <v>20</v>
      </c>
      <c r="M393" s="201"/>
    </row>
    <row r="394" spans="1:13" x14ac:dyDescent="0.25">
      <c r="A394" s="202" t="s">
        <v>393</v>
      </c>
      <c r="B394" s="548" t="s">
        <v>394</v>
      </c>
      <c r="C394" s="548"/>
      <c r="D394" s="548" t="s">
        <v>395</v>
      </c>
      <c r="E394" s="548"/>
      <c r="F394" s="548" t="s">
        <v>396</v>
      </c>
      <c r="G394" s="548"/>
      <c r="H394" s="317"/>
      <c r="I394" s="317"/>
      <c r="J394" s="549">
        <v>3</v>
      </c>
      <c r="K394" s="550"/>
      <c r="L394" s="307" t="s">
        <v>397</v>
      </c>
      <c r="M394" s="201"/>
    </row>
    <row r="395" spans="1:13" x14ac:dyDescent="0.25">
      <c r="A395" s="202" t="s">
        <v>398</v>
      </c>
      <c r="B395" s="548" t="s">
        <v>399</v>
      </c>
      <c r="C395" s="548"/>
      <c r="D395" s="548" t="s">
        <v>400</v>
      </c>
      <c r="E395" s="548"/>
      <c r="F395" s="548" t="s">
        <v>401</v>
      </c>
      <c r="G395" s="548"/>
      <c r="H395" s="317"/>
      <c r="I395" s="317"/>
      <c r="J395" s="549">
        <v>2</v>
      </c>
      <c r="K395" s="550"/>
      <c r="L395" s="307" t="s">
        <v>402</v>
      </c>
      <c r="M395" s="201"/>
    </row>
    <row r="396" spans="1:13" x14ac:dyDescent="0.25">
      <c r="A396" s="202" t="s">
        <v>403</v>
      </c>
      <c r="B396" s="548" t="s">
        <v>404</v>
      </c>
      <c r="C396" s="548"/>
      <c r="D396" s="548" t="s">
        <v>405</v>
      </c>
      <c r="E396" s="548"/>
      <c r="F396" s="548" t="s">
        <v>406</v>
      </c>
      <c r="G396" s="548"/>
      <c r="H396" s="317"/>
      <c r="I396" s="317"/>
      <c r="J396" s="549">
        <v>1</v>
      </c>
      <c r="K396" s="550"/>
      <c r="L396" s="307" t="s">
        <v>407</v>
      </c>
      <c r="M396" s="201"/>
    </row>
    <row r="397" spans="1:13" ht="15.75" thickBot="1" x14ac:dyDescent="0.3">
      <c r="A397" s="203" t="s">
        <v>408</v>
      </c>
      <c r="B397" s="560" t="s">
        <v>409</v>
      </c>
      <c r="C397" s="560"/>
      <c r="D397" s="560" t="s">
        <v>410</v>
      </c>
      <c r="E397" s="560"/>
      <c r="F397" s="560" t="s">
        <v>411</v>
      </c>
      <c r="G397" s="560"/>
      <c r="H397" s="204"/>
      <c r="I397" s="204"/>
      <c r="J397" s="204"/>
      <c r="K397" s="204"/>
      <c r="L397" s="204"/>
      <c r="M397" s="205"/>
    </row>
    <row r="398" spans="1:13" ht="15.75" thickBot="1" x14ac:dyDescent="0.3"/>
    <row r="399" spans="1:13" ht="15.75" x14ac:dyDescent="0.25">
      <c r="A399" s="188"/>
      <c r="B399" s="533" t="s">
        <v>470</v>
      </c>
      <c r="C399" s="533"/>
      <c r="D399" s="533"/>
      <c r="E399" s="533"/>
      <c r="F399" s="533"/>
      <c r="G399" s="533"/>
      <c r="H399" s="533"/>
      <c r="I399" s="534"/>
      <c r="J399" s="535" t="s">
        <v>471</v>
      </c>
      <c r="K399" s="533"/>
      <c r="L399" s="533"/>
      <c r="M399" s="536"/>
    </row>
    <row r="400" spans="1:13" ht="21" x14ac:dyDescent="0.35">
      <c r="A400" s="537" t="s">
        <v>472</v>
      </c>
      <c r="B400" s="538"/>
      <c r="C400" s="538"/>
      <c r="D400" s="538"/>
      <c r="E400" s="538"/>
      <c r="F400" s="538"/>
      <c r="G400" s="538"/>
      <c r="H400" s="538"/>
      <c r="I400" s="538"/>
      <c r="J400" s="538"/>
      <c r="K400" s="538"/>
      <c r="L400" s="538"/>
      <c r="M400" s="539"/>
    </row>
    <row r="401" spans="1:13" ht="21" x14ac:dyDescent="0.35">
      <c r="A401" s="189"/>
      <c r="B401" s="540" t="s">
        <v>473</v>
      </c>
      <c r="C401" s="540"/>
      <c r="D401" s="540"/>
      <c r="E401" s="541"/>
      <c r="F401" s="190" t="s">
        <v>474</v>
      </c>
      <c r="G401" s="190"/>
      <c r="H401" s="542" t="s">
        <v>475</v>
      </c>
      <c r="I401" s="543"/>
      <c r="J401" s="544"/>
      <c r="K401" s="191" t="s">
        <v>476</v>
      </c>
      <c r="L401" s="304"/>
      <c r="M401" s="192"/>
    </row>
    <row r="402" spans="1:13" x14ac:dyDescent="0.25">
      <c r="A402" s="545" t="s">
        <v>542</v>
      </c>
      <c r="B402" s="543"/>
      <c r="C402" s="543"/>
      <c r="D402" s="543"/>
      <c r="E402" s="543"/>
      <c r="F402" s="543"/>
      <c r="G402" s="543"/>
      <c r="H402" s="543"/>
      <c r="I402" s="543"/>
      <c r="J402" s="543"/>
      <c r="K402" s="543"/>
      <c r="L402" s="543"/>
      <c r="M402" s="546"/>
    </row>
    <row r="403" spans="1:13" x14ac:dyDescent="0.25">
      <c r="A403" s="516" t="s">
        <v>477</v>
      </c>
      <c r="B403" s="517"/>
      <c r="C403" s="517"/>
      <c r="D403" s="517"/>
      <c r="E403" s="517"/>
      <c r="F403" s="517"/>
      <c r="G403" s="517"/>
      <c r="H403" s="517"/>
      <c r="I403" s="517"/>
      <c r="J403" s="517"/>
      <c r="K403" s="517"/>
      <c r="L403" s="517"/>
      <c r="M403" s="547"/>
    </row>
    <row r="404" spans="1:13" x14ac:dyDescent="0.25">
      <c r="A404" s="523" t="s">
        <v>478</v>
      </c>
      <c r="B404" s="524"/>
      <c r="C404" s="519" t="s">
        <v>190</v>
      </c>
      <c r="D404" s="556"/>
      <c r="E404" s="556"/>
      <c r="F404" s="556"/>
      <c r="G404" s="557"/>
      <c r="H404" s="304" t="s">
        <v>479</v>
      </c>
      <c r="I404" s="193"/>
      <c r="J404" s="558">
        <v>9</v>
      </c>
      <c r="K404" s="558"/>
      <c r="L404" s="558"/>
      <c r="M404" s="559"/>
    </row>
    <row r="405" spans="1:13" x14ac:dyDescent="0.25">
      <c r="A405" s="523" t="s">
        <v>480</v>
      </c>
      <c r="B405" s="524"/>
      <c r="C405" s="519" t="s">
        <v>343</v>
      </c>
      <c r="D405" s="556"/>
      <c r="E405" s="556"/>
      <c r="F405" s="556"/>
      <c r="G405" s="557"/>
      <c r="H405" s="304" t="s">
        <v>481</v>
      </c>
      <c r="I405" s="193"/>
      <c r="J405" s="514" t="s">
        <v>514</v>
      </c>
      <c r="K405" s="558"/>
      <c r="L405" s="558"/>
      <c r="M405" s="559"/>
    </row>
    <row r="406" spans="1:13" x14ac:dyDescent="0.25">
      <c r="A406" s="523" t="s">
        <v>483</v>
      </c>
      <c r="B406" s="524"/>
      <c r="C406" s="519" t="s">
        <v>515</v>
      </c>
      <c r="D406" s="556"/>
      <c r="E406" s="556"/>
      <c r="F406" s="556"/>
      <c r="G406" s="557"/>
      <c r="H406" s="304" t="s">
        <v>485</v>
      </c>
      <c r="I406" s="193"/>
      <c r="J406" s="558">
        <v>9086032282</v>
      </c>
      <c r="K406" s="558"/>
      <c r="L406" s="558"/>
      <c r="M406" s="559"/>
    </row>
    <row r="407" spans="1:13" x14ac:dyDescent="0.25">
      <c r="A407" s="523" t="s">
        <v>486</v>
      </c>
      <c r="B407" s="524"/>
      <c r="C407" s="519" t="s">
        <v>191</v>
      </c>
      <c r="D407" s="556"/>
      <c r="E407" s="556"/>
      <c r="F407" s="556"/>
      <c r="G407" s="557"/>
      <c r="H407" s="523" t="s">
        <v>18</v>
      </c>
      <c r="I407" s="524"/>
      <c r="J407" s="514" t="s">
        <v>193</v>
      </c>
      <c r="K407" s="558"/>
      <c r="L407" s="558"/>
      <c r="M407" s="559"/>
    </row>
    <row r="408" spans="1:13" x14ac:dyDescent="0.25">
      <c r="A408" s="509" t="s">
        <v>487</v>
      </c>
      <c r="B408" s="510"/>
      <c r="C408" s="510"/>
      <c r="D408" s="510"/>
      <c r="E408" s="510"/>
      <c r="F408" s="510"/>
      <c r="G408" s="510"/>
      <c r="H408" s="510"/>
      <c r="I408" s="510"/>
      <c r="J408" s="510"/>
      <c r="K408" s="510"/>
      <c r="L408" s="510"/>
      <c r="M408" s="511"/>
    </row>
    <row r="409" spans="1:13" x14ac:dyDescent="0.25">
      <c r="A409" s="512" t="s">
        <v>488</v>
      </c>
      <c r="B409" s="510" t="s">
        <v>489</v>
      </c>
      <c r="C409" s="510"/>
      <c r="D409" s="510"/>
      <c r="E409" s="510"/>
      <c r="F409" s="510"/>
      <c r="G409" s="510"/>
      <c r="H409" s="510" t="s">
        <v>490</v>
      </c>
      <c r="I409" s="510"/>
      <c r="J409" s="510"/>
      <c r="K409" s="510"/>
      <c r="L409" s="510"/>
      <c r="M409" s="511"/>
    </row>
    <row r="410" spans="1:13" ht="30" x14ac:dyDescent="0.25">
      <c r="A410" s="512"/>
      <c r="B410" s="194" t="s">
        <v>491</v>
      </c>
      <c r="C410" s="194" t="s">
        <v>571</v>
      </c>
      <c r="D410" s="194" t="s">
        <v>572</v>
      </c>
      <c r="E410" s="194" t="s">
        <v>573</v>
      </c>
      <c r="F410" s="194">
        <v>100</v>
      </c>
      <c r="G410" s="195" t="s">
        <v>20</v>
      </c>
      <c r="H410" s="194" t="s">
        <v>492</v>
      </c>
      <c r="I410" s="194" t="s">
        <v>571</v>
      </c>
      <c r="J410" s="194" t="s">
        <v>572</v>
      </c>
      <c r="K410" s="194" t="s">
        <v>493</v>
      </c>
      <c r="L410" s="194">
        <v>100</v>
      </c>
      <c r="M410" s="196" t="s">
        <v>20</v>
      </c>
    </row>
    <row r="411" spans="1:13" x14ac:dyDescent="0.25">
      <c r="A411" s="303" t="s">
        <v>11</v>
      </c>
      <c r="B411" s="359">
        <v>6</v>
      </c>
      <c r="C411" s="349">
        <v>4.5</v>
      </c>
      <c r="D411" s="349">
        <v>4.5</v>
      </c>
      <c r="E411" s="359">
        <v>65.5</v>
      </c>
      <c r="F411" s="114">
        <f>SUM(B411:E411)</f>
        <v>80.5</v>
      </c>
      <c r="G411" s="349" t="str">
        <f>IF(F411&gt;=91,"A1",IF(F411&gt;=81,"A2",IF(F411&gt;=71,"B1",IF(F411&gt;=61,"B2",IF(F411&gt;=51,"C1",IF(F411&gt;=41,"C2",IF(F411&gt;=33,"D","E")))))))</f>
        <v>B1</v>
      </c>
      <c r="H411" s="349">
        <v>6.75</v>
      </c>
      <c r="I411" s="349">
        <v>5</v>
      </c>
      <c r="J411" s="349">
        <v>5</v>
      </c>
      <c r="K411" s="332">
        <v>56</v>
      </c>
      <c r="L411" s="198">
        <f>SUM(H411:K411)</f>
        <v>72.75</v>
      </c>
      <c r="M411" s="349" t="str">
        <f t="shared" ref="M411:M415" si="39">IF(L411&gt;=91,"A1",IF(L411&gt;=81,"A2",IF(L411&gt;=71,"B1",IF(L411&gt;=61,"B2",IF(L411&gt;=51,"C1",IF(L411&gt;=41,"C2",IF(L411&gt;=33,"D","E")))))))</f>
        <v>B1</v>
      </c>
    </row>
    <row r="412" spans="1:13" ht="15.75" x14ac:dyDescent="0.25">
      <c r="A412" s="303" t="s">
        <v>12</v>
      </c>
      <c r="B412" s="362">
        <v>4.25</v>
      </c>
      <c r="C412" s="349">
        <v>4.5</v>
      </c>
      <c r="D412" s="349">
        <v>4.5</v>
      </c>
      <c r="E412" s="349">
        <v>44.5</v>
      </c>
      <c r="F412" s="198">
        <f t="shared" ref="F412:F415" si="40">(B412+C412+D412+E412)</f>
        <v>57.75</v>
      </c>
      <c r="G412" s="349" t="str">
        <f t="shared" ref="G412:G415" si="41">IF(F412&gt;=91,"A1",IF(F412&gt;=81,"A2",IF(F412&gt;=71,"B1",IF(F412&gt;=61,"B2",IF(F412&gt;=51,"C1",IF(F412&gt;=41,"C2",IF(F412&gt;=33,"D","E")))))))</f>
        <v>C1</v>
      </c>
      <c r="H412" s="363">
        <v>5.5</v>
      </c>
      <c r="I412" s="349">
        <v>4</v>
      </c>
      <c r="J412" s="349">
        <v>5</v>
      </c>
      <c r="K412" s="349">
        <v>52.5</v>
      </c>
      <c r="L412" s="353">
        <f t="shared" ref="L412:L415" si="42">SUM(H412:K412)</f>
        <v>67</v>
      </c>
      <c r="M412" s="345" t="str">
        <f t="shared" si="39"/>
        <v>B2</v>
      </c>
    </row>
    <row r="413" spans="1:13" ht="15.75" x14ac:dyDescent="0.25">
      <c r="A413" s="303" t="s">
        <v>494</v>
      </c>
      <c r="B413" s="349">
        <v>6</v>
      </c>
      <c r="C413" s="349">
        <v>4.5</v>
      </c>
      <c r="D413" s="349">
        <v>4.5</v>
      </c>
      <c r="E413" s="349">
        <v>45.5</v>
      </c>
      <c r="F413" s="349">
        <f t="shared" si="40"/>
        <v>60.5</v>
      </c>
      <c r="G413" s="349" t="str">
        <f t="shared" si="41"/>
        <v>C1</v>
      </c>
      <c r="H413" s="363">
        <v>4.75</v>
      </c>
      <c r="I413" s="349">
        <v>4</v>
      </c>
      <c r="J413" s="349">
        <v>3.5</v>
      </c>
      <c r="K413" s="349">
        <v>43.5</v>
      </c>
      <c r="L413" s="208">
        <f t="shared" si="42"/>
        <v>55.75</v>
      </c>
      <c r="M413" s="345" t="str">
        <f t="shared" si="39"/>
        <v>C1</v>
      </c>
    </row>
    <row r="414" spans="1:13" ht="15.75" x14ac:dyDescent="0.25">
      <c r="A414" s="303" t="s">
        <v>23</v>
      </c>
      <c r="B414" s="349">
        <v>9.25</v>
      </c>
      <c r="C414" s="349">
        <v>4</v>
      </c>
      <c r="D414" s="349">
        <v>4</v>
      </c>
      <c r="E414" s="349">
        <v>61</v>
      </c>
      <c r="F414" s="349">
        <f t="shared" si="40"/>
        <v>78.25</v>
      </c>
      <c r="G414" s="349" t="str">
        <f t="shared" si="41"/>
        <v>B1</v>
      </c>
      <c r="H414" s="363">
        <v>8.5</v>
      </c>
      <c r="I414" s="352">
        <v>4</v>
      </c>
      <c r="J414" s="332">
        <v>4</v>
      </c>
      <c r="K414" s="349">
        <v>57.5</v>
      </c>
      <c r="L414" s="353">
        <f t="shared" si="42"/>
        <v>74</v>
      </c>
      <c r="M414" s="208" t="str">
        <f t="shared" si="39"/>
        <v>B1</v>
      </c>
    </row>
    <row r="415" spans="1:13" x14ac:dyDescent="0.25">
      <c r="A415" s="303" t="s">
        <v>26</v>
      </c>
      <c r="B415" s="114">
        <v>8.5</v>
      </c>
      <c r="C415" s="349">
        <v>5</v>
      </c>
      <c r="D415" s="349">
        <v>5</v>
      </c>
      <c r="E415" s="349">
        <v>70</v>
      </c>
      <c r="F415" s="43">
        <f t="shared" si="40"/>
        <v>88.5</v>
      </c>
      <c r="G415" s="349" t="str">
        <f t="shared" si="41"/>
        <v>A2</v>
      </c>
      <c r="H415" s="349">
        <v>6.25</v>
      </c>
      <c r="I415" s="349">
        <v>5</v>
      </c>
      <c r="J415" s="349">
        <v>4</v>
      </c>
      <c r="K415" s="349">
        <v>65</v>
      </c>
      <c r="L415" s="43">
        <f t="shared" si="42"/>
        <v>80.25</v>
      </c>
      <c r="M415" s="345" t="str">
        <f t="shared" si="39"/>
        <v>B1</v>
      </c>
    </row>
    <row r="416" spans="1:13" ht="15.75" x14ac:dyDescent="0.25">
      <c r="A416" s="303" t="s">
        <v>574</v>
      </c>
      <c r="B416" s="349"/>
      <c r="C416" s="349"/>
      <c r="D416" s="349"/>
      <c r="E416" s="364">
        <v>40</v>
      </c>
      <c r="F416" s="44"/>
      <c r="G416" s="349"/>
      <c r="H416" s="349"/>
      <c r="I416" s="349"/>
      <c r="J416" s="349"/>
      <c r="K416" s="349">
        <v>38.5</v>
      </c>
      <c r="L416" s="349"/>
      <c r="M416" s="350"/>
    </row>
    <row r="417" spans="1:13" x14ac:dyDescent="0.25">
      <c r="A417" s="303" t="s">
        <v>575</v>
      </c>
      <c r="B417" s="305"/>
      <c r="C417" s="305"/>
      <c r="D417" s="305"/>
      <c r="E417" s="21">
        <v>39</v>
      </c>
      <c r="F417" s="305"/>
      <c r="G417" s="305"/>
      <c r="H417" s="305"/>
      <c r="I417" s="305"/>
      <c r="J417" s="305"/>
      <c r="K417" s="21">
        <v>40</v>
      </c>
      <c r="L417" s="305"/>
      <c r="M417" s="310"/>
    </row>
    <row r="418" spans="1:13" x14ac:dyDescent="0.25">
      <c r="A418" s="303" t="s">
        <v>576</v>
      </c>
      <c r="B418" s="305"/>
      <c r="C418" s="305"/>
      <c r="D418" s="305"/>
      <c r="E418" s="305">
        <v>40</v>
      </c>
      <c r="F418" s="305"/>
      <c r="G418" s="305"/>
      <c r="H418" s="305"/>
      <c r="I418" s="305"/>
      <c r="J418" s="305"/>
      <c r="K418" s="305">
        <v>47</v>
      </c>
      <c r="L418" s="305"/>
      <c r="M418" s="310"/>
    </row>
    <row r="419" spans="1:13" x14ac:dyDescent="0.25">
      <c r="A419" s="303" t="s">
        <v>577</v>
      </c>
      <c r="B419" s="305"/>
      <c r="C419" s="305"/>
      <c r="D419" s="305"/>
      <c r="E419" s="305">
        <v>6</v>
      </c>
      <c r="F419" s="305"/>
      <c r="G419" s="305"/>
      <c r="H419" s="305"/>
      <c r="I419" s="305"/>
      <c r="J419" s="305"/>
      <c r="K419" s="305">
        <v>24</v>
      </c>
      <c r="L419" s="305"/>
      <c r="M419" s="310"/>
    </row>
    <row r="420" spans="1:13" ht="26.25" x14ac:dyDescent="0.25">
      <c r="A420" s="303" t="s">
        <v>497</v>
      </c>
      <c r="B420" s="305">
        <v>500</v>
      </c>
      <c r="C420" s="301" t="s">
        <v>498</v>
      </c>
      <c r="D420" s="200">
        <f>(F411+F412+F413+F414+F415)</f>
        <v>365.5</v>
      </c>
      <c r="E420" s="199"/>
      <c r="F420" s="301" t="s">
        <v>578</v>
      </c>
      <c r="G420" s="200">
        <f>(D420/500)*100</f>
        <v>73.099999999999994</v>
      </c>
      <c r="H420" s="199"/>
      <c r="I420" s="311"/>
      <c r="J420" s="513" t="s">
        <v>579</v>
      </c>
      <c r="K420" s="513"/>
      <c r="L420" s="514" t="str">
        <f>IF(G420&gt;=91,"A1",IF(G420&gt;=81,"A2",IF(G420&gt;=71,"B1",IF(G420&gt;=61,"B2",IF(G420&gt;=51,"C1",IF(G420&gt;=41,"C2",IF(G420&gt;=33,"D","E")))))))</f>
        <v>B1</v>
      </c>
      <c r="M420" s="515" t="str">
        <f t="shared" ref="M420:M422" si="43">IF(K420&gt;=91,"A1",IF(K420&gt;=81,"A2",IF(K420&gt;=71,"B1",IF(K420&gt;=61,"B2",IF(K420&gt;=51,"C1",IF(K420&gt;=41,"C2",IF(K420&gt;=33,"D","E")))))))</f>
        <v>E</v>
      </c>
    </row>
    <row r="421" spans="1:13" ht="26.25" x14ac:dyDescent="0.25">
      <c r="A421" s="312" t="s">
        <v>499</v>
      </c>
      <c r="B421" s="305">
        <v>500</v>
      </c>
      <c r="C421" s="301" t="s">
        <v>500</v>
      </c>
      <c r="D421" s="200">
        <f>(L411+L412+L413+L414+L415)</f>
        <v>349.75</v>
      </c>
      <c r="E421" s="199"/>
      <c r="F421" s="301" t="s">
        <v>580</v>
      </c>
      <c r="G421" s="200">
        <f>D421/500*100</f>
        <v>69.95</v>
      </c>
      <c r="H421" s="200"/>
      <c r="I421" s="313"/>
      <c r="J421" s="513" t="s">
        <v>581</v>
      </c>
      <c r="K421" s="513"/>
      <c r="L421" s="514" t="str">
        <f>IF(G421&gt;=91,"A1",IF(G421&gt;=81,"A2",IF(G421&gt;=71,"B1",IF(G421&gt;=61,"B2",IF(G421&gt;=51,"C1",IF(G421&gt;=41,"C2",IF(G421&gt;=33,"D","E")))))))</f>
        <v>B2</v>
      </c>
      <c r="M421" s="515" t="str">
        <f t="shared" si="43"/>
        <v>E</v>
      </c>
    </row>
    <row r="422" spans="1:13" x14ac:dyDescent="0.25">
      <c r="A422" s="314" t="s">
        <v>543</v>
      </c>
      <c r="B422" s="322">
        <v>1000</v>
      </c>
      <c r="C422" s="322">
        <f>(D420+D421)</f>
        <v>715.25</v>
      </c>
      <c r="D422" s="527"/>
      <c r="E422" s="527"/>
      <c r="F422" s="319" t="s">
        <v>582</v>
      </c>
      <c r="G422" s="319"/>
      <c r="H422" s="319"/>
      <c r="I422" s="324">
        <f>(C422/1000)*100</f>
        <v>71.525000000000006</v>
      </c>
      <c r="J422" s="319" t="s">
        <v>501</v>
      </c>
      <c r="K422" s="319"/>
      <c r="L422" s="528" t="str">
        <f>IF(I422&gt;=91,"A1",IF(I422&gt;=81,"A2",IF(I422&gt;=71,"B1",IF(I422&gt;=61,"B2",IF(I422&gt;=51,"C1",IF(I422&gt;=41,"C2",IF(I422&gt;=33,"D","E")))))))</f>
        <v>B1</v>
      </c>
      <c r="M422" s="529" t="str">
        <f t="shared" si="43"/>
        <v>E</v>
      </c>
    </row>
    <row r="423" spans="1:13" x14ac:dyDescent="0.25">
      <c r="A423" s="530" t="s">
        <v>376</v>
      </c>
      <c r="B423" s="531"/>
      <c r="C423" s="531"/>
      <c r="D423" s="531"/>
      <c r="E423" s="531"/>
      <c r="F423" s="531"/>
      <c r="G423" s="531"/>
      <c r="H423" s="531"/>
      <c r="I423" s="531"/>
      <c r="J423" s="531"/>
      <c r="K423" s="531"/>
      <c r="L423" s="531"/>
      <c r="M423" s="532"/>
    </row>
    <row r="424" spans="1:13" x14ac:dyDescent="0.25">
      <c r="A424" s="509" t="s">
        <v>377</v>
      </c>
      <c r="B424" s="510"/>
      <c r="C424" s="510"/>
      <c r="D424" s="510"/>
      <c r="E424" s="510"/>
      <c r="F424" s="510"/>
      <c r="G424" s="510"/>
      <c r="H424" s="510"/>
      <c r="I424" s="510"/>
      <c r="J424" s="510"/>
      <c r="K424" s="510"/>
      <c r="L424" s="510"/>
      <c r="M424" s="511"/>
    </row>
    <row r="425" spans="1:13" x14ac:dyDescent="0.25">
      <c r="A425" s="509" t="s">
        <v>378</v>
      </c>
      <c r="B425" s="510"/>
      <c r="C425" s="510"/>
      <c r="D425" s="510"/>
      <c r="E425" s="510"/>
      <c r="F425" s="510" t="s">
        <v>583</v>
      </c>
      <c r="G425" s="510"/>
      <c r="H425" s="510"/>
      <c r="I425" s="510"/>
      <c r="J425" s="510"/>
      <c r="K425" s="510" t="s">
        <v>502</v>
      </c>
      <c r="L425" s="510"/>
      <c r="M425" s="511"/>
    </row>
    <row r="426" spans="1:13" x14ac:dyDescent="0.25">
      <c r="A426" s="525" t="s">
        <v>380</v>
      </c>
      <c r="B426" s="526"/>
      <c r="C426" s="526"/>
      <c r="D426" s="526"/>
      <c r="E426" s="526"/>
      <c r="F426" s="514" t="s">
        <v>402</v>
      </c>
      <c r="G426" s="514"/>
      <c r="H426" s="514"/>
      <c r="I426" s="514"/>
      <c r="J426" s="514"/>
      <c r="K426" s="514" t="s">
        <v>402</v>
      </c>
      <c r="L426" s="514"/>
      <c r="M426" s="515"/>
    </row>
    <row r="427" spans="1:13" x14ac:dyDescent="0.25">
      <c r="A427" s="509" t="s">
        <v>381</v>
      </c>
      <c r="B427" s="510"/>
      <c r="C427" s="510"/>
      <c r="D427" s="510"/>
      <c r="E427" s="510"/>
      <c r="F427" s="510"/>
      <c r="G427" s="510"/>
      <c r="H427" s="510"/>
      <c r="I427" s="510"/>
      <c r="J427" s="510"/>
      <c r="K427" s="510"/>
      <c r="L427" s="510"/>
      <c r="M427" s="511"/>
    </row>
    <row r="428" spans="1:13" x14ac:dyDescent="0.25">
      <c r="A428" s="509" t="s">
        <v>378</v>
      </c>
      <c r="B428" s="510"/>
      <c r="C428" s="510"/>
      <c r="D428" s="510"/>
      <c r="E428" s="510"/>
      <c r="F428" s="510" t="s">
        <v>583</v>
      </c>
      <c r="G428" s="510"/>
      <c r="H428" s="510"/>
      <c r="I428" s="510"/>
      <c r="J428" s="510"/>
      <c r="K428" s="510" t="s">
        <v>502</v>
      </c>
      <c r="L428" s="510"/>
      <c r="M428" s="511"/>
    </row>
    <row r="429" spans="1:13" x14ac:dyDescent="0.25">
      <c r="A429" s="523" t="s">
        <v>382</v>
      </c>
      <c r="B429" s="524"/>
      <c r="C429" s="524"/>
      <c r="D429" s="524"/>
      <c r="E429" s="524"/>
      <c r="F429" s="510" t="s">
        <v>402</v>
      </c>
      <c r="G429" s="510"/>
      <c r="H429" s="510"/>
      <c r="I429" s="510"/>
      <c r="J429" s="510"/>
      <c r="K429" s="510" t="s">
        <v>402</v>
      </c>
      <c r="L429" s="510"/>
      <c r="M429" s="511"/>
    </row>
    <row r="430" spans="1:13" x14ac:dyDescent="0.25">
      <c r="A430" s="523" t="s">
        <v>383</v>
      </c>
      <c r="B430" s="524"/>
      <c r="C430" s="524"/>
      <c r="D430" s="524"/>
      <c r="E430" s="524"/>
      <c r="F430" s="514" t="s">
        <v>402</v>
      </c>
      <c r="G430" s="514"/>
      <c r="H430" s="514"/>
      <c r="I430" s="514"/>
      <c r="J430" s="514"/>
      <c r="K430" s="514" t="s">
        <v>402</v>
      </c>
      <c r="L430" s="514"/>
      <c r="M430" s="515"/>
    </row>
    <row r="431" spans="1:13" x14ac:dyDescent="0.25">
      <c r="A431" s="516" t="s">
        <v>384</v>
      </c>
      <c r="B431" s="517"/>
      <c r="C431" s="517"/>
      <c r="D431" s="517"/>
      <c r="E431" s="518"/>
      <c r="F431" s="519" t="s">
        <v>402</v>
      </c>
      <c r="G431" s="520"/>
      <c r="H431" s="520"/>
      <c r="I431" s="520"/>
      <c r="J431" s="521"/>
      <c r="K431" s="519" t="s">
        <v>397</v>
      </c>
      <c r="L431" s="520"/>
      <c r="M431" s="522"/>
    </row>
    <row r="432" spans="1:13" x14ac:dyDescent="0.25">
      <c r="A432" s="516" t="s">
        <v>385</v>
      </c>
      <c r="B432" s="517"/>
      <c r="C432" s="517"/>
      <c r="D432" s="517"/>
      <c r="E432" s="518"/>
      <c r="F432" s="519" t="s">
        <v>402</v>
      </c>
      <c r="G432" s="520"/>
      <c r="H432" s="520"/>
      <c r="I432" s="520"/>
      <c r="J432" s="521"/>
      <c r="K432" s="519" t="s">
        <v>397</v>
      </c>
      <c r="L432" s="520"/>
      <c r="M432" s="522"/>
    </row>
    <row r="433" spans="1:13" x14ac:dyDescent="0.25">
      <c r="A433" s="509" t="s">
        <v>386</v>
      </c>
      <c r="B433" s="510"/>
      <c r="C433" s="510"/>
      <c r="D433" s="510"/>
      <c r="E433" s="510"/>
      <c r="F433" s="510"/>
      <c r="G433" s="510"/>
      <c r="H433" s="510"/>
      <c r="I433" s="510"/>
      <c r="J433" s="510"/>
      <c r="K433" s="510"/>
      <c r="L433" s="510"/>
      <c r="M433" s="511"/>
    </row>
    <row r="434" spans="1:13" x14ac:dyDescent="0.25">
      <c r="A434" s="509" t="s">
        <v>378</v>
      </c>
      <c r="B434" s="510"/>
      <c r="C434" s="510"/>
      <c r="D434" s="510"/>
      <c r="E434" s="510"/>
      <c r="F434" s="510" t="s">
        <v>583</v>
      </c>
      <c r="G434" s="510"/>
      <c r="H434" s="510"/>
      <c r="I434" s="510"/>
      <c r="J434" s="510"/>
      <c r="K434" s="510" t="s">
        <v>502</v>
      </c>
      <c r="L434" s="510"/>
      <c r="M434" s="511"/>
    </row>
    <row r="435" spans="1:13" x14ac:dyDescent="0.25">
      <c r="A435" s="525" t="s">
        <v>387</v>
      </c>
      <c r="B435" s="526"/>
      <c r="C435" s="526"/>
      <c r="D435" s="526"/>
      <c r="E435" s="526"/>
      <c r="F435" s="526"/>
      <c r="G435" s="514" t="s">
        <v>589</v>
      </c>
      <c r="H435" s="514"/>
      <c r="I435" s="514"/>
      <c r="J435" s="514"/>
      <c r="K435" s="514"/>
      <c r="L435" s="514"/>
      <c r="M435" s="515"/>
    </row>
    <row r="436" spans="1:13" x14ac:dyDescent="0.25">
      <c r="A436" s="303" t="s">
        <v>503</v>
      </c>
      <c r="B436" s="519" t="s">
        <v>611</v>
      </c>
      <c r="C436" s="520"/>
      <c r="D436" s="520"/>
      <c r="E436" s="520"/>
      <c r="F436" s="520"/>
      <c r="G436" s="520"/>
      <c r="H436" s="520"/>
      <c r="I436" s="520"/>
      <c r="J436" s="520"/>
      <c r="K436" s="520"/>
      <c r="L436" s="520"/>
      <c r="M436" s="522"/>
    </row>
    <row r="437" spans="1:13" x14ac:dyDescent="0.25">
      <c r="A437" s="303" t="s">
        <v>388</v>
      </c>
      <c r="B437" s="519" t="s">
        <v>607</v>
      </c>
      <c r="C437" s="520"/>
      <c r="D437" s="520"/>
      <c r="E437" s="520"/>
      <c r="F437" s="520"/>
      <c r="G437" s="520"/>
      <c r="H437" s="520"/>
      <c r="I437" s="520"/>
      <c r="J437" s="520"/>
      <c r="K437" s="520"/>
      <c r="L437" s="520"/>
      <c r="M437" s="522"/>
    </row>
    <row r="438" spans="1:13" x14ac:dyDescent="0.25">
      <c r="A438" s="509" t="s">
        <v>584</v>
      </c>
      <c r="B438" s="510"/>
      <c r="C438" s="510"/>
      <c r="D438" s="510" t="s">
        <v>613</v>
      </c>
      <c r="E438" s="510"/>
      <c r="F438" s="510"/>
      <c r="G438" s="510"/>
      <c r="H438" s="510"/>
      <c r="I438" s="510"/>
      <c r="J438" s="510" t="s">
        <v>504</v>
      </c>
      <c r="K438" s="510"/>
      <c r="L438" s="510"/>
      <c r="M438" s="511"/>
    </row>
    <row r="439" spans="1:13" x14ac:dyDescent="0.25">
      <c r="A439" s="509"/>
      <c r="B439" s="510"/>
      <c r="C439" s="510"/>
      <c r="D439" s="510"/>
      <c r="E439" s="510"/>
      <c r="F439" s="510"/>
      <c r="G439" s="510"/>
      <c r="H439" s="510"/>
      <c r="I439" s="510"/>
      <c r="J439" s="510"/>
      <c r="K439" s="510"/>
      <c r="L439" s="510"/>
      <c r="M439" s="511"/>
    </row>
    <row r="440" spans="1:13" x14ac:dyDescent="0.25">
      <c r="A440" s="509"/>
      <c r="B440" s="510"/>
      <c r="C440" s="510"/>
      <c r="D440" s="510"/>
      <c r="E440" s="510"/>
      <c r="F440" s="510"/>
      <c r="G440" s="510"/>
      <c r="H440" s="510"/>
      <c r="I440" s="510"/>
      <c r="J440" s="510"/>
      <c r="K440" s="510"/>
      <c r="L440" s="510"/>
      <c r="M440" s="511"/>
    </row>
    <row r="441" spans="1:13" x14ac:dyDescent="0.25">
      <c r="A441" s="509"/>
      <c r="B441" s="510"/>
      <c r="C441" s="510"/>
      <c r="D441" s="510"/>
      <c r="E441" s="510"/>
      <c r="F441" s="510"/>
      <c r="G441" s="510"/>
      <c r="H441" s="510"/>
      <c r="I441" s="510"/>
      <c r="J441" s="510"/>
      <c r="K441" s="510"/>
      <c r="L441" s="510"/>
      <c r="M441" s="511"/>
    </row>
    <row r="442" spans="1:13" x14ac:dyDescent="0.25">
      <c r="A442" s="551" t="s">
        <v>389</v>
      </c>
      <c r="B442" s="552"/>
      <c r="C442" s="552"/>
      <c r="D442" s="552"/>
      <c r="E442" s="552"/>
      <c r="F442" s="552"/>
      <c r="G442" s="552"/>
      <c r="H442" s="553" t="s">
        <v>390</v>
      </c>
      <c r="I442" s="554"/>
      <c r="J442" s="554"/>
      <c r="K442" s="554"/>
      <c r="L442" s="554"/>
      <c r="M442" s="555"/>
    </row>
    <row r="443" spans="1:13" x14ac:dyDescent="0.25">
      <c r="A443" s="306" t="s">
        <v>391</v>
      </c>
      <c r="B443" s="552" t="s">
        <v>20</v>
      </c>
      <c r="C443" s="552"/>
      <c r="D443" s="316" t="s">
        <v>391</v>
      </c>
      <c r="E443" s="307"/>
      <c r="F443" s="552" t="s">
        <v>20</v>
      </c>
      <c r="G443" s="552"/>
      <c r="H443" s="317"/>
      <c r="I443" s="317"/>
      <c r="J443" s="318" t="s">
        <v>392</v>
      </c>
      <c r="K443" s="317"/>
      <c r="L443" s="318" t="s">
        <v>20</v>
      </c>
      <c r="M443" s="201"/>
    </row>
    <row r="444" spans="1:13" x14ac:dyDescent="0.25">
      <c r="A444" s="202" t="s">
        <v>393</v>
      </c>
      <c r="B444" s="548" t="s">
        <v>394</v>
      </c>
      <c r="C444" s="548"/>
      <c r="D444" s="548" t="s">
        <v>395</v>
      </c>
      <c r="E444" s="548"/>
      <c r="F444" s="548" t="s">
        <v>396</v>
      </c>
      <c r="G444" s="548"/>
      <c r="H444" s="317"/>
      <c r="I444" s="317"/>
      <c r="J444" s="549">
        <v>3</v>
      </c>
      <c r="K444" s="550"/>
      <c r="L444" s="307" t="s">
        <v>397</v>
      </c>
      <c r="M444" s="201"/>
    </row>
    <row r="445" spans="1:13" x14ac:dyDescent="0.25">
      <c r="A445" s="202" t="s">
        <v>398</v>
      </c>
      <c r="B445" s="548" t="s">
        <v>399</v>
      </c>
      <c r="C445" s="548"/>
      <c r="D445" s="548" t="s">
        <v>400</v>
      </c>
      <c r="E445" s="548"/>
      <c r="F445" s="548" t="s">
        <v>401</v>
      </c>
      <c r="G445" s="548"/>
      <c r="H445" s="317"/>
      <c r="I445" s="317"/>
      <c r="J445" s="549">
        <v>2</v>
      </c>
      <c r="K445" s="550"/>
      <c r="L445" s="307" t="s">
        <v>402</v>
      </c>
      <c r="M445" s="201"/>
    </row>
    <row r="446" spans="1:13" x14ac:dyDescent="0.25">
      <c r="A446" s="202" t="s">
        <v>403</v>
      </c>
      <c r="B446" s="548" t="s">
        <v>404</v>
      </c>
      <c r="C446" s="548"/>
      <c r="D446" s="548" t="s">
        <v>405</v>
      </c>
      <c r="E446" s="548"/>
      <c r="F446" s="548" t="s">
        <v>406</v>
      </c>
      <c r="G446" s="548"/>
      <c r="H446" s="317"/>
      <c r="I446" s="317"/>
      <c r="J446" s="549">
        <v>1</v>
      </c>
      <c r="K446" s="550"/>
      <c r="L446" s="307" t="s">
        <v>407</v>
      </c>
      <c r="M446" s="201"/>
    </row>
    <row r="447" spans="1:13" ht="15.75" thickBot="1" x14ac:dyDescent="0.3">
      <c r="A447" s="203" t="s">
        <v>408</v>
      </c>
      <c r="B447" s="560" t="s">
        <v>409</v>
      </c>
      <c r="C447" s="560"/>
      <c r="D447" s="560" t="s">
        <v>410</v>
      </c>
      <c r="E447" s="560"/>
      <c r="F447" s="560" t="s">
        <v>411</v>
      </c>
      <c r="G447" s="560"/>
      <c r="H447" s="204"/>
      <c r="I447" s="204"/>
      <c r="J447" s="204"/>
      <c r="K447" s="204"/>
      <c r="L447" s="204"/>
      <c r="M447" s="205"/>
    </row>
    <row r="448" spans="1:13" ht="15.75" thickBot="1" x14ac:dyDescent="0.3"/>
    <row r="449" spans="1:13" ht="15.75" x14ac:dyDescent="0.25">
      <c r="A449" s="188"/>
      <c r="B449" s="533" t="s">
        <v>470</v>
      </c>
      <c r="C449" s="533"/>
      <c r="D449" s="533"/>
      <c r="E449" s="533"/>
      <c r="F449" s="533"/>
      <c r="G449" s="533"/>
      <c r="H449" s="533"/>
      <c r="I449" s="534"/>
      <c r="J449" s="535" t="s">
        <v>471</v>
      </c>
      <c r="K449" s="533"/>
      <c r="L449" s="533"/>
      <c r="M449" s="536"/>
    </row>
    <row r="450" spans="1:13" ht="21" x14ac:dyDescent="0.35">
      <c r="A450" s="537" t="s">
        <v>472</v>
      </c>
      <c r="B450" s="538"/>
      <c r="C450" s="538"/>
      <c r="D450" s="538"/>
      <c r="E450" s="538"/>
      <c r="F450" s="538"/>
      <c r="G450" s="538"/>
      <c r="H450" s="538"/>
      <c r="I450" s="538"/>
      <c r="J450" s="538"/>
      <c r="K450" s="538"/>
      <c r="L450" s="538"/>
      <c r="M450" s="539"/>
    </row>
    <row r="451" spans="1:13" ht="21" x14ac:dyDescent="0.35">
      <c r="A451" s="189"/>
      <c r="B451" s="540" t="s">
        <v>473</v>
      </c>
      <c r="C451" s="540"/>
      <c r="D451" s="540"/>
      <c r="E451" s="541"/>
      <c r="F451" s="190" t="s">
        <v>474</v>
      </c>
      <c r="G451" s="190"/>
      <c r="H451" s="542" t="s">
        <v>475</v>
      </c>
      <c r="I451" s="543"/>
      <c r="J451" s="544"/>
      <c r="K451" s="191" t="s">
        <v>476</v>
      </c>
      <c r="L451" s="304"/>
      <c r="M451" s="192"/>
    </row>
    <row r="452" spans="1:13" x14ac:dyDescent="0.25">
      <c r="A452" s="545" t="s">
        <v>542</v>
      </c>
      <c r="B452" s="543"/>
      <c r="C452" s="543"/>
      <c r="D452" s="543"/>
      <c r="E452" s="543"/>
      <c r="F452" s="543"/>
      <c r="G452" s="543"/>
      <c r="H452" s="543"/>
      <c r="I452" s="543"/>
      <c r="J452" s="543"/>
      <c r="K452" s="543"/>
      <c r="L452" s="543"/>
      <c r="M452" s="546"/>
    </row>
    <row r="453" spans="1:13" x14ac:dyDescent="0.25">
      <c r="A453" s="516" t="s">
        <v>477</v>
      </c>
      <c r="B453" s="517"/>
      <c r="C453" s="517"/>
      <c r="D453" s="517"/>
      <c r="E453" s="517"/>
      <c r="F453" s="517"/>
      <c r="G453" s="517"/>
      <c r="H453" s="517"/>
      <c r="I453" s="517"/>
      <c r="J453" s="517"/>
      <c r="K453" s="517"/>
      <c r="L453" s="517"/>
      <c r="M453" s="547"/>
    </row>
    <row r="454" spans="1:13" x14ac:dyDescent="0.25">
      <c r="A454" s="523" t="s">
        <v>478</v>
      </c>
      <c r="B454" s="524"/>
      <c r="C454" s="519" t="s">
        <v>198</v>
      </c>
      <c r="D454" s="556"/>
      <c r="E454" s="556"/>
      <c r="F454" s="556"/>
      <c r="G454" s="557"/>
      <c r="H454" s="304" t="s">
        <v>479</v>
      </c>
      <c r="I454" s="193"/>
      <c r="J454" s="558">
        <v>10</v>
      </c>
      <c r="K454" s="558"/>
      <c r="L454" s="558"/>
      <c r="M454" s="559"/>
    </row>
    <row r="455" spans="1:13" x14ac:dyDescent="0.25">
      <c r="A455" s="523" t="s">
        <v>480</v>
      </c>
      <c r="B455" s="524"/>
      <c r="C455" s="519" t="s">
        <v>343</v>
      </c>
      <c r="D455" s="556"/>
      <c r="E455" s="556"/>
      <c r="F455" s="556"/>
      <c r="G455" s="557"/>
      <c r="H455" s="304" t="s">
        <v>481</v>
      </c>
      <c r="I455" s="193"/>
      <c r="J455" s="514" t="s">
        <v>516</v>
      </c>
      <c r="K455" s="558"/>
      <c r="L455" s="558"/>
      <c r="M455" s="559"/>
    </row>
    <row r="456" spans="1:13" x14ac:dyDescent="0.25">
      <c r="A456" s="523" t="s">
        <v>483</v>
      </c>
      <c r="B456" s="524"/>
      <c r="C456" s="519" t="s">
        <v>517</v>
      </c>
      <c r="D456" s="556"/>
      <c r="E456" s="556"/>
      <c r="F456" s="556"/>
      <c r="G456" s="557"/>
      <c r="H456" s="304" t="s">
        <v>485</v>
      </c>
      <c r="I456" s="193"/>
      <c r="J456" s="558">
        <v>9622432888</v>
      </c>
      <c r="K456" s="558"/>
      <c r="L456" s="558"/>
      <c r="M456" s="559"/>
    </row>
    <row r="457" spans="1:13" x14ac:dyDescent="0.25">
      <c r="A457" s="523" t="s">
        <v>486</v>
      </c>
      <c r="B457" s="524"/>
      <c r="C457" s="519" t="s">
        <v>518</v>
      </c>
      <c r="D457" s="556"/>
      <c r="E457" s="556"/>
      <c r="F457" s="556"/>
      <c r="G457" s="557"/>
      <c r="H457" s="523" t="s">
        <v>18</v>
      </c>
      <c r="I457" s="524"/>
      <c r="J457" s="514" t="s">
        <v>200</v>
      </c>
      <c r="K457" s="558"/>
      <c r="L457" s="558"/>
      <c r="M457" s="559"/>
    </row>
    <row r="458" spans="1:13" x14ac:dyDescent="0.25">
      <c r="A458" s="509" t="s">
        <v>487</v>
      </c>
      <c r="B458" s="510"/>
      <c r="C458" s="510"/>
      <c r="D458" s="510"/>
      <c r="E458" s="510"/>
      <c r="F458" s="510"/>
      <c r="G458" s="510"/>
      <c r="H458" s="510"/>
      <c r="I458" s="510"/>
      <c r="J458" s="510"/>
      <c r="K458" s="510"/>
      <c r="L458" s="510"/>
      <c r="M458" s="511"/>
    </row>
    <row r="459" spans="1:13" x14ac:dyDescent="0.25">
      <c r="A459" s="512" t="s">
        <v>488</v>
      </c>
      <c r="B459" s="510" t="s">
        <v>489</v>
      </c>
      <c r="C459" s="510"/>
      <c r="D459" s="510"/>
      <c r="E459" s="510"/>
      <c r="F459" s="510"/>
      <c r="G459" s="510"/>
      <c r="H459" s="510" t="s">
        <v>490</v>
      </c>
      <c r="I459" s="510"/>
      <c r="J459" s="510"/>
      <c r="K459" s="510"/>
      <c r="L459" s="510"/>
      <c r="M459" s="511"/>
    </row>
    <row r="460" spans="1:13" ht="30" x14ac:dyDescent="0.25">
      <c r="A460" s="512"/>
      <c r="B460" s="194" t="s">
        <v>491</v>
      </c>
      <c r="C460" s="194" t="s">
        <v>571</v>
      </c>
      <c r="D460" s="194" t="s">
        <v>572</v>
      </c>
      <c r="E460" s="194" t="s">
        <v>573</v>
      </c>
      <c r="F460" s="194">
        <v>100</v>
      </c>
      <c r="G460" s="195" t="s">
        <v>20</v>
      </c>
      <c r="H460" s="194" t="s">
        <v>492</v>
      </c>
      <c r="I460" s="194" t="s">
        <v>571</v>
      </c>
      <c r="J460" s="194" t="s">
        <v>572</v>
      </c>
      <c r="K460" s="194" t="s">
        <v>493</v>
      </c>
      <c r="L460" s="194">
        <v>100</v>
      </c>
      <c r="M460" s="196" t="s">
        <v>20</v>
      </c>
    </row>
    <row r="461" spans="1:13" x14ac:dyDescent="0.25">
      <c r="A461" s="303" t="s">
        <v>11</v>
      </c>
      <c r="B461" s="359">
        <v>9.75</v>
      </c>
      <c r="C461" s="349">
        <v>5</v>
      </c>
      <c r="D461" s="349">
        <v>5</v>
      </c>
      <c r="E461" s="359">
        <v>77.5</v>
      </c>
      <c r="F461" s="198">
        <f>SUM(B461:E461)</f>
        <v>97.25</v>
      </c>
      <c r="G461" s="349" t="str">
        <f>IF(F461&gt;=91,"A1",IF(F461&gt;=81,"A2",IF(F461&gt;=71,"B1",IF(F461&gt;=61,"B2",IF(F461&gt;=51,"C1",IF(F461&gt;=41,"C2",IF(F461&gt;=33,"D","E")))))))</f>
        <v>A1</v>
      </c>
      <c r="H461" s="349">
        <v>9.25</v>
      </c>
      <c r="I461" s="349">
        <v>5</v>
      </c>
      <c r="J461" s="349">
        <v>5</v>
      </c>
      <c r="K461" s="332">
        <v>74</v>
      </c>
      <c r="L461" s="198">
        <f>SUM(H461:K461)</f>
        <v>93.25</v>
      </c>
      <c r="M461" s="349" t="str">
        <f t="shared" ref="M461:M465" si="44">IF(L461&gt;=91,"A1",IF(L461&gt;=81,"A2",IF(L461&gt;=71,"B1",IF(L461&gt;=61,"B2",IF(L461&gt;=51,"C1",IF(L461&gt;=41,"C2",IF(L461&gt;=33,"D","E")))))))</f>
        <v>A1</v>
      </c>
    </row>
    <row r="462" spans="1:13" ht="15.75" x14ac:dyDescent="0.25">
      <c r="A462" s="303" t="s">
        <v>12</v>
      </c>
      <c r="B462" s="362">
        <v>9.75</v>
      </c>
      <c r="C462" s="349">
        <v>5</v>
      </c>
      <c r="D462" s="349">
        <v>5</v>
      </c>
      <c r="E462" s="349">
        <v>73.5</v>
      </c>
      <c r="F462" s="198">
        <f t="shared" ref="F462:F465" si="45">(B462+C462+D462+E462)</f>
        <v>93.25</v>
      </c>
      <c r="G462" s="349" t="str">
        <f t="shared" ref="G462:G465" si="46">IF(F462&gt;=91,"A1",IF(F462&gt;=81,"A2",IF(F462&gt;=71,"B1",IF(F462&gt;=61,"B2",IF(F462&gt;=51,"C1",IF(F462&gt;=41,"C2",IF(F462&gt;=33,"D","E")))))))</f>
        <v>A1</v>
      </c>
      <c r="H462" s="363">
        <v>9.75</v>
      </c>
      <c r="I462" s="349">
        <v>5</v>
      </c>
      <c r="J462" s="349">
        <v>5</v>
      </c>
      <c r="K462" s="349">
        <v>77</v>
      </c>
      <c r="L462" s="198">
        <f t="shared" ref="L462:L465" si="47">SUM(H462:K462)</f>
        <v>96.75</v>
      </c>
      <c r="M462" s="349" t="str">
        <f t="shared" si="44"/>
        <v>A1</v>
      </c>
    </row>
    <row r="463" spans="1:13" ht="15.75" x14ac:dyDescent="0.25">
      <c r="A463" s="303" t="s">
        <v>494</v>
      </c>
      <c r="B463" s="349">
        <v>9.5</v>
      </c>
      <c r="C463" s="349">
        <v>5</v>
      </c>
      <c r="D463" s="349">
        <v>5</v>
      </c>
      <c r="E463" s="349">
        <v>78.5</v>
      </c>
      <c r="F463" s="349">
        <f t="shared" si="45"/>
        <v>98</v>
      </c>
      <c r="G463" s="349" t="str">
        <f t="shared" si="46"/>
        <v>A1</v>
      </c>
      <c r="H463" s="363">
        <v>9.5</v>
      </c>
      <c r="I463" s="349">
        <v>5</v>
      </c>
      <c r="J463" s="349">
        <v>5</v>
      </c>
      <c r="K463" s="349">
        <v>78</v>
      </c>
      <c r="L463" s="114">
        <f t="shared" si="47"/>
        <v>97.5</v>
      </c>
      <c r="M463" s="349" t="str">
        <f t="shared" si="44"/>
        <v>A1</v>
      </c>
    </row>
    <row r="464" spans="1:13" ht="15.75" x14ac:dyDescent="0.25">
      <c r="A464" s="303" t="s">
        <v>23</v>
      </c>
      <c r="B464" s="349">
        <v>10</v>
      </c>
      <c r="C464" s="349">
        <v>5</v>
      </c>
      <c r="D464" s="349">
        <v>5</v>
      </c>
      <c r="E464" s="349">
        <v>78.25</v>
      </c>
      <c r="F464" s="349">
        <f t="shared" si="45"/>
        <v>98.25</v>
      </c>
      <c r="G464" s="349" t="str">
        <f t="shared" si="46"/>
        <v>A1</v>
      </c>
      <c r="H464" s="363">
        <v>9.75</v>
      </c>
      <c r="I464" s="352">
        <v>5</v>
      </c>
      <c r="J464" s="332">
        <v>5</v>
      </c>
      <c r="K464" s="349">
        <v>75.5</v>
      </c>
      <c r="L464" s="198">
        <f t="shared" si="47"/>
        <v>95.25</v>
      </c>
      <c r="M464" s="198" t="str">
        <f t="shared" si="44"/>
        <v>A1</v>
      </c>
    </row>
    <row r="465" spans="1:13" x14ac:dyDescent="0.25">
      <c r="A465" s="303" t="s">
        <v>26</v>
      </c>
      <c r="B465" s="114">
        <v>9.5</v>
      </c>
      <c r="C465" s="349">
        <v>5</v>
      </c>
      <c r="D465" s="349">
        <v>5</v>
      </c>
      <c r="E465" s="349">
        <v>78</v>
      </c>
      <c r="F465" s="114">
        <f t="shared" si="45"/>
        <v>97.5</v>
      </c>
      <c r="G465" s="349" t="str">
        <f t="shared" si="46"/>
        <v>A1</v>
      </c>
      <c r="H465" s="349">
        <v>9</v>
      </c>
      <c r="I465" s="349">
        <v>5</v>
      </c>
      <c r="J465" s="349">
        <v>5</v>
      </c>
      <c r="K465" s="349">
        <v>79</v>
      </c>
      <c r="L465" s="332">
        <f t="shared" si="47"/>
        <v>98</v>
      </c>
      <c r="M465" s="349" t="str">
        <f t="shared" si="44"/>
        <v>A1</v>
      </c>
    </row>
    <row r="466" spans="1:13" ht="15.75" x14ac:dyDescent="0.25">
      <c r="A466" s="303" t="s">
        <v>574</v>
      </c>
      <c r="B466" s="349"/>
      <c r="C466" s="349"/>
      <c r="D466" s="349"/>
      <c r="E466" s="364">
        <v>49</v>
      </c>
      <c r="F466" s="44"/>
      <c r="G466" s="349"/>
      <c r="H466" s="349"/>
      <c r="I466" s="349"/>
      <c r="J466" s="349"/>
      <c r="K466" s="349">
        <v>48</v>
      </c>
      <c r="L466" s="349"/>
      <c r="M466" s="350"/>
    </row>
    <row r="467" spans="1:13" x14ac:dyDescent="0.25">
      <c r="A467" s="303" t="s">
        <v>575</v>
      </c>
      <c r="B467" s="349"/>
      <c r="C467" s="349"/>
      <c r="D467" s="349"/>
      <c r="E467" s="31">
        <v>44</v>
      </c>
      <c r="F467" s="349"/>
      <c r="G467" s="349"/>
      <c r="H467" s="349"/>
      <c r="I467" s="349"/>
      <c r="J467" s="349"/>
      <c r="K467" s="31">
        <v>48</v>
      </c>
      <c r="L467" s="349"/>
      <c r="M467" s="350"/>
    </row>
    <row r="468" spans="1:13" x14ac:dyDescent="0.25">
      <c r="A468" s="303" t="s">
        <v>576</v>
      </c>
      <c r="B468" s="349"/>
      <c r="C468" s="349"/>
      <c r="D468" s="349"/>
      <c r="E468" s="349">
        <v>50</v>
      </c>
      <c r="F468" s="349"/>
      <c r="G468" s="349"/>
      <c r="H468" s="349"/>
      <c r="I468" s="349"/>
      <c r="J468" s="349"/>
      <c r="K468" s="349">
        <v>43</v>
      </c>
      <c r="L468" s="349"/>
      <c r="M468" s="350"/>
    </row>
    <row r="469" spans="1:13" x14ac:dyDescent="0.25">
      <c r="A469" s="303" t="s">
        <v>577</v>
      </c>
      <c r="B469" s="349"/>
      <c r="C469" s="349"/>
      <c r="D469" s="349"/>
      <c r="E469" s="349">
        <v>41</v>
      </c>
      <c r="F469" s="349"/>
      <c r="G469" s="349"/>
      <c r="H469" s="349"/>
      <c r="I469" s="349"/>
      <c r="J469" s="349"/>
      <c r="K469" s="349">
        <v>47</v>
      </c>
      <c r="L469" s="349"/>
      <c r="M469" s="350"/>
    </row>
    <row r="470" spans="1:13" ht="26.25" x14ac:dyDescent="0.25">
      <c r="A470" s="303" t="s">
        <v>497</v>
      </c>
      <c r="B470" s="305">
        <v>500</v>
      </c>
      <c r="C470" s="301" t="s">
        <v>498</v>
      </c>
      <c r="D470" s="200">
        <f>(F461+F462+F463+F464+F465)</f>
        <v>484.25</v>
      </c>
      <c r="E470" s="199"/>
      <c r="F470" s="301" t="s">
        <v>578</v>
      </c>
      <c r="G470" s="200">
        <f>(D470/500)*100</f>
        <v>96.850000000000009</v>
      </c>
      <c r="H470" s="199"/>
      <c r="I470" s="311"/>
      <c r="J470" s="513" t="s">
        <v>579</v>
      </c>
      <c r="K470" s="513"/>
      <c r="L470" s="514" t="str">
        <f>IF(G470&gt;=91,"A1",IF(G470&gt;=81,"A2",IF(G470&gt;=71,"B1",IF(G470&gt;=61,"B2",IF(G470&gt;=51,"C1",IF(G470&gt;=41,"C2",IF(G470&gt;=33,"D","E")))))))</f>
        <v>A1</v>
      </c>
      <c r="M470" s="515" t="str">
        <f t="shared" ref="M470:M472" si="48">IF(K470&gt;=91,"A1",IF(K470&gt;=81,"A2",IF(K470&gt;=71,"B1",IF(K470&gt;=61,"B2",IF(K470&gt;=51,"C1",IF(K470&gt;=41,"C2",IF(K470&gt;=33,"D","E")))))))</f>
        <v>E</v>
      </c>
    </row>
    <row r="471" spans="1:13" ht="26.25" x14ac:dyDescent="0.25">
      <c r="A471" s="312" t="s">
        <v>499</v>
      </c>
      <c r="B471" s="305">
        <v>500</v>
      </c>
      <c r="C471" s="301" t="s">
        <v>500</v>
      </c>
      <c r="D471" s="200">
        <f>(L461+L462+L463+L464+L465)</f>
        <v>480.75</v>
      </c>
      <c r="E471" s="199"/>
      <c r="F471" s="301" t="s">
        <v>580</v>
      </c>
      <c r="G471" s="200">
        <f>D471/500*100</f>
        <v>96.15</v>
      </c>
      <c r="H471" s="200"/>
      <c r="I471" s="313"/>
      <c r="J471" s="513" t="s">
        <v>581</v>
      </c>
      <c r="K471" s="513"/>
      <c r="L471" s="514" t="str">
        <f>IF(G471&gt;=91,"A1",IF(G471&gt;=81,"A2",IF(G471&gt;=71,"B1",IF(G471&gt;=61,"B2",IF(G471&gt;=51,"C1",IF(G471&gt;=41,"C2",IF(G471&gt;=33,"D","E")))))))</f>
        <v>A1</v>
      </c>
      <c r="M471" s="515" t="str">
        <f t="shared" si="48"/>
        <v>E</v>
      </c>
    </row>
    <row r="472" spans="1:13" x14ac:dyDescent="0.25">
      <c r="A472" s="314" t="s">
        <v>543</v>
      </c>
      <c r="B472" s="322">
        <v>1000</v>
      </c>
      <c r="C472" s="322">
        <f>(D470+D471)</f>
        <v>965</v>
      </c>
      <c r="D472" s="527"/>
      <c r="E472" s="527"/>
      <c r="F472" s="319" t="s">
        <v>582</v>
      </c>
      <c r="G472" s="319"/>
      <c r="H472" s="319"/>
      <c r="I472" s="324">
        <f>(C472/1000)*100</f>
        <v>96.5</v>
      </c>
      <c r="J472" s="319" t="s">
        <v>501</v>
      </c>
      <c r="K472" s="319"/>
      <c r="L472" s="528" t="str">
        <f>IF(I472&gt;=91,"A1",IF(I472&gt;=81,"A2",IF(I472&gt;=71,"B1",IF(I472&gt;=61,"B2",IF(I472&gt;=51,"C1",IF(I472&gt;=41,"C2",IF(I472&gt;=33,"D","E")))))))</f>
        <v>A1</v>
      </c>
      <c r="M472" s="529" t="str">
        <f t="shared" si="48"/>
        <v>E</v>
      </c>
    </row>
    <row r="473" spans="1:13" x14ac:dyDescent="0.25">
      <c r="A473" s="530" t="s">
        <v>376</v>
      </c>
      <c r="B473" s="531"/>
      <c r="C473" s="531"/>
      <c r="D473" s="531"/>
      <c r="E473" s="531"/>
      <c r="F473" s="531"/>
      <c r="G473" s="531"/>
      <c r="H473" s="531"/>
      <c r="I473" s="531"/>
      <c r="J473" s="531"/>
      <c r="K473" s="531"/>
      <c r="L473" s="531"/>
      <c r="M473" s="532"/>
    </row>
    <row r="474" spans="1:13" x14ac:dyDescent="0.25">
      <c r="A474" s="509" t="s">
        <v>377</v>
      </c>
      <c r="B474" s="510"/>
      <c r="C474" s="510"/>
      <c r="D474" s="510"/>
      <c r="E474" s="510"/>
      <c r="F474" s="510"/>
      <c r="G474" s="510"/>
      <c r="H474" s="510"/>
      <c r="I474" s="510"/>
      <c r="J474" s="510"/>
      <c r="K474" s="510"/>
      <c r="L474" s="510"/>
      <c r="M474" s="511"/>
    </row>
    <row r="475" spans="1:13" x14ac:dyDescent="0.25">
      <c r="A475" s="509" t="s">
        <v>378</v>
      </c>
      <c r="B475" s="510"/>
      <c r="C475" s="510"/>
      <c r="D475" s="510"/>
      <c r="E475" s="510"/>
      <c r="F475" s="510" t="s">
        <v>583</v>
      </c>
      <c r="G475" s="510"/>
      <c r="H475" s="510"/>
      <c r="I475" s="510"/>
      <c r="J475" s="510"/>
      <c r="K475" s="510" t="s">
        <v>502</v>
      </c>
      <c r="L475" s="510"/>
      <c r="M475" s="511"/>
    </row>
    <row r="476" spans="1:13" x14ac:dyDescent="0.25">
      <c r="A476" s="525" t="s">
        <v>380</v>
      </c>
      <c r="B476" s="526"/>
      <c r="C476" s="526"/>
      <c r="D476" s="526"/>
      <c r="E476" s="526"/>
      <c r="F476" s="514" t="s">
        <v>397</v>
      </c>
      <c r="G476" s="514"/>
      <c r="H476" s="514"/>
      <c r="I476" s="514"/>
      <c r="J476" s="514"/>
      <c r="K476" s="514" t="s">
        <v>402</v>
      </c>
      <c r="L476" s="514"/>
      <c r="M476" s="515"/>
    </row>
    <row r="477" spans="1:13" x14ac:dyDescent="0.25">
      <c r="A477" s="509" t="s">
        <v>381</v>
      </c>
      <c r="B477" s="510"/>
      <c r="C477" s="510"/>
      <c r="D477" s="510"/>
      <c r="E477" s="510"/>
      <c r="F477" s="510"/>
      <c r="G477" s="510"/>
      <c r="H477" s="510"/>
      <c r="I477" s="510"/>
      <c r="J477" s="510"/>
      <c r="K477" s="510"/>
      <c r="L477" s="510"/>
      <c r="M477" s="511"/>
    </row>
    <row r="478" spans="1:13" x14ac:dyDescent="0.25">
      <c r="A478" s="509" t="s">
        <v>378</v>
      </c>
      <c r="B478" s="510"/>
      <c r="C478" s="510"/>
      <c r="D478" s="510"/>
      <c r="E478" s="510"/>
      <c r="F478" s="510" t="s">
        <v>583</v>
      </c>
      <c r="G478" s="510"/>
      <c r="H478" s="510"/>
      <c r="I478" s="510"/>
      <c r="J478" s="510"/>
      <c r="K478" s="510" t="s">
        <v>502</v>
      </c>
      <c r="L478" s="510"/>
      <c r="M478" s="511"/>
    </row>
    <row r="479" spans="1:13" x14ac:dyDescent="0.25">
      <c r="A479" s="523" t="s">
        <v>382</v>
      </c>
      <c r="B479" s="524"/>
      <c r="C479" s="524"/>
      <c r="D479" s="524"/>
      <c r="E479" s="524"/>
      <c r="F479" s="510" t="s">
        <v>397</v>
      </c>
      <c r="G479" s="510"/>
      <c r="H479" s="510"/>
      <c r="I479" s="510"/>
      <c r="J479" s="510"/>
      <c r="K479" s="510" t="s">
        <v>397</v>
      </c>
      <c r="L479" s="510"/>
      <c r="M479" s="511"/>
    </row>
    <row r="480" spans="1:13" x14ac:dyDescent="0.25">
      <c r="A480" s="523" t="s">
        <v>383</v>
      </c>
      <c r="B480" s="524"/>
      <c r="C480" s="524"/>
      <c r="D480" s="524"/>
      <c r="E480" s="524"/>
      <c r="F480" s="514" t="s">
        <v>397</v>
      </c>
      <c r="G480" s="514"/>
      <c r="H480" s="514"/>
      <c r="I480" s="514"/>
      <c r="J480" s="514"/>
      <c r="K480" s="514" t="s">
        <v>397</v>
      </c>
      <c r="L480" s="514"/>
      <c r="M480" s="515"/>
    </row>
    <row r="481" spans="1:13" x14ac:dyDescent="0.25">
      <c r="A481" s="516" t="s">
        <v>384</v>
      </c>
      <c r="B481" s="517"/>
      <c r="C481" s="517"/>
      <c r="D481" s="517"/>
      <c r="E481" s="518"/>
      <c r="F481" s="519" t="s">
        <v>402</v>
      </c>
      <c r="G481" s="520"/>
      <c r="H481" s="520"/>
      <c r="I481" s="520"/>
      <c r="J481" s="521"/>
      <c r="K481" s="519" t="s">
        <v>397</v>
      </c>
      <c r="L481" s="520"/>
      <c r="M481" s="522"/>
    </row>
    <row r="482" spans="1:13" x14ac:dyDescent="0.25">
      <c r="A482" s="516" t="s">
        <v>385</v>
      </c>
      <c r="B482" s="517"/>
      <c r="C482" s="517"/>
      <c r="D482" s="517"/>
      <c r="E482" s="518"/>
      <c r="F482" s="519" t="s">
        <v>397</v>
      </c>
      <c r="G482" s="520"/>
      <c r="H482" s="520"/>
      <c r="I482" s="520"/>
      <c r="J482" s="521"/>
      <c r="K482" s="519" t="s">
        <v>397</v>
      </c>
      <c r="L482" s="520"/>
      <c r="M482" s="522"/>
    </row>
    <row r="483" spans="1:13" x14ac:dyDescent="0.25">
      <c r="A483" s="509" t="s">
        <v>386</v>
      </c>
      <c r="B483" s="510"/>
      <c r="C483" s="510"/>
      <c r="D483" s="510"/>
      <c r="E483" s="510"/>
      <c r="F483" s="510"/>
      <c r="G483" s="510"/>
      <c r="H483" s="510"/>
      <c r="I483" s="510"/>
      <c r="J483" s="510"/>
      <c r="K483" s="510"/>
      <c r="L483" s="510"/>
      <c r="M483" s="511"/>
    </row>
    <row r="484" spans="1:13" x14ac:dyDescent="0.25">
      <c r="A484" s="509" t="s">
        <v>378</v>
      </c>
      <c r="B484" s="510"/>
      <c r="C484" s="510"/>
      <c r="D484" s="510"/>
      <c r="E484" s="510"/>
      <c r="F484" s="510" t="s">
        <v>583</v>
      </c>
      <c r="G484" s="510"/>
      <c r="H484" s="510"/>
      <c r="I484" s="510"/>
      <c r="J484" s="510"/>
      <c r="K484" s="510" t="s">
        <v>502</v>
      </c>
      <c r="L484" s="510"/>
      <c r="M484" s="511"/>
    </row>
    <row r="485" spans="1:13" x14ac:dyDescent="0.25">
      <c r="A485" s="525" t="s">
        <v>387</v>
      </c>
      <c r="B485" s="526"/>
      <c r="C485" s="526"/>
      <c r="D485" s="526"/>
      <c r="E485" s="526"/>
      <c r="F485" s="526"/>
      <c r="G485" s="514" t="s">
        <v>592</v>
      </c>
      <c r="H485" s="514"/>
      <c r="I485" s="514"/>
      <c r="J485" s="514"/>
      <c r="K485" s="514"/>
      <c r="L485" s="514"/>
      <c r="M485" s="515"/>
    </row>
    <row r="486" spans="1:13" x14ac:dyDescent="0.25">
      <c r="A486" s="303" t="s">
        <v>503</v>
      </c>
      <c r="B486" s="519" t="s">
        <v>610</v>
      </c>
      <c r="C486" s="520"/>
      <c r="D486" s="520"/>
      <c r="E486" s="520"/>
      <c r="F486" s="520"/>
      <c r="G486" s="520"/>
      <c r="H486" s="520"/>
      <c r="I486" s="520"/>
      <c r="J486" s="520"/>
      <c r="K486" s="520"/>
      <c r="L486" s="520"/>
      <c r="M486" s="522"/>
    </row>
    <row r="487" spans="1:13" x14ac:dyDescent="0.25">
      <c r="A487" s="303" t="s">
        <v>388</v>
      </c>
      <c r="B487" s="519" t="s">
        <v>607</v>
      </c>
      <c r="C487" s="520"/>
      <c r="D487" s="520"/>
      <c r="E487" s="520"/>
      <c r="F487" s="520"/>
      <c r="G487" s="520"/>
      <c r="H487" s="520"/>
      <c r="I487" s="520"/>
      <c r="J487" s="520"/>
      <c r="K487" s="520"/>
      <c r="L487" s="520"/>
      <c r="M487" s="522"/>
    </row>
    <row r="488" spans="1:13" x14ac:dyDescent="0.25">
      <c r="A488" s="509" t="s">
        <v>584</v>
      </c>
      <c r="B488" s="510"/>
      <c r="C488" s="510"/>
      <c r="D488" s="510" t="s">
        <v>613</v>
      </c>
      <c r="E488" s="510"/>
      <c r="F488" s="510"/>
      <c r="G488" s="510"/>
      <c r="H488" s="510"/>
      <c r="I488" s="510"/>
      <c r="J488" s="510" t="s">
        <v>504</v>
      </c>
      <c r="K488" s="510"/>
      <c r="L488" s="510"/>
      <c r="M488" s="511"/>
    </row>
    <row r="489" spans="1:13" x14ac:dyDescent="0.25">
      <c r="A489" s="509"/>
      <c r="B489" s="510"/>
      <c r="C489" s="510"/>
      <c r="D489" s="510"/>
      <c r="E489" s="510"/>
      <c r="F489" s="510"/>
      <c r="G489" s="510"/>
      <c r="H489" s="510"/>
      <c r="I489" s="510"/>
      <c r="J489" s="510"/>
      <c r="K489" s="510"/>
      <c r="L489" s="510"/>
      <c r="M489" s="511"/>
    </row>
    <row r="490" spans="1:13" x14ac:dyDescent="0.25">
      <c r="A490" s="509"/>
      <c r="B490" s="510"/>
      <c r="C490" s="510"/>
      <c r="D490" s="510"/>
      <c r="E490" s="510"/>
      <c r="F490" s="510"/>
      <c r="G490" s="510"/>
      <c r="H490" s="510"/>
      <c r="I490" s="510"/>
      <c r="J490" s="510"/>
      <c r="K490" s="510"/>
      <c r="L490" s="510"/>
      <c r="M490" s="511"/>
    </row>
    <row r="491" spans="1:13" x14ac:dyDescent="0.25">
      <c r="A491" s="509"/>
      <c r="B491" s="510"/>
      <c r="C491" s="510"/>
      <c r="D491" s="510"/>
      <c r="E491" s="510"/>
      <c r="F491" s="510"/>
      <c r="G491" s="510"/>
      <c r="H491" s="510"/>
      <c r="I491" s="510"/>
      <c r="J491" s="510"/>
      <c r="K491" s="510"/>
      <c r="L491" s="510"/>
      <c r="M491" s="511"/>
    </row>
    <row r="492" spans="1:13" x14ac:dyDescent="0.25">
      <c r="A492" s="551" t="s">
        <v>389</v>
      </c>
      <c r="B492" s="552"/>
      <c r="C492" s="552"/>
      <c r="D492" s="552"/>
      <c r="E492" s="552"/>
      <c r="F492" s="552"/>
      <c r="G492" s="552"/>
      <c r="H492" s="553" t="s">
        <v>390</v>
      </c>
      <c r="I492" s="554"/>
      <c r="J492" s="554"/>
      <c r="K492" s="554"/>
      <c r="L492" s="554"/>
      <c r="M492" s="555"/>
    </row>
    <row r="493" spans="1:13" x14ac:dyDescent="0.25">
      <c r="A493" s="306" t="s">
        <v>391</v>
      </c>
      <c r="B493" s="552" t="s">
        <v>20</v>
      </c>
      <c r="C493" s="552"/>
      <c r="D493" s="316" t="s">
        <v>391</v>
      </c>
      <c r="E493" s="307"/>
      <c r="F493" s="552" t="s">
        <v>20</v>
      </c>
      <c r="G493" s="552"/>
      <c r="H493" s="317"/>
      <c r="I493" s="317"/>
      <c r="J493" s="318" t="s">
        <v>392</v>
      </c>
      <c r="K493" s="317"/>
      <c r="L493" s="318" t="s">
        <v>20</v>
      </c>
      <c r="M493" s="201"/>
    </row>
    <row r="494" spans="1:13" x14ac:dyDescent="0.25">
      <c r="A494" s="202" t="s">
        <v>393</v>
      </c>
      <c r="B494" s="548" t="s">
        <v>394</v>
      </c>
      <c r="C494" s="548"/>
      <c r="D494" s="548" t="s">
        <v>395</v>
      </c>
      <c r="E494" s="548"/>
      <c r="F494" s="548" t="s">
        <v>396</v>
      </c>
      <c r="G494" s="548"/>
      <c r="H494" s="317"/>
      <c r="I494" s="317"/>
      <c r="J494" s="549">
        <v>3</v>
      </c>
      <c r="K494" s="550"/>
      <c r="L494" s="307" t="s">
        <v>397</v>
      </c>
      <c r="M494" s="201"/>
    </row>
    <row r="495" spans="1:13" x14ac:dyDescent="0.25">
      <c r="A495" s="202" t="s">
        <v>398</v>
      </c>
      <c r="B495" s="548" t="s">
        <v>399</v>
      </c>
      <c r="C495" s="548"/>
      <c r="D495" s="548" t="s">
        <v>400</v>
      </c>
      <c r="E495" s="548"/>
      <c r="F495" s="548" t="s">
        <v>401</v>
      </c>
      <c r="G495" s="548"/>
      <c r="H495" s="317"/>
      <c r="I495" s="317"/>
      <c r="J495" s="549">
        <v>2</v>
      </c>
      <c r="K495" s="550"/>
      <c r="L495" s="307" t="s">
        <v>402</v>
      </c>
      <c r="M495" s="201"/>
    </row>
    <row r="496" spans="1:13" x14ac:dyDescent="0.25">
      <c r="A496" s="202" t="s">
        <v>403</v>
      </c>
      <c r="B496" s="548" t="s">
        <v>404</v>
      </c>
      <c r="C496" s="548"/>
      <c r="D496" s="548" t="s">
        <v>405</v>
      </c>
      <c r="E496" s="548"/>
      <c r="F496" s="548" t="s">
        <v>406</v>
      </c>
      <c r="G496" s="548"/>
      <c r="H496" s="317"/>
      <c r="I496" s="317"/>
      <c r="J496" s="549">
        <v>1</v>
      </c>
      <c r="K496" s="550"/>
      <c r="L496" s="307" t="s">
        <v>407</v>
      </c>
      <c r="M496" s="201"/>
    </row>
    <row r="497" spans="1:13" ht="15.75" thickBot="1" x14ac:dyDescent="0.3">
      <c r="A497" s="203" t="s">
        <v>408</v>
      </c>
      <c r="B497" s="560" t="s">
        <v>409</v>
      </c>
      <c r="C497" s="560"/>
      <c r="D497" s="560" t="s">
        <v>410</v>
      </c>
      <c r="E497" s="560"/>
      <c r="F497" s="560" t="s">
        <v>411</v>
      </c>
      <c r="G497" s="560"/>
      <c r="H497" s="204"/>
      <c r="I497" s="204"/>
      <c r="J497" s="204"/>
      <c r="K497" s="204"/>
      <c r="L497" s="204"/>
      <c r="M497" s="205"/>
    </row>
    <row r="498" spans="1:13" ht="15.75" thickBot="1" x14ac:dyDescent="0.3"/>
    <row r="499" spans="1:13" ht="15.75" x14ac:dyDescent="0.25">
      <c r="A499" s="188"/>
      <c r="B499" s="533" t="s">
        <v>470</v>
      </c>
      <c r="C499" s="533"/>
      <c r="D499" s="533"/>
      <c r="E499" s="533"/>
      <c r="F499" s="533"/>
      <c r="G499" s="533"/>
      <c r="H499" s="533"/>
      <c r="I499" s="534"/>
      <c r="J499" s="535" t="s">
        <v>471</v>
      </c>
      <c r="K499" s="533"/>
      <c r="L499" s="533"/>
      <c r="M499" s="536"/>
    </row>
    <row r="500" spans="1:13" ht="21" x14ac:dyDescent="0.35">
      <c r="A500" s="537" t="s">
        <v>472</v>
      </c>
      <c r="B500" s="538"/>
      <c r="C500" s="538"/>
      <c r="D500" s="538"/>
      <c r="E500" s="538"/>
      <c r="F500" s="538"/>
      <c r="G500" s="538"/>
      <c r="H500" s="538"/>
      <c r="I500" s="538"/>
      <c r="J500" s="538"/>
      <c r="K500" s="538"/>
      <c r="L500" s="538"/>
      <c r="M500" s="539"/>
    </row>
    <row r="501" spans="1:13" ht="21" x14ac:dyDescent="0.35">
      <c r="A501" s="189"/>
      <c r="B501" s="540" t="s">
        <v>473</v>
      </c>
      <c r="C501" s="540"/>
      <c r="D501" s="540"/>
      <c r="E501" s="541"/>
      <c r="F501" s="190" t="s">
        <v>474</v>
      </c>
      <c r="G501" s="190"/>
      <c r="H501" s="542" t="s">
        <v>475</v>
      </c>
      <c r="I501" s="543"/>
      <c r="J501" s="544"/>
      <c r="K501" s="191" t="s">
        <v>476</v>
      </c>
      <c r="L501" s="304"/>
      <c r="M501" s="192"/>
    </row>
    <row r="502" spans="1:13" x14ac:dyDescent="0.25">
      <c r="A502" s="545" t="s">
        <v>542</v>
      </c>
      <c r="B502" s="543"/>
      <c r="C502" s="543"/>
      <c r="D502" s="543"/>
      <c r="E502" s="543"/>
      <c r="F502" s="543"/>
      <c r="G502" s="543"/>
      <c r="H502" s="543"/>
      <c r="I502" s="543"/>
      <c r="J502" s="543"/>
      <c r="K502" s="543"/>
      <c r="L502" s="543"/>
      <c r="M502" s="546"/>
    </row>
    <row r="503" spans="1:13" x14ac:dyDescent="0.25">
      <c r="A503" s="516" t="s">
        <v>477</v>
      </c>
      <c r="B503" s="517"/>
      <c r="C503" s="517"/>
      <c r="D503" s="517"/>
      <c r="E503" s="517"/>
      <c r="F503" s="517"/>
      <c r="G503" s="517"/>
      <c r="H503" s="517"/>
      <c r="I503" s="517"/>
      <c r="J503" s="517"/>
      <c r="K503" s="517"/>
      <c r="L503" s="517"/>
      <c r="M503" s="547"/>
    </row>
    <row r="504" spans="1:13" x14ac:dyDescent="0.25">
      <c r="A504" s="523" t="s">
        <v>478</v>
      </c>
      <c r="B504" s="524"/>
      <c r="C504" s="519" t="s">
        <v>206</v>
      </c>
      <c r="D504" s="556"/>
      <c r="E504" s="556"/>
      <c r="F504" s="556"/>
      <c r="G504" s="557"/>
      <c r="H504" s="304" t="s">
        <v>479</v>
      </c>
      <c r="I504" s="193"/>
      <c r="J504" s="558">
        <v>11</v>
      </c>
      <c r="K504" s="558"/>
      <c r="L504" s="558"/>
      <c r="M504" s="559"/>
    </row>
    <row r="505" spans="1:13" x14ac:dyDescent="0.25">
      <c r="A505" s="523" t="s">
        <v>480</v>
      </c>
      <c r="B505" s="524"/>
      <c r="C505" s="519" t="s">
        <v>343</v>
      </c>
      <c r="D505" s="556"/>
      <c r="E505" s="556"/>
      <c r="F505" s="556"/>
      <c r="G505" s="557"/>
      <c r="H505" s="304" t="s">
        <v>481</v>
      </c>
      <c r="I505" s="193"/>
      <c r="J505" s="514" t="s">
        <v>205</v>
      </c>
      <c r="K505" s="558"/>
      <c r="L505" s="558"/>
      <c r="M505" s="559"/>
    </row>
    <row r="506" spans="1:13" x14ac:dyDescent="0.25">
      <c r="A506" s="523" t="s">
        <v>483</v>
      </c>
      <c r="B506" s="524"/>
      <c r="C506" s="519" t="s">
        <v>519</v>
      </c>
      <c r="D506" s="556"/>
      <c r="E506" s="556"/>
      <c r="F506" s="556"/>
      <c r="G506" s="557"/>
      <c r="H506" s="304" t="s">
        <v>485</v>
      </c>
      <c r="I506" s="193"/>
      <c r="J506" s="558">
        <v>6005260875</v>
      </c>
      <c r="K506" s="558"/>
      <c r="L506" s="558"/>
      <c r="M506" s="559"/>
    </row>
    <row r="507" spans="1:13" x14ac:dyDescent="0.25">
      <c r="A507" s="523" t="s">
        <v>486</v>
      </c>
      <c r="B507" s="524"/>
      <c r="C507" s="519" t="s">
        <v>207</v>
      </c>
      <c r="D507" s="556"/>
      <c r="E507" s="556"/>
      <c r="F507" s="556"/>
      <c r="G507" s="557"/>
      <c r="H507" s="523" t="s">
        <v>18</v>
      </c>
      <c r="I507" s="524"/>
      <c r="J507" s="514" t="s">
        <v>208</v>
      </c>
      <c r="K507" s="558"/>
      <c r="L507" s="558"/>
      <c r="M507" s="559"/>
    </row>
    <row r="508" spans="1:13" x14ac:dyDescent="0.25">
      <c r="A508" s="509" t="s">
        <v>487</v>
      </c>
      <c r="B508" s="510"/>
      <c r="C508" s="510"/>
      <c r="D508" s="510"/>
      <c r="E508" s="510"/>
      <c r="F508" s="510"/>
      <c r="G508" s="510"/>
      <c r="H508" s="510"/>
      <c r="I508" s="510"/>
      <c r="J508" s="510"/>
      <c r="K508" s="510"/>
      <c r="L508" s="510"/>
      <c r="M508" s="511"/>
    </row>
    <row r="509" spans="1:13" x14ac:dyDescent="0.25">
      <c r="A509" s="512" t="s">
        <v>488</v>
      </c>
      <c r="B509" s="510" t="s">
        <v>489</v>
      </c>
      <c r="C509" s="510"/>
      <c r="D509" s="510"/>
      <c r="E509" s="510"/>
      <c r="F509" s="510"/>
      <c r="G509" s="510"/>
      <c r="H509" s="510" t="s">
        <v>490</v>
      </c>
      <c r="I509" s="510"/>
      <c r="J509" s="510"/>
      <c r="K509" s="510"/>
      <c r="L509" s="510"/>
      <c r="M509" s="511"/>
    </row>
    <row r="510" spans="1:13" ht="30" x14ac:dyDescent="0.25">
      <c r="A510" s="512"/>
      <c r="B510" s="194" t="s">
        <v>491</v>
      </c>
      <c r="C510" s="194" t="s">
        <v>571</v>
      </c>
      <c r="D510" s="194" t="s">
        <v>572</v>
      </c>
      <c r="E510" s="194" t="s">
        <v>573</v>
      </c>
      <c r="F510" s="194">
        <v>100</v>
      </c>
      <c r="G510" s="195" t="s">
        <v>20</v>
      </c>
      <c r="H510" s="194" t="s">
        <v>492</v>
      </c>
      <c r="I510" s="194" t="s">
        <v>571</v>
      </c>
      <c r="J510" s="194" t="s">
        <v>572</v>
      </c>
      <c r="K510" s="194" t="s">
        <v>493</v>
      </c>
      <c r="L510" s="194">
        <v>100</v>
      </c>
      <c r="M510" s="196" t="s">
        <v>20</v>
      </c>
    </row>
    <row r="511" spans="1:13" x14ac:dyDescent="0.25">
      <c r="A511" s="303" t="s">
        <v>11</v>
      </c>
      <c r="B511" s="359">
        <v>6.25</v>
      </c>
      <c r="C511" s="349">
        <v>3.5</v>
      </c>
      <c r="D511" s="349">
        <v>4</v>
      </c>
      <c r="E511" s="23">
        <v>56</v>
      </c>
      <c r="F511" s="198">
        <f>SUM(B511:E511)</f>
        <v>69.75</v>
      </c>
      <c r="G511" s="349" t="str">
        <f>IF(F511&gt;=91,"A1",IF(F511&gt;=81,"A2",IF(F511&gt;=71,"B1",IF(F511&gt;=61,"B2",IF(F511&gt;=51,"C1",IF(F511&gt;=41,"C2",IF(F511&gt;=33,"D","E")))))))</f>
        <v>B2</v>
      </c>
      <c r="H511" s="349">
        <v>6.25</v>
      </c>
      <c r="I511" s="349">
        <v>4</v>
      </c>
      <c r="J511" s="349">
        <v>3</v>
      </c>
      <c r="K511" s="198">
        <v>60</v>
      </c>
      <c r="L511" s="198">
        <f>SUM(H511:K511)</f>
        <v>73.25</v>
      </c>
      <c r="M511" s="349" t="str">
        <f t="shared" ref="M511:M515" si="49">IF(L511&gt;=91,"A1",IF(L511&gt;=81,"A2",IF(L511&gt;=71,"B1",IF(L511&gt;=61,"B2",IF(L511&gt;=51,"C1",IF(L511&gt;=41,"C2",IF(L511&gt;=33,"D","E")))))))</f>
        <v>B1</v>
      </c>
    </row>
    <row r="512" spans="1:13" ht="15.75" x14ac:dyDescent="0.25">
      <c r="A512" s="303" t="s">
        <v>12</v>
      </c>
      <c r="B512" s="143">
        <v>6.75</v>
      </c>
      <c r="C512" s="349">
        <v>3.5</v>
      </c>
      <c r="D512" s="349">
        <v>4</v>
      </c>
      <c r="E512" s="349">
        <v>48.5</v>
      </c>
      <c r="F512" s="198">
        <f t="shared" ref="F512:F515" si="50">(B512+C512+D512+E512)</f>
        <v>62.75</v>
      </c>
      <c r="G512" s="349" t="str">
        <f t="shared" ref="G512:G515" si="51">IF(F512&gt;=91,"A1",IF(F512&gt;=81,"A2",IF(F512&gt;=71,"B1",IF(F512&gt;=61,"B2",IF(F512&gt;=51,"C1",IF(F512&gt;=41,"C2",IF(F512&gt;=33,"D","E")))))))</f>
        <v>B2</v>
      </c>
      <c r="H512" s="34">
        <v>5.75</v>
      </c>
      <c r="I512" s="349">
        <v>4</v>
      </c>
      <c r="J512" s="349">
        <v>3</v>
      </c>
      <c r="K512" s="349">
        <v>66</v>
      </c>
      <c r="L512" s="198">
        <f t="shared" ref="L512:L515" si="52">SUM(H512:K512)</f>
        <v>78.75</v>
      </c>
      <c r="M512" s="349" t="str">
        <f t="shared" si="49"/>
        <v>B1</v>
      </c>
    </row>
    <row r="513" spans="1:13" ht="15.75" x14ac:dyDescent="0.25">
      <c r="A513" s="303" t="s">
        <v>494</v>
      </c>
      <c r="B513" s="349">
        <v>6.5</v>
      </c>
      <c r="C513" s="349">
        <v>3.5</v>
      </c>
      <c r="D513" s="349">
        <v>4</v>
      </c>
      <c r="E513" s="349">
        <v>43.5</v>
      </c>
      <c r="F513" s="349">
        <f t="shared" si="50"/>
        <v>57.5</v>
      </c>
      <c r="G513" s="349" t="str">
        <f t="shared" si="51"/>
        <v>C1</v>
      </c>
      <c r="H513" s="34">
        <v>7</v>
      </c>
      <c r="I513" s="349">
        <v>4</v>
      </c>
      <c r="J513" s="349">
        <v>3.5</v>
      </c>
      <c r="K513" s="349">
        <v>59</v>
      </c>
      <c r="L513" s="114">
        <f t="shared" si="52"/>
        <v>73.5</v>
      </c>
      <c r="M513" s="349" t="str">
        <f t="shared" si="49"/>
        <v>B1</v>
      </c>
    </row>
    <row r="514" spans="1:13" ht="15.75" x14ac:dyDescent="0.25">
      <c r="A514" s="303" t="s">
        <v>23</v>
      </c>
      <c r="B514" s="349">
        <v>7.75</v>
      </c>
      <c r="C514" s="349">
        <v>4</v>
      </c>
      <c r="D514" s="349">
        <v>4</v>
      </c>
      <c r="E514" s="349">
        <v>55.5</v>
      </c>
      <c r="F514" s="349">
        <f t="shared" si="50"/>
        <v>71.25</v>
      </c>
      <c r="G514" s="349" t="str">
        <f t="shared" si="51"/>
        <v>B1</v>
      </c>
      <c r="H514" s="34">
        <v>9.25</v>
      </c>
      <c r="I514" s="352">
        <v>4</v>
      </c>
      <c r="J514" s="332">
        <v>4</v>
      </c>
      <c r="K514" s="349">
        <v>55</v>
      </c>
      <c r="L514" s="198">
        <f t="shared" si="52"/>
        <v>72.25</v>
      </c>
      <c r="M514" s="198" t="str">
        <f t="shared" si="49"/>
        <v>B1</v>
      </c>
    </row>
    <row r="515" spans="1:13" x14ac:dyDescent="0.25">
      <c r="A515" s="303" t="s">
        <v>26</v>
      </c>
      <c r="B515" s="114">
        <v>8.25</v>
      </c>
      <c r="C515" s="349">
        <v>4</v>
      </c>
      <c r="D515" s="349">
        <v>4</v>
      </c>
      <c r="E515" s="349">
        <v>49.5</v>
      </c>
      <c r="F515" s="198">
        <f t="shared" si="50"/>
        <v>65.75</v>
      </c>
      <c r="G515" s="349" t="str">
        <f t="shared" si="51"/>
        <v>B2</v>
      </c>
      <c r="H515" s="349">
        <v>9.25</v>
      </c>
      <c r="I515" s="349">
        <v>4</v>
      </c>
      <c r="J515" s="349">
        <v>5</v>
      </c>
      <c r="K515" s="349">
        <v>68.5</v>
      </c>
      <c r="L515" s="114">
        <f t="shared" si="52"/>
        <v>86.75</v>
      </c>
      <c r="M515" s="349" t="str">
        <f t="shared" si="49"/>
        <v>A2</v>
      </c>
    </row>
    <row r="516" spans="1:13" ht="15.75" x14ac:dyDescent="0.25">
      <c r="A516" s="303" t="s">
        <v>574</v>
      </c>
      <c r="B516" s="305"/>
      <c r="C516" s="305"/>
      <c r="D516" s="305"/>
      <c r="E516" s="30">
        <v>36.5</v>
      </c>
      <c r="F516" s="44"/>
      <c r="G516" s="305"/>
      <c r="H516" s="305"/>
      <c r="I516" s="305"/>
      <c r="J516" s="305"/>
      <c r="K516" s="305">
        <v>47.5</v>
      </c>
      <c r="L516" s="305"/>
      <c r="M516" s="310"/>
    </row>
    <row r="517" spans="1:13" x14ac:dyDescent="0.25">
      <c r="A517" s="303" t="s">
        <v>575</v>
      </c>
      <c r="B517" s="305"/>
      <c r="C517" s="305"/>
      <c r="D517" s="305"/>
      <c r="E517" s="21">
        <v>37.5</v>
      </c>
      <c r="F517" s="305"/>
      <c r="G517" s="305"/>
      <c r="H517" s="305"/>
      <c r="I517" s="305"/>
      <c r="J517" s="305"/>
      <c r="K517" s="21">
        <v>40</v>
      </c>
      <c r="L517" s="305"/>
      <c r="M517" s="310"/>
    </row>
    <row r="518" spans="1:13" x14ac:dyDescent="0.25">
      <c r="A518" s="303" t="s">
        <v>576</v>
      </c>
      <c r="B518" s="305"/>
      <c r="C518" s="305"/>
      <c r="D518" s="305"/>
      <c r="E518" s="305">
        <v>46</v>
      </c>
      <c r="F518" s="305"/>
      <c r="G518" s="305"/>
      <c r="H518" s="305"/>
      <c r="I518" s="305"/>
      <c r="J518" s="305"/>
      <c r="K518" s="305">
        <v>38</v>
      </c>
      <c r="L518" s="305"/>
      <c r="M518" s="310"/>
    </row>
    <row r="519" spans="1:13" x14ac:dyDescent="0.25">
      <c r="A519" s="303" t="s">
        <v>577</v>
      </c>
      <c r="B519" s="305"/>
      <c r="C519" s="305"/>
      <c r="D519" s="305"/>
      <c r="E519" s="305">
        <v>33</v>
      </c>
      <c r="F519" s="305"/>
      <c r="G519" s="305"/>
      <c r="H519" s="305"/>
      <c r="I519" s="305"/>
      <c r="J519" s="305"/>
      <c r="K519" s="305">
        <v>30</v>
      </c>
      <c r="L519" s="305"/>
      <c r="M519" s="310"/>
    </row>
    <row r="520" spans="1:13" ht="26.25" x14ac:dyDescent="0.25">
      <c r="A520" s="303" t="s">
        <v>497</v>
      </c>
      <c r="B520" s="305">
        <v>500</v>
      </c>
      <c r="C520" s="301" t="s">
        <v>498</v>
      </c>
      <c r="D520" s="200">
        <f>(F511+F512+F513+F514+F515)</f>
        <v>327</v>
      </c>
      <c r="E520" s="199"/>
      <c r="F520" s="301" t="s">
        <v>578</v>
      </c>
      <c r="G520" s="200">
        <f>(D520/500)*100</f>
        <v>65.400000000000006</v>
      </c>
      <c r="H520" s="199"/>
      <c r="I520" s="311"/>
      <c r="J520" s="513" t="s">
        <v>579</v>
      </c>
      <c r="K520" s="513"/>
      <c r="L520" s="514" t="str">
        <f>IF(G520&gt;=91,"A1",IF(G520&gt;=81,"A2",IF(G520&gt;=71,"B1",IF(G520&gt;=61,"B2",IF(G520&gt;=51,"C1",IF(G520&gt;=41,"C2",IF(G520&gt;=33,"D","E")))))))</f>
        <v>B2</v>
      </c>
      <c r="M520" s="515" t="str">
        <f t="shared" ref="M520:M522" si="53">IF(K520&gt;=91,"A1",IF(K520&gt;=81,"A2",IF(K520&gt;=71,"B1",IF(K520&gt;=61,"B2",IF(K520&gt;=51,"C1",IF(K520&gt;=41,"C2",IF(K520&gt;=33,"D","E")))))))</f>
        <v>E</v>
      </c>
    </row>
    <row r="521" spans="1:13" ht="26.25" x14ac:dyDescent="0.25">
      <c r="A521" s="312" t="s">
        <v>499</v>
      </c>
      <c r="B521" s="305">
        <v>500</v>
      </c>
      <c r="C521" s="301" t="s">
        <v>500</v>
      </c>
      <c r="D521" s="200">
        <f>(L511+L512+L513+L514+L515)</f>
        <v>384.5</v>
      </c>
      <c r="E521" s="199"/>
      <c r="F521" s="301" t="s">
        <v>580</v>
      </c>
      <c r="G521" s="200">
        <f>D521/500*100</f>
        <v>76.900000000000006</v>
      </c>
      <c r="H521" s="200"/>
      <c r="I521" s="313"/>
      <c r="J521" s="513" t="s">
        <v>581</v>
      </c>
      <c r="K521" s="513"/>
      <c r="L521" s="514" t="str">
        <f>IF(G521&gt;=91,"A1",IF(G521&gt;=81,"A2",IF(G521&gt;=71,"B1",IF(G521&gt;=61,"B2",IF(G521&gt;=51,"C1",IF(G521&gt;=41,"C2",IF(G521&gt;=33,"D","E")))))))</f>
        <v>B1</v>
      </c>
      <c r="M521" s="515" t="str">
        <f t="shared" si="53"/>
        <v>E</v>
      </c>
    </row>
    <row r="522" spans="1:13" x14ac:dyDescent="0.25">
      <c r="A522" s="314" t="s">
        <v>543</v>
      </c>
      <c r="B522" s="322">
        <v>1000</v>
      </c>
      <c r="C522" s="322">
        <f>(D520+D521)</f>
        <v>711.5</v>
      </c>
      <c r="D522" s="527"/>
      <c r="E522" s="527"/>
      <c r="F522" s="319" t="s">
        <v>582</v>
      </c>
      <c r="G522" s="319"/>
      <c r="H522" s="319"/>
      <c r="I522" s="324">
        <f>(C522/1000)*100</f>
        <v>71.150000000000006</v>
      </c>
      <c r="J522" s="319" t="s">
        <v>501</v>
      </c>
      <c r="K522" s="319"/>
      <c r="L522" s="528" t="str">
        <f>IF(I522&gt;=91,"A1",IF(I522&gt;=81,"A2",IF(I522&gt;=71,"B1",IF(I522&gt;=61,"B2",IF(I522&gt;=51,"C1",IF(I522&gt;=41,"C2",IF(I522&gt;=33,"D","E")))))))</f>
        <v>B1</v>
      </c>
      <c r="M522" s="529" t="str">
        <f t="shared" si="53"/>
        <v>E</v>
      </c>
    </row>
    <row r="523" spans="1:13" x14ac:dyDescent="0.25">
      <c r="A523" s="530" t="s">
        <v>376</v>
      </c>
      <c r="B523" s="531"/>
      <c r="C523" s="531"/>
      <c r="D523" s="531"/>
      <c r="E523" s="531"/>
      <c r="F523" s="531"/>
      <c r="G523" s="531"/>
      <c r="H523" s="531"/>
      <c r="I523" s="531"/>
      <c r="J523" s="531"/>
      <c r="K523" s="531"/>
      <c r="L523" s="531"/>
      <c r="M523" s="532"/>
    </row>
    <row r="524" spans="1:13" x14ac:dyDescent="0.25">
      <c r="A524" s="509" t="s">
        <v>377</v>
      </c>
      <c r="B524" s="510"/>
      <c r="C524" s="510"/>
      <c r="D524" s="510"/>
      <c r="E524" s="510"/>
      <c r="F524" s="510"/>
      <c r="G524" s="510"/>
      <c r="H524" s="510"/>
      <c r="I524" s="510"/>
      <c r="J524" s="510"/>
      <c r="K524" s="510"/>
      <c r="L524" s="510"/>
      <c r="M524" s="511"/>
    </row>
    <row r="525" spans="1:13" x14ac:dyDescent="0.25">
      <c r="A525" s="509" t="s">
        <v>378</v>
      </c>
      <c r="B525" s="510"/>
      <c r="C525" s="510"/>
      <c r="D525" s="510"/>
      <c r="E525" s="510"/>
      <c r="F525" s="510" t="s">
        <v>583</v>
      </c>
      <c r="G525" s="510"/>
      <c r="H525" s="510"/>
      <c r="I525" s="510"/>
      <c r="J525" s="510"/>
      <c r="K525" s="510" t="s">
        <v>502</v>
      </c>
      <c r="L525" s="510"/>
      <c r="M525" s="511"/>
    </row>
    <row r="526" spans="1:13" x14ac:dyDescent="0.25">
      <c r="A526" s="525" t="s">
        <v>380</v>
      </c>
      <c r="B526" s="526"/>
      <c r="C526" s="526"/>
      <c r="D526" s="526"/>
      <c r="E526" s="526"/>
      <c r="F526" s="514" t="s">
        <v>402</v>
      </c>
      <c r="G526" s="514"/>
      <c r="H526" s="514"/>
      <c r="I526" s="514"/>
      <c r="J526" s="514"/>
      <c r="K526" s="514" t="s">
        <v>402</v>
      </c>
      <c r="L526" s="514"/>
      <c r="M526" s="515"/>
    </row>
    <row r="527" spans="1:13" x14ac:dyDescent="0.25">
      <c r="A527" s="509" t="s">
        <v>381</v>
      </c>
      <c r="B527" s="510"/>
      <c r="C527" s="510"/>
      <c r="D527" s="510"/>
      <c r="E527" s="510"/>
      <c r="F527" s="510"/>
      <c r="G527" s="510"/>
      <c r="H527" s="510"/>
      <c r="I527" s="510"/>
      <c r="J527" s="510"/>
      <c r="K527" s="510"/>
      <c r="L527" s="510"/>
      <c r="M527" s="511"/>
    </row>
    <row r="528" spans="1:13" x14ac:dyDescent="0.25">
      <c r="A528" s="509" t="s">
        <v>378</v>
      </c>
      <c r="B528" s="510"/>
      <c r="C528" s="510"/>
      <c r="D528" s="510"/>
      <c r="E528" s="510"/>
      <c r="F528" s="510" t="s">
        <v>583</v>
      </c>
      <c r="G528" s="510"/>
      <c r="H528" s="510"/>
      <c r="I528" s="510"/>
      <c r="J528" s="510"/>
      <c r="K528" s="510" t="s">
        <v>502</v>
      </c>
      <c r="L528" s="510"/>
      <c r="M528" s="511"/>
    </row>
    <row r="529" spans="1:13" x14ac:dyDescent="0.25">
      <c r="A529" s="523" t="s">
        <v>382</v>
      </c>
      <c r="B529" s="524"/>
      <c r="C529" s="524"/>
      <c r="D529" s="524"/>
      <c r="E529" s="524"/>
      <c r="F529" s="510" t="s">
        <v>402</v>
      </c>
      <c r="G529" s="510"/>
      <c r="H529" s="510"/>
      <c r="I529" s="510"/>
      <c r="J529" s="510"/>
      <c r="K529" s="510" t="s">
        <v>402</v>
      </c>
      <c r="L529" s="510"/>
      <c r="M529" s="511"/>
    </row>
    <row r="530" spans="1:13" x14ac:dyDescent="0.25">
      <c r="A530" s="523" t="s">
        <v>383</v>
      </c>
      <c r="B530" s="524"/>
      <c r="C530" s="524"/>
      <c r="D530" s="524"/>
      <c r="E530" s="524"/>
      <c r="F530" s="514" t="s">
        <v>402</v>
      </c>
      <c r="G530" s="514"/>
      <c r="H530" s="514"/>
      <c r="I530" s="514"/>
      <c r="J530" s="514"/>
      <c r="K530" s="514" t="s">
        <v>402</v>
      </c>
      <c r="L530" s="514"/>
      <c r="M530" s="515"/>
    </row>
    <row r="531" spans="1:13" x14ac:dyDescent="0.25">
      <c r="A531" s="516" t="s">
        <v>384</v>
      </c>
      <c r="B531" s="517"/>
      <c r="C531" s="517"/>
      <c r="D531" s="517"/>
      <c r="E531" s="518"/>
      <c r="F531" s="519" t="s">
        <v>402</v>
      </c>
      <c r="G531" s="520"/>
      <c r="H531" s="520"/>
      <c r="I531" s="520"/>
      <c r="J531" s="521"/>
      <c r="K531" s="519" t="s">
        <v>397</v>
      </c>
      <c r="L531" s="520"/>
      <c r="M531" s="522"/>
    </row>
    <row r="532" spans="1:13" x14ac:dyDescent="0.25">
      <c r="A532" s="516" t="s">
        <v>385</v>
      </c>
      <c r="B532" s="517"/>
      <c r="C532" s="517"/>
      <c r="D532" s="517"/>
      <c r="E532" s="518"/>
      <c r="F532" s="519" t="s">
        <v>397</v>
      </c>
      <c r="G532" s="520"/>
      <c r="H532" s="520"/>
      <c r="I532" s="520"/>
      <c r="J532" s="521"/>
      <c r="K532" s="519" t="s">
        <v>397</v>
      </c>
      <c r="L532" s="520"/>
      <c r="M532" s="522"/>
    </row>
    <row r="533" spans="1:13" x14ac:dyDescent="0.25">
      <c r="A533" s="509" t="s">
        <v>386</v>
      </c>
      <c r="B533" s="510"/>
      <c r="C533" s="510"/>
      <c r="D533" s="510"/>
      <c r="E533" s="510"/>
      <c r="F533" s="510"/>
      <c r="G533" s="510"/>
      <c r="H533" s="510"/>
      <c r="I533" s="510"/>
      <c r="J533" s="510"/>
      <c r="K533" s="510"/>
      <c r="L533" s="510"/>
      <c r="M533" s="511"/>
    </row>
    <row r="534" spans="1:13" x14ac:dyDescent="0.25">
      <c r="A534" s="509" t="s">
        <v>378</v>
      </c>
      <c r="B534" s="510"/>
      <c r="C534" s="510"/>
      <c r="D534" s="510"/>
      <c r="E534" s="510"/>
      <c r="F534" s="510" t="s">
        <v>583</v>
      </c>
      <c r="G534" s="510"/>
      <c r="H534" s="510"/>
      <c r="I534" s="510"/>
      <c r="J534" s="510"/>
      <c r="K534" s="510" t="s">
        <v>502</v>
      </c>
      <c r="L534" s="510"/>
      <c r="M534" s="511"/>
    </row>
    <row r="535" spans="1:13" x14ac:dyDescent="0.25">
      <c r="A535" s="525" t="s">
        <v>387</v>
      </c>
      <c r="B535" s="526"/>
      <c r="C535" s="526"/>
      <c r="D535" s="526"/>
      <c r="E535" s="526"/>
      <c r="F535" s="526"/>
      <c r="G535" s="514" t="s">
        <v>593</v>
      </c>
      <c r="H535" s="514"/>
      <c r="I535" s="514"/>
      <c r="J535" s="514"/>
      <c r="K535" s="514"/>
      <c r="L535" s="514"/>
      <c r="M535" s="515"/>
    </row>
    <row r="536" spans="1:13" x14ac:dyDescent="0.25">
      <c r="A536" s="303" t="s">
        <v>503</v>
      </c>
      <c r="B536" s="519" t="s">
        <v>611</v>
      </c>
      <c r="C536" s="520"/>
      <c r="D536" s="520"/>
      <c r="E536" s="520"/>
      <c r="F536" s="520"/>
      <c r="G536" s="520"/>
      <c r="H536" s="520"/>
      <c r="I536" s="520"/>
      <c r="J536" s="520"/>
      <c r="K536" s="520"/>
      <c r="L536" s="520"/>
      <c r="M536" s="522"/>
    </row>
    <row r="537" spans="1:13" x14ac:dyDescent="0.25">
      <c r="A537" s="303" t="s">
        <v>388</v>
      </c>
      <c r="B537" s="519" t="s">
        <v>607</v>
      </c>
      <c r="C537" s="520"/>
      <c r="D537" s="520"/>
      <c r="E537" s="520"/>
      <c r="F537" s="520"/>
      <c r="G537" s="520"/>
      <c r="H537" s="520"/>
      <c r="I537" s="520"/>
      <c r="J537" s="520"/>
      <c r="K537" s="520"/>
      <c r="L537" s="520"/>
      <c r="M537" s="522"/>
    </row>
    <row r="538" spans="1:13" x14ac:dyDescent="0.25">
      <c r="A538" s="509" t="s">
        <v>584</v>
      </c>
      <c r="B538" s="510"/>
      <c r="C538" s="510"/>
      <c r="D538" s="510" t="s">
        <v>613</v>
      </c>
      <c r="E538" s="510"/>
      <c r="F538" s="510"/>
      <c r="G538" s="510"/>
      <c r="H538" s="510"/>
      <c r="I538" s="510"/>
      <c r="J538" s="510" t="s">
        <v>504</v>
      </c>
      <c r="K538" s="510"/>
      <c r="L538" s="510"/>
      <c r="M538" s="511"/>
    </row>
    <row r="539" spans="1:13" x14ac:dyDescent="0.25">
      <c r="A539" s="509"/>
      <c r="B539" s="510"/>
      <c r="C539" s="510"/>
      <c r="D539" s="510"/>
      <c r="E539" s="510"/>
      <c r="F539" s="510"/>
      <c r="G539" s="510"/>
      <c r="H539" s="510"/>
      <c r="I539" s="510"/>
      <c r="J539" s="510"/>
      <c r="K539" s="510"/>
      <c r="L539" s="510"/>
      <c r="M539" s="511"/>
    </row>
    <row r="540" spans="1:13" x14ac:dyDescent="0.25">
      <c r="A540" s="509"/>
      <c r="B540" s="510"/>
      <c r="C540" s="510"/>
      <c r="D540" s="510"/>
      <c r="E540" s="510"/>
      <c r="F540" s="510"/>
      <c r="G540" s="510"/>
      <c r="H540" s="510"/>
      <c r="I540" s="510"/>
      <c r="J540" s="510"/>
      <c r="K540" s="510"/>
      <c r="L540" s="510"/>
      <c r="M540" s="511"/>
    </row>
    <row r="541" spans="1:13" x14ac:dyDescent="0.25">
      <c r="A541" s="509"/>
      <c r="B541" s="510"/>
      <c r="C541" s="510"/>
      <c r="D541" s="510"/>
      <c r="E541" s="510"/>
      <c r="F541" s="510"/>
      <c r="G541" s="510"/>
      <c r="H541" s="510"/>
      <c r="I541" s="510"/>
      <c r="J541" s="510"/>
      <c r="K541" s="510"/>
      <c r="L541" s="510"/>
      <c r="M541" s="511"/>
    </row>
    <row r="542" spans="1:13" x14ac:dyDescent="0.25">
      <c r="A542" s="551" t="s">
        <v>389</v>
      </c>
      <c r="B542" s="552"/>
      <c r="C542" s="552"/>
      <c r="D542" s="552"/>
      <c r="E542" s="552"/>
      <c r="F542" s="552"/>
      <c r="G542" s="552"/>
      <c r="H542" s="553" t="s">
        <v>390</v>
      </c>
      <c r="I542" s="554"/>
      <c r="J542" s="554"/>
      <c r="K542" s="554"/>
      <c r="L542" s="554"/>
      <c r="M542" s="555"/>
    </row>
    <row r="543" spans="1:13" x14ac:dyDescent="0.25">
      <c r="A543" s="306" t="s">
        <v>391</v>
      </c>
      <c r="B543" s="552" t="s">
        <v>20</v>
      </c>
      <c r="C543" s="552"/>
      <c r="D543" s="316" t="s">
        <v>391</v>
      </c>
      <c r="E543" s="307"/>
      <c r="F543" s="552" t="s">
        <v>20</v>
      </c>
      <c r="G543" s="552"/>
      <c r="H543" s="317"/>
      <c r="I543" s="317"/>
      <c r="J543" s="318" t="s">
        <v>392</v>
      </c>
      <c r="K543" s="317"/>
      <c r="L543" s="318" t="s">
        <v>20</v>
      </c>
      <c r="M543" s="201"/>
    </row>
    <row r="544" spans="1:13" x14ac:dyDescent="0.25">
      <c r="A544" s="202" t="s">
        <v>393</v>
      </c>
      <c r="B544" s="548" t="s">
        <v>394</v>
      </c>
      <c r="C544" s="548"/>
      <c r="D544" s="548" t="s">
        <v>395</v>
      </c>
      <c r="E544" s="548"/>
      <c r="F544" s="548" t="s">
        <v>396</v>
      </c>
      <c r="G544" s="548"/>
      <c r="H544" s="317"/>
      <c r="I544" s="317"/>
      <c r="J544" s="549">
        <v>3</v>
      </c>
      <c r="K544" s="550"/>
      <c r="L544" s="307" t="s">
        <v>397</v>
      </c>
      <c r="M544" s="201"/>
    </row>
    <row r="545" spans="1:13" x14ac:dyDescent="0.25">
      <c r="A545" s="202" t="s">
        <v>398</v>
      </c>
      <c r="B545" s="548" t="s">
        <v>399</v>
      </c>
      <c r="C545" s="548"/>
      <c r="D545" s="548" t="s">
        <v>400</v>
      </c>
      <c r="E545" s="548"/>
      <c r="F545" s="548" t="s">
        <v>401</v>
      </c>
      <c r="G545" s="548"/>
      <c r="H545" s="317"/>
      <c r="I545" s="317"/>
      <c r="J545" s="549">
        <v>2</v>
      </c>
      <c r="K545" s="550"/>
      <c r="L545" s="307" t="s">
        <v>402</v>
      </c>
      <c r="M545" s="201"/>
    </row>
    <row r="546" spans="1:13" x14ac:dyDescent="0.25">
      <c r="A546" s="202" t="s">
        <v>403</v>
      </c>
      <c r="B546" s="548" t="s">
        <v>404</v>
      </c>
      <c r="C546" s="548"/>
      <c r="D546" s="548" t="s">
        <v>405</v>
      </c>
      <c r="E546" s="548"/>
      <c r="F546" s="548" t="s">
        <v>406</v>
      </c>
      <c r="G546" s="548"/>
      <c r="H546" s="317"/>
      <c r="I546" s="317"/>
      <c r="J546" s="549">
        <v>1</v>
      </c>
      <c r="K546" s="550"/>
      <c r="L546" s="307" t="s">
        <v>407</v>
      </c>
      <c r="M546" s="201"/>
    </row>
    <row r="547" spans="1:13" ht="15.75" thickBot="1" x14ac:dyDescent="0.3">
      <c r="A547" s="203" t="s">
        <v>408</v>
      </c>
      <c r="B547" s="560" t="s">
        <v>409</v>
      </c>
      <c r="C547" s="560"/>
      <c r="D547" s="560" t="s">
        <v>410</v>
      </c>
      <c r="E547" s="560"/>
      <c r="F547" s="560" t="s">
        <v>411</v>
      </c>
      <c r="G547" s="560"/>
      <c r="H547" s="204"/>
      <c r="I547" s="204"/>
      <c r="J547" s="204"/>
      <c r="K547" s="204"/>
      <c r="L547" s="204"/>
      <c r="M547" s="205"/>
    </row>
    <row r="548" spans="1:13" ht="15.75" thickBot="1" x14ac:dyDescent="0.3"/>
    <row r="549" spans="1:13" ht="15.75" x14ac:dyDescent="0.25">
      <c r="A549" s="188"/>
      <c r="B549" s="533" t="s">
        <v>470</v>
      </c>
      <c r="C549" s="533"/>
      <c r="D549" s="533"/>
      <c r="E549" s="533"/>
      <c r="F549" s="533"/>
      <c r="G549" s="533"/>
      <c r="H549" s="533"/>
      <c r="I549" s="534"/>
      <c r="J549" s="535" t="s">
        <v>471</v>
      </c>
      <c r="K549" s="533"/>
      <c r="L549" s="533"/>
      <c r="M549" s="536"/>
    </row>
    <row r="550" spans="1:13" ht="21" x14ac:dyDescent="0.35">
      <c r="A550" s="537" t="s">
        <v>472</v>
      </c>
      <c r="B550" s="538"/>
      <c r="C550" s="538"/>
      <c r="D550" s="538"/>
      <c r="E550" s="538"/>
      <c r="F550" s="538"/>
      <c r="G550" s="538"/>
      <c r="H550" s="538"/>
      <c r="I550" s="538"/>
      <c r="J550" s="538"/>
      <c r="K550" s="538"/>
      <c r="L550" s="538"/>
      <c r="M550" s="539"/>
    </row>
    <row r="551" spans="1:13" ht="21" x14ac:dyDescent="0.35">
      <c r="A551" s="189"/>
      <c r="B551" s="540" t="s">
        <v>473</v>
      </c>
      <c r="C551" s="540"/>
      <c r="D551" s="540"/>
      <c r="E551" s="541"/>
      <c r="F551" s="190" t="s">
        <v>474</v>
      </c>
      <c r="G551" s="190"/>
      <c r="H551" s="542" t="s">
        <v>475</v>
      </c>
      <c r="I551" s="543"/>
      <c r="J551" s="544"/>
      <c r="K551" s="191" t="s">
        <v>476</v>
      </c>
      <c r="L551" s="304"/>
      <c r="M551" s="192"/>
    </row>
    <row r="552" spans="1:13" x14ac:dyDescent="0.25">
      <c r="A552" s="545" t="s">
        <v>542</v>
      </c>
      <c r="B552" s="543"/>
      <c r="C552" s="543"/>
      <c r="D552" s="543"/>
      <c r="E552" s="543"/>
      <c r="F552" s="543"/>
      <c r="G552" s="543"/>
      <c r="H552" s="543"/>
      <c r="I552" s="543"/>
      <c r="J552" s="543"/>
      <c r="K552" s="543"/>
      <c r="L552" s="543"/>
      <c r="M552" s="546"/>
    </row>
    <row r="553" spans="1:13" x14ac:dyDescent="0.25">
      <c r="A553" s="516" t="s">
        <v>477</v>
      </c>
      <c r="B553" s="517"/>
      <c r="C553" s="517"/>
      <c r="D553" s="517"/>
      <c r="E553" s="517"/>
      <c r="F553" s="517"/>
      <c r="G553" s="517"/>
      <c r="H553" s="517"/>
      <c r="I553" s="517"/>
      <c r="J553" s="517"/>
      <c r="K553" s="517"/>
      <c r="L553" s="517"/>
      <c r="M553" s="547"/>
    </row>
    <row r="554" spans="1:13" x14ac:dyDescent="0.25">
      <c r="A554" s="523" t="s">
        <v>478</v>
      </c>
      <c r="B554" s="524"/>
      <c r="C554" s="519" t="s">
        <v>361</v>
      </c>
      <c r="D554" s="556"/>
      <c r="E554" s="556"/>
      <c r="F554" s="556"/>
      <c r="G554" s="557"/>
      <c r="H554" s="304" t="s">
        <v>479</v>
      </c>
      <c r="I554" s="193"/>
      <c r="J554" s="558">
        <v>12</v>
      </c>
      <c r="K554" s="558"/>
      <c r="L554" s="558"/>
      <c r="M554" s="559"/>
    </row>
    <row r="555" spans="1:13" x14ac:dyDescent="0.25">
      <c r="A555" s="523" t="s">
        <v>480</v>
      </c>
      <c r="B555" s="524"/>
      <c r="C555" s="519" t="s">
        <v>343</v>
      </c>
      <c r="D555" s="556"/>
      <c r="E555" s="556"/>
      <c r="F555" s="556"/>
      <c r="G555" s="557"/>
      <c r="H555" s="304" t="s">
        <v>481</v>
      </c>
      <c r="I555" s="193"/>
      <c r="J555" s="514" t="s">
        <v>520</v>
      </c>
      <c r="K555" s="558"/>
      <c r="L555" s="558"/>
      <c r="M555" s="559"/>
    </row>
    <row r="556" spans="1:13" x14ac:dyDescent="0.25">
      <c r="A556" s="523" t="s">
        <v>483</v>
      </c>
      <c r="B556" s="524"/>
      <c r="C556" s="561">
        <v>40271</v>
      </c>
      <c r="D556" s="556"/>
      <c r="E556" s="556"/>
      <c r="F556" s="556"/>
      <c r="G556" s="557"/>
      <c r="H556" s="304" t="s">
        <v>485</v>
      </c>
      <c r="I556" s="193"/>
      <c r="J556" s="558">
        <v>9149505282</v>
      </c>
      <c r="K556" s="558"/>
      <c r="L556" s="558"/>
      <c r="M556" s="559"/>
    </row>
    <row r="557" spans="1:13" x14ac:dyDescent="0.25">
      <c r="A557" s="523" t="s">
        <v>486</v>
      </c>
      <c r="B557" s="524"/>
      <c r="C557" s="519" t="s">
        <v>213</v>
      </c>
      <c r="D557" s="556"/>
      <c r="E557" s="556"/>
      <c r="F557" s="556"/>
      <c r="G557" s="557"/>
      <c r="H557" s="523" t="s">
        <v>18</v>
      </c>
      <c r="I557" s="524"/>
      <c r="J557" s="514" t="s">
        <v>521</v>
      </c>
      <c r="K557" s="558"/>
      <c r="L557" s="558"/>
      <c r="M557" s="559"/>
    </row>
    <row r="558" spans="1:13" x14ac:dyDescent="0.25">
      <c r="A558" s="545" t="s">
        <v>487</v>
      </c>
      <c r="B558" s="543"/>
      <c r="C558" s="543"/>
      <c r="D558" s="543"/>
      <c r="E558" s="543"/>
      <c r="F558" s="543"/>
      <c r="G558" s="543"/>
      <c r="H558" s="543"/>
      <c r="I558" s="543"/>
      <c r="J558" s="543"/>
      <c r="K558" s="543"/>
      <c r="L558" s="543"/>
      <c r="M558" s="546"/>
    </row>
    <row r="559" spans="1:13" x14ac:dyDescent="0.25">
      <c r="A559" s="563" t="s">
        <v>488</v>
      </c>
      <c r="B559" s="542" t="s">
        <v>489</v>
      </c>
      <c r="C559" s="543"/>
      <c r="D559" s="543"/>
      <c r="E559" s="543"/>
      <c r="F559" s="543"/>
      <c r="G559" s="544"/>
      <c r="H559" s="542" t="s">
        <v>490</v>
      </c>
      <c r="I559" s="543"/>
      <c r="J559" s="543"/>
      <c r="K559" s="543"/>
      <c r="L559" s="543"/>
      <c r="M559" s="546"/>
    </row>
    <row r="560" spans="1:13" ht="30" x14ac:dyDescent="0.25">
      <c r="A560" s="564"/>
      <c r="B560" s="194" t="s">
        <v>491</v>
      </c>
      <c r="C560" s="194" t="s">
        <v>571</v>
      </c>
      <c r="D560" s="194" t="s">
        <v>572</v>
      </c>
      <c r="E560" s="194" t="s">
        <v>573</v>
      </c>
      <c r="F560" s="194">
        <v>100</v>
      </c>
      <c r="G560" s="195" t="s">
        <v>20</v>
      </c>
      <c r="H560" s="194" t="s">
        <v>492</v>
      </c>
      <c r="I560" s="194" t="s">
        <v>571</v>
      </c>
      <c r="J560" s="194" t="s">
        <v>572</v>
      </c>
      <c r="K560" s="194" t="s">
        <v>493</v>
      </c>
      <c r="L560" s="194">
        <v>100</v>
      </c>
      <c r="M560" s="196" t="s">
        <v>20</v>
      </c>
    </row>
    <row r="561" spans="1:13" x14ac:dyDescent="0.25">
      <c r="A561" s="303" t="s">
        <v>11</v>
      </c>
      <c r="B561" s="359">
        <v>7.5</v>
      </c>
      <c r="C561" s="349">
        <v>4</v>
      </c>
      <c r="D561" s="349">
        <v>4</v>
      </c>
      <c r="E561" s="359">
        <v>54.5</v>
      </c>
      <c r="F561" s="332">
        <f>SUM(B561:E561)</f>
        <v>70</v>
      </c>
      <c r="G561" s="349" t="str">
        <f>IF(F561&gt;=91,"A1",IF(F561&gt;=81,"A2",IF(F561&gt;=71,"B1",IF(F561&gt;=61,"B2",IF(F561&gt;=51,"C1",IF(F561&gt;=41,"C2",IF(F561&gt;=33,"D","E")))))))</f>
        <v>B2</v>
      </c>
      <c r="H561" s="349">
        <v>7.25</v>
      </c>
      <c r="I561" s="349">
        <v>4</v>
      </c>
      <c r="J561" s="349">
        <v>5</v>
      </c>
      <c r="K561" s="198">
        <v>57.5</v>
      </c>
      <c r="L561" s="198">
        <f>SUM(H561:K561)</f>
        <v>73.75</v>
      </c>
      <c r="M561" s="349" t="str">
        <f t="shared" ref="M561:M565" si="54">IF(L561&gt;=91,"A1",IF(L561&gt;=81,"A2",IF(L561&gt;=71,"B1",IF(L561&gt;=61,"B2",IF(L561&gt;=51,"C1",IF(L561&gt;=41,"C2",IF(L561&gt;=33,"D","E")))))))</f>
        <v>B1</v>
      </c>
    </row>
    <row r="562" spans="1:13" x14ac:dyDescent="0.25">
      <c r="A562" s="303" t="s">
        <v>12</v>
      </c>
      <c r="B562" s="362">
        <v>8.25</v>
      </c>
      <c r="C562" s="349">
        <v>4</v>
      </c>
      <c r="D562" s="349">
        <v>4</v>
      </c>
      <c r="E562" s="349">
        <v>57.5</v>
      </c>
      <c r="F562" s="198">
        <f t="shared" ref="F562:F565" si="55">(B562+C562+D562+E562)</f>
        <v>73.75</v>
      </c>
      <c r="G562" s="349" t="str">
        <f t="shared" ref="G562:G565" si="56">IF(F562&gt;=91,"A1",IF(F562&gt;=81,"A2",IF(F562&gt;=71,"B1",IF(F562&gt;=61,"B2",IF(F562&gt;=51,"C1",IF(F562&gt;=41,"C2",IF(F562&gt;=33,"D","E")))))))</f>
        <v>B1</v>
      </c>
      <c r="H562" s="366">
        <v>7</v>
      </c>
      <c r="I562" s="349">
        <v>4</v>
      </c>
      <c r="J562" s="349">
        <v>5</v>
      </c>
      <c r="K562" s="349">
        <v>63</v>
      </c>
      <c r="L562" s="332">
        <f t="shared" ref="L562:L565" si="57">SUM(H562:K562)</f>
        <v>79</v>
      </c>
      <c r="M562" s="349" t="str">
        <f t="shared" si="54"/>
        <v>B1</v>
      </c>
    </row>
    <row r="563" spans="1:13" x14ac:dyDescent="0.25">
      <c r="A563" s="303" t="s">
        <v>494</v>
      </c>
      <c r="B563" s="349">
        <v>3.5</v>
      </c>
      <c r="C563" s="349">
        <v>4</v>
      </c>
      <c r="D563" s="349">
        <v>4</v>
      </c>
      <c r="E563" s="349">
        <v>51</v>
      </c>
      <c r="F563" s="349">
        <f t="shared" si="55"/>
        <v>62.5</v>
      </c>
      <c r="G563" s="349" t="str">
        <f t="shared" si="56"/>
        <v>B2</v>
      </c>
      <c r="H563" s="366">
        <v>7</v>
      </c>
      <c r="I563" s="349">
        <v>5</v>
      </c>
      <c r="J563" s="349">
        <v>4.5</v>
      </c>
      <c r="K563" s="349">
        <v>76</v>
      </c>
      <c r="L563" s="114">
        <f t="shared" si="57"/>
        <v>92.5</v>
      </c>
      <c r="M563" s="349" t="str">
        <f t="shared" si="54"/>
        <v>A1</v>
      </c>
    </row>
    <row r="564" spans="1:13" x14ac:dyDescent="0.25">
      <c r="A564" s="303" t="s">
        <v>23</v>
      </c>
      <c r="B564" s="349">
        <v>5.75</v>
      </c>
      <c r="C564" s="349">
        <v>4</v>
      </c>
      <c r="D564" s="349">
        <v>4</v>
      </c>
      <c r="E564" s="349">
        <v>41</v>
      </c>
      <c r="F564" s="349">
        <f t="shared" si="55"/>
        <v>54.75</v>
      </c>
      <c r="G564" s="349" t="str">
        <f t="shared" si="56"/>
        <v>C1</v>
      </c>
      <c r="H564" s="366">
        <v>7</v>
      </c>
      <c r="I564" s="352">
        <v>5</v>
      </c>
      <c r="J564" s="332">
        <v>4</v>
      </c>
      <c r="K564" s="349">
        <v>53.5</v>
      </c>
      <c r="L564" s="114">
        <f t="shared" si="57"/>
        <v>69.5</v>
      </c>
      <c r="M564" s="198" t="str">
        <f t="shared" si="54"/>
        <v>B2</v>
      </c>
    </row>
    <row r="565" spans="1:13" x14ac:dyDescent="0.25">
      <c r="A565" s="303" t="s">
        <v>26</v>
      </c>
      <c r="B565" s="114">
        <v>7.5</v>
      </c>
      <c r="C565" s="349">
        <v>4</v>
      </c>
      <c r="D565" s="349">
        <v>4</v>
      </c>
      <c r="E565" s="349">
        <v>45.5</v>
      </c>
      <c r="F565" s="332">
        <f t="shared" si="55"/>
        <v>61</v>
      </c>
      <c r="G565" s="349" t="str">
        <f t="shared" si="56"/>
        <v>B2</v>
      </c>
      <c r="H565" s="349">
        <v>7</v>
      </c>
      <c r="I565" s="349">
        <v>5</v>
      </c>
      <c r="J565" s="349">
        <v>5</v>
      </c>
      <c r="K565" s="349">
        <v>56</v>
      </c>
      <c r="L565" s="332">
        <f t="shared" si="57"/>
        <v>73</v>
      </c>
      <c r="M565" s="349" t="str">
        <f t="shared" si="54"/>
        <v>B1</v>
      </c>
    </row>
    <row r="566" spans="1:13" x14ac:dyDescent="0.25">
      <c r="A566" s="303" t="s">
        <v>574</v>
      </c>
      <c r="B566" s="349"/>
      <c r="C566" s="349"/>
      <c r="D566" s="349"/>
      <c r="E566" s="367">
        <v>35</v>
      </c>
      <c r="F566" s="197"/>
      <c r="G566" s="349"/>
      <c r="H566" s="349"/>
      <c r="I566" s="349"/>
      <c r="J566" s="349"/>
      <c r="K566" s="349">
        <v>42</v>
      </c>
      <c r="L566" s="349"/>
      <c r="M566" s="350"/>
    </row>
    <row r="567" spans="1:13" x14ac:dyDescent="0.25">
      <c r="A567" s="303" t="s">
        <v>575</v>
      </c>
      <c r="B567" s="349"/>
      <c r="C567" s="349"/>
      <c r="D567" s="349"/>
      <c r="E567" s="31">
        <v>38</v>
      </c>
      <c r="F567" s="349"/>
      <c r="G567" s="349"/>
      <c r="H567" s="349"/>
      <c r="I567" s="349"/>
      <c r="J567" s="349"/>
      <c r="K567" s="31">
        <v>41.5</v>
      </c>
      <c r="L567" s="349"/>
      <c r="M567" s="350"/>
    </row>
    <row r="568" spans="1:13" x14ac:dyDescent="0.25">
      <c r="A568" s="303" t="s">
        <v>576</v>
      </c>
      <c r="B568" s="349"/>
      <c r="C568" s="349"/>
      <c r="D568" s="349"/>
      <c r="E568" s="349">
        <v>45</v>
      </c>
      <c r="F568" s="349"/>
      <c r="G568" s="349"/>
      <c r="H568" s="349"/>
      <c r="I568" s="349"/>
      <c r="J568" s="349"/>
      <c r="K568" s="349">
        <v>36.5</v>
      </c>
      <c r="L568" s="349"/>
      <c r="M568" s="350"/>
    </row>
    <row r="569" spans="1:13" x14ac:dyDescent="0.25">
      <c r="A569" s="303" t="s">
        <v>577</v>
      </c>
      <c r="B569" s="349"/>
      <c r="C569" s="349"/>
      <c r="D569" s="349"/>
      <c r="E569" s="349">
        <v>33</v>
      </c>
      <c r="F569" s="349"/>
      <c r="G569" s="349"/>
      <c r="H569" s="349"/>
      <c r="I569" s="349"/>
      <c r="J569" s="349"/>
      <c r="K569" s="349">
        <v>43.5</v>
      </c>
      <c r="L569" s="349"/>
      <c r="M569" s="350"/>
    </row>
    <row r="570" spans="1:13" ht="26.25" x14ac:dyDescent="0.25">
      <c r="A570" s="303" t="s">
        <v>497</v>
      </c>
      <c r="B570" s="305">
        <v>500</v>
      </c>
      <c r="C570" s="301" t="s">
        <v>498</v>
      </c>
      <c r="D570" s="200">
        <f>(F561+F562+F563+F564+F565)</f>
        <v>322</v>
      </c>
      <c r="E570" s="199"/>
      <c r="F570" s="301" t="s">
        <v>578</v>
      </c>
      <c r="G570" s="200">
        <f>(D570/500)*100</f>
        <v>64.400000000000006</v>
      </c>
      <c r="H570" s="199"/>
      <c r="I570" s="311"/>
      <c r="J570" s="513" t="s">
        <v>579</v>
      </c>
      <c r="K570" s="513"/>
      <c r="L570" s="514" t="str">
        <f>IF(G570&gt;=91,"A1",IF(G570&gt;=81,"A2",IF(G570&gt;=71,"B1",IF(G570&gt;=61,"B2",IF(G570&gt;=51,"C1",IF(G570&gt;=41,"C2",IF(G570&gt;=33,"D","E")))))))</f>
        <v>B2</v>
      </c>
      <c r="M570" s="515" t="str">
        <f t="shared" ref="M570:M572" si="58">IF(K570&gt;=91,"A1",IF(K570&gt;=81,"A2",IF(K570&gt;=71,"B1",IF(K570&gt;=61,"B2",IF(K570&gt;=51,"C1",IF(K570&gt;=41,"C2",IF(K570&gt;=33,"D","E")))))))</f>
        <v>E</v>
      </c>
    </row>
    <row r="571" spans="1:13" ht="26.25" x14ac:dyDescent="0.25">
      <c r="A571" s="312" t="s">
        <v>499</v>
      </c>
      <c r="B571" s="305">
        <v>500</v>
      </c>
      <c r="C571" s="301" t="s">
        <v>500</v>
      </c>
      <c r="D571" s="200">
        <f>(L561+L562+L563+L564+L565)</f>
        <v>387.75</v>
      </c>
      <c r="E571" s="199"/>
      <c r="F571" s="301" t="s">
        <v>580</v>
      </c>
      <c r="G571" s="200">
        <f>D571/500*100</f>
        <v>77.55</v>
      </c>
      <c r="H571" s="200"/>
      <c r="I571" s="313"/>
      <c r="J571" s="513" t="s">
        <v>581</v>
      </c>
      <c r="K571" s="513"/>
      <c r="L571" s="514" t="str">
        <f>IF(G571&gt;=91,"A1",IF(G571&gt;=81,"A2",IF(G571&gt;=71,"B1",IF(G571&gt;=61,"B2",IF(G571&gt;=51,"C1",IF(G571&gt;=41,"C2",IF(G571&gt;=33,"D","E")))))))</f>
        <v>B1</v>
      </c>
      <c r="M571" s="515" t="str">
        <f t="shared" si="58"/>
        <v>E</v>
      </c>
    </row>
    <row r="572" spans="1:13" x14ac:dyDescent="0.25">
      <c r="A572" s="314" t="s">
        <v>543</v>
      </c>
      <c r="B572" s="322">
        <v>1000</v>
      </c>
      <c r="C572" s="322">
        <f>(D570+D571)</f>
        <v>709.75</v>
      </c>
      <c r="D572" s="527"/>
      <c r="E572" s="527"/>
      <c r="F572" s="319" t="s">
        <v>582</v>
      </c>
      <c r="G572" s="319"/>
      <c r="H572" s="319"/>
      <c r="I572" s="324">
        <f>(C572/1000)*100</f>
        <v>70.974999999999994</v>
      </c>
      <c r="J572" s="319" t="s">
        <v>501</v>
      </c>
      <c r="K572" s="319"/>
      <c r="L572" s="528" t="str">
        <f>IF(I572&gt;=91,"A1",IF(I572&gt;=81,"A2",IF(I572&gt;=71,"B1",IF(I572&gt;=61,"B2",IF(I572&gt;=51,"C1",IF(I572&gt;=41,"C2",IF(I572&gt;=33,"D","E")))))))</f>
        <v>B2</v>
      </c>
      <c r="M572" s="529" t="str">
        <f t="shared" si="58"/>
        <v>E</v>
      </c>
    </row>
    <row r="573" spans="1:13" x14ac:dyDescent="0.25">
      <c r="A573" s="530" t="s">
        <v>376</v>
      </c>
      <c r="B573" s="531"/>
      <c r="C573" s="531"/>
      <c r="D573" s="531"/>
      <c r="E573" s="531"/>
      <c r="F573" s="531"/>
      <c r="G573" s="531"/>
      <c r="H573" s="531"/>
      <c r="I573" s="531"/>
      <c r="J573" s="531"/>
      <c r="K573" s="531"/>
      <c r="L573" s="531"/>
      <c r="M573" s="532"/>
    </row>
    <row r="574" spans="1:13" x14ac:dyDescent="0.25">
      <c r="A574" s="509" t="s">
        <v>377</v>
      </c>
      <c r="B574" s="510"/>
      <c r="C574" s="510"/>
      <c r="D574" s="510"/>
      <c r="E574" s="510"/>
      <c r="F574" s="510"/>
      <c r="G574" s="510"/>
      <c r="H574" s="510"/>
      <c r="I574" s="510"/>
      <c r="J574" s="510"/>
      <c r="K574" s="510"/>
      <c r="L574" s="510"/>
      <c r="M574" s="511"/>
    </row>
    <row r="575" spans="1:13" x14ac:dyDescent="0.25">
      <c r="A575" s="509" t="s">
        <v>378</v>
      </c>
      <c r="B575" s="510"/>
      <c r="C575" s="510"/>
      <c r="D575" s="510"/>
      <c r="E575" s="510"/>
      <c r="F575" s="510" t="s">
        <v>583</v>
      </c>
      <c r="G575" s="510"/>
      <c r="H575" s="510"/>
      <c r="I575" s="510"/>
      <c r="J575" s="510"/>
      <c r="K575" s="510" t="s">
        <v>502</v>
      </c>
      <c r="L575" s="510"/>
      <c r="M575" s="511"/>
    </row>
    <row r="576" spans="1:13" x14ac:dyDescent="0.25">
      <c r="A576" s="525" t="s">
        <v>380</v>
      </c>
      <c r="B576" s="526"/>
      <c r="C576" s="526"/>
      <c r="D576" s="526"/>
      <c r="E576" s="526"/>
      <c r="F576" s="514" t="s">
        <v>402</v>
      </c>
      <c r="G576" s="514"/>
      <c r="H576" s="514"/>
      <c r="I576" s="514"/>
      <c r="J576" s="514"/>
      <c r="K576" s="514" t="s">
        <v>402</v>
      </c>
      <c r="L576" s="514"/>
      <c r="M576" s="515"/>
    </row>
    <row r="577" spans="1:13" x14ac:dyDescent="0.25">
      <c r="A577" s="509" t="s">
        <v>381</v>
      </c>
      <c r="B577" s="510"/>
      <c r="C577" s="510"/>
      <c r="D577" s="510"/>
      <c r="E577" s="510"/>
      <c r="F577" s="510"/>
      <c r="G577" s="510"/>
      <c r="H577" s="510"/>
      <c r="I577" s="510"/>
      <c r="J577" s="510"/>
      <c r="K577" s="510"/>
      <c r="L577" s="510"/>
      <c r="M577" s="511"/>
    </row>
    <row r="578" spans="1:13" x14ac:dyDescent="0.25">
      <c r="A578" s="509" t="s">
        <v>378</v>
      </c>
      <c r="B578" s="510"/>
      <c r="C578" s="510"/>
      <c r="D578" s="510"/>
      <c r="E578" s="510"/>
      <c r="F578" s="510" t="s">
        <v>583</v>
      </c>
      <c r="G578" s="510"/>
      <c r="H578" s="510"/>
      <c r="I578" s="510"/>
      <c r="J578" s="510"/>
      <c r="K578" s="510" t="s">
        <v>502</v>
      </c>
      <c r="L578" s="510"/>
      <c r="M578" s="511"/>
    </row>
    <row r="579" spans="1:13" x14ac:dyDescent="0.25">
      <c r="A579" s="523" t="s">
        <v>382</v>
      </c>
      <c r="B579" s="524"/>
      <c r="C579" s="524"/>
      <c r="D579" s="524"/>
      <c r="E579" s="524"/>
      <c r="F579" s="510" t="s">
        <v>407</v>
      </c>
      <c r="G579" s="510"/>
      <c r="H579" s="510"/>
      <c r="I579" s="510"/>
      <c r="J579" s="510"/>
      <c r="K579" s="510" t="s">
        <v>407</v>
      </c>
      <c r="L579" s="510"/>
      <c r="M579" s="511"/>
    </row>
    <row r="580" spans="1:13" x14ac:dyDescent="0.25">
      <c r="A580" s="523" t="s">
        <v>383</v>
      </c>
      <c r="B580" s="524"/>
      <c r="C580" s="524"/>
      <c r="D580" s="524"/>
      <c r="E580" s="524"/>
      <c r="F580" s="514" t="s">
        <v>402</v>
      </c>
      <c r="G580" s="514"/>
      <c r="H580" s="514"/>
      <c r="I580" s="514"/>
      <c r="J580" s="514"/>
      <c r="K580" s="514" t="s">
        <v>402</v>
      </c>
      <c r="L580" s="514"/>
      <c r="M580" s="515"/>
    </row>
    <row r="581" spans="1:13" x14ac:dyDescent="0.25">
      <c r="A581" s="516" t="s">
        <v>384</v>
      </c>
      <c r="B581" s="517"/>
      <c r="C581" s="517"/>
      <c r="D581" s="517"/>
      <c r="E581" s="518"/>
      <c r="F581" s="519" t="s">
        <v>402</v>
      </c>
      <c r="G581" s="520"/>
      <c r="H581" s="520"/>
      <c r="I581" s="520"/>
      <c r="J581" s="521"/>
      <c r="K581" s="519" t="s">
        <v>397</v>
      </c>
      <c r="L581" s="520"/>
      <c r="M581" s="522"/>
    </row>
    <row r="582" spans="1:13" x14ac:dyDescent="0.25">
      <c r="A582" s="516" t="s">
        <v>385</v>
      </c>
      <c r="B582" s="517"/>
      <c r="C582" s="517"/>
      <c r="D582" s="517"/>
      <c r="E582" s="518"/>
      <c r="F582" s="519" t="s">
        <v>397</v>
      </c>
      <c r="G582" s="520"/>
      <c r="H582" s="520"/>
      <c r="I582" s="520"/>
      <c r="J582" s="521"/>
      <c r="K582" s="519" t="s">
        <v>397</v>
      </c>
      <c r="L582" s="520"/>
      <c r="M582" s="522"/>
    </row>
    <row r="583" spans="1:13" x14ac:dyDescent="0.25">
      <c r="A583" s="509" t="s">
        <v>386</v>
      </c>
      <c r="B583" s="510"/>
      <c r="C583" s="510"/>
      <c r="D583" s="510"/>
      <c r="E583" s="510"/>
      <c r="F583" s="510"/>
      <c r="G583" s="510"/>
      <c r="H583" s="510"/>
      <c r="I583" s="510"/>
      <c r="J583" s="510"/>
      <c r="K583" s="510"/>
      <c r="L583" s="510"/>
      <c r="M583" s="511"/>
    </row>
    <row r="584" spans="1:13" x14ac:dyDescent="0.25">
      <c r="A584" s="509" t="s">
        <v>378</v>
      </c>
      <c r="B584" s="510"/>
      <c r="C584" s="510"/>
      <c r="D584" s="510"/>
      <c r="E584" s="510"/>
      <c r="F584" s="510" t="s">
        <v>583</v>
      </c>
      <c r="G584" s="510"/>
      <c r="H584" s="510"/>
      <c r="I584" s="510"/>
      <c r="J584" s="510"/>
      <c r="K584" s="510" t="s">
        <v>502</v>
      </c>
      <c r="L584" s="510"/>
      <c r="M584" s="511"/>
    </row>
    <row r="585" spans="1:13" x14ac:dyDescent="0.25">
      <c r="A585" s="525" t="s">
        <v>387</v>
      </c>
      <c r="B585" s="526"/>
      <c r="C585" s="526"/>
      <c r="D585" s="526"/>
      <c r="E585" s="526"/>
      <c r="F585" s="526"/>
      <c r="G585" s="514" t="s">
        <v>594</v>
      </c>
      <c r="H585" s="514"/>
      <c r="I585" s="514"/>
      <c r="J585" s="514"/>
      <c r="K585" s="514"/>
      <c r="L585" s="514"/>
      <c r="M585" s="515"/>
    </row>
    <row r="586" spans="1:13" x14ac:dyDescent="0.25">
      <c r="A586" s="303" t="s">
        <v>503</v>
      </c>
      <c r="B586" s="519" t="s">
        <v>611</v>
      </c>
      <c r="C586" s="520"/>
      <c r="D586" s="520"/>
      <c r="E586" s="520"/>
      <c r="F586" s="520"/>
      <c r="G586" s="520"/>
      <c r="H586" s="520"/>
      <c r="I586" s="520"/>
      <c r="J586" s="520"/>
      <c r="K586" s="520"/>
      <c r="L586" s="520"/>
      <c r="M586" s="522"/>
    </row>
    <row r="587" spans="1:13" x14ac:dyDescent="0.25">
      <c r="A587" s="303" t="s">
        <v>388</v>
      </c>
      <c r="B587" s="519" t="s">
        <v>607</v>
      </c>
      <c r="C587" s="520"/>
      <c r="D587" s="520"/>
      <c r="E587" s="520"/>
      <c r="F587" s="520"/>
      <c r="G587" s="520"/>
      <c r="H587" s="520"/>
      <c r="I587" s="520"/>
      <c r="J587" s="520"/>
      <c r="K587" s="520"/>
      <c r="L587" s="520"/>
      <c r="M587" s="522"/>
    </row>
    <row r="588" spans="1:13" x14ac:dyDescent="0.25">
      <c r="A588" s="509" t="s">
        <v>584</v>
      </c>
      <c r="B588" s="510"/>
      <c r="C588" s="510"/>
      <c r="D588" s="510" t="s">
        <v>613</v>
      </c>
      <c r="E588" s="510"/>
      <c r="F588" s="510"/>
      <c r="G588" s="510"/>
      <c r="H588" s="510"/>
      <c r="I588" s="510"/>
      <c r="J588" s="510" t="s">
        <v>504</v>
      </c>
      <c r="K588" s="510"/>
      <c r="L588" s="510"/>
      <c r="M588" s="511"/>
    </row>
    <row r="589" spans="1:13" x14ac:dyDescent="0.25">
      <c r="A589" s="509"/>
      <c r="B589" s="510"/>
      <c r="C589" s="510"/>
      <c r="D589" s="510"/>
      <c r="E589" s="510"/>
      <c r="F589" s="510"/>
      <c r="G589" s="510"/>
      <c r="H589" s="510"/>
      <c r="I589" s="510"/>
      <c r="J589" s="510"/>
      <c r="K589" s="510"/>
      <c r="L589" s="510"/>
      <c r="M589" s="511"/>
    </row>
    <row r="590" spans="1:13" x14ac:dyDescent="0.25">
      <c r="A590" s="509"/>
      <c r="B590" s="510"/>
      <c r="C590" s="510"/>
      <c r="D590" s="510"/>
      <c r="E590" s="510"/>
      <c r="F590" s="510"/>
      <c r="G590" s="510"/>
      <c r="H590" s="510"/>
      <c r="I590" s="510"/>
      <c r="J590" s="510"/>
      <c r="K590" s="510"/>
      <c r="L590" s="510"/>
      <c r="M590" s="511"/>
    </row>
    <row r="591" spans="1:13" x14ac:dyDescent="0.25">
      <c r="A591" s="509"/>
      <c r="B591" s="510"/>
      <c r="C591" s="510"/>
      <c r="D591" s="510"/>
      <c r="E591" s="510"/>
      <c r="F591" s="510"/>
      <c r="G591" s="510"/>
      <c r="H591" s="510"/>
      <c r="I591" s="510"/>
      <c r="J591" s="510"/>
      <c r="K591" s="510"/>
      <c r="L591" s="510"/>
      <c r="M591" s="511"/>
    </row>
    <row r="592" spans="1:13" x14ac:dyDescent="0.25">
      <c r="A592" s="551" t="s">
        <v>389</v>
      </c>
      <c r="B592" s="552"/>
      <c r="C592" s="552"/>
      <c r="D592" s="552"/>
      <c r="E592" s="552"/>
      <c r="F592" s="552"/>
      <c r="G592" s="552"/>
      <c r="H592" s="553" t="s">
        <v>390</v>
      </c>
      <c r="I592" s="554"/>
      <c r="J592" s="554"/>
      <c r="K592" s="554"/>
      <c r="L592" s="554"/>
      <c r="M592" s="555"/>
    </row>
    <row r="593" spans="1:13" x14ac:dyDescent="0.25">
      <c r="A593" s="306" t="s">
        <v>391</v>
      </c>
      <c r="B593" s="552" t="s">
        <v>20</v>
      </c>
      <c r="C593" s="552"/>
      <c r="D593" s="316" t="s">
        <v>391</v>
      </c>
      <c r="E593" s="307"/>
      <c r="F593" s="552" t="s">
        <v>20</v>
      </c>
      <c r="G593" s="552"/>
      <c r="H593" s="317"/>
      <c r="I593" s="317"/>
      <c r="J593" s="318" t="s">
        <v>392</v>
      </c>
      <c r="K593" s="317"/>
      <c r="L593" s="318" t="s">
        <v>20</v>
      </c>
      <c r="M593" s="201"/>
    </row>
    <row r="594" spans="1:13" x14ac:dyDescent="0.25">
      <c r="A594" s="202" t="s">
        <v>393</v>
      </c>
      <c r="B594" s="548" t="s">
        <v>394</v>
      </c>
      <c r="C594" s="548"/>
      <c r="D594" s="548" t="s">
        <v>395</v>
      </c>
      <c r="E594" s="548"/>
      <c r="F594" s="548" t="s">
        <v>396</v>
      </c>
      <c r="G594" s="548"/>
      <c r="H594" s="317"/>
      <c r="I594" s="317"/>
      <c r="J594" s="549">
        <v>3</v>
      </c>
      <c r="K594" s="550"/>
      <c r="L594" s="307" t="s">
        <v>397</v>
      </c>
      <c r="M594" s="201"/>
    </row>
    <row r="595" spans="1:13" x14ac:dyDescent="0.25">
      <c r="A595" s="202" t="s">
        <v>398</v>
      </c>
      <c r="B595" s="548" t="s">
        <v>399</v>
      </c>
      <c r="C595" s="548"/>
      <c r="D595" s="548" t="s">
        <v>400</v>
      </c>
      <c r="E595" s="548"/>
      <c r="F595" s="548" t="s">
        <v>401</v>
      </c>
      <c r="G595" s="548"/>
      <c r="H595" s="317"/>
      <c r="I595" s="317"/>
      <c r="J595" s="549">
        <v>2</v>
      </c>
      <c r="K595" s="550"/>
      <c r="L595" s="307" t="s">
        <v>402</v>
      </c>
      <c r="M595" s="201"/>
    </row>
    <row r="596" spans="1:13" x14ac:dyDescent="0.25">
      <c r="A596" s="202" t="s">
        <v>403</v>
      </c>
      <c r="B596" s="548" t="s">
        <v>404</v>
      </c>
      <c r="C596" s="548"/>
      <c r="D596" s="548" t="s">
        <v>405</v>
      </c>
      <c r="E596" s="548"/>
      <c r="F596" s="548" t="s">
        <v>406</v>
      </c>
      <c r="G596" s="548"/>
      <c r="H596" s="317"/>
      <c r="I596" s="317"/>
      <c r="J596" s="549">
        <v>1</v>
      </c>
      <c r="K596" s="550"/>
      <c r="L596" s="307" t="s">
        <v>407</v>
      </c>
      <c r="M596" s="201"/>
    </row>
    <row r="597" spans="1:13" ht="15.75" thickBot="1" x14ac:dyDescent="0.3">
      <c r="A597" s="203" t="s">
        <v>408</v>
      </c>
      <c r="B597" s="560" t="s">
        <v>409</v>
      </c>
      <c r="C597" s="560"/>
      <c r="D597" s="560" t="s">
        <v>410</v>
      </c>
      <c r="E597" s="560"/>
      <c r="F597" s="560" t="s">
        <v>411</v>
      </c>
      <c r="G597" s="560"/>
      <c r="H597" s="204"/>
      <c r="I597" s="204"/>
      <c r="J597" s="204"/>
      <c r="K597" s="204"/>
      <c r="L597" s="204"/>
      <c r="M597" s="205"/>
    </row>
    <row r="598" spans="1:13" ht="15.75" thickBot="1" x14ac:dyDescent="0.3"/>
    <row r="599" spans="1:13" ht="15.75" x14ac:dyDescent="0.25">
      <c r="A599" s="188"/>
      <c r="B599" s="533" t="s">
        <v>470</v>
      </c>
      <c r="C599" s="533"/>
      <c r="D599" s="533"/>
      <c r="E599" s="533"/>
      <c r="F599" s="533"/>
      <c r="G599" s="533"/>
      <c r="H599" s="533"/>
      <c r="I599" s="534"/>
      <c r="J599" s="535" t="s">
        <v>471</v>
      </c>
      <c r="K599" s="533"/>
      <c r="L599" s="533"/>
      <c r="M599" s="536"/>
    </row>
    <row r="600" spans="1:13" ht="21" x14ac:dyDescent="0.35">
      <c r="A600" s="537" t="s">
        <v>472</v>
      </c>
      <c r="B600" s="538"/>
      <c r="C600" s="538"/>
      <c r="D600" s="538"/>
      <c r="E600" s="538"/>
      <c r="F600" s="538"/>
      <c r="G600" s="538"/>
      <c r="H600" s="538"/>
      <c r="I600" s="538"/>
      <c r="J600" s="538"/>
      <c r="K600" s="538"/>
      <c r="L600" s="538"/>
      <c r="M600" s="539"/>
    </row>
    <row r="601" spans="1:13" ht="21" x14ac:dyDescent="0.35">
      <c r="A601" s="189"/>
      <c r="B601" s="540" t="s">
        <v>473</v>
      </c>
      <c r="C601" s="540"/>
      <c r="D601" s="540"/>
      <c r="E601" s="541"/>
      <c r="F601" s="190" t="s">
        <v>474</v>
      </c>
      <c r="G601" s="190"/>
      <c r="H601" s="542" t="s">
        <v>475</v>
      </c>
      <c r="I601" s="543"/>
      <c r="J601" s="544"/>
      <c r="K601" s="191" t="s">
        <v>476</v>
      </c>
      <c r="L601" s="304"/>
      <c r="M601" s="192"/>
    </row>
    <row r="602" spans="1:13" x14ac:dyDescent="0.25">
      <c r="A602" s="545" t="s">
        <v>542</v>
      </c>
      <c r="B602" s="543"/>
      <c r="C602" s="543"/>
      <c r="D602" s="543"/>
      <c r="E602" s="543"/>
      <c r="F602" s="543"/>
      <c r="G602" s="543"/>
      <c r="H602" s="543"/>
      <c r="I602" s="543"/>
      <c r="J602" s="543"/>
      <c r="K602" s="543"/>
      <c r="L602" s="543"/>
      <c r="M602" s="546"/>
    </row>
    <row r="603" spans="1:13" x14ac:dyDescent="0.25">
      <c r="A603" s="516" t="s">
        <v>477</v>
      </c>
      <c r="B603" s="517"/>
      <c r="C603" s="517"/>
      <c r="D603" s="517"/>
      <c r="E603" s="517"/>
      <c r="F603" s="517"/>
      <c r="G603" s="517"/>
      <c r="H603" s="517"/>
      <c r="I603" s="517"/>
      <c r="J603" s="517"/>
      <c r="K603" s="517"/>
      <c r="L603" s="517"/>
      <c r="M603" s="547"/>
    </row>
    <row r="604" spans="1:13" x14ac:dyDescent="0.25">
      <c r="A604" s="523" t="s">
        <v>478</v>
      </c>
      <c r="B604" s="524"/>
      <c r="C604" s="519" t="s">
        <v>227</v>
      </c>
      <c r="D604" s="556"/>
      <c r="E604" s="556"/>
      <c r="F604" s="556"/>
      <c r="G604" s="557"/>
      <c r="H604" s="304" t="s">
        <v>479</v>
      </c>
      <c r="I604" s="193"/>
      <c r="J604" s="558">
        <v>14</v>
      </c>
      <c r="K604" s="558"/>
      <c r="L604" s="558"/>
      <c r="M604" s="559"/>
    </row>
    <row r="605" spans="1:13" x14ac:dyDescent="0.25">
      <c r="A605" s="523" t="s">
        <v>480</v>
      </c>
      <c r="B605" s="524"/>
      <c r="C605" s="519" t="s">
        <v>343</v>
      </c>
      <c r="D605" s="556"/>
      <c r="E605" s="556"/>
      <c r="F605" s="556"/>
      <c r="G605" s="557"/>
      <c r="H605" s="304" t="s">
        <v>481</v>
      </c>
      <c r="I605" s="193"/>
      <c r="J605" s="514" t="s">
        <v>522</v>
      </c>
      <c r="K605" s="558"/>
      <c r="L605" s="558"/>
      <c r="M605" s="559"/>
    </row>
    <row r="606" spans="1:13" x14ac:dyDescent="0.25">
      <c r="A606" s="523" t="s">
        <v>483</v>
      </c>
      <c r="B606" s="524"/>
      <c r="C606" s="519" t="s">
        <v>523</v>
      </c>
      <c r="D606" s="556"/>
      <c r="E606" s="556"/>
      <c r="F606" s="556"/>
      <c r="G606" s="557"/>
      <c r="H606" s="304" t="s">
        <v>485</v>
      </c>
      <c r="I606" s="193"/>
      <c r="J606" s="558">
        <v>9419227257</v>
      </c>
      <c r="K606" s="558"/>
      <c r="L606" s="558"/>
      <c r="M606" s="559"/>
    </row>
    <row r="607" spans="1:13" x14ac:dyDescent="0.25">
      <c r="A607" s="523" t="s">
        <v>486</v>
      </c>
      <c r="B607" s="524"/>
      <c r="C607" s="519" t="s">
        <v>228</v>
      </c>
      <c r="D607" s="556"/>
      <c r="E607" s="556"/>
      <c r="F607" s="556"/>
      <c r="G607" s="557"/>
      <c r="H607" s="523" t="s">
        <v>18</v>
      </c>
      <c r="I607" s="524"/>
      <c r="J607" s="514" t="s">
        <v>229</v>
      </c>
      <c r="K607" s="558"/>
      <c r="L607" s="558"/>
      <c r="M607" s="559"/>
    </row>
    <row r="608" spans="1:13" x14ac:dyDescent="0.25">
      <c r="A608" s="545" t="s">
        <v>487</v>
      </c>
      <c r="B608" s="543"/>
      <c r="C608" s="543"/>
      <c r="D608" s="543"/>
      <c r="E608" s="543"/>
      <c r="F608" s="543"/>
      <c r="G608" s="543"/>
      <c r="H608" s="543"/>
      <c r="I608" s="543"/>
      <c r="J608" s="543"/>
      <c r="K608" s="543"/>
      <c r="L608" s="543"/>
      <c r="M608" s="546"/>
    </row>
    <row r="609" spans="1:13" x14ac:dyDescent="0.25">
      <c r="A609" s="563" t="s">
        <v>488</v>
      </c>
      <c r="B609" s="542" t="s">
        <v>489</v>
      </c>
      <c r="C609" s="543"/>
      <c r="D609" s="543"/>
      <c r="E609" s="543"/>
      <c r="F609" s="543"/>
      <c r="G609" s="544"/>
      <c r="H609" s="542" t="s">
        <v>490</v>
      </c>
      <c r="I609" s="543"/>
      <c r="J609" s="543"/>
      <c r="K609" s="543"/>
      <c r="L609" s="543"/>
      <c r="M609" s="546"/>
    </row>
    <row r="610" spans="1:13" ht="30" x14ac:dyDescent="0.25">
      <c r="A610" s="564"/>
      <c r="B610" s="194" t="s">
        <v>491</v>
      </c>
      <c r="C610" s="194" t="s">
        <v>571</v>
      </c>
      <c r="D610" s="194" t="s">
        <v>572</v>
      </c>
      <c r="E610" s="194" t="s">
        <v>573</v>
      </c>
      <c r="F610" s="194">
        <v>100</v>
      </c>
      <c r="G610" s="195" t="s">
        <v>20</v>
      </c>
      <c r="H610" s="194" t="s">
        <v>492</v>
      </c>
      <c r="I610" s="194" t="s">
        <v>571</v>
      </c>
      <c r="J610" s="194" t="s">
        <v>572</v>
      </c>
      <c r="K610" s="194" t="s">
        <v>493</v>
      </c>
      <c r="L610" s="194">
        <v>100</v>
      </c>
      <c r="M610" s="196" t="s">
        <v>20</v>
      </c>
    </row>
    <row r="611" spans="1:13" x14ac:dyDescent="0.25">
      <c r="A611" s="303" t="s">
        <v>11</v>
      </c>
      <c r="B611" s="23">
        <v>7.5</v>
      </c>
      <c r="C611" s="357">
        <v>4.5</v>
      </c>
      <c r="D611" s="357">
        <v>4.5</v>
      </c>
      <c r="E611" s="23">
        <v>62.5</v>
      </c>
      <c r="F611" s="209">
        <f t="shared" ref="F611" si="59">SUM(B611:E611)</f>
        <v>79</v>
      </c>
      <c r="G611" s="355" t="str">
        <f t="shared" ref="G611:G615" si="60">IF(F611&gt;=91,"A1",IF(F611&gt;=81,"A2",IF(F611&gt;=71,"B1",IF(F611&gt;=61,"B2",IF(F611&gt;=51,"C1",IF(F611&gt;=41,"C2",IF(F611&gt;=33,"D","E")))))))</f>
        <v>B1</v>
      </c>
      <c r="H611" s="355">
        <v>8</v>
      </c>
      <c r="I611" s="355">
        <v>5</v>
      </c>
      <c r="J611" s="355">
        <v>4</v>
      </c>
      <c r="K611" s="209">
        <v>60</v>
      </c>
      <c r="L611" s="209">
        <f t="shared" ref="L611" si="61">SUM(H611:K611)</f>
        <v>77</v>
      </c>
      <c r="M611" s="355" t="str">
        <f t="shared" ref="M611:M615" si="62">IF(L611&gt;=91,"A1",IF(L611&gt;=81,"A2",IF(L611&gt;=71,"B1",IF(L611&gt;=61,"B2",IF(L611&gt;=51,"C1",IF(L611&gt;=41,"C2",IF(L611&gt;=33,"D","E")))))))</f>
        <v>B1</v>
      </c>
    </row>
    <row r="612" spans="1:13" ht="15.75" x14ac:dyDescent="0.25">
      <c r="A612" s="303" t="s">
        <v>12</v>
      </c>
      <c r="B612" s="143">
        <v>8.5</v>
      </c>
      <c r="C612" s="357">
        <v>4.5</v>
      </c>
      <c r="D612" s="357">
        <v>4.5</v>
      </c>
      <c r="E612" s="357">
        <v>54.5</v>
      </c>
      <c r="F612" s="209">
        <f t="shared" ref="F612:F615" si="63">(B612+C612+D612+E612)</f>
        <v>72</v>
      </c>
      <c r="G612" s="355" t="str">
        <f t="shared" si="60"/>
        <v>B1</v>
      </c>
      <c r="H612" s="34">
        <v>8.25</v>
      </c>
      <c r="I612" s="355">
        <v>4</v>
      </c>
      <c r="J612" s="355">
        <v>5</v>
      </c>
      <c r="K612" s="355">
        <v>61.5</v>
      </c>
      <c r="L612" s="208">
        <f t="shared" ref="L612:L615" si="64">SUM(H612:K612)</f>
        <v>78.75</v>
      </c>
      <c r="M612" s="354" t="str">
        <f t="shared" si="62"/>
        <v>B1</v>
      </c>
    </row>
    <row r="613" spans="1:13" ht="15.75" x14ac:dyDescent="0.25">
      <c r="A613" s="303" t="s">
        <v>494</v>
      </c>
      <c r="B613" s="357">
        <v>5.25</v>
      </c>
      <c r="C613" s="357">
        <v>4.5</v>
      </c>
      <c r="D613" s="357">
        <v>4.5</v>
      </c>
      <c r="E613" s="357">
        <v>61</v>
      </c>
      <c r="F613" s="356">
        <f t="shared" si="63"/>
        <v>75.25</v>
      </c>
      <c r="G613" s="356" t="str">
        <f t="shared" si="60"/>
        <v>B1</v>
      </c>
      <c r="H613" s="34">
        <v>6.75</v>
      </c>
      <c r="I613" s="357">
        <v>5</v>
      </c>
      <c r="J613" s="357">
        <v>4</v>
      </c>
      <c r="K613" s="355">
        <v>63</v>
      </c>
      <c r="L613" s="208">
        <f t="shared" si="64"/>
        <v>78.75</v>
      </c>
      <c r="M613" s="354" t="str">
        <f t="shared" si="62"/>
        <v>B1</v>
      </c>
    </row>
    <row r="614" spans="1:13" ht="15.75" x14ac:dyDescent="0.25">
      <c r="A614" s="303" t="s">
        <v>23</v>
      </c>
      <c r="B614" s="357">
        <v>6.25</v>
      </c>
      <c r="C614" s="357">
        <v>4</v>
      </c>
      <c r="D614" s="357">
        <v>4</v>
      </c>
      <c r="E614" s="357">
        <v>60</v>
      </c>
      <c r="F614" s="356">
        <f t="shared" si="63"/>
        <v>74.25</v>
      </c>
      <c r="G614" s="356" t="str">
        <f t="shared" si="60"/>
        <v>B1</v>
      </c>
      <c r="H614" s="34">
        <v>7.25</v>
      </c>
      <c r="I614" s="207">
        <v>4</v>
      </c>
      <c r="J614" s="198">
        <v>4</v>
      </c>
      <c r="K614" s="355">
        <v>54</v>
      </c>
      <c r="L614" s="208">
        <f t="shared" si="64"/>
        <v>69.25</v>
      </c>
      <c r="M614" s="208" t="str">
        <f t="shared" si="62"/>
        <v>B2</v>
      </c>
    </row>
    <row r="615" spans="1:13" x14ac:dyDescent="0.25">
      <c r="A615" s="303" t="s">
        <v>26</v>
      </c>
      <c r="B615" s="114">
        <v>9</v>
      </c>
      <c r="C615" s="357">
        <v>4</v>
      </c>
      <c r="D615" s="357">
        <v>4</v>
      </c>
      <c r="E615" s="357">
        <v>57.5</v>
      </c>
      <c r="F615" s="208">
        <f t="shared" si="63"/>
        <v>74.5</v>
      </c>
      <c r="G615" s="356" t="str">
        <f t="shared" si="60"/>
        <v>B1</v>
      </c>
      <c r="H615" s="355">
        <v>7</v>
      </c>
      <c r="I615" s="355">
        <v>5</v>
      </c>
      <c r="J615" s="355">
        <v>5</v>
      </c>
      <c r="K615" s="355">
        <v>55</v>
      </c>
      <c r="L615" s="43">
        <f t="shared" si="64"/>
        <v>72</v>
      </c>
      <c r="M615" s="354" t="str">
        <f t="shared" si="62"/>
        <v>B1</v>
      </c>
    </row>
    <row r="616" spans="1:13" x14ac:dyDescent="0.25">
      <c r="A616" s="303" t="s">
        <v>574</v>
      </c>
      <c r="B616" s="349"/>
      <c r="C616" s="349"/>
      <c r="D616" s="349"/>
      <c r="E616" s="367">
        <v>32.5</v>
      </c>
      <c r="F616" s="197"/>
      <c r="G616" s="349"/>
      <c r="H616" s="349"/>
      <c r="I616" s="349"/>
      <c r="J616" s="349"/>
      <c r="K616" s="349">
        <v>43</v>
      </c>
      <c r="L616" s="349"/>
      <c r="M616" s="350"/>
    </row>
    <row r="617" spans="1:13" x14ac:dyDescent="0.25">
      <c r="A617" s="303" t="s">
        <v>575</v>
      </c>
      <c r="B617" s="349"/>
      <c r="C617" s="349"/>
      <c r="D617" s="349"/>
      <c r="E617" s="31">
        <v>37.5</v>
      </c>
      <c r="F617" s="349"/>
      <c r="G617" s="349"/>
      <c r="H617" s="349"/>
      <c r="I617" s="349"/>
      <c r="J617" s="349"/>
      <c r="K617" s="31">
        <v>45</v>
      </c>
      <c r="L617" s="349"/>
      <c r="M617" s="350"/>
    </row>
    <row r="618" spans="1:13" x14ac:dyDescent="0.25">
      <c r="A618" s="303" t="s">
        <v>576</v>
      </c>
      <c r="B618" s="349"/>
      <c r="C618" s="349"/>
      <c r="D618" s="349"/>
      <c r="E618" s="349">
        <v>39</v>
      </c>
      <c r="F618" s="349"/>
      <c r="G618" s="349"/>
      <c r="H618" s="349"/>
      <c r="I618" s="349"/>
      <c r="J618" s="349"/>
      <c r="K618" s="349">
        <v>36</v>
      </c>
      <c r="L618" s="349"/>
      <c r="M618" s="350"/>
    </row>
    <row r="619" spans="1:13" x14ac:dyDescent="0.25">
      <c r="A619" s="303" t="s">
        <v>577</v>
      </c>
      <c r="B619" s="349"/>
      <c r="C619" s="349"/>
      <c r="D619" s="349"/>
      <c r="E619" s="349">
        <v>8.5</v>
      </c>
      <c r="F619" s="349"/>
      <c r="G619" s="349"/>
      <c r="H619" s="349"/>
      <c r="I619" s="349"/>
      <c r="J619" s="349"/>
      <c r="K619" s="349">
        <v>13.5</v>
      </c>
      <c r="L619" s="349"/>
      <c r="M619" s="350"/>
    </row>
    <row r="620" spans="1:13" ht="26.25" x14ac:dyDescent="0.25">
      <c r="A620" s="303" t="s">
        <v>497</v>
      </c>
      <c r="B620" s="305">
        <v>500</v>
      </c>
      <c r="C620" s="301" t="s">
        <v>498</v>
      </c>
      <c r="D620" s="200">
        <f>(F611+F612+F613+F614+F615)</f>
        <v>375</v>
      </c>
      <c r="E620" s="199"/>
      <c r="F620" s="301" t="s">
        <v>578</v>
      </c>
      <c r="G620" s="200">
        <f>(D620/500)*100</f>
        <v>75</v>
      </c>
      <c r="H620" s="199"/>
      <c r="I620" s="311"/>
      <c r="J620" s="513" t="s">
        <v>579</v>
      </c>
      <c r="K620" s="513"/>
      <c r="L620" s="514" t="str">
        <f>IF(G620&gt;=91,"A1",IF(G620&gt;=81,"A2",IF(G620&gt;=71,"B1",IF(G620&gt;=61,"B2",IF(G620&gt;=51,"C1",IF(G620&gt;=41,"C2",IF(G620&gt;=33,"D","E")))))))</f>
        <v>B1</v>
      </c>
      <c r="M620" s="515" t="str">
        <f t="shared" ref="M620:M622" si="65">IF(K620&gt;=91,"A1",IF(K620&gt;=81,"A2",IF(K620&gt;=71,"B1",IF(K620&gt;=61,"B2",IF(K620&gt;=51,"C1",IF(K620&gt;=41,"C2",IF(K620&gt;=33,"D","E")))))))</f>
        <v>E</v>
      </c>
    </row>
    <row r="621" spans="1:13" ht="26.25" x14ac:dyDescent="0.25">
      <c r="A621" s="312" t="s">
        <v>499</v>
      </c>
      <c r="B621" s="305">
        <v>500</v>
      </c>
      <c r="C621" s="301" t="s">
        <v>500</v>
      </c>
      <c r="D621" s="200">
        <f>(L611+L612+L613+L614+L615)</f>
        <v>375.75</v>
      </c>
      <c r="E621" s="199"/>
      <c r="F621" s="301" t="s">
        <v>580</v>
      </c>
      <c r="G621" s="200">
        <f>D621/500*100</f>
        <v>75.149999999999991</v>
      </c>
      <c r="H621" s="200"/>
      <c r="I621" s="313"/>
      <c r="J621" s="513" t="s">
        <v>581</v>
      </c>
      <c r="K621" s="513"/>
      <c r="L621" s="514" t="str">
        <f>IF(G621&gt;=91,"A1",IF(G621&gt;=81,"A2",IF(G621&gt;=71,"B1",IF(G621&gt;=61,"B2",IF(G621&gt;=51,"C1",IF(G621&gt;=41,"C2",IF(G621&gt;=33,"D","E")))))))</f>
        <v>B1</v>
      </c>
      <c r="M621" s="515" t="str">
        <f t="shared" si="65"/>
        <v>E</v>
      </c>
    </row>
    <row r="622" spans="1:13" x14ac:dyDescent="0.25">
      <c r="A622" s="314" t="s">
        <v>543</v>
      </c>
      <c r="B622" s="322">
        <v>1000</v>
      </c>
      <c r="C622" s="322">
        <f>(D620+D621)</f>
        <v>750.75</v>
      </c>
      <c r="D622" s="527"/>
      <c r="E622" s="527"/>
      <c r="F622" s="319" t="s">
        <v>582</v>
      </c>
      <c r="G622" s="319"/>
      <c r="H622" s="319"/>
      <c r="I622" s="324">
        <f>(C622/1000)*100</f>
        <v>75.075000000000003</v>
      </c>
      <c r="J622" s="319" t="s">
        <v>501</v>
      </c>
      <c r="K622" s="319"/>
      <c r="L622" s="528" t="str">
        <f>IF(I622&gt;=91,"A1",IF(I622&gt;=81,"A2",IF(I622&gt;=71,"B1",IF(I622&gt;=61,"B2",IF(I622&gt;=51,"C1",IF(I622&gt;=41,"C2",IF(I622&gt;=33,"D","E")))))))</f>
        <v>B1</v>
      </c>
      <c r="M622" s="529" t="str">
        <f t="shared" si="65"/>
        <v>E</v>
      </c>
    </row>
    <row r="623" spans="1:13" x14ac:dyDescent="0.25">
      <c r="A623" s="530" t="s">
        <v>376</v>
      </c>
      <c r="B623" s="531"/>
      <c r="C623" s="531"/>
      <c r="D623" s="531"/>
      <c r="E623" s="531"/>
      <c r="F623" s="531"/>
      <c r="G623" s="531"/>
      <c r="H623" s="531"/>
      <c r="I623" s="531"/>
      <c r="J623" s="531"/>
      <c r="K623" s="531"/>
      <c r="L623" s="531"/>
      <c r="M623" s="532"/>
    </row>
    <row r="624" spans="1:13" x14ac:dyDescent="0.25">
      <c r="A624" s="509" t="s">
        <v>377</v>
      </c>
      <c r="B624" s="510"/>
      <c r="C624" s="510"/>
      <c r="D624" s="510"/>
      <c r="E624" s="510"/>
      <c r="F624" s="510"/>
      <c r="G624" s="510"/>
      <c r="H624" s="510"/>
      <c r="I624" s="510"/>
      <c r="J624" s="510"/>
      <c r="K624" s="510"/>
      <c r="L624" s="510"/>
      <c r="M624" s="511"/>
    </row>
    <row r="625" spans="1:13" x14ac:dyDescent="0.25">
      <c r="A625" s="509" t="s">
        <v>378</v>
      </c>
      <c r="B625" s="510"/>
      <c r="C625" s="510"/>
      <c r="D625" s="510"/>
      <c r="E625" s="510"/>
      <c r="F625" s="510" t="s">
        <v>583</v>
      </c>
      <c r="G625" s="510"/>
      <c r="H625" s="510"/>
      <c r="I625" s="510"/>
      <c r="J625" s="510"/>
      <c r="K625" s="510" t="s">
        <v>502</v>
      </c>
      <c r="L625" s="510"/>
      <c r="M625" s="511"/>
    </row>
    <row r="626" spans="1:13" x14ac:dyDescent="0.25">
      <c r="A626" s="525" t="s">
        <v>380</v>
      </c>
      <c r="B626" s="526"/>
      <c r="C626" s="526"/>
      <c r="D626" s="526"/>
      <c r="E626" s="526"/>
      <c r="F626" s="514" t="s">
        <v>397</v>
      </c>
      <c r="G626" s="514"/>
      <c r="H626" s="514"/>
      <c r="I626" s="514"/>
      <c r="J626" s="514"/>
      <c r="K626" s="514" t="s">
        <v>402</v>
      </c>
      <c r="L626" s="514"/>
      <c r="M626" s="515"/>
    </row>
    <row r="627" spans="1:13" x14ac:dyDescent="0.25">
      <c r="A627" s="509" t="s">
        <v>381</v>
      </c>
      <c r="B627" s="510"/>
      <c r="C627" s="510"/>
      <c r="D627" s="510"/>
      <c r="E627" s="510"/>
      <c r="F627" s="510"/>
      <c r="G627" s="510"/>
      <c r="H627" s="510"/>
      <c r="I627" s="510"/>
      <c r="J627" s="510"/>
      <c r="K627" s="510"/>
      <c r="L627" s="510"/>
      <c r="M627" s="511"/>
    </row>
    <row r="628" spans="1:13" x14ac:dyDescent="0.25">
      <c r="A628" s="509" t="s">
        <v>378</v>
      </c>
      <c r="B628" s="510"/>
      <c r="C628" s="510"/>
      <c r="D628" s="510"/>
      <c r="E628" s="510"/>
      <c r="F628" s="510" t="s">
        <v>583</v>
      </c>
      <c r="G628" s="510"/>
      <c r="H628" s="510"/>
      <c r="I628" s="510"/>
      <c r="J628" s="510"/>
      <c r="K628" s="510" t="s">
        <v>502</v>
      </c>
      <c r="L628" s="510"/>
      <c r="M628" s="511"/>
    </row>
    <row r="629" spans="1:13" x14ac:dyDescent="0.25">
      <c r="A629" s="523" t="s">
        <v>382</v>
      </c>
      <c r="B629" s="524"/>
      <c r="C629" s="524"/>
      <c r="D629" s="524"/>
      <c r="E629" s="524"/>
      <c r="F629" s="510" t="s">
        <v>402</v>
      </c>
      <c r="G629" s="510"/>
      <c r="H629" s="510"/>
      <c r="I629" s="510"/>
      <c r="J629" s="510"/>
      <c r="K629" s="510" t="s">
        <v>402</v>
      </c>
      <c r="L629" s="510"/>
      <c r="M629" s="511"/>
    </row>
    <row r="630" spans="1:13" x14ac:dyDescent="0.25">
      <c r="A630" s="523" t="s">
        <v>383</v>
      </c>
      <c r="B630" s="524"/>
      <c r="C630" s="524"/>
      <c r="D630" s="524"/>
      <c r="E630" s="524"/>
      <c r="F630" s="514" t="s">
        <v>402</v>
      </c>
      <c r="G630" s="514"/>
      <c r="H630" s="514"/>
      <c r="I630" s="514"/>
      <c r="J630" s="514"/>
      <c r="K630" s="514" t="s">
        <v>402</v>
      </c>
      <c r="L630" s="514"/>
      <c r="M630" s="515"/>
    </row>
    <row r="631" spans="1:13" x14ac:dyDescent="0.25">
      <c r="A631" s="516" t="s">
        <v>384</v>
      </c>
      <c r="B631" s="517"/>
      <c r="C631" s="517"/>
      <c r="D631" s="517"/>
      <c r="E631" s="518"/>
      <c r="F631" s="519" t="s">
        <v>402</v>
      </c>
      <c r="G631" s="520"/>
      <c r="H631" s="520"/>
      <c r="I631" s="520"/>
      <c r="J631" s="521"/>
      <c r="K631" s="519" t="s">
        <v>397</v>
      </c>
      <c r="L631" s="520"/>
      <c r="M631" s="522"/>
    </row>
    <row r="632" spans="1:13" x14ac:dyDescent="0.25">
      <c r="A632" s="516" t="s">
        <v>385</v>
      </c>
      <c r="B632" s="517"/>
      <c r="C632" s="517"/>
      <c r="D632" s="517"/>
      <c r="E632" s="518"/>
      <c r="F632" s="519" t="s">
        <v>402</v>
      </c>
      <c r="G632" s="520"/>
      <c r="H632" s="520"/>
      <c r="I632" s="520"/>
      <c r="J632" s="521"/>
      <c r="K632" s="519" t="s">
        <v>397</v>
      </c>
      <c r="L632" s="520"/>
      <c r="M632" s="522"/>
    </row>
    <row r="633" spans="1:13" x14ac:dyDescent="0.25">
      <c r="A633" s="509" t="s">
        <v>386</v>
      </c>
      <c r="B633" s="510"/>
      <c r="C633" s="510"/>
      <c r="D633" s="510"/>
      <c r="E633" s="510"/>
      <c r="F633" s="510"/>
      <c r="G633" s="510"/>
      <c r="H633" s="510"/>
      <c r="I633" s="510"/>
      <c r="J633" s="510"/>
      <c r="K633" s="510"/>
      <c r="L633" s="510"/>
      <c r="M633" s="511"/>
    </row>
    <row r="634" spans="1:13" x14ac:dyDescent="0.25">
      <c r="A634" s="509" t="s">
        <v>378</v>
      </c>
      <c r="B634" s="510"/>
      <c r="C634" s="510"/>
      <c r="D634" s="510"/>
      <c r="E634" s="510"/>
      <c r="F634" s="510" t="s">
        <v>583</v>
      </c>
      <c r="G634" s="510"/>
      <c r="H634" s="510"/>
      <c r="I634" s="510"/>
      <c r="J634" s="510"/>
      <c r="K634" s="510" t="s">
        <v>502</v>
      </c>
      <c r="L634" s="510"/>
      <c r="M634" s="511"/>
    </row>
    <row r="635" spans="1:13" x14ac:dyDescent="0.25">
      <c r="A635" s="525" t="s">
        <v>387</v>
      </c>
      <c r="B635" s="526"/>
      <c r="C635" s="526"/>
      <c r="D635" s="526"/>
      <c r="E635" s="526"/>
      <c r="F635" s="526"/>
      <c r="G635" s="514" t="s">
        <v>595</v>
      </c>
      <c r="H635" s="514"/>
      <c r="I635" s="514"/>
      <c r="J635" s="514"/>
      <c r="K635" s="514"/>
      <c r="L635" s="514"/>
      <c r="M635" s="515"/>
    </row>
    <row r="636" spans="1:13" x14ac:dyDescent="0.25">
      <c r="A636" s="303" t="s">
        <v>503</v>
      </c>
      <c r="B636" s="519" t="s">
        <v>611</v>
      </c>
      <c r="C636" s="520"/>
      <c r="D636" s="520"/>
      <c r="E636" s="520"/>
      <c r="F636" s="520"/>
      <c r="G636" s="520"/>
      <c r="H636" s="520"/>
      <c r="I636" s="520"/>
      <c r="J636" s="520"/>
      <c r="K636" s="520"/>
      <c r="L636" s="520"/>
      <c r="M636" s="522"/>
    </row>
    <row r="637" spans="1:13" x14ac:dyDescent="0.25">
      <c r="A637" s="303" t="s">
        <v>388</v>
      </c>
      <c r="B637" s="519" t="s">
        <v>607</v>
      </c>
      <c r="C637" s="520"/>
      <c r="D637" s="520"/>
      <c r="E637" s="520"/>
      <c r="F637" s="520"/>
      <c r="G637" s="520"/>
      <c r="H637" s="520"/>
      <c r="I637" s="520"/>
      <c r="J637" s="520"/>
      <c r="K637" s="520"/>
      <c r="L637" s="520"/>
      <c r="M637" s="522"/>
    </row>
    <row r="638" spans="1:13" x14ac:dyDescent="0.25">
      <c r="A638" s="509" t="s">
        <v>584</v>
      </c>
      <c r="B638" s="510"/>
      <c r="C638" s="510"/>
      <c r="D638" s="510" t="s">
        <v>613</v>
      </c>
      <c r="E638" s="510"/>
      <c r="F638" s="510"/>
      <c r="G638" s="510"/>
      <c r="H638" s="510"/>
      <c r="I638" s="510"/>
      <c r="J638" s="510" t="s">
        <v>504</v>
      </c>
      <c r="K638" s="510"/>
      <c r="L638" s="510"/>
      <c r="M638" s="511"/>
    </row>
    <row r="639" spans="1:13" x14ac:dyDescent="0.25">
      <c r="A639" s="509"/>
      <c r="B639" s="510"/>
      <c r="C639" s="510"/>
      <c r="D639" s="510"/>
      <c r="E639" s="510"/>
      <c r="F639" s="510"/>
      <c r="G639" s="510"/>
      <c r="H639" s="510"/>
      <c r="I639" s="510"/>
      <c r="J639" s="510"/>
      <c r="K639" s="510"/>
      <c r="L639" s="510"/>
      <c r="M639" s="511"/>
    </row>
    <row r="640" spans="1:13" x14ac:dyDescent="0.25">
      <c r="A640" s="509"/>
      <c r="B640" s="510"/>
      <c r="C640" s="510"/>
      <c r="D640" s="510"/>
      <c r="E640" s="510"/>
      <c r="F640" s="510"/>
      <c r="G640" s="510"/>
      <c r="H640" s="510"/>
      <c r="I640" s="510"/>
      <c r="J640" s="510"/>
      <c r="K640" s="510"/>
      <c r="L640" s="510"/>
      <c r="M640" s="511"/>
    </row>
    <row r="641" spans="1:13" x14ac:dyDescent="0.25">
      <c r="A641" s="509"/>
      <c r="B641" s="510"/>
      <c r="C641" s="510"/>
      <c r="D641" s="510"/>
      <c r="E641" s="510"/>
      <c r="F641" s="510"/>
      <c r="G641" s="510"/>
      <c r="H641" s="510"/>
      <c r="I641" s="510"/>
      <c r="J641" s="510"/>
      <c r="K641" s="510"/>
      <c r="L641" s="510"/>
      <c r="M641" s="511"/>
    </row>
    <row r="642" spans="1:13" x14ac:dyDescent="0.25">
      <c r="A642" s="551" t="s">
        <v>389</v>
      </c>
      <c r="B642" s="552"/>
      <c r="C642" s="552"/>
      <c r="D642" s="552"/>
      <c r="E642" s="552"/>
      <c r="F642" s="552"/>
      <c r="G642" s="552"/>
      <c r="H642" s="553" t="s">
        <v>390</v>
      </c>
      <c r="I642" s="554"/>
      <c r="J642" s="554"/>
      <c r="K642" s="554"/>
      <c r="L642" s="554"/>
      <c r="M642" s="555"/>
    </row>
    <row r="643" spans="1:13" x14ac:dyDescent="0.25">
      <c r="A643" s="306" t="s">
        <v>391</v>
      </c>
      <c r="B643" s="552" t="s">
        <v>20</v>
      </c>
      <c r="C643" s="552"/>
      <c r="D643" s="316" t="s">
        <v>391</v>
      </c>
      <c r="E643" s="307"/>
      <c r="F643" s="552" t="s">
        <v>20</v>
      </c>
      <c r="G643" s="552"/>
      <c r="H643" s="317"/>
      <c r="I643" s="317"/>
      <c r="J643" s="318" t="s">
        <v>392</v>
      </c>
      <c r="K643" s="317"/>
      <c r="L643" s="318" t="s">
        <v>20</v>
      </c>
      <c r="M643" s="201"/>
    </row>
    <row r="644" spans="1:13" x14ac:dyDescent="0.25">
      <c r="A644" s="202" t="s">
        <v>393</v>
      </c>
      <c r="B644" s="548" t="s">
        <v>394</v>
      </c>
      <c r="C644" s="548"/>
      <c r="D644" s="548" t="s">
        <v>395</v>
      </c>
      <c r="E644" s="548"/>
      <c r="F644" s="548" t="s">
        <v>396</v>
      </c>
      <c r="G644" s="548"/>
      <c r="H644" s="317"/>
      <c r="I644" s="317"/>
      <c r="J644" s="549">
        <v>3</v>
      </c>
      <c r="K644" s="550"/>
      <c r="L644" s="307" t="s">
        <v>397</v>
      </c>
      <c r="M644" s="201"/>
    </row>
    <row r="645" spans="1:13" x14ac:dyDescent="0.25">
      <c r="A645" s="202" t="s">
        <v>398</v>
      </c>
      <c r="B645" s="548" t="s">
        <v>399</v>
      </c>
      <c r="C645" s="548"/>
      <c r="D645" s="548" t="s">
        <v>400</v>
      </c>
      <c r="E645" s="548"/>
      <c r="F645" s="548" t="s">
        <v>401</v>
      </c>
      <c r="G645" s="548"/>
      <c r="H645" s="317"/>
      <c r="I645" s="317"/>
      <c r="J645" s="549">
        <v>2</v>
      </c>
      <c r="K645" s="550"/>
      <c r="L645" s="307" t="s">
        <v>402</v>
      </c>
      <c r="M645" s="201"/>
    </row>
    <row r="646" spans="1:13" x14ac:dyDescent="0.25">
      <c r="A646" s="202" t="s">
        <v>403</v>
      </c>
      <c r="B646" s="548" t="s">
        <v>404</v>
      </c>
      <c r="C646" s="548"/>
      <c r="D646" s="548" t="s">
        <v>405</v>
      </c>
      <c r="E646" s="548"/>
      <c r="F646" s="548" t="s">
        <v>406</v>
      </c>
      <c r="G646" s="548"/>
      <c r="H646" s="317"/>
      <c r="I646" s="317"/>
      <c r="J646" s="549">
        <v>1</v>
      </c>
      <c r="K646" s="550"/>
      <c r="L646" s="307" t="s">
        <v>407</v>
      </c>
      <c r="M646" s="201"/>
    </row>
    <row r="647" spans="1:13" ht="15.75" thickBot="1" x14ac:dyDescent="0.3">
      <c r="A647" s="203" t="s">
        <v>408</v>
      </c>
      <c r="B647" s="560" t="s">
        <v>409</v>
      </c>
      <c r="C647" s="560"/>
      <c r="D647" s="560" t="s">
        <v>410</v>
      </c>
      <c r="E647" s="560"/>
      <c r="F647" s="560" t="s">
        <v>411</v>
      </c>
      <c r="G647" s="560"/>
      <c r="H647" s="204"/>
      <c r="I647" s="204"/>
      <c r="J647" s="204"/>
      <c r="K647" s="204"/>
      <c r="L647" s="204"/>
      <c r="M647" s="205"/>
    </row>
    <row r="648" spans="1:13" ht="15.75" thickBot="1" x14ac:dyDescent="0.3"/>
    <row r="649" spans="1:13" ht="15.75" x14ac:dyDescent="0.25">
      <c r="A649" s="188"/>
      <c r="B649" s="533" t="s">
        <v>470</v>
      </c>
      <c r="C649" s="533"/>
      <c r="D649" s="533"/>
      <c r="E649" s="533"/>
      <c r="F649" s="533"/>
      <c r="G649" s="533"/>
      <c r="H649" s="533"/>
      <c r="I649" s="534"/>
      <c r="J649" s="535" t="s">
        <v>471</v>
      </c>
      <c r="K649" s="533"/>
      <c r="L649" s="533"/>
      <c r="M649" s="536"/>
    </row>
    <row r="650" spans="1:13" ht="21" x14ac:dyDescent="0.35">
      <c r="A650" s="537" t="s">
        <v>472</v>
      </c>
      <c r="B650" s="538"/>
      <c r="C650" s="538"/>
      <c r="D650" s="538"/>
      <c r="E650" s="538"/>
      <c r="F650" s="538"/>
      <c r="G650" s="538"/>
      <c r="H650" s="538"/>
      <c r="I650" s="538"/>
      <c r="J650" s="538"/>
      <c r="K650" s="538"/>
      <c r="L650" s="538"/>
      <c r="M650" s="539"/>
    </row>
    <row r="651" spans="1:13" ht="21" x14ac:dyDescent="0.35">
      <c r="A651" s="189"/>
      <c r="B651" s="540" t="s">
        <v>473</v>
      </c>
      <c r="C651" s="540"/>
      <c r="D651" s="540"/>
      <c r="E651" s="541"/>
      <c r="F651" s="190" t="s">
        <v>474</v>
      </c>
      <c r="G651" s="190"/>
      <c r="H651" s="542" t="s">
        <v>475</v>
      </c>
      <c r="I651" s="543"/>
      <c r="J651" s="544"/>
      <c r="K651" s="191" t="s">
        <v>476</v>
      </c>
      <c r="L651" s="304"/>
      <c r="M651" s="192"/>
    </row>
    <row r="652" spans="1:13" x14ac:dyDescent="0.25">
      <c r="A652" s="545" t="s">
        <v>542</v>
      </c>
      <c r="B652" s="543"/>
      <c r="C652" s="543"/>
      <c r="D652" s="543"/>
      <c r="E652" s="543"/>
      <c r="F652" s="543"/>
      <c r="G652" s="543"/>
      <c r="H652" s="543"/>
      <c r="I652" s="543"/>
      <c r="J652" s="543"/>
      <c r="K652" s="543"/>
      <c r="L652" s="543"/>
      <c r="M652" s="546"/>
    </row>
    <row r="653" spans="1:13" x14ac:dyDescent="0.25">
      <c r="A653" s="516" t="s">
        <v>477</v>
      </c>
      <c r="B653" s="517"/>
      <c r="C653" s="517"/>
      <c r="D653" s="517"/>
      <c r="E653" s="517"/>
      <c r="F653" s="517"/>
      <c r="G653" s="517"/>
      <c r="H653" s="517"/>
      <c r="I653" s="517"/>
      <c r="J653" s="517"/>
      <c r="K653" s="517"/>
      <c r="L653" s="517"/>
      <c r="M653" s="547"/>
    </row>
    <row r="654" spans="1:13" x14ac:dyDescent="0.25">
      <c r="A654" s="523" t="s">
        <v>478</v>
      </c>
      <c r="B654" s="524"/>
      <c r="C654" s="519" t="s">
        <v>234</v>
      </c>
      <c r="D654" s="556"/>
      <c r="E654" s="556"/>
      <c r="F654" s="556"/>
      <c r="G654" s="557"/>
      <c r="H654" s="304" t="s">
        <v>479</v>
      </c>
      <c r="I654" s="193"/>
      <c r="J654" s="558">
        <v>15</v>
      </c>
      <c r="K654" s="558"/>
      <c r="L654" s="558"/>
      <c r="M654" s="559"/>
    </row>
    <row r="655" spans="1:13" x14ac:dyDescent="0.25">
      <c r="A655" s="523" t="s">
        <v>480</v>
      </c>
      <c r="B655" s="524"/>
      <c r="C655" s="519" t="s">
        <v>343</v>
      </c>
      <c r="D655" s="556"/>
      <c r="E655" s="556"/>
      <c r="F655" s="556"/>
      <c r="G655" s="557"/>
      <c r="H655" s="304" t="s">
        <v>481</v>
      </c>
      <c r="I655" s="193"/>
      <c r="J655" s="514" t="s">
        <v>233</v>
      </c>
      <c r="K655" s="558"/>
      <c r="L655" s="558"/>
      <c r="M655" s="559"/>
    </row>
    <row r="656" spans="1:13" x14ac:dyDescent="0.25">
      <c r="A656" s="523" t="s">
        <v>483</v>
      </c>
      <c r="B656" s="524"/>
      <c r="C656" s="561">
        <v>40494</v>
      </c>
      <c r="D656" s="556"/>
      <c r="E656" s="556"/>
      <c r="F656" s="556"/>
      <c r="G656" s="557"/>
      <c r="H656" s="304" t="s">
        <v>485</v>
      </c>
      <c r="I656" s="193"/>
      <c r="J656" s="558">
        <v>7006914155</v>
      </c>
      <c r="K656" s="558"/>
      <c r="L656" s="558"/>
      <c r="M656" s="559"/>
    </row>
    <row r="657" spans="1:13" x14ac:dyDescent="0.25">
      <c r="A657" s="523" t="s">
        <v>486</v>
      </c>
      <c r="B657" s="524"/>
      <c r="C657" s="519" t="s">
        <v>235</v>
      </c>
      <c r="D657" s="556"/>
      <c r="E657" s="556"/>
      <c r="F657" s="556"/>
      <c r="G657" s="557"/>
      <c r="H657" s="523" t="s">
        <v>18</v>
      </c>
      <c r="I657" s="524"/>
      <c r="J657" s="514" t="s">
        <v>236</v>
      </c>
      <c r="K657" s="558"/>
      <c r="L657" s="558"/>
      <c r="M657" s="559"/>
    </row>
    <row r="658" spans="1:13" x14ac:dyDescent="0.25">
      <c r="A658" s="545" t="s">
        <v>487</v>
      </c>
      <c r="B658" s="543"/>
      <c r="C658" s="543"/>
      <c r="D658" s="543"/>
      <c r="E658" s="543"/>
      <c r="F658" s="543"/>
      <c r="G658" s="543"/>
      <c r="H658" s="543"/>
      <c r="I658" s="543"/>
      <c r="J658" s="543"/>
      <c r="K658" s="543"/>
      <c r="L658" s="543"/>
      <c r="M658" s="546"/>
    </row>
    <row r="659" spans="1:13" x14ac:dyDescent="0.25">
      <c r="A659" s="563" t="s">
        <v>488</v>
      </c>
      <c r="B659" s="542" t="s">
        <v>489</v>
      </c>
      <c r="C659" s="543"/>
      <c r="D659" s="543"/>
      <c r="E659" s="543"/>
      <c r="F659" s="543"/>
      <c r="G659" s="544"/>
      <c r="H659" s="542" t="s">
        <v>490</v>
      </c>
      <c r="I659" s="543"/>
      <c r="J659" s="543"/>
      <c r="K659" s="543"/>
      <c r="L659" s="543"/>
      <c r="M659" s="546"/>
    </row>
    <row r="660" spans="1:13" ht="30" x14ac:dyDescent="0.25">
      <c r="A660" s="564"/>
      <c r="B660" s="194" t="s">
        <v>491</v>
      </c>
      <c r="C660" s="194" t="s">
        <v>571</v>
      </c>
      <c r="D660" s="194" t="s">
        <v>572</v>
      </c>
      <c r="E660" s="194" t="s">
        <v>573</v>
      </c>
      <c r="F660" s="194">
        <v>100</v>
      </c>
      <c r="G660" s="195" t="s">
        <v>20</v>
      </c>
      <c r="H660" s="194" t="s">
        <v>492</v>
      </c>
      <c r="I660" s="194" t="s">
        <v>571</v>
      </c>
      <c r="J660" s="194" t="s">
        <v>572</v>
      </c>
      <c r="K660" s="194" t="s">
        <v>493</v>
      </c>
      <c r="L660" s="194">
        <v>100</v>
      </c>
      <c r="M660" s="196" t="s">
        <v>20</v>
      </c>
    </row>
    <row r="661" spans="1:13" x14ac:dyDescent="0.25">
      <c r="A661" s="303" t="s">
        <v>11</v>
      </c>
      <c r="B661" s="23">
        <v>8</v>
      </c>
      <c r="C661" s="357">
        <v>4</v>
      </c>
      <c r="D661" s="357">
        <v>4</v>
      </c>
      <c r="E661" s="23">
        <v>46.5</v>
      </c>
      <c r="F661" s="209">
        <f t="shared" ref="F661" si="66">SUM(B661:E661)</f>
        <v>62.5</v>
      </c>
      <c r="G661" s="355" t="str">
        <f t="shared" ref="G661:G665" si="67">IF(F661&gt;=91,"A1",IF(F661&gt;=81,"A2",IF(F661&gt;=71,"B1",IF(F661&gt;=61,"B2",IF(F661&gt;=51,"C1",IF(F661&gt;=41,"C2",IF(F661&gt;=33,"D","E")))))))</f>
        <v>B2</v>
      </c>
      <c r="H661" s="355">
        <v>7.5</v>
      </c>
      <c r="I661" s="355">
        <v>4</v>
      </c>
      <c r="J661" s="355">
        <v>4</v>
      </c>
      <c r="K661" s="209">
        <v>56.5</v>
      </c>
      <c r="L661" s="209">
        <f t="shared" ref="L661" si="68">SUM(H661:K661)</f>
        <v>72</v>
      </c>
      <c r="M661" s="355" t="str">
        <f t="shared" ref="M661:M665" si="69">IF(L661&gt;=91,"A1",IF(L661&gt;=81,"A2",IF(L661&gt;=71,"B1",IF(L661&gt;=61,"B2",IF(L661&gt;=51,"C1",IF(L661&gt;=41,"C2",IF(L661&gt;=33,"D","E")))))))</f>
        <v>B1</v>
      </c>
    </row>
    <row r="662" spans="1:13" ht="15.75" x14ac:dyDescent="0.25">
      <c r="A662" s="303" t="s">
        <v>12</v>
      </c>
      <c r="B662" s="143">
        <v>6.25</v>
      </c>
      <c r="C662" s="357">
        <v>4</v>
      </c>
      <c r="D662" s="357">
        <v>4</v>
      </c>
      <c r="E662" s="357">
        <v>61</v>
      </c>
      <c r="F662" s="209">
        <f t="shared" ref="F662:F665" si="70">(B662+C662+D662+E662)</f>
        <v>75.25</v>
      </c>
      <c r="G662" s="355" t="str">
        <f t="shared" si="67"/>
        <v>B1</v>
      </c>
      <c r="H662" s="34">
        <v>6.5</v>
      </c>
      <c r="I662" s="355">
        <v>4</v>
      </c>
      <c r="J662" s="355">
        <v>4</v>
      </c>
      <c r="K662" s="29">
        <v>62</v>
      </c>
      <c r="L662" s="208">
        <f t="shared" ref="L662:L665" si="71">SUM(H662:K662)</f>
        <v>76.5</v>
      </c>
      <c r="M662" s="354" t="str">
        <f t="shared" si="69"/>
        <v>B1</v>
      </c>
    </row>
    <row r="663" spans="1:13" ht="15.75" x14ac:dyDescent="0.25">
      <c r="A663" s="303" t="s">
        <v>494</v>
      </c>
      <c r="B663" s="357">
        <v>5.75</v>
      </c>
      <c r="C663" s="357">
        <v>4</v>
      </c>
      <c r="D663" s="357">
        <v>4</v>
      </c>
      <c r="E663" s="357">
        <v>64.5</v>
      </c>
      <c r="F663" s="356">
        <f t="shared" si="70"/>
        <v>78.25</v>
      </c>
      <c r="G663" s="356" t="str">
        <f t="shared" si="67"/>
        <v>B1</v>
      </c>
      <c r="H663" s="34">
        <v>7.5</v>
      </c>
      <c r="I663" s="357">
        <v>4</v>
      </c>
      <c r="J663" s="357">
        <v>4</v>
      </c>
      <c r="K663" s="29">
        <v>68</v>
      </c>
      <c r="L663" s="208">
        <f t="shared" si="71"/>
        <v>83.5</v>
      </c>
      <c r="M663" s="354" t="str">
        <f t="shared" si="69"/>
        <v>A2</v>
      </c>
    </row>
    <row r="664" spans="1:13" ht="15.75" x14ac:dyDescent="0.25">
      <c r="A664" s="303" t="s">
        <v>23</v>
      </c>
      <c r="B664" s="357">
        <v>7.75</v>
      </c>
      <c r="C664" s="357">
        <v>3.5</v>
      </c>
      <c r="D664" s="357">
        <v>3.5</v>
      </c>
      <c r="E664" s="357">
        <v>61.5</v>
      </c>
      <c r="F664" s="356">
        <f t="shared" si="70"/>
        <v>76.25</v>
      </c>
      <c r="G664" s="356" t="str">
        <f t="shared" si="67"/>
        <v>B1</v>
      </c>
      <c r="H664" s="34">
        <v>8</v>
      </c>
      <c r="I664" s="207">
        <v>3.5</v>
      </c>
      <c r="J664" s="198">
        <v>4</v>
      </c>
      <c r="K664" s="29">
        <v>61.5</v>
      </c>
      <c r="L664" s="208">
        <f t="shared" si="71"/>
        <v>77</v>
      </c>
      <c r="M664" s="208" t="str">
        <f t="shared" si="69"/>
        <v>B1</v>
      </c>
    </row>
    <row r="665" spans="1:13" x14ac:dyDescent="0.25">
      <c r="A665" s="303" t="s">
        <v>26</v>
      </c>
      <c r="B665" s="114">
        <v>8.25</v>
      </c>
      <c r="C665" s="357">
        <v>4</v>
      </c>
      <c r="D665" s="357">
        <v>4</v>
      </c>
      <c r="E665" s="357">
        <v>59</v>
      </c>
      <c r="F665" s="208">
        <f t="shared" si="70"/>
        <v>75.25</v>
      </c>
      <c r="G665" s="356" t="str">
        <f t="shared" si="67"/>
        <v>B1</v>
      </c>
      <c r="H665" s="355">
        <v>8.5</v>
      </c>
      <c r="I665" s="355">
        <v>4</v>
      </c>
      <c r="J665" s="355">
        <v>4</v>
      </c>
      <c r="K665" s="355">
        <v>61</v>
      </c>
      <c r="L665" s="43">
        <f t="shared" si="71"/>
        <v>77.5</v>
      </c>
      <c r="M665" s="354" t="str">
        <f t="shared" si="69"/>
        <v>B1</v>
      </c>
    </row>
    <row r="666" spans="1:13" x14ac:dyDescent="0.25">
      <c r="A666" s="303" t="s">
        <v>574</v>
      </c>
      <c r="B666" s="349"/>
      <c r="C666" s="349"/>
      <c r="D666" s="349"/>
      <c r="E666" s="367">
        <v>40.5</v>
      </c>
      <c r="F666" s="197"/>
      <c r="G666" s="349"/>
      <c r="H666" s="349"/>
      <c r="I666" s="349"/>
      <c r="J666" s="349"/>
      <c r="K666" s="349">
        <v>46.5</v>
      </c>
      <c r="L666" s="349"/>
      <c r="M666" s="350"/>
    </row>
    <row r="667" spans="1:13" x14ac:dyDescent="0.25">
      <c r="A667" s="303" t="s">
        <v>575</v>
      </c>
      <c r="B667" s="349"/>
      <c r="C667" s="349"/>
      <c r="D667" s="349"/>
      <c r="E667" s="31">
        <v>35.5</v>
      </c>
      <c r="F667" s="349"/>
      <c r="G667" s="349"/>
      <c r="H667" s="349"/>
      <c r="I667" s="349"/>
      <c r="J667" s="349"/>
      <c r="K667" s="31">
        <v>37</v>
      </c>
      <c r="L667" s="349"/>
      <c r="M667" s="350"/>
    </row>
    <row r="668" spans="1:13" x14ac:dyDescent="0.25">
      <c r="A668" s="303" t="s">
        <v>576</v>
      </c>
      <c r="B668" s="349"/>
      <c r="C668" s="349"/>
      <c r="D668" s="349"/>
      <c r="E668" s="349" t="s">
        <v>415</v>
      </c>
      <c r="F668" s="349"/>
      <c r="G668" s="349"/>
      <c r="H668" s="349"/>
      <c r="I668" s="349"/>
      <c r="J668" s="349"/>
      <c r="K668" s="349">
        <v>47</v>
      </c>
      <c r="L668" s="349"/>
      <c r="M668" s="350"/>
    </row>
    <row r="669" spans="1:13" x14ac:dyDescent="0.25">
      <c r="A669" s="303" t="s">
        <v>577</v>
      </c>
      <c r="B669" s="349"/>
      <c r="C669" s="349"/>
      <c r="D669" s="349"/>
      <c r="E669" s="349">
        <v>31</v>
      </c>
      <c r="F669" s="349"/>
      <c r="G669" s="349"/>
      <c r="H669" s="349"/>
      <c r="I669" s="349"/>
      <c r="J669" s="349"/>
      <c r="K669" s="349">
        <v>30.5</v>
      </c>
      <c r="L669" s="349"/>
      <c r="M669" s="350"/>
    </row>
    <row r="670" spans="1:13" ht="26.25" x14ac:dyDescent="0.25">
      <c r="A670" s="303" t="s">
        <v>497</v>
      </c>
      <c r="B670" s="305">
        <v>500</v>
      </c>
      <c r="C670" s="301" t="s">
        <v>498</v>
      </c>
      <c r="D670" s="200">
        <f>(F661+F662+F663+F664+F665)</f>
        <v>367.5</v>
      </c>
      <c r="E670" s="199"/>
      <c r="F670" s="301" t="s">
        <v>578</v>
      </c>
      <c r="G670" s="200">
        <f>(D670/500)*100</f>
        <v>73.5</v>
      </c>
      <c r="H670" s="199"/>
      <c r="I670" s="311"/>
      <c r="J670" s="513" t="s">
        <v>579</v>
      </c>
      <c r="K670" s="513"/>
      <c r="L670" s="514" t="str">
        <f>IF(G670&gt;=91,"A1",IF(G670&gt;=81,"A2",IF(G670&gt;=71,"B1",IF(G670&gt;=61,"B2",IF(G670&gt;=51,"C1",IF(G670&gt;=41,"C2",IF(G670&gt;=33,"D","E")))))))</f>
        <v>B1</v>
      </c>
      <c r="M670" s="515" t="str">
        <f t="shared" ref="M670:M672" si="72">IF(K670&gt;=91,"A1",IF(K670&gt;=81,"A2",IF(K670&gt;=71,"B1",IF(K670&gt;=61,"B2",IF(K670&gt;=51,"C1",IF(K670&gt;=41,"C2",IF(K670&gt;=33,"D","E")))))))</f>
        <v>E</v>
      </c>
    </row>
    <row r="671" spans="1:13" ht="26.25" x14ac:dyDescent="0.25">
      <c r="A671" s="312" t="s">
        <v>499</v>
      </c>
      <c r="B671" s="305">
        <v>500</v>
      </c>
      <c r="C671" s="301" t="s">
        <v>500</v>
      </c>
      <c r="D671" s="200">
        <f>(L661+L662+L663+L664+L665)</f>
        <v>386.5</v>
      </c>
      <c r="E671" s="199"/>
      <c r="F671" s="301" t="s">
        <v>580</v>
      </c>
      <c r="G671" s="200">
        <f>D671/500*100</f>
        <v>77.3</v>
      </c>
      <c r="H671" s="200"/>
      <c r="I671" s="313"/>
      <c r="J671" s="513" t="s">
        <v>581</v>
      </c>
      <c r="K671" s="513"/>
      <c r="L671" s="514" t="str">
        <f>IF(G671&gt;=91,"A1",IF(G671&gt;=81,"A2",IF(G671&gt;=71,"B1",IF(G671&gt;=61,"B2",IF(G671&gt;=51,"C1",IF(G671&gt;=41,"C2",IF(G671&gt;=33,"D","E")))))))</f>
        <v>B1</v>
      </c>
      <c r="M671" s="515" t="str">
        <f t="shared" si="72"/>
        <v>E</v>
      </c>
    </row>
    <row r="672" spans="1:13" x14ac:dyDescent="0.25">
      <c r="A672" s="314" t="s">
        <v>543</v>
      </c>
      <c r="B672" s="322">
        <v>1000</v>
      </c>
      <c r="C672" s="322">
        <f>(D670+D671)</f>
        <v>754</v>
      </c>
      <c r="D672" s="527"/>
      <c r="E672" s="527"/>
      <c r="F672" s="319" t="s">
        <v>582</v>
      </c>
      <c r="G672" s="319"/>
      <c r="H672" s="319"/>
      <c r="I672" s="324">
        <f>(C672/1000)*100</f>
        <v>75.400000000000006</v>
      </c>
      <c r="J672" s="319" t="s">
        <v>501</v>
      </c>
      <c r="K672" s="319"/>
      <c r="L672" s="528" t="str">
        <f>IF(I672&gt;=91,"A1",IF(I672&gt;=81,"A2",IF(I672&gt;=71,"B1",IF(I672&gt;=61,"B2",IF(I672&gt;=51,"C1",IF(I672&gt;=41,"C2",IF(I672&gt;=33,"D","E")))))))</f>
        <v>B1</v>
      </c>
      <c r="M672" s="529" t="str">
        <f t="shared" si="72"/>
        <v>E</v>
      </c>
    </row>
    <row r="673" spans="1:13" x14ac:dyDescent="0.25">
      <c r="A673" s="530" t="s">
        <v>376</v>
      </c>
      <c r="B673" s="531"/>
      <c r="C673" s="531"/>
      <c r="D673" s="531"/>
      <c r="E673" s="531"/>
      <c r="F673" s="531"/>
      <c r="G673" s="531"/>
      <c r="H673" s="531"/>
      <c r="I673" s="531"/>
      <c r="J673" s="531"/>
      <c r="K673" s="531"/>
      <c r="L673" s="531"/>
      <c r="M673" s="532"/>
    </row>
    <row r="674" spans="1:13" x14ac:dyDescent="0.25">
      <c r="A674" s="509" t="s">
        <v>377</v>
      </c>
      <c r="B674" s="510"/>
      <c r="C674" s="510"/>
      <c r="D674" s="510"/>
      <c r="E674" s="510"/>
      <c r="F674" s="510"/>
      <c r="G674" s="510"/>
      <c r="H674" s="510"/>
      <c r="I674" s="510"/>
      <c r="J674" s="510"/>
      <c r="K674" s="510"/>
      <c r="L674" s="510"/>
      <c r="M674" s="511"/>
    </row>
    <row r="675" spans="1:13" x14ac:dyDescent="0.25">
      <c r="A675" s="509" t="s">
        <v>378</v>
      </c>
      <c r="B675" s="510"/>
      <c r="C675" s="510"/>
      <c r="D675" s="510"/>
      <c r="E675" s="510"/>
      <c r="F675" s="510" t="s">
        <v>583</v>
      </c>
      <c r="G675" s="510"/>
      <c r="H675" s="510"/>
      <c r="I675" s="510"/>
      <c r="J675" s="510"/>
      <c r="K675" s="510" t="s">
        <v>502</v>
      </c>
      <c r="L675" s="510"/>
      <c r="M675" s="511"/>
    </row>
    <row r="676" spans="1:13" x14ac:dyDescent="0.25">
      <c r="A676" s="525" t="s">
        <v>380</v>
      </c>
      <c r="B676" s="526"/>
      <c r="C676" s="526"/>
      <c r="D676" s="526"/>
      <c r="E676" s="526"/>
      <c r="F676" s="514" t="s">
        <v>402</v>
      </c>
      <c r="G676" s="514"/>
      <c r="H676" s="514"/>
      <c r="I676" s="514"/>
      <c r="J676" s="514"/>
      <c r="K676" s="514" t="s">
        <v>402</v>
      </c>
      <c r="L676" s="514"/>
      <c r="M676" s="515"/>
    </row>
    <row r="677" spans="1:13" x14ac:dyDescent="0.25">
      <c r="A677" s="509" t="s">
        <v>381</v>
      </c>
      <c r="B677" s="510"/>
      <c r="C677" s="510"/>
      <c r="D677" s="510"/>
      <c r="E677" s="510"/>
      <c r="F677" s="510"/>
      <c r="G677" s="510"/>
      <c r="H677" s="510"/>
      <c r="I677" s="510"/>
      <c r="J677" s="510"/>
      <c r="K677" s="510"/>
      <c r="L677" s="510"/>
      <c r="M677" s="511"/>
    </row>
    <row r="678" spans="1:13" x14ac:dyDescent="0.25">
      <c r="A678" s="509" t="s">
        <v>378</v>
      </c>
      <c r="B678" s="510"/>
      <c r="C678" s="510"/>
      <c r="D678" s="510"/>
      <c r="E678" s="510"/>
      <c r="F678" s="510" t="s">
        <v>583</v>
      </c>
      <c r="G678" s="510"/>
      <c r="H678" s="510"/>
      <c r="I678" s="510"/>
      <c r="J678" s="510"/>
      <c r="K678" s="510" t="s">
        <v>502</v>
      </c>
      <c r="L678" s="510"/>
      <c r="M678" s="511"/>
    </row>
    <row r="679" spans="1:13" x14ac:dyDescent="0.25">
      <c r="A679" s="523" t="s">
        <v>382</v>
      </c>
      <c r="B679" s="524"/>
      <c r="C679" s="524"/>
      <c r="D679" s="524"/>
      <c r="E679" s="524"/>
      <c r="F679" s="510" t="s">
        <v>397</v>
      </c>
      <c r="G679" s="510"/>
      <c r="H679" s="510"/>
      <c r="I679" s="510"/>
      <c r="J679" s="510"/>
      <c r="K679" s="510" t="s">
        <v>397</v>
      </c>
      <c r="L679" s="510"/>
      <c r="M679" s="511"/>
    </row>
    <row r="680" spans="1:13" x14ac:dyDescent="0.25">
      <c r="A680" s="523" t="s">
        <v>383</v>
      </c>
      <c r="B680" s="524"/>
      <c r="C680" s="524"/>
      <c r="D680" s="524"/>
      <c r="E680" s="524"/>
      <c r="F680" s="514" t="s">
        <v>402</v>
      </c>
      <c r="G680" s="514"/>
      <c r="H680" s="514"/>
      <c r="I680" s="514"/>
      <c r="J680" s="514"/>
      <c r="K680" s="514" t="s">
        <v>402</v>
      </c>
      <c r="L680" s="514"/>
      <c r="M680" s="515"/>
    </row>
    <row r="681" spans="1:13" x14ac:dyDescent="0.25">
      <c r="A681" s="516" t="s">
        <v>384</v>
      </c>
      <c r="B681" s="517"/>
      <c r="C681" s="517"/>
      <c r="D681" s="517"/>
      <c r="E681" s="518"/>
      <c r="F681" s="519" t="s">
        <v>402</v>
      </c>
      <c r="G681" s="520"/>
      <c r="H681" s="520"/>
      <c r="I681" s="520"/>
      <c r="J681" s="521"/>
      <c r="K681" s="519" t="s">
        <v>397</v>
      </c>
      <c r="L681" s="520"/>
      <c r="M681" s="522"/>
    </row>
    <row r="682" spans="1:13" x14ac:dyDescent="0.25">
      <c r="A682" s="516" t="s">
        <v>385</v>
      </c>
      <c r="B682" s="517"/>
      <c r="C682" s="517"/>
      <c r="D682" s="517"/>
      <c r="E682" s="518"/>
      <c r="F682" s="519" t="s">
        <v>397</v>
      </c>
      <c r="G682" s="520"/>
      <c r="H682" s="520"/>
      <c r="I682" s="520"/>
      <c r="J682" s="521"/>
      <c r="K682" s="519" t="s">
        <v>397</v>
      </c>
      <c r="L682" s="520"/>
      <c r="M682" s="522"/>
    </row>
    <row r="683" spans="1:13" x14ac:dyDescent="0.25">
      <c r="A683" s="509" t="s">
        <v>386</v>
      </c>
      <c r="B683" s="510"/>
      <c r="C683" s="510"/>
      <c r="D683" s="510"/>
      <c r="E683" s="510"/>
      <c r="F683" s="510"/>
      <c r="G683" s="510"/>
      <c r="H683" s="510"/>
      <c r="I683" s="510"/>
      <c r="J683" s="510"/>
      <c r="K683" s="510"/>
      <c r="L683" s="510"/>
      <c r="M683" s="511"/>
    </row>
    <row r="684" spans="1:13" x14ac:dyDescent="0.25">
      <c r="A684" s="509" t="s">
        <v>378</v>
      </c>
      <c r="B684" s="510"/>
      <c r="C684" s="510"/>
      <c r="D684" s="510"/>
      <c r="E684" s="510"/>
      <c r="F684" s="510" t="s">
        <v>583</v>
      </c>
      <c r="G684" s="510"/>
      <c r="H684" s="510"/>
      <c r="I684" s="510"/>
      <c r="J684" s="510"/>
      <c r="K684" s="510" t="s">
        <v>502</v>
      </c>
      <c r="L684" s="510"/>
      <c r="M684" s="511"/>
    </row>
    <row r="685" spans="1:13" x14ac:dyDescent="0.25">
      <c r="A685" s="525" t="s">
        <v>387</v>
      </c>
      <c r="B685" s="526"/>
      <c r="C685" s="526"/>
      <c r="D685" s="526"/>
      <c r="E685" s="526"/>
      <c r="F685" s="526"/>
      <c r="G685" s="514" t="s">
        <v>589</v>
      </c>
      <c r="H685" s="514"/>
      <c r="I685" s="514"/>
      <c r="J685" s="514"/>
      <c r="K685" s="514"/>
      <c r="L685" s="514"/>
      <c r="M685" s="515"/>
    </row>
    <row r="686" spans="1:13" x14ac:dyDescent="0.25">
      <c r="A686" s="303" t="s">
        <v>503</v>
      </c>
      <c r="B686" s="519" t="s">
        <v>611</v>
      </c>
      <c r="C686" s="520"/>
      <c r="D686" s="520"/>
      <c r="E686" s="520"/>
      <c r="F686" s="520"/>
      <c r="G686" s="520"/>
      <c r="H686" s="520"/>
      <c r="I686" s="520"/>
      <c r="J686" s="520"/>
      <c r="K686" s="520"/>
      <c r="L686" s="520"/>
      <c r="M686" s="522"/>
    </row>
    <row r="687" spans="1:13" x14ac:dyDescent="0.25">
      <c r="A687" s="303" t="s">
        <v>388</v>
      </c>
      <c r="B687" s="519" t="s">
        <v>607</v>
      </c>
      <c r="C687" s="520"/>
      <c r="D687" s="520"/>
      <c r="E687" s="520"/>
      <c r="F687" s="520"/>
      <c r="G687" s="520"/>
      <c r="H687" s="520"/>
      <c r="I687" s="520"/>
      <c r="J687" s="520"/>
      <c r="K687" s="520"/>
      <c r="L687" s="520"/>
      <c r="M687" s="522"/>
    </row>
    <row r="688" spans="1:13" x14ac:dyDescent="0.25">
      <c r="A688" s="509" t="s">
        <v>584</v>
      </c>
      <c r="B688" s="510"/>
      <c r="C688" s="510"/>
      <c r="D688" s="510" t="s">
        <v>613</v>
      </c>
      <c r="E688" s="510"/>
      <c r="F688" s="510"/>
      <c r="G688" s="510"/>
      <c r="H688" s="510"/>
      <c r="I688" s="510"/>
      <c r="J688" s="510" t="s">
        <v>504</v>
      </c>
      <c r="K688" s="510"/>
      <c r="L688" s="510"/>
      <c r="M688" s="511"/>
    </row>
    <row r="689" spans="1:13" x14ac:dyDescent="0.25">
      <c r="A689" s="509"/>
      <c r="B689" s="510"/>
      <c r="C689" s="510"/>
      <c r="D689" s="510"/>
      <c r="E689" s="510"/>
      <c r="F689" s="510"/>
      <c r="G689" s="510"/>
      <c r="H689" s="510"/>
      <c r="I689" s="510"/>
      <c r="J689" s="510"/>
      <c r="K689" s="510"/>
      <c r="L689" s="510"/>
      <c r="M689" s="511"/>
    </row>
    <row r="690" spans="1:13" x14ac:dyDescent="0.25">
      <c r="A690" s="509"/>
      <c r="B690" s="510"/>
      <c r="C690" s="510"/>
      <c r="D690" s="510"/>
      <c r="E690" s="510"/>
      <c r="F690" s="510"/>
      <c r="G690" s="510"/>
      <c r="H690" s="510"/>
      <c r="I690" s="510"/>
      <c r="J690" s="510"/>
      <c r="K690" s="510"/>
      <c r="L690" s="510"/>
      <c r="M690" s="511"/>
    </row>
    <row r="691" spans="1:13" x14ac:dyDescent="0.25">
      <c r="A691" s="509"/>
      <c r="B691" s="510"/>
      <c r="C691" s="510"/>
      <c r="D691" s="510"/>
      <c r="E691" s="510"/>
      <c r="F691" s="510"/>
      <c r="G691" s="510"/>
      <c r="H691" s="510"/>
      <c r="I691" s="510"/>
      <c r="J691" s="510"/>
      <c r="K691" s="510"/>
      <c r="L691" s="510"/>
      <c r="M691" s="511"/>
    </row>
    <row r="692" spans="1:13" x14ac:dyDescent="0.25">
      <c r="A692" s="551" t="s">
        <v>389</v>
      </c>
      <c r="B692" s="552"/>
      <c r="C692" s="552"/>
      <c r="D692" s="552"/>
      <c r="E692" s="552"/>
      <c r="F692" s="552"/>
      <c r="G692" s="552"/>
      <c r="H692" s="553" t="s">
        <v>390</v>
      </c>
      <c r="I692" s="554"/>
      <c r="J692" s="554"/>
      <c r="K692" s="554"/>
      <c r="L692" s="554"/>
      <c r="M692" s="555"/>
    </row>
    <row r="693" spans="1:13" x14ac:dyDescent="0.25">
      <c r="A693" s="306" t="s">
        <v>391</v>
      </c>
      <c r="B693" s="552" t="s">
        <v>20</v>
      </c>
      <c r="C693" s="552"/>
      <c r="D693" s="316" t="s">
        <v>391</v>
      </c>
      <c r="E693" s="307"/>
      <c r="F693" s="552" t="s">
        <v>20</v>
      </c>
      <c r="G693" s="552"/>
      <c r="H693" s="317"/>
      <c r="I693" s="317"/>
      <c r="J693" s="318" t="s">
        <v>392</v>
      </c>
      <c r="K693" s="317"/>
      <c r="L693" s="318" t="s">
        <v>20</v>
      </c>
      <c r="M693" s="201"/>
    </row>
    <row r="694" spans="1:13" x14ac:dyDescent="0.25">
      <c r="A694" s="202" t="s">
        <v>393</v>
      </c>
      <c r="B694" s="548" t="s">
        <v>394</v>
      </c>
      <c r="C694" s="548"/>
      <c r="D694" s="548" t="s">
        <v>395</v>
      </c>
      <c r="E694" s="548"/>
      <c r="F694" s="548" t="s">
        <v>396</v>
      </c>
      <c r="G694" s="548"/>
      <c r="H694" s="317"/>
      <c r="I694" s="317"/>
      <c r="J694" s="549">
        <v>3</v>
      </c>
      <c r="K694" s="550"/>
      <c r="L694" s="307" t="s">
        <v>397</v>
      </c>
      <c r="M694" s="201"/>
    </row>
    <row r="695" spans="1:13" x14ac:dyDescent="0.25">
      <c r="A695" s="202" t="s">
        <v>398</v>
      </c>
      <c r="B695" s="548" t="s">
        <v>399</v>
      </c>
      <c r="C695" s="548"/>
      <c r="D695" s="548" t="s">
        <v>400</v>
      </c>
      <c r="E695" s="548"/>
      <c r="F695" s="548" t="s">
        <v>401</v>
      </c>
      <c r="G695" s="548"/>
      <c r="H695" s="317"/>
      <c r="I695" s="317"/>
      <c r="J695" s="549">
        <v>2</v>
      </c>
      <c r="K695" s="550"/>
      <c r="L695" s="307" t="s">
        <v>402</v>
      </c>
      <c r="M695" s="201"/>
    </row>
    <row r="696" spans="1:13" x14ac:dyDescent="0.25">
      <c r="A696" s="202" t="s">
        <v>403</v>
      </c>
      <c r="B696" s="548" t="s">
        <v>404</v>
      </c>
      <c r="C696" s="548"/>
      <c r="D696" s="548" t="s">
        <v>405</v>
      </c>
      <c r="E696" s="548"/>
      <c r="F696" s="548" t="s">
        <v>406</v>
      </c>
      <c r="G696" s="548"/>
      <c r="H696" s="317"/>
      <c r="I696" s="317"/>
      <c r="J696" s="549">
        <v>1</v>
      </c>
      <c r="K696" s="550"/>
      <c r="L696" s="307" t="s">
        <v>407</v>
      </c>
      <c r="M696" s="201"/>
    </row>
    <row r="697" spans="1:13" ht="15.75" thickBot="1" x14ac:dyDescent="0.3">
      <c r="A697" s="203" t="s">
        <v>408</v>
      </c>
      <c r="B697" s="560" t="s">
        <v>409</v>
      </c>
      <c r="C697" s="560"/>
      <c r="D697" s="560" t="s">
        <v>410</v>
      </c>
      <c r="E697" s="560"/>
      <c r="F697" s="560" t="s">
        <v>411</v>
      </c>
      <c r="G697" s="560"/>
      <c r="H697" s="204"/>
      <c r="I697" s="204"/>
      <c r="J697" s="204"/>
      <c r="K697" s="204"/>
      <c r="L697" s="204"/>
      <c r="M697" s="205"/>
    </row>
    <row r="698" spans="1:13" ht="15.75" thickBot="1" x14ac:dyDescent="0.3"/>
    <row r="699" spans="1:13" ht="15.75" x14ac:dyDescent="0.25">
      <c r="A699" s="188"/>
      <c r="B699" s="533" t="s">
        <v>470</v>
      </c>
      <c r="C699" s="533"/>
      <c r="D699" s="533"/>
      <c r="E699" s="533"/>
      <c r="F699" s="533"/>
      <c r="G699" s="533"/>
      <c r="H699" s="533"/>
      <c r="I699" s="534"/>
      <c r="J699" s="535" t="s">
        <v>471</v>
      </c>
      <c r="K699" s="533"/>
      <c r="L699" s="533"/>
      <c r="M699" s="536"/>
    </row>
    <row r="700" spans="1:13" ht="21" x14ac:dyDescent="0.35">
      <c r="A700" s="537" t="s">
        <v>472</v>
      </c>
      <c r="B700" s="538"/>
      <c r="C700" s="538"/>
      <c r="D700" s="538"/>
      <c r="E700" s="538"/>
      <c r="F700" s="538"/>
      <c r="G700" s="538"/>
      <c r="H700" s="538"/>
      <c r="I700" s="538"/>
      <c r="J700" s="538"/>
      <c r="K700" s="538"/>
      <c r="L700" s="538"/>
      <c r="M700" s="539"/>
    </row>
    <row r="701" spans="1:13" ht="21" x14ac:dyDescent="0.35">
      <c r="A701" s="189"/>
      <c r="B701" s="540" t="s">
        <v>473</v>
      </c>
      <c r="C701" s="540"/>
      <c r="D701" s="540"/>
      <c r="E701" s="541"/>
      <c r="F701" s="190" t="s">
        <v>474</v>
      </c>
      <c r="G701" s="190"/>
      <c r="H701" s="542" t="s">
        <v>475</v>
      </c>
      <c r="I701" s="543"/>
      <c r="J701" s="544"/>
      <c r="K701" s="191" t="s">
        <v>476</v>
      </c>
      <c r="L701" s="304"/>
      <c r="M701" s="192"/>
    </row>
    <row r="702" spans="1:13" x14ac:dyDescent="0.25">
      <c r="A702" s="545" t="s">
        <v>542</v>
      </c>
      <c r="B702" s="543"/>
      <c r="C702" s="543"/>
      <c r="D702" s="543"/>
      <c r="E702" s="543"/>
      <c r="F702" s="543"/>
      <c r="G702" s="543"/>
      <c r="H702" s="543"/>
      <c r="I702" s="543"/>
      <c r="J702" s="543"/>
      <c r="K702" s="543"/>
      <c r="L702" s="543"/>
      <c r="M702" s="546"/>
    </row>
    <row r="703" spans="1:13" x14ac:dyDescent="0.25">
      <c r="A703" s="516" t="s">
        <v>477</v>
      </c>
      <c r="B703" s="517"/>
      <c r="C703" s="517"/>
      <c r="D703" s="517"/>
      <c r="E703" s="517"/>
      <c r="F703" s="517"/>
      <c r="G703" s="517"/>
      <c r="H703" s="517"/>
      <c r="I703" s="517"/>
      <c r="J703" s="517"/>
      <c r="K703" s="517"/>
      <c r="L703" s="517"/>
      <c r="M703" s="547"/>
    </row>
    <row r="704" spans="1:13" x14ac:dyDescent="0.25">
      <c r="A704" s="523" t="s">
        <v>478</v>
      </c>
      <c r="B704" s="524"/>
      <c r="C704" s="519" t="s">
        <v>241</v>
      </c>
      <c r="D704" s="556"/>
      <c r="E704" s="556"/>
      <c r="F704" s="556"/>
      <c r="G704" s="557"/>
      <c r="H704" s="304" t="s">
        <v>479</v>
      </c>
      <c r="I704" s="193"/>
      <c r="J704" s="558">
        <v>16</v>
      </c>
      <c r="K704" s="558"/>
      <c r="L704" s="558"/>
      <c r="M704" s="559"/>
    </row>
    <row r="705" spans="1:13" x14ac:dyDescent="0.25">
      <c r="A705" s="523" t="s">
        <v>480</v>
      </c>
      <c r="B705" s="524"/>
      <c r="C705" s="519" t="s">
        <v>343</v>
      </c>
      <c r="D705" s="556"/>
      <c r="E705" s="556"/>
      <c r="F705" s="556"/>
      <c r="G705" s="557"/>
      <c r="H705" s="304" t="s">
        <v>481</v>
      </c>
      <c r="I705" s="193"/>
      <c r="J705" s="514" t="s">
        <v>240</v>
      </c>
      <c r="K705" s="558"/>
      <c r="L705" s="558"/>
      <c r="M705" s="559"/>
    </row>
    <row r="706" spans="1:13" x14ac:dyDescent="0.25">
      <c r="A706" s="523" t="s">
        <v>483</v>
      </c>
      <c r="B706" s="524"/>
      <c r="C706" s="519" t="s">
        <v>524</v>
      </c>
      <c r="D706" s="556"/>
      <c r="E706" s="556"/>
      <c r="F706" s="556"/>
      <c r="G706" s="557"/>
      <c r="H706" s="304" t="s">
        <v>485</v>
      </c>
      <c r="I706" s="193"/>
      <c r="J706" s="558">
        <v>9622323777</v>
      </c>
      <c r="K706" s="558"/>
      <c r="L706" s="558"/>
      <c r="M706" s="559"/>
    </row>
    <row r="707" spans="1:13" x14ac:dyDescent="0.25">
      <c r="A707" s="523" t="s">
        <v>486</v>
      </c>
      <c r="B707" s="524"/>
      <c r="C707" s="519" t="s">
        <v>242</v>
      </c>
      <c r="D707" s="556"/>
      <c r="E707" s="556"/>
      <c r="F707" s="556"/>
      <c r="G707" s="557"/>
      <c r="H707" s="523" t="s">
        <v>18</v>
      </c>
      <c r="I707" s="524"/>
      <c r="J707" s="514" t="s">
        <v>244</v>
      </c>
      <c r="K707" s="558"/>
      <c r="L707" s="558"/>
      <c r="M707" s="559"/>
    </row>
    <row r="708" spans="1:13" x14ac:dyDescent="0.25">
      <c r="A708" s="545" t="s">
        <v>487</v>
      </c>
      <c r="B708" s="543"/>
      <c r="C708" s="543"/>
      <c r="D708" s="543"/>
      <c r="E708" s="543"/>
      <c r="F708" s="543"/>
      <c r="G708" s="543"/>
      <c r="H708" s="543"/>
      <c r="I708" s="543"/>
      <c r="J708" s="543"/>
      <c r="K708" s="543"/>
      <c r="L708" s="543"/>
      <c r="M708" s="546"/>
    </row>
    <row r="709" spans="1:13" x14ac:dyDescent="0.25">
      <c r="A709" s="563" t="s">
        <v>488</v>
      </c>
      <c r="B709" s="542" t="s">
        <v>489</v>
      </c>
      <c r="C709" s="543"/>
      <c r="D709" s="543"/>
      <c r="E709" s="543"/>
      <c r="F709" s="543"/>
      <c r="G709" s="544"/>
      <c r="H709" s="542" t="s">
        <v>490</v>
      </c>
      <c r="I709" s="543"/>
      <c r="J709" s="543"/>
      <c r="K709" s="543"/>
      <c r="L709" s="543"/>
      <c r="M709" s="546"/>
    </row>
    <row r="710" spans="1:13" ht="30" x14ac:dyDescent="0.25">
      <c r="A710" s="564"/>
      <c r="B710" s="194" t="s">
        <v>491</v>
      </c>
      <c r="C710" s="194" t="s">
        <v>571</v>
      </c>
      <c r="D710" s="194" t="s">
        <v>572</v>
      </c>
      <c r="E710" s="194" t="s">
        <v>573</v>
      </c>
      <c r="F710" s="194">
        <v>100</v>
      </c>
      <c r="G710" s="195" t="s">
        <v>20</v>
      </c>
      <c r="H710" s="194" t="s">
        <v>492</v>
      </c>
      <c r="I710" s="194" t="s">
        <v>571</v>
      </c>
      <c r="J710" s="194" t="s">
        <v>572</v>
      </c>
      <c r="K710" s="194" t="s">
        <v>493</v>
      </c>
      <c r="L710" s="194">
        <v>100</v>
      </c>
      <c r="M710" s="196" t="s">
        <v>20</v>
      </c>
    </row>
    <row r="711" spans="1:13" x14ac:dyDescent="0.25">
      <c r="A711" s="303" t="s">
        <v>11</v>
      </c>
      <c r="B711" s="23">
        <v>7.5</v>
      </c>
      <c r="C711" s="357">
        <v>4.5</v>
      </c>
      <c r="D711" s="357">
        <v>4.5</v>
      </c>
      <c r="E711" s="23">
        <v>66.5</v>
      </c>
      <c r="F711" s="209">
        <f t="shared" ref="F711" si="73">SUM(B711:E711)</f>
        <v>83</v>
      </c>
      <c r="G711" s="355" t="str">
        <f t="shared" ref="G711:G715" si="74">IF(F711&gt;=91,"A1",IF(F711&gt;=81,"A2",IF(F711&gt;=71,"B1",IF(F711&gt;=61,"B2",IF(F711&gt;=51,"C1",IF(F711&gt;=41,"C2",IF(F711&gt;=33,"D","E")))))))</f>
        <v>A2</v>
      </c>
      <c r="H711" s="355">
        <v>8.75</v>
      </c>
      <c r="I711" s="355">
        <v>5</v>
      </c>
      <c r="J711" s="355">
        <v>5</v>
      </c>
      <c r="K711" s="209">
        <v>63.5</v>
      </c>
      <c r="L711" s="209">
        <f t="shared" ref="L711" si="75">SUM(H711:K711)</f>
        <v>82.25</v>
      </c>
      <c r="M711" s="355" t="str">
        <f t="shared" ref="M711:M715" si="76">IF(L711&gt;=91,"A1",IF(L711&gt;=81,"A2",IF(L711&gt;=71,"B1",IF(L711&gt;=61,"B2",IF(L711&gt;=51,"C1",IF(L711&gt;=41,"C2",IF(L711&gt;=33,"D","E")))))))</f>
        <v>A2</v>
      </c>
    </row>
    <row r="712" spans="1:13" ht="15.75" x14ac:dyDescent="0.25">
      <c r="A712" s="303" t="s">
        <v>12</v>
      </c>
      <c r="B712" s="143">
        <v>8</v>
      </c>
      <c r="C712" s="357">
        <v>4.5</v>
      </c>
      <c r="D712" s="357">
        <v>4.5</v>
      </c>
      <c r="E712" s="357">
        <v>62.5</v>
      </c>
      <c r="F712" s="209">
        <f t="shared" ref="F712:F715" si="77">(B712+C712+D712+E712)</f>
        <v>79.5</v>
      </c>
      <c r="G712" s="355" t="str">
        <f t="shared" si="74"/>
        <v>B1</v>
      </c>
      <c r="H712" s="34">
        <v>8.25</v>
      </c>
      <c r="I712" s="355">
        <v>4</v>
      </c>
      <c r="J712" s="355">
        <v>5</v>
      </c>
      <c r="K712" s="29">
        <v>65.5</v>
      </c>
      <c r="L712" s="208">
        <f t="shared" ref="L712:L715" si="78">SUM(H712:K712)</f>
        <v>82.75</v>
      </c>
      <c r="M712" s="354" t="str">
        <f t="shared" si="76"/>
        <v>A2</v>
      </c>
    </row>
    <row r="713" spans="1:13" ht="15.75" x14ac:dyDescent="0.25">
      <c r="A713" s="303" t="s">
        <v>494</v>
      </c>
      <c r="B713" s="357">
        <v>3.5</v>
      </c>
      <c r="C713" s="357">
        <v>4.5</v>
      </c>
      <c r="D713" s="357">
        <v>4.5</v>
      </c>
      <c r="E713" s="357">
        <v>45</v>
      </c>
      <c r="F713" s="356">
        <f t="shared" si="77"/>
        <v>57.5</v>
      </c>
      <c r="G713" s="356" t="str">
        <f t="shared" si="74"/>
        <v>C1</v>
      </c>
      <c r="H713" s="34">
        <v>4</v>
      </c>
      <c r="I713" s="357">
        <v>4</v>
      </c>
      <c r="J713" s="357">
        <v>3.5</v>
      </c>
      <c r="K713" s="29">
        <v>34</v>
      </c>
      <c r="L713" s="208">
        <f t="shared" si="78"/>
        <v>45.5</v>
      </c>
      <c r="M713" s="354" t="str">
        <f t="shared" si="76"/>
        <v>C2</v>
      </c>
    </row>
    <row r="714" spans="1:13" ht="15.75" x14ac:dyDescent="0.25">
      <c r="A714" s="303" t="s">
        <v>23</v>
      </c>
      <c r="B714" s="357">
        <v>7.5</v>
      </c>
      <c r="C714" s="357">
        <v>4.5</v>
      </c>
      <c r="D714" s="357">
        <v>4</v>
      </c>
      <c r="E714" s="357">
        <v>58</v>
      </c>
      <c r="F714" s="356">
        <f t="shared" si="77"/>
        <v>74</v>
      </c>
      <c r="G714" s="356" t="str">
        <f t="shared" si="74"/>
        <v>B1</v>
      </c>
      <c r="H714" s="34">
        <v>5.25</v>
      </c>
      <c r="I714" s="207">
        <v>5</v>
      </c>
      <c r="J714" s="198">
        <v>4</v>
      </c>
      <c r="K714" s="29">
        <v>58</v>
      </c>
      <c r="L714" s="208">
        <f t="shared" si="78"/>
        <v>72.25</v>
      </c>
      <c r="M714" s="208" t="str">
        <f t="shared" si="76"/>
        <v>B1</v>
      </c>
    </row>
    <row r="715" spans="1:13" x14ac:dyDescent="0.25">
      <c r="A715" s="303" t="s">
        <v>26</v>
      </c>
      <c r="B715" s="114">
        <v>8.25</v>
      </c>
      <c r="C715" s="357">
        <v>5</v>
      </c>
      <c r="D715" s="357">
        <v>5</v>
      </c>
      <c r="E715" s="357">
        <v>60</v>
      </c>
      <c r="F715" s="208">
        <f t="shared" si="77"/>
        <v>78.25</v>
      </c>
      <c r="G715" s="356" t="str">
        <f t="shared" si="74"/>
        <v>B1</v>
      </c>
      <c r="H715" s="355">
        <v>9</v>
      </c>
      <c r="I715" s="355">
        <v>5</v>
      </c>
      <c r="J715" s="355">
        <v>5</v>
      </c>
      <c r="K715" s="355">
        <v>62</v>
      </c>
      <c r="L715" s="43">
        <f t="shared" si="78"/>
        <v>81</v>
      </c>
      <c r="M715" s="354" t="str">
        <f t="shared" si="76"/>
        <v>A2</v>
      </c>
    </row>
    <row r="716" spans="1:13" x14ac:dyDescent="0.25">
      <c r="A716" s="303" t="s">
        <v>574</v>
      </c>
      <c r="B716" s="349"/>
      <c r="C716" s="349"/>
      <c r="D716" s="349"/>
      <c r="E716" s="367">
        <v>40</v>
      </c>
      <c r="F716" s="197"/>
      <c r="G716" s="349"/>
      <c r="H716" s="349"/>
      <c r="I716" s="349"/>
      <c r="J716" s="349"/>
      <c r="K716" s="349">
        <v>40</v>
      </c>
      <c r="L716" s="349"/>
      <c r="M716" s="350"/>
    </row>
    <row r="717" spans="1:13" x14ac:dyDescent="0.25">
      <c r="A717" s="303" t="s">
        <v>575</v>
      </c>
      <c r="B717" s="349"/>
      <c r="C717" s="349"/>
      <c r="D717" s="349"/>
      <c r="E717" s="31">
        <v>39.5</v>
      </c>
      <c r="F717" s="349"/>
      <c r="G717" s="349"/>
      <c r="H717" s="349"/>
      <c r="I717" s="349"/>
      <c r="J717" s="349"/>
      <c r="K717" s="31">
        <v>47.5</v>
      </c>
      <c r="L717" s="349"/>
      <c r="M717" s="350"/>
    </row>
    <row r="718" spans="1:13" x14ac:dyDescent="0.25">
      <c r="A718" s="303" t="s">
        <v>576</v>
      </c>
      <c r="B718" s="349"/>
      <c r="C718" s="349"/>
      <c r="D718" s="349"/>
      <c r="E718" s="349">
        <v>38</v>
      </c>
      <c r="F718" s="349"/>
      <c r="G718" s="349"/>
      <c r="H718" s="349"/>
      <c r="I718" s="349"/>
      <c r="J718" s="349"/>
      <c r="K718" s="349">
        <v>45.5</v>
      </c>
      <c r="L718" s="349"/>
      <c r="M718" s="350"/>
    </row>
    <row r="719" spans="1:13" x14ac:dyDescent="0.25">
      <c r="A719" s="303" t="s">
        <v>577</v>
      </c>
      <c r="B719" s="349"/>
      <c r="C719" s="349"/>
      <c r="D719" s="349"/>
      <c r="E719" s="349">
        <v>39</v>
      </c>
      <c r="F719" s="349"/>
      <c r="G719" s="349"/>
      <c r="H719" s="349"/>
      <c r="I719" s="349"/>
      <c r="J719" s="349"/>
      <c r="K719" s="349">
        <v>26</v>
      </c>
      <c r="L719" s="349"/>
      <c r="M719" s="350"/>
    </row>
    <row r="720" spans="1:13" ht="26.25" x14ac:dyDescent="0.25">
      <c r="A720" s="303" t="s">
        <v>497</v>
      </c>
      <c r="B720" s="305">
        <v>500</v>
      </c>
      <c r="C720" s="301" t="s">
        <v>498</v>
      </c>
      <c r="D720" s="200">
        <f>(F711+F712+F713+F714+F715)</f>
        <v>372.25</v>
      </c>
      <c r="E720" s="199"/>
      <c r="F720" s="301" t="s">
        <v>578</v>
      </c>
      <c r="G720" s="200">
        <f>(D720/500)*100</f>
        <v>74.45</v>
      </c>
      <c r="H720" s="199"/>
      <c r="I720" s="311"/>
      <c r="J720" s="513" t="s">
        <v>579</v>
      </c>
      <c r="K720" s="513"/>
      <c r="L720" s="514" t="str">
        <f>IF(G720&gt;=91,"A1",IF(G720&gt;=81,"A2",IF(G720&gt;=71,"B1",IF(G720&gt;=61,"B2",IF(G720&gt;=51,"C1",IF(G720&gt;=41,"C2",IF(G720&gt;=33,"D","E")))))))</f>
        <v>B1</v>
      </c>
      <c r="M720" s="515" t="str">
        <f t="shared" ref="M720:M722" si="79">IF(K720&gt;=91,"A1",IF(K720&gt;=81,"A2",IF(K720&gt;=71,"B1",IF(K720&gt;=61,"B2",IF(K720&gt;=51,"C1",IF(K720&gt;=41,"C2",IF(K720&gt;=33,"D","E")))))))</f>
        <v>E</v>
      </c>
    </row>
    <row r="721" spans="1:13" ht="26.25" x14ac:dyDescent="0.25">
      <c r="A721" s="312" t="s">
        <v>499</v>
      </c>
      <c r="B721" s="305">
        <v>500</v>
      </c>
      <c r="C721" s="301" t="s">
        <v>500</v>
      </c>
      <c r="D721" s="200">
        <f>(L711+L712+L713+L714+L715)</f>
        <v>363.75</v>
      </c>
      <c r="E721" s="199"/>
      <c r="F721" s="301" t="s">
        <v>580</v>
      </c>
      <c r="G721" s="200">
        <f>D721/500*100</f>
        <v>72.75</v>
      </c>
      <c r="H721" s="200"/>
      <c r="I721" s="313"/>
      <c r="J721" s="513" t="s">
        <v>581</v>
      </c>
      <c r="K721" s="513"/>
      <c r="L721" s="514" t="str">
        <f>IF(G721&gt;=91,"A1",IF(G721&gt;=81,"A2",IF(G721&gt;=71,"B1",IF(G721&gt;=61,"B2",IF(G721&gt;=51,"C1",IF(G721&gt;=41,"C2",IF(G721&gt;=33,"D","E")))))))</f>
        <v>B1</v>
      </c>
      <c r="M721" s="515" t="str">
        <f t="shared" si="79"/>
        <v>E</v>
      </c>
    </row>
    <row r="722" spans="1:13" x14ac:dyDescent="0.25">
      <c r="A722" s="314" t="s">
        <v>543</v>
      </c>
      <c r="B722" s="322">
        <v>1000</v>
      </c>
      <c r="C722" s="322">
        <f>(D720+D721)</f>
        <v>736</v>
      </c>
      <c r="D722" s="527"/>
      <c r="E722" s="527"/>
      <c r="F722" s="319" t="s">
        <v>582</v>
      </c>
      <c r="G722" s="319"/>
      <c r="H722" s="319"/>
      <c r="I722" s="324">
        <f>(C722/1000)*100</f>
        <v>73.599999999999994</v>
      </c>
      <c r="J722" s="319" t="s">
        <v>501</v>
      </c>
      <c r="K722" s="319"/>
      <c r="L722" s="528" t="str">
        <f>IF(I722&gt;=91,"A1",IF(I722&gt;=81,"A2",IF(I722&gt;=71,"B1",IF(I722&gt;=61,"B2",IF(I722&gt;=51,"C1",IF(I722&gt;=41,"C2",IF(I722&gt;=33,"D","E")))))))</f>
        <v>B1</v>
      </c>
      <c r="M722" s="529" t="str">
        <f t="shared" si="79"/>
        <v>E</v>
      </c>
    </row>
    <row r="723" spans="1:13" x14ac:dyDescent="0.25">
      <c r="A723" s="530" t="s">
        <v>376</v>
      </c>
      <c r="B723" s="531"/>
      <c r="C723" s="531"/>
      <c r="D723" s="531"/>
      <c r="E723" s="531"/>
      <c r="F723" s="531"/>
      <c r="G723" s="531"/>
      <c r="H723" s="531"/>
      <c r="I723" s="531"/>
      <c r="J723" s="531"/>
      <c r="K723" s="531"/>
      <c r="L723" s="531"/>
      <c r="M723" s="532"/>
    </row>
    <row r="724" spans="1:13" x14ac:dyDescent="0.25">
      <c r="A724" s="509" t="s">
        <v>377</v>
      </c>
      <c r="B724" s="510"/>
      <c r="C724" s="510"/>
      <c r="D724" s="510"/>
      <c r="E724" s="510"/>
      <c r="F724" s="510"/>
      <c r="G724" s="510"/>
      <c r="H724" s="510"/>
      <c r="I724" s="510"/>
      <c r="J724" s="510"/>
      <c r="K724" s="510"/>
      <c r="L724" s="510"/>
      <c r="M724" s="511"/>
    </row>
    <row r="725" spans="1:13" x14ac:dyDescent="0.25">
      <c r="A725" s="509" t="s">
        <v>378</v>
      </c>
      <c r="B725" s="510"/>
      <c r="C725" s="510"/>
      <c r="D725" s="510"/>
      <c r="E725" s="510"/>
      <c r="F725" s="510" t="s">
        <v>583</v>
      </c>
      <c r="G725" s="510"/>
      <c r="H725" s="510"/>
      <c r="I725" s="510"/>
      <c r="J725" s="510"/>
      <c r="K725" s="510" t="s">
        <v>502</v>
      </c>
      <c r="L725" s="510"/>
      <c r="M725" s="511"/>
    </row>
    <row r="726" spans="1:13" x14ac:dyDescent="0.25">
      <c r="A726" s="525" t="s">
        <v>380</v>
      </c>
      <c r="B726" s="526"/>
      <c r="C726" s="526"/>
      <c r="D726" s="526"/>
      <c r="E726" s="526"/>
      <c r="F726" s="514" t="s">
        <v>397</v>
      </c>
      <c r="G726" s="514"/>
      <c r="H726" s="514"/>
      <c r="I726" s="514"/>
      <c r="J726" s="514"/>
      <c r="K726" s="514" t="s">
        <v>397</v>
      </c>
      <c r="L726" s="514"/>
      <c r="M726" s="515"/>
    </row>
    <row r="727" spans="1:13" x14ac:dyDescent="0.25">
      <c r="A727" s="509" t="s">
        <v>381</v>
      </c>
      <c r="B727" s="510"/>
      <c r="C727" s="510"/>
      <c r="D727" s="510"/>
      <c r="E727" s="510"/>
      <c r="F727" s="510"/>
      <c r="G727" s="510"/>
      <c r="H727" s="510"/>
      <c r="I727" s="510"/>
      <c r="J727" s="510"/>
      <c r="K727" s="510"/>
      <c r="L727" s="510"/>
      <c r="M727" s="511"/>
    </row>
    <row r="728" spans="1:13" x14ac:dyDescent="0.25">
      <c r="A728" s="509" t="s">
        <v>378</v>
      </c>
      <c r="B728" s="510"/>
      <c r="C728" s="510"/>
      <c r="D728" s="510"/>
      <c r="E728" s="510"/>
      <c r="F728" s="510" t="s">
        <v>583</v>
      </c>
      <c r="G728" s="510"/>
      <c r="H728" s="510"/>
      <c r="I728" s="510"/>
      <c r="J728" s="510"/>
      <c r="K728" s="510" t="s">
        <v>502</v>
      </c>
      <c r="L728" s="510"/>
      <c r="M728" s="511"/>
    </row>
    <row r="729" spans="1:13" x14ac:dyDescent="0.25">
      <c r="A729" s="523" t="s">
        <v>382</v>
      </c>
      <c r="B729" s="524"/>
      <c r="C729" s="524"/>
      <c r="D729" s="524"/>
      <c r="E729" s="524"/>
      <c r="F729" s="510" t="s">
        <v>402</v>
      </c>
      <c r="G729" s="510"/>
      <c r="H729" s="510"/>
      <c r="I729" s="510"/>
      <c r="J729" s="510"/>
      <c r="K729" s="510" t="s">
        <v>402</v>
      </c>
      <c r="L729" s="510"/>
      <c r="M729" s="511"/>
    </row>
    <row r="730" spans="1:13" x14ac:dyDescent="0.25">
      <c r="A730" s="523" t="s">
        <v>383</v>
      </c>
      <c r="B730" s="524"/>
      <c r="C730" s="524"/>
      <c r="D730" s="524"/>
      <c r="E730" s="524"/>
      <c r="F730" s="514" t="s">
        <v>397</v>
      </c>
      <c r="G730" s="514"/>
      <c r="H730" s="514"/>
      <c r="I730" s="514"/>
      <c r="J730" s="514"/>
      <c r="K730" s="514" t="s">
        <v>397</v>
      </c>
      <c r="L730" s="514"/>
      <c r="M730" s="515"/>
    </row>
    <row r="731" spans="1:13" x14ac:dyDescent="0.25">
      <c r="A731" s="516" t="s">
        <v>384</v>
      </c>
      <c r="B731" s="517"/>
      <c r="C731" s="517"/>
      <c r="D731" s="517"/>
      <c r="E731" s="518"/>
      <c r="F731" s="519" t="s">
        <v>397</v>
      </c>
      <c r="G731" s="520"/>
      <c r="H731" s="520"/>
      <c r="I731" s="520"/>
      <c r="J731" s="521"/>
      <c r="K731" s="519" t="s">
        <v>397</v>
      </c>
      <c r="L731" s="520"/>
      <c r="M731" s="522"/>
    </row>
    <row r="732" spans="1:13" x14ac:dyDescent="0.25">
      <c r="A732" s="516" t="s">
        <v>385</v>
      </c>
      <c r="B732" s="517"/>
      <c r="C732" s="517"/>
      <c r="D732" s="517"/>
      <c r="E732" s="518"/>
      <c r="F732" s="519" t="s">
        <v>397</v>
      </c>
      <c r="G732" s="520"/>
      <c r="H732" s="520"/>
      <c r="I732" s="520"/>
      <c r="J732" s="521"/>
      <c r="K732" s="519" t="s">
        <v>397</v>
      </c>
      <c r="L732" s="520"/>
      <c r="M732" s="522"/>
    </row>
    <row r="733" spans="1:13" x14ac:dyDescent="0.25">
      <c r="A733" s="509" t="s">
        <v>386</v>
      </c>
      <c r="B733" s="510"/>
      <c r="C733" s="510"/>
      <c r="D733" s="510"/>
      <c r="E733" s="510"/>
      <c r="F733" s="510"/>
      <c r="G733" s="510"/>
      <c r="H733" s="510"/>
      <c r="I733" s="510"/>
      <c r="J733" s="510"/>
      <c r="K733" s="510"/>
      <c r="L733" s="510"/>
      <c r="M733" s="511"/>
    </row>
    <row r="734" spans="1:13" x14ac:dyDescent="0.25">
      <c r="A734" s="509" t="s">
        <v>378</v>
      </c>
      <c r="B734" s="510"/>
      <c r="C734" s="510"/>
      <c r="D734" s="510"/>
      <c r="E734" s="510"/>
      <c r="F734" s="510" t="s">
        <v>583</v>
      </c>
      <c r="G734" s="510"/>
      <c r="H734" s="510"/>
      <c r="I734" s="510"/>
      <c r="J734" s="510"/>
      <c r="K734" s="510" t="s">
        <v>502</v>
      </c>
      <c r="L734" s="510"/>
      <c r="M734" s="511"/>
    </row>
    <row r="735" spans="1:13" x14ac:dyDescent="0.25">
      <c r="A735" s="525" t="s">
        <v>387</v>
      </c>
      <c r="B735" s="526"/>
      <c r="C735" s="526"/>
      <c r="D735" s="526"/>
      <c r="E735" s="526"/>
      <c r="F735" s="526"/>
      <c r="G735" s="514" t="s">
        <v>596</v>
      </c>
      <c r="H735" s="514"/>
      <c r="I735" s="514"/>
      <c r="J735" s="514"/>
      <c r="K735" s="514"/>
      <c r="L735" s="514"/>
      <c r="M735" s="515"/>
    </row>
    <row r="736" spans="1:13" x14ac:dyDescent="0.25">
      <c r="A736" s="303" t="s">
        <v>503</v>
      </c>
      <c r="B736" s="519" t="s">
        <v>611</v>
      </c>
      <c r="C736" s="520"/>
      <c r="D736" s="520"/>
      <c r="E736" s="520"/>
      <c r="F736" s="520"/>
      <c r="G736" s="520"/>
      <c r="H736" s="520"/>
      <c r="I736" s="520"/>
      <c r="J736" s="520"/>
      <c r="K736" s="520"/>
      <c r="L736" s="520"/>
      <c r="M736" s="522"/>
    </row>
    <row r="737" spans="1:13" x14ac:dyDescent="0.25">
      <c r="A737" s="303" t="s">
        <v>388</v>
      </c>
      <c r="B737" s="519" t="s">
        <v>607</v>
      </c>
      <c r="C737" s="520"/>
      <c r="D737" s="520"/>
      <c r="E737" s="520"/>
      <c r="F737" s="520"/>
      <c r="G737" s="520"/>
      <c r="H737" s="520"/>
      <c r="I737" s="520"/>
      <c r="J737" s="520"/>
      <c r="K737" s="520"/>
      <c r="L737" s="520"/>
      <c r="M737" s="522"/>
    </row>
    <row r="738" spans="1:13" x14ac:dyDescent="0.25">
      <c r="A738" s="509" t="s">
        <v>584</v>
      </c>
      <c r="B738" s="510"/>
      <c r="C738" s="510"/>
      <c r="D738" s="510" t="s">
        <v>613</v>
      </c>
      <c r="E738" s="510"/>
      <c r="F738" s="510"/>
      <c r="G738" s="510"/>
      <c r="H738" s="510"/>
      <c r="I738" s="510"/>
      <c r="J738" s="510" t="s">
        <v>504</v>
      </c>
      <c r="K738" s="510"/>
      <c r="L738" s="510"/>
      <c r="M738" s="511"/>
    </row>
    <row r="739" spans="1:13" x14ac:dyDescent="0.25">
      <c r="A739" s="509"/>
      <c r="B739" s="510"/>
      <c r="C739" s="510"/>
      <c r="D739" s="510"/>
      <c r="E739" s="510"/>
      <c r="F739" s="510"/>
      <c r="G739" s="510"/>
      <c r="H739" s="510"/>
      <c r="I739" s="510"/>
      <c r="J739" s="510"/>
      <c r="K739" s="510"/>
      <c r="L739" s="510"/>
      <c r="M739" s="511"/>
    </row>
    <row r="740" spans="1:13" x14ac:dyDescent="0.25">
      <c r="A740" s="509"/>
      <c r="B740" s="510"/>
      <c r="C740" s="510"/>
      <c r="D740" s="510"/>
      <c r="E740" s="510"/>
      <c r="F740" s="510"/>
      <c r="G740" s="510"/>
      <c r="H740" s="510"/>
      <c r="I740" s="510"/>
      <c r="J740" s="510"/>
      <c r="K740" s="510"/>
      <c r="L740" s="510"/>
      <c r="M740" s="511"/>
    </row>
    <row r="741" spans="1:13" x14ac:dyDescent="0.25">
      <c r="A741" s="509"/>
      <c r="B741" s="510"/>
      <c r="C741" s="510"/>
      <c r="D741" s="510"/>
      <c r="E741" s="510"/>
      <c r="F741" s="510"/>
      <c r="G741" s="510"/>
      <c r="H741" s="510"/>
      <c r="I741" s="510"/>
      <c r="J741" s="510"/>
      <c r="K741" s="510"/>
      <c r="L741" s="510"/>
      <c r="M741" s="511"/>
    </row>
    <row r="742" spans="1:13" x14ac:dyDescent="0.25">
      <c r="A742" s="551" t="s">
        <v>389</v>
      </c>
      <c r="B742" s="552"/>
      <c r="C742" s="552"/>
      <c r="D742" s="552"/>
      <c r="E742" s="552"/>
      <c r="F742" s="552"/>
      <c r="G742" s="552"/>
      <c r="H742" s="553" t="s">
        <v>390</v>
      </c>
      <c r="I742" s="554"/>
      <c r="J742" s="554"/>
      <c r="K742" s="554"/>
      <c r="L742" s="554"/>
      <c r="M742" s="555"/>
    </row>
    <row r="743" spans="1:13" x14ac:dyDescent="0.25">
      <c r="A743" s="306" t="s">
        <v>391</v>
      </c>
      <c r="B743" s="552" t="s">
        <v>20</v>
      </c>
      <c r="C743" s="552"/>
      <c r="D743" s="316" t="s">
        <v>391</v>
      </c>
      <c r="E743" s="307"/>
      <c r="F743" s="552" t="s">
        <v>20</v>
      </c>
      <c r="G743" s="552"/>
      <c r="H743" s="317"/>
      <c r="I743" s="317"/>
      <c r="J743" s="318" t="s">
        <v>392</v>
      </c>
      <c r="K743" s="317"/>
      <c r="L743" s="318" t="s">
        <v>20</v>
      </c>
      <c r="M743" s="201"/>
    </row>
    <row r="744" spans="1:13" x14ac:dyDescent="0.25">
      <c r="A744" s="202" t="s">
        <v>393</v>
      </c>
      <c r="B744" s="548" t="s">
        <v>394</v>
      </c>
      <c r="C744" s="548"/>
      <c r="D744" s="548" t="s">
        <v>395</v>
      </c>
      <c r="E744" s="548"/>
      <c r="F744" s="548" t="s">
        <v>396</v>
      </c>
      <c r="G744" s="548"/>
      <c r="H744" s="317"/>
      <c r="I744" s="317"/>
      <c r="J744" s="549">
        <v>3</v>
      </c>
      <c r="K744" s="550"/>
      <c r="L744" s="307" t="s">
        <v>397</v>
      </c>
      <c r="M744" s="201"/>
    </row>
    <row r="745" spans="1:13" x14ac:dyDescent="0.25">
      <c r="A745" s="202" t="s">
        <v>398</v>
      </c>
      <c r="B745" s="548" t="s">
        <v>399</v>
      </c>
      <c r="C745" s="548"/>
      <c r="D745" s="548" t="s">
        <v>400</v>
      </c>
      <c r="E745" s="548"/>
      <c r="F745" s="548" t="s">
        <v>401</v>
      </c>
      <c r="G745" s="548"/>
      <c r="H745" s="317"/>
      <c r="I745" s="317"/>
      <c r="J745" s="549">
        <v>2</v>
      </c>
      <c r="K745" s="550"/>
      <c r="L745" s="307" t="s">
        <v>402</v>
      </c>
      <c r="M745" s="201"/>
    </row>
    <row r="746" spans="1:13" x14ac:dyDescent="0.25">
      <c r="A746" s="202" t="s">
        <v>403</v>
      </c>
      <c r="B746" s="548" t="s">
        <v>404</v>
      </c>
      <c r="C746" s="548"/>
      <c r="D746" s="548" t="s">
        <v>405</v>
      </c>
      <c r="E746" s="548"/>
      <c r="F746" s="548" t="s">
        <v>406</v>
      </c>
      <c r="G746" s="548"/>
      <c r="H746" s="317"/>
      <c r="I746" s="317"/>
      <c r="J746" s="549">
        <v>1</v>
      </c>
      <c r="K746" s="550"/>
      <c r="L746" s="307" t="s">
        <v>407</v>
      </c>
      <c r="M746" s="201"/>
    </row>
    <row r="747" spans="1:13" ht="15.75" thickBot="1" x14ac:dyDescent="0.3">
      <c r="A747" s="203" t="s">
        <v>408</v>
      </c>
      <c r="B747" s="560" t="s">
        <v>409</v>
      </c>
      <c r="C747" s="560"/>
      <c r="D747" s="560" t="s">
        <v>410</v>
      </c>
      <c r="E747" s="560"/>
      <c r="F747" s="560" t="s">
        <v>411</v>
      </c>
      <c r="G747" s="560"/>
      <c r="H747" s="204"/>
      <c r="I747" s="204"/>
      <c r="J747" s="204"/>
      <c r="K747" s="204"/>
      <c r="L747" s="204"/>
      <c r="M747" s="205"/>
    </row>
    <row r="748" spans="1:13" ht="15.75" thickBot="1" x14ac:dyDescent="0.3"/>
    <row r="749" spans="1:13" ht="15.75" x14ac:dyDescent="0.25">
      <c r="A749" s="188"/>
      <c r="B749" s="533" t="s">
        <v>470</v>
      </c>
      <c r="C749" s="533"/>
      <c r="D749" s="533"/>
      <c r="E749" s="533"/>
      <c r="F749" s="533"/>
      <c r="G749" s="533"/>
      <c r="H749" s="533"/>
      <c r="I749" s="534"/>
      <c r="J749" s="535" t="s">
        <v>471</v>
      </c>
      <c r="K749" s="533"/>
      <c r="L749" s="533"/>
      <c r="M749" s="536"/>
    </row>
    <row r="750" spans="1:13" ht="21" x14ac:dyDescent="0.35">
      <c r="A750" s="537" t="s">
        <v>472</v>
      </c>
      <c r="B750" s="538"/>
      <c r="C750" s="538"/>
      <c r="D750" s="538"/>
      <c r="E750" s="538"/>
      <c r="F750" s="538"/>
      <c r="G750" s="538"/>
      <c r="H750" s="538"/>
      <c r="I750" s="538"/>
      <c r="J750" s="538"/>
      <c r="K750" s="538"/>
      <c r="L750" s="538"/>
      <c r="M750" s="539"/>
    </row>
    <row r="751" spans="1:13" ht="21" x14ac:dyDescent="0.35">
      <c r="A751" s="189"/>
      <c r="B751" s="540" t="s">
        <v>473</v>
      </c>
      <c r="C751" s="540"/>
      <c r="D751" s="540"/>
      <c r="E751" s="541"/>
      <c r="F751" s="190" t="s">
        <v>474</v>
      </c>
      <c r="G751" s="190"/>
      <c r="H751" s="542" t="s">
        <v>475</v>
      </c>
      <c r="I751" s="543"/>
      <c r="J751" s="544"/>
      <c r="K751" s="191" t="s">
        <v>476</v>
      </c>
      <c r="L751" s="304"/>
      <c r="M751" s="192"/>
    </row>
    <row r="752" spans="1:13" x14ac:dyDescent="0.25">
      <c r="A752" s="545" t="s">
        <v>542</v>
      </c>
      <c r="B752" s="543"/>
      <c r="C752" s="543"/>
      <c r="D752" s="543"/>
      <c r="E752" s="543"/>
      <c r="F752" s="543"/>
      <c r="G752" s="543"/>
      <c r="H752" s="543"/>
      <c r="I752" s="543"/>
      <c r="J752" s="543"/>
      <c r="K752" s="543"/>
      <c r="L752" s="543"/>
      <c r="M752" s="546"/>
    </row>
    <row r="753" spans="1:13" x14ac:dyDescent="0.25">
      <c r="A753" s="516" t="s">
        <v>477</v>
      </c>
      <c r="B753" s="517"/>
      <c r="C753" s="517"/>
      <c r="D753" s="517"/>
      <c r="E753" s="517"/>
      <c r="F753" s="517"/>
      <c r="G753" s="517"/>
      <c r="H753" s="517"/>
      <c r="I753" s="517"/>
      <c r="J753" s="517"/>
      <c r="K753" s="517"/>
      <c r="L753" s="517"/>
      <c r="M753" s="547"/>
    </row>
    <row r="754" spans="1:13" x14ac:dyDescent="0.25">
      <c r="A754" s="523" t="s">
        <v>478</v>
      </c>
      <c r="B754" s="524"/>
      <c r="C754" s="519" t="s">
        <v>346</v>
      </c>
      <c r="D754" s="556"/>
      <c r="E754" s="556"/>
      <c r="F754" s="556"/>
      <c r="G754" s="557"/>
      <c r="H754" s="304" t="s">
        <v>479</v>
      </c>
      <c r="I754" s="193"/>
      <c r="J754" s="558">
        <v>17</v>
      </c>
      <c r="K754" s="558"/>
      <c r="L754" s="558"/>
      <c r="M754" s="559"/>
    </row>
    <row r="755" spans="1:13" x14ac:dyDescent="0.25">
      <c r="A755" s="523" t="s">
        <v>480</v>
      </c>
      <c r="B755" s="524"/>
      <c r="C755" s="519" t="s">
        <v>343</v>
      </c>
      <c r="D755" s="556"/>
      <c r="E755" s="556"/>
      <c r="F755" s="556"/>
      <c r="G755" s="557"/>
      <c r="H755" s="304" t="s">
        <v>481</v>
      </c>
      <c r="I755" s="193"/>
      <c r="J755" s="514" t="s">
        <v>247</v>
      </c>
      <c r="K755" s="558"/>
      <c r="L755" s="558"/>
      <c r="M755" s="559"/>
    </row>
    <row r="756" spans="1:13" x14ac:dyDescent="0.25">
      <c r="A756" s="523" t="s">
        <v>483</v>
      </c>
      <c r="B756" s="524"/>
      <c r="C756" s="519" t="s">
        <v>525</v>
      </c>
      <c r="D756" s="556"/>
      <c r="E756" s="556"/>
      <c r="F756" s="556"/>
      <c r="G756" s="557"/>
      <c r="H756" s="304" t="s">
        <v>485</v>
      </c>
      <c r="I756" s="193"/>
      <c r="J756" s="558">
        <v>6005287747</v>
      </c>
      <c r="K756" s="558"/>
      <c r="L756" s="558"/>
      <c r="M756" s="559"/>
    </row>
    <row r="757" spans="1:13" x14ac:dyDescent="0.25">
      <c r="A757" s="523" t="s">
        <v>486</v>
      </c>
      <c r="B757" s="524"/>
      <c r="C757" s="519" t="s">
        <v>249</v>
      </c>
      <c r="D757" s="556"/>
      <c r="E757" s="556"/>
      <c r="F757" s="556"/>
      <c r="G757" s="557"/>
      <c r="H757" s="523" t="s">
        <v>18</v>
      </c>
      <c r="I757" s="524"/>
      <c r="J757" s="514" t="s">
        <v>250</v>
      </c>
      <c r="K757" s="558"/>
      <c r="L757" s="558"/>
      <c r="M757" s="559"/>
    </row>
    <row r="758" spans="1:13" x14ac:dyDescent="0.25">
      <c r="A758" s="545" t="s">
        <v>487</v>
      </c>
      <c r="B758" s="543"/>
      <c r="C758" s="543"/>
      <c r="D758" s="543"/>
      <c r="E758" s="543"/>
      <c r="F758" s="543"/>
      <c r="G758" s="543"/>
      <c r="H758" s="543"/>
      <c r="I758" s="543"/>
      <c r="J758" s="543"/>
      <c r="K758" s="543"/>
      <c r="L758" s="543"/>
      <c r="M758" s="546"/>
    </row>
    <row r="759" spans="1:13" x14ac:dyDescent="0.25">
      <c r="A759" s="563" t="s">
        <v>488</v>
      </c>
      <c r="B759" s="542" t="s">
        <v>489</v>
      </c>
      <c r="C759" s="543"/>
      <c r="D759" s="543"/>
      <c r="E759" s="543"/>
      <c r="F759" s="543"/>
      <c r="G759" s="544"/>
      <c r="H759" s="542" t="s">
        <v>490</v>
      </c>
      <c r="I759" s="543"/>
      <c r="J759" s="543"/>
      <c r="K759" s="543"/>
      <c r="L759" s="543"/>
      <c r="M759" s="546"/>
    </row>
    <row r="760" spans="1:13" ht="30" x14ac:dyDescent="0.25">
      <c r="A760" s="564"/>
      <c r="B760" s="194" t="s">
        <v>491</v>
      </c>
      <c r="C760" s="194" t="s">
        <v>571</v>
      </c>
      <c r="D760" s="194" t="s">
        <v>572</v>
      </c>
      <c r="E760" s="194" t="s">
        <v>573</v>
      </c>
      <c r="F760" s="194">
        <v>100</v>
      </c>
      <c r="G760" s="195" t="s">
        <v>20</v>
      </c>
      <c r="H760" s="194" t="s">
        <v>492</v>
      </c>
      <c r="I760" s="194" t="s">
        <v>571</v>
      </c>
      <c r="J760" s="194" t="s">
        <v>572</v>
      </c>
      <c r="K760" s="194" t="s">
        <v>493</v>
      </c>
      <c r="L760" s="194">
        <v>100</v>
      </c>
      <c r="M760" s="196" t="s">
        <v>20</v>
      </c>
    </row>
    <row r="761" spans="1:13" x14ac:dyDescent="0.25">
      <c r="A761" s="303" t="s">
        <v>11</v>
      </c>
      <c r="B761" s="359">
        <v>9</v>
      </c>
      <c r="C761" s="349">
        <v>4.5</v>
      </c>
      <c r="D761" s="349">
        <v>5</v>
      </c>
      <c r="E761" s="359">
        <v>67.5</v>
      </c>
      <c r="F761" s="198">
        <f>SUM(B761:E761)</f>
        <v>86</v>
      </c>
      <c r="G761" s="349" t="str">
        <f>IF(F761&gt;=91,"A1",IF(F761&gt;=81,"A2",IF(F761&gt;=71,"B1",IF(F761&gt;=61,"B2",IF(F761&gt;=51,"C1",IF(F761&gt;=41,"C2",IF(F761&gt;=33,"D","E")))))))</f>
        <v>A2</v>
      </c>
      <c r="H761" s="349">
        <v>8.25</v>
      </c>
      <c r="I761" s="349">
        <v>5</v>
      </c>
      <c r="J761" s="349">
        <v>5</v>
      </c>
      <c r="K761" s="198">
        <v>66</v>
      </c>
      <c r="L761" s="198">
        <f>SUM(H761:K761)</f>
        <v>84.25</v>
      </c>
      <c r="M761" s="349" t="str">
        <f t="shared" ref="M761:M765" si="80">IF(L761&gt;=91,"A1",IF(L761&gt;=81,"A2",IF(L761&gt;=71,"B1",IF(L761&gt;=61,"B2",IF(L761&gt;=51,"C1",IF(L761&gt;=41,"C2",IF(L761&gt;=33,"D","E")))))))</f>
        <v>A2</v>
      </c>
    </row>
    <row r="762" spans="1:13" x14ac:dyDescent="0.25">
      <c r="A762" s="303" t="s">
        <v>12</v>
      </c>
      <c r="B762" s="362">
        <v>7.75</v>
      </c>
      <c r="C762" s="349">
        <v>4.5</v>
      </c>
      <c r="D762" s="349">
        <v>5</v>
      </c>
      <c r="E762" s="349">
        <v>66.5</v>
      </c>
      <c r="F762" s="198">
        <f t="shared" ref="F762:F765" si="81">(B762+C762+D762+E762)</f>
        <v>83.75</v>
      </c>
      <c r="G762" s="349" t="str">
        <f t="shared" ref="G762:G765" si="82">IF(F762&gt;=91,"A1",IF(F762&gt;=81,"A2",IF(F762&gt;=71,"B1",IF(F762&gt;=61,"B2",IF(F762&gt;=51,"C1",IF(F762&gt;=41,"C2",IF(F762&gt;=33,"D","E")))))))</f>
        <v>A2</v>
      </c>
      <c r="H762" s="366">
        <v>9.25</v>
      </c>
      <c r="I762" s="349">
        <v>5</v>
      </c>
      <c r="J762" s="349">
        <v>5</v>
      </c>
      <c r="K762" s="197">
        <v>68.5</v>
      </c>
      <c r="L762" s="198">
        <f t="shared" ref="L762:L765" si="83">SUM(H762:K762)</f>
        <v>87.75</v>
      </c>
      <c r="M762" s="349" t="str">
        <f t="shared" si="80"/>
        <v>A2</v>
      </c>
    </row>
    <row r="763" spans="1:13" x14ac:dyDescent="0.25">
      <c r="A763" s="303" t="s">
        <v>494</v>
      </c>
      <c r="B763" s="349">
        <v>7</v>
      </c>
      <c r="C763" s="349">
        <v>4.5</v>
      </c>
      <c r="D763" s="349">
        <v>5</v>
      </c>
      <c r="E763" s="349">
        <v>62</v>
      </c>
      <c r="F763" s="349">
        <f t="shared" si="81"/>
        <v>78.5</v>
      </c>
      <c r="G763" s="349" t="str">
        <f t="shared" si="82"/>
        <v>B1</v>
      </c>
      <c r="H763" s="366">
        <v>8.25</v>
      </c>
      <c r="I763" s="349">
        <v>5</v>
      </c>
      <c r="J763" s="349">
        <v>5</v>
      </c>
      <c r="K763" s="197">
        <v>77</v>
      </c>
      <c r="L763" s="198">
        <f t="shared" si="83"/>
        <v>95.25</v>
      </c>
      <c r="M763" s="349" t="str">
        <f t="shared" si="80"/>
        <v>A1</v>
      </c>
    </row>
    <row r="764" spans="1:13" x14ac:dyDescent="0.25">
      <c r="A764" s="303" t="s">
        <v>23</v>
      </c>
      <c r="B764" s="349">
        <v>9.25</v>
      </c>
      <c r="C764" s="349">
        <v>4.5</v>
      </c>
      <c r="D764" s="349">
        <v>4.5</v>
      </c>
      <c r="E764" s="349">
        <v>71.5</v>
      </c>
      <c r="F764" s="349">
        <f t="shared" si="81"/>
        <v>89.75</v>
      </c>
      <c r="G764" s="349" t="str">
        <f t="shared" si="82"/>
        <v>A2</v>
      </c>
      <c r="H764" s="366">
        <v>8.5</v>
      </c>
      <c r="I764" s="323">
        <v>4.5</v>
      </c>
      <c r="J764" s="332">
        <v>5</v>
      </c>
      <c r="K764" s="197">
        <v>73</v>
      </c>
      <c r="L764" s="332">
        <f t="shared" si="83"/>
        <v>91</v>
      </c>
      <c r="M764" s="198" t="str">
        <f t="shared" si="80"/>
        <v>A1</v>
      </c>
    </row>
    <row r="765" spans="1:13" x14ac:dyDescent="0.25">
      <c r="A765" s="303" t="s">
        <v>26</v>
      </c>
      <c r="B765" s="114">
        <v>9.5</v>
      </c>
      <c r="C765" s="349">
        <v>5</v>
      </c>
      <c r="D765" s="349">
        <v>5</v>
      </c>
      <c r="E765" s="349">
        <v>71</v>
      </c>
      <c r="F765" s="114">
        <f t="shared" si="81"/>
        <v>90.5</v>
      </c>
      <c r="G765" s="349" t="str">
        <f t="shared" si="82"/>
        <v>A2</v>
      </c>
      <c r="H765" s="349">
        <v>8.75</v>
      </c>
      <c r="I765" s="349">
        <v>5</v>
      </c>
      <c r="J765" s="349">
        <v>5</v>
      </c>
      <c r="K765" s="349">
        <v>78</v>
      </c>
      <c r="L765" s="114">
        <f t="shared" si="83"/>
        <v>96.75</v>
      </c>
      <c r="M765" s="349" t="str">
        <f t="shared" si="80"/>
        <v>A1</v>
      </c>
    </row>
    <row r="766" spans="1:13" x14ac:dyDescent="0.25">
      <c r="A766" s="303" t="s">
        <v>574</v>
      </c>
      <c r="B766" s="349"/>
      <c r="C766" s="349"/>
      <c r="D766" s="349"/>
      <c r="E766" s="367">
        <v>45</v>
      </c>
      <c r="F766" s="197"/>
      <c r="G766" s="349"/>
      <c r="H766" s="349"/>
      <c r="I766" s="349"/>
      <c r="J766" s="349"/>
      <c r="K766" s="349">
        <v>50</v>
      </c>
      <c r="L766" s="349"/>
      <c r="M766" s="350"/>
    </row>
    <row r="767" spans="1:13" x14ac:dyDescent="0.25">
      <c r="A767" s="303" t="s">
        <v>575</v>
      </c>
      <c r="B767" s="349"/>
      <c r="C767" s="349"/>
      <c r="D767" s="349"/>
      <c r="E767" s="31">
        <v>44</v>
      </c>
      <c r="F767" s="349"/>
      <c r="G767" s="349"/>
      <c r="H767" s="349"/>
      <c r="I767" s="349"/>
      <c r="J767" s="349"/>
      <c r="K767" s="31">
        <v>48</v>
      </c>
      <c r="L767" s="349"/>
      <c r="M767" s="350"/>
    </row>
    <row r="768" spans="1:13" x14ac:dyDescent="0.25">
      <c r="A768" s="303" t="s">
        <v>576</v>
      </c>
      <c r="B768" s="349"/>
      <c r="C768" s="349"/>
      <c r="D768" s="349"/>
      <c r="E768" s="349">
        <v>48</v>
      </c>
      <c r="F768" s="349"/>
      <c r="G768" s="349"/>
      <c r="H768" s="349"/>
      <c r="I768" s="349"/>
      <c r="J768" s="349"/>
      <c r="K768" s="349">
        <v>47</v>
      </c>
      <c r="L768" s="349"/>
      <c r="M768" s="350"/>
    </row>
    <row r="769" spans="1:13" x14ac:dyDescent="0.25">
      <c r="A769" s="303" t="s">
        <v>577</v>
      </c>
      <c r="B769" s="349"/>
      <c r="C769" s="349"/>
      <c r="D769" s="349"/>
      <c r="E769" s="349">
        <v>40</v>
      </c>
      <c r="F769" s="349"/>
      <c r="G769" s="349"/>
      <c r="H769" s="349"/>
      <c r="I769" s="349"/>
      <c r="J769" s="349"/>
      <c r="K769" s="349">
        <v>48</v>
      </c>
      <c r="L769" s="349"/>
      <c r="M769" s="350"/>
    </row>
    <row r="770" spans="1:13" ht="26.25" x14ac:dyDescent="0.25">
      <c r="A770" s="303" t="s">
        <v>497</v>
      </c>
      <c r="B770" s="305">
        <v>500</v>
      </c>
      <c r="C770" s="301" t="s">
        <v>498</v>
      </c>
      <c r="D770" s="200">
        <f>(F761+F762+F763+F764+F765)</f>
        <v>428.5</v>
      </c>
      <c r="E770" s="199"/>
      <c r="F770" s="301" t="s">
        <v>578</v>
      </c>
      <c r="G770" s="200">
        <f>(D770/500)*100</f>
        <v>85.7</v>
      </c>
      <c r="H770" s="199"/>
      <c r="I770" s="311"/>
      <c r="J770" s="513" t="s">
        <v>579</v>
      </c>
      <c r="K770" s="513"/>
      <c r="L770" s="514" t="str">
        <f>IF(G770&gt;=91,"A1",IF(G770&gt;=81,"A2",IF(G770&gt;=71,"B1",IF(G770&gt;=61,"B2",IF(G770&gt;=51,"C1",IF(G770&gt;=41,"C2",IF(G770&gt;=33,"D","E")))))))</f>
        <v>A2</v>
      </c>
      <c r="M770" s="515" t="str">
        <f t="shared" ref="M770:M772" si="84">IF(K770&gt;=91,"A1",IF(K770&gt;=81,"A2",IF(K770&gt;=71,"B1",IF(K770&gt;=61,"B2",IF(K770&gt;=51,"C1",IF(K770&gt;=41,"C2",IF(K770&gt;=33,"D","E")))))))</f>
        <v>E</v>
      </c>
    </row>
    <row r="771" spans="1:13" ht="26.25" x14ac:dyDescent="0.25">
      <c r="A771" s="312" t="s">
        <v>499</v>
      </c>
      <c r="B771" s="305">
        <v>500</v>
      </c>
      <c r="C771" s="301" t="s">
        <v>500</v>
      </c>
      <c r="D771" s="200">
        <f>(L761+L762+L763+L764+L765)</f>
        <v>455</v>
      </c>
      <c r="E771" s="199"/>
      <c r="F771" s="301" t="s">
        <v>580</v>
      </c>
      <c r="G771" s="200">
        <f>D771/500*100</f>
        <v>91</v>
      </c>
      <c r="H771" s="200"/>
      <c r="I771" s="313"/>
      <c r="J771" s="513" t="s">
        <v>581</v>
      </c>
      <c r="K771" s="513"/>
      <c r="L771" s="514" t="str">
        <f>IF(G771&gt;=91,"A1",IF(G771&gt;=81,"A2",IF(G771&gt;=71,"B1",IF(G771&gt;=61,"B2",IF(G771&gt;=51,"C1",IF(G771&gt;=41,"C2",IF(G771&gt;=33,"D","E")))))))</f>
        <v>A1</v>
      </c>
      <c r="M771" s="515" t="str">
        <f t="shared" si="84"/>
        <v>E</v>
      </c>
    </row>
    <row r="772" spans="1:13" x14ac:dyDescent="0.25">
      <c r="A772" s="314" t="s">
        <v>543</v>
      </c>
      <c r="B772" s="322">
        <v>1000</v>
      </c>
      <c r="C772" s="322">
        <f>(D770+D771)</f>
        <v>883.5</v>
      </c>
      <c r="D772" s="527"/>
      <c r="E772" s="527"/>
      <c r="F772" s="319" t="s">
        <v>582</v>
      </c>
      <c r="G772" s="319"/>
      <c r="H772" s="319"/>
      <c r="I772" s="324">
        <f>(C772/1000)*100</f>
        <v>88.35</v>
      </c>
      <c r="J772" s="319" t="s">
        <v>501</v>
      </c>
      <c r="K772" s="319"/>
      <c r="L772" s="528" t="str">
        <f>IF(I772&gt;=91,"A1",IF(I772&gt;=81,"A2",IF(I772&gt;=71,"B1",IF(I772&gt;=61,"B2",IF(I772&gt;=51,"C1",IF(I772&gt;=41,"C2",IF(I772&gt;=33,"D","E")))))))</f>
        <v>A2</v>
      </c>
      <c r="M772" s="529" t="str">
        <f t="shared" si="84"/>
        <v>E</v>
      </c>
    </row>
    <row r="773" spans="1:13" x14ac:dyDescent="0.25">
      <c r="A773" s="530" t="s">
        <v>376</v>
      </c>
      <c r="B773" s="531"/>
      <c r="C773" s="531"/>
      <c r="D773" s="531"/>
      <c r="E773" s="531"/>
      <c r="F773" s="531"/>
      <c r="G773" s="531"/>
      <c r="H773" s="531"/>
      <c r="I773" s="531"/>
      <c r="J773" s="531"/>
      <c r="K773" s="531"/>
      <c r="L773" s="531"/>
      <c r="M773" s="532"/>
    </row>
    <row r="774" spans="1:13" x14ac:dyDescent="0.25">
      <c r="A774" s="509" t="s">
        <v>377</v>
      </c>
      <c r="B774" s="510"/>
      <c r="C774" s="510"/>
      <c r="D774" s="510"/>
      <c r="E774" s="510"/>
      <c r="F774" s="510"/>
      <c r="G774" s="510"/>
      <c r="H774" s="510"/>
      <c r="I774" s="510"/>
      <c r="J774" s="510"/>
      <c r="K774" s="510"/>
      <c r="L774" s="510"/>
      <c r="M774" s="511"/>
    </row>
    <row r="775" spans="1:13" x14ac:dyDescent="0.25">
      <c r="A775" s="509" t="s">
        <v>378</v>
      </c>
      <c r="B775" s="510"/>
      <c r="C775" s="510"/>
      <c r="D775" s="510"/>
      <c r="E775" s="510"/>
      <c r="F775" s="510" t="s">
        <v>583</v>
      </c>
      <c r="G775" s="510"/>
      <c r="H775" s="510"/>
      <c r="I775" s="510"/>
      <c r="J775" s="510"/>
      <c r="K775" s="510" t="s">
        <v>502</v>
      </c>
      <c r="L775" s="510"/>
      <c r="M775" s="511"/>
    </row>
    <row r="776" spans="1:13" x14ac:dyDescent="0.25">
      <c r="A776" s="525" t="s">
        <v>380</v>
      </c>
      <c r="B776" s="526"/>
      <c r="C776" s="526"/>
      <c r="D776" s="526"/>
      <c r="E776" s="526"/>
      <c r="F776" s="514" t="s">
        <v>402</v>
      </c>
      <c r="G776" s="514"/>
      <c r="H776" s="514"/>
      <c r="I776" s="514"/>
      <c r="J776" s="514"/>
      <c r="K776" s="514" t="s">
        <v>402</v>
      </c>
      <c r="L776" s="514"/>
      <c r="M776" s="515"/>
    </row>
    <row r="777" spans="1:13" x14ac:dyDescent="0.25">
      <c r="A777" s="509" t="s">
        <v>381</v>
      </c>
      <c r="B777" s="510"/>
      <c r="C777" s="510"/>
      <c r="D777" s="510"/>
      <c r="E777" s="510"/>
      <c r="F777" s="510"/>
      <c r="G777" s="510"/>
      <c r="H777" s="510"/>
      <c r="I777" s="510"/>
      <c r="J777" s="510"/>
      <c r="K777" s="510"/>
      <c r="L777" s="510"/>
      <c r="M777" s="511"/>
    </row>
    <row r="778" spans="1:13" x14ac:dyDescent="0.25">
      <c r="A778" s="509" t="s">
        <v>378</v>
      </c>
      <c r="B778" s="510"/>
      <c r="C778" s="510"/>
      <c r="D778" s="510"/>
      <c r="E778" s="510"/>
      <c r="F778" s="510" t="s">
        <v>583</v>
      </c>
      <c r="G778" s="510"/>
      <c r="H778" s="510"/>
      <c r="I778" s="510"/>
      <c r="J778" s="510"/>
      <c r="K778" s="510" t="s">
        <v>502</v>
      </c>
      <c r="L778" s="510"/>
      <c r="M778" s="511"/>
    </row>
    <row r="779" spans="1:13" x14ac:dyDescent="0.25">
      <c r="A779" s="523" t="s">
        <v>382</v>
      </c>
      <c r="B779" s="524"/>
      <c r="C779" s="524"/>
      <c r="D779" s="524"/>
      <c r="E779" s="524"/>
      <c r="F779" s="510" t="s">
        <v>402</v>
      </c>
      <c r="G779" s="510"/>
      <c r="H779" s="510"/>
      <c r="I779" s="510"/>
      <c r="J779" s="510"/>
      <c r="K779" s="510" t="s">
        <v>402</v>
      </c>
      <c r="L779" s="510"/>
      <c r="M779" s="511"/>
    </row>
    <row r="780" spans="1:13" x14ac:dyDescent="0.25">
      <c r="A780" s="523" t="s">
        <v>383</v>
      </c>
      <c r="B780" s="524"/>
      <c r="C780" s="524"/>
      <c r="D780" s="524"/>
      <c r="E780" s="524"/>
      <c r="F780" s="514" t="s">
        <v>402</v>
      </c>
      <c r="G780" s="514"/>
      <c r="H780" s="514"/>
      <c r="I780" s="514"/>
      <c r="J780" s="514"/>
      <c r="K780" s="514" t="s">
        <v>402</v>
      </c>
      <c r="L780" s="514"/>
      <c r="M780" s="515"/>
    </row>
    <row r="781" spans="1:13" x14ac:dyDescent="0.25">
      <c r="A781" s="516" t="s">
        <v>384</v>
      </c>
      <c r="B781" s="517"/>
      <c r="C781" s="517"/>
      <c r="D781" s="517"/>
      <c r="E781" s="518"/>
      <c r="F781" s="519" t="s">
        <v>402</v>
      </c>
      <c r="G781" s="520"/>
      <c r="H781" s="520"/>
      <c r="I781" s="520"/>
      <c r="J781" s="521"/>
      <c r="K781" s="519" t="s">
        <v>397</v>
      </c>
      <c r="L781" s="520"/>
      <c r="M781" s="522"/>
    </row>
    <row r="782" spans="1:13" x14ac:dyDescent="0.25">
      <c r="A782" s="516" t="s">
        <v>385</v>
      </c>
      <c r="B782" s="517"/>
      <c r="C782" s="517"/>
      <c r="D782" s="517"/>
      <c r="E782" s="518"/>
      <c r="F782" s="519" t="s">
        <v>397</v>
      </c>
      <c r="G782" s="520"/>
      <c r="H782" s="520"/>
      <c r="I782" s="520"/>
      <c r="J782" s="521"/>
      <c r="K782" s="519" t="s">
        <v>397</v>
      </c>
      <c r="L782" s="520"/>
      <c r="M782" s="522"/>
    </row>
    <row r="783" spans="1:13" x14ac:dyDescent="0.25">
      <c r="A783" s="509" t="s">
        <v>386</v>
      </c>
      <c r="B783" s="510"/>
      <c r="C783" s="510"/>
      <c r="D783" s="510"/>
      <c r="E783" s="510"/>
      <c r="F783" s="510"/>
      <c r="G783" s="510"/>
      <c r="H783" s="510"/>
      <c r="I783" s="510"/>
      <c r="J783" s="510"/>
      <c r="K783" s="510"/>
      <c r="L783" s="510"/>
      <c r="M783" s="511"/>
    </row>
    <row r="784" spans="1:13" x14ac:dyDescent="0.25">
      <c r="A784" s="509" t="s">
        <v>378</v>
      </c>
      <c r="B784" s="510"/>
      <c r="C784" s="510"/>
      <c r="D784" s="510"/>
      <c r="E784" s="510"/>
      <c r="F784" s="510" t="s">
        <v>583</v>
      </c>
      <c r="G784" s="510"/>
      <c r="H784" s="510"/>
      <c r="I784" s="510"/>
      <c r="J784" s="510"/>
      <c r="K784" s="510" t="s">
        <v>502</v>
      </c>
      <c r="L784" s="510"/>
      <c r="M784" s="511"/>
    </row>
    <row r="785" spans="1:13" x14ac:dyDescent="0.25">
      <c r="A785" s="525" t="s">
        <v>387</v>
      </c>
      <c r="B785" s="526"/>
      <c r="C785" s="526"/>
      <c r="D785" s="526"/>
      <c r="E785" s="526"/>
      <c r="F785" s="526"/>
      <c r="G785" s="514" t="s">
        <v>597</v>
      </c>
      <c r="H785" s="514"/>
      <c r="I785" s="514"/>
      <c r="J785" s="514"/>
      <c r="K785" s="514"/>
      <c r="L785" s="514"/>
      <c r="M785" s="515"/>
    </row>
    <row r="786" spans="1:13" x14ac:dyDescent="0.25">
      <c r="A786" s="303" t="s">
        <v>503</v>
      </c>
      <c r="B786" s="519" t="s">
        <v>612</v>
      </c>
      <c r="C786" s="520"/>
      <c r="D786" s="520"/>
      <c r="E786" s="520"/>
      <c r="F786" s="520"/>
      <c r="G786" s="520"/>
      <c r="H786" s="520"/>
      <c r="I786" s="520"/>
      <c r="J786" s="520"/>
      <c r="K786" s="520"/>
      <c r="L786" s="520"/>
      <c r="M786" s="522"/>
    </row>
    <row r="787" spans="1:13" x14ac:dyDescent="0.25">
      <c r="A787" s="303" t="s">
        <v>388</v>
      </c>
      <c r="B787" s="519" t="s">
        <v>607</v>
      </c>
      <c r="C787" s="520"/>
      <c r="D787" s="520"/>
      <c r="E787" s="520"/>
      <c r="F787" s="520"/>
      <c r="G787" s="520"/>
      <c r="H787" s="520"/>
      <c r="I787" s="520"/>
      <c r="J787" s="520"/>
      <c r="K787" s="520"/>
      <c r="L787" s="520"/>
      <c r="M787" s="522"/>
    </row>
    <row r="788" spans="1:13" x14ac:dyDescent="0.25">
      <c r="A788" s="509" t="s">
        <v>584</v>
      </c>
      <c r="B788" s="510"/>
      <c r="C788" s="510"/>
      <c r="D788" s="510" t="s">
        <v>613</v>
      </c>
      <c r="E788" s="510"/>
      <c r="F788" s="510"/>
      <c r="G788" s="510"/>
      <c r="H788" s="510"/>
      <c r="I788" s="510"/>
      <c r="J788" s="510" t="s">
        <v>504</v>
      </c>
      <c r="K788" s="510"/>
      <c r="L788" s="510"/>
      <c r="M788" s="511"/>
    </row>
    <row r="789" spans="1:13" x14ac:dyDescent="0.25">
      <c r="A789" s="509"/>
      <c r="B789" s="510"/>
      <c r="C789" s="510"/>
      <c r="D789" s="510"/>
      <c r="E789" s="510"/>
      <c r="F789" s="510"/>
      <c r="G789" s="510"/>
      <c r="H789" s="510"/>
      <c r="I789" s="510"/>
      <c r="J789" s="510"/>
      <c r="K789" s="510"/>
      <c r="L789" s="510"/>
      <c r="M789" s="511"/>
    </row>
    <row r="790" spans="1:13" x14ac:dyDescent="0.25">
      <c r="A790" s="509"/>
      <c r="B790" s="510"/>
      <c r="C790" s="510"/>
      <c r="D790" s="510"/>
      <c r="E790" s="510"/>
      <c r="F790" s="510"/>
      <c r="G790" s="510"/>
      <c r="H790" s="510"/>
      <c r="I790" s="510"/>
      <c r="J790" s="510"/>
      <c r="K790" s="510"/>
      <c r="L790" s="510"/>
      <c r="M790" s="511"/>
    </row>
    <row r="791" spans="1:13" x14ac:dyDescent="0.25">
      <c r="A791" s="509"/>
      <c r="B791" s="510"/>
      <c r="C791" s="510"/>
      <c r="D791" s="510"/>
      <c r="E791" s="510"/>
      <c r="F791" s="510"/>
      <c r="G791" s="510"/>
      <c r="H791" s="510"/>
      <c r="I791" s="510"/>
      <c r="J791" s="510"/>
      <c r="K791" s="510"/>
      <c r="L791" s="510"/>
      <c r="M791" s="511"/>
    </row>
    <row r="792" spans="1:13" x14ac:dyDescent="0.25">
      <c r="A792" s="551" t="s">
        <v>389</v>
      </c>
      <c r="B792" s="552"/>
      <c r="C792" s="552"/>
      <c r="D792" s="552"/>
      <c r="E792" s="552"/>
      <c r="F792" s="552"/>
      <c r="G792" s="552"/>
      <c r="H792" s="553" t="s">
        <v>390</v>
      </c>
      <c r="I792" s="554"/>
      <c r="J792" s="554"/>
      <c r="K792" s="554"/>
      <c r="L792" s="554"/>
      <c r="M792" s="555"/>
    </row>
    <row r="793" spans="1:13" x14ac:dyDescent="0.25">
      <c r="A793" s="306" t="s">
        <v>391</v>
      </c>
      <c r="B793" s="552" t="s">
        <v>20</v>
      </c>
      <c r="C793" s="552"/>
      <c r="D793" s="316" t="s">
        <v>391</v>
      </c>
      <c r="E793" s="307"/>
      <c r="F793" s="552" t="s">
        <v>20</v>
      </c>
      <c r="G793" s="552"/>
      <c r="H793" s="317"/>
      <c r="I793" s="317"/>
      <c r="J793" s="318" t="s">
        <v>392</v>
      </c>
      <c r="K793" s="317"/>
      <c r="L793" s="318" t="s">
        <v>20</v>
      </c>
      <c r="M793" s="201"/>
    </row>
    <row r="794" spans="1:13" x14ac:dyDescent="0.25">
      <c r="A794" s="202" t="s">
        <v>393</v>
      </c>
      <c r="B794" s="548" t="s">
        <v>394</v>
      </c>
      <c r="C794" s="548"/>
      <c r="D794" s="548" t="s">
        <v>395</v>
      </c>
      <c r="E794" s="548"/>
      <c r="F794" s="548" t="s">
        <v>396</v>
      </c>
      <c r="G794" s="548"/>
      <c r="H794" s="317"/>
      <c r="I794" s="317"/>
      <c r="J794" s="549">
        <v>3</v>
      </c>
      <c r="K794" s="550"/>
      <c r="L794" s="307" t="s">
        <v>397</v>
      </c>
      <c r="M794" s="201"/>
    </row>
    <row r="795" spans="1:13" x14ac:dyDescent="0.25">
      <c r="A795" s="202" t="s">
        <v>398</v>
      </c>
      <c r="B795" s="548" t="s">
        <v>399</v>
      </c>
      <c r="C795" s="548"/>
      <c r="D795" s="548" t="s">
        <v>400</v>
      </c>
      <c r="E795" s="548"/>
      <c r="F795" s="548" t="s">
        <v>401</v>
      </c>
      <c r="G795" s="548"/>
      <c r="H795" s="317"/>
      <c r="I795" s="317"/>
      <c r="J795" s="549">
        <v>2</v>
      </c>
      <c r="K795" s="550"/>
      <c r="L795" s="307" t="s">
        <v>402</v>
      </c>
      <c r="M795" s="201"/>
    </row>
    <row r="796" spans="1:13" x14ac:dyDescent="0.25">
      <c r="A796" s="202" t="s">
        <v>403</v>
      </c>
      <c r="B796" s="548" t="s">
        <v>404</v>
      </c>
      <c r="C796" s="548"/>
      <c r="D796" s="548" t="s">
        <v>405</v>
      </c>
      <c r="E796" s="548"/>
      <c r="F796" s="548" t="s">
        <v>406</v>
      </c>
      <c r="G796" s="548"/>
      <c r="H796" s="317"/>
      <c r="I796" s="317"/>
      <c r="J796" s="549">
        <v>1</v>
      </c>
      <c r="K796" s="550"/>
      <c r="L796" s="307" t="s">
        <v>407</v>
      </c>
      <c r="M796" s="201"/>
    </row>
    <row r="797" spans="1:13" ht="15.75" thickBot="1" x14ac:dyDescent="0.3">
      <c r="A797" s="203" t="s">
        <v>408</v>
      </c>
      <c r="B797" s="560" t="s">
        <v>409</v>
      </c>
      <c r="C797" s="560"/>
      <c r="D797" s="560" t="s">
        <v>410</v>
      </c>
      <c r="E797" s="560"/>
      <c r="F797" s="560" t="s">
        <v>411</v>
      </c>
      <c r="G797" s="560"/>
      <c r="H797" s="204"/>
      <c r="I797" s="204"/>
      <c r="J797" s="204"/>
      <c r="K797" s="204"/>
      <c r="L797" s="204"/>
      <c r="M797" s="205"/>
    </row>
    <row r="798" spans="1:13" ht="15.75" thickBot="1" x14ac:dyDescent="0.3"/>
    <row r="799" spans="1:13" ht="15.75" x14ac:dyDescent="0.25">
      <c r="A799" s="188"/>
      <c r="B799" s="533" t="s">
        <v>470</v>
      </c>
      <c r="C799" s="533"/>
      <c r="D799" s="533"/>
      <c r="E799" s="533"/>
      <c r="F799" s="533"/>
      <c r="G799" s="533"/>
      <c r="H799" s="533"/>
      <c r="I799" s="534"/>
      <c r="J799" s="535" t="s">
        <v>471</v>
      </c>
      <c r="K799" s="533"/>
      <c r="L799" s="533"/>
      <c r="M799" s="536"/>
    </row>
    <row r="800" spans="1:13" ht="21" x14ac:dyDescent="0.35">
      <c r="A800" s="537" t="s">
        <v>472</v>
      </c>
      <c r="B800" s="538"/>
      <c r="C800" s="538"/>
      <c r="D800" s="538"/>
      <c r="E800" s="538"/>
      <c r="F800" s="538"/>
      <c r="G800" s="538"/>
      <c r="H800" s="538"/>
      <c r="I800" s="538"/>
      <c r="J800" s="538"/>
      <c r="K800" s="538"/>
      <c r="L800" s="538"/>
      <c r="M800" s="539"/>
    </row>
    <row r="801" spans="1:13" ht="21" x14ac:dyDescent="0.35">
      <c r="A801" s="189"/>
      <c r="B801" s="540" t="s">
        <v>473</v>
      </c>
      <c r="C801" s="540"/>
      <c r="D801" s="540"/>
      <c r="E801" s="541"/>
      <c r="F801" s="190" t="s">
        <v>474</v>
      </c>
      <c r="G801" s="190"/>
      <c r="H801" s="542" t="s">
        <v>475</v>
      </c>
      <c r="I801" s="543"/>
      <c r="J801" s="544"/>
      <c r="K801" s="191" t="s">
        <v>476</v>
      </c>
      <c r="L801" s="304"/>
      <c r="M801" s="192"/>
    </row>
    <row r="802" spans="1:13" x14ac:dyDescent="0.25">
      <c r="A802" s="545" t="s">
        <v>542</v>
      </c>
      <c r="B802" s="543"/>
      <c r="C802" s="543"/>
      <c r="D802" s="543"/>
      <c r="E802" s="543"/>
      <c r="F802" s="543"/>
      <c r="G802" s="543"/>
      <c r="H802" s="543"/>
      <c r="I802" s="543"/>
      <c r="J802" s="543"/>
      <c r="K802" s="543"/>
      <c r="L802" s="543"/>
      <c r="M802" s="546"/>
    </row>
    <row r="803" spans="1:13" x14ac:dyDescent="0.25">
      <c r="A803" s="516" t="s">
        <v>477</v>
      </c>
      <c r="B803" s="517"/>
      <c r="C803" s="517"/>
      <c r="D803" s="517"/>
      <c r="E803" s="517"/>
      <c r="F803" s="517"/>
      <c r="G803" s="517"/>
      <c r="H803" s="517"/>
      <c r="I803" s="517"/>
      <c r="J803" s="517"/>
      <c r="K803" s="517"/>
      <c r="L803" s="517"/>
      <c r="M803" s="547"/>
    </row>
    <row r="804" spans="1:13" x14ac:dyDescent="0.25">
      <c r="A804" s="523" t="s">
        <v>478</v>
      </c>
      <c r="B804" s="524"/>
      <c r="C804" s="519" t="s">
        <v>356</v>
      </c>
      <c r="D804" s="556"/>
      <c r="E804" s="556"/>
      <c r="F804" s="556"/>
      <c r="G804" s="557"/>
      <c r="H804" s="304" t="s">
        <v>479</v>
      </c>
      <c r="I804" s="193"/>
      <c r="J804" s="558">
        <v>18</v>
      </c>
      <c r="K804" s="558"/>
      <c r="L804" s="558"/>
      <c r="M804" s="559"/>
    </row>
    <row r="805" spans="1:13" x14ac:dyDescent="0.25">
      <c r="A805" s="523" t="s">
        <v>480</v>
      </c>
      <c r="B805" s="524"/>
      <c r="C805" s="519" t="s">
        <v>343</v>
      </c>
      <c r="D805" s="556"/>
      <c r="E805" s="556"/>
      <c r="F805" s="556"/>
      <c r="G805" s="557"/>
      <c r="H805" s="304" t="s">
        <v>481</v>
      </c>
      <c r="I805" s="193"/>
      <c r="J805" s="514" t="s">
        <v>526</v>
      </c>
      <c r="K805" s="558"/>
      <c r="L805" s="558"/>
      <c r="M805" s="559"/>
    </row>
    <row r="806" spans="1:13" x14ac:dyDescent="0.25">
      <c r="A806" s="523" t="s">
        <v>483</v>
      </c>
      <c r="B806" s="524"/>
      <c r="C806" s="519" t="s">
        <v>527</v>
      </c>
      <c r="D806" s="556"/>
      <c r="E806" s="556"/>
      <c r="F806" s="556"/>
      <c r="G806" s="557"/>
      <c r="H806" s="304" t="s">
        <v>485</v>
      </c>
      <c r="I806" s="193"/>
      <c r="J806" s="558">
        <v>9149989893</v>
      </c>
      <c r="K806" s="558"/>
      <c r="L806" s="558"/>
      <c r="M806" s="559"/>
    </row>
    <row r="807" spans="1:13" x14ac:dyDescent="0.25">
      <c r="A807" s="523" t="s">
        <v>486</v>
      </c>
      <c r="B807" s="524"/>
      <c r="C807" s="519" t="s">
        <v>255</v>
      </c>
      <c r="D807" s="556"/>
      <c r="E807" s="556"/>
      <c r="F807" s="556"/>
      <c r="G807" s="557"/>
      <c r="H807" s="523" t="s">
        <v>18</v>
      </c>
      <c r="I807" s="524"/>
      <c r="J807" s="514" t="s">
        <v>528</v>
      </c>
      <c r="K807" s="558"/>
      <c r="L807" s="558"/>
      <c r="M807" s="559"/>
    </row>
    <row r="808" spans="1:13" x14ac:dyDescent="0.25">
      <c r="A808" s="545" t="s">
        <v>487</v>
      </c>
      <c r="B808" s="543"/>
      <c r="C808" s="543"/>
      <c r="D808" s="543"/>
      <c r="E808" s="543"/>
      <c r="F808" s="543"/>
      <c r="G808" s="543"/>
      <c r="H808" s="543"/>
      <c r="I808" s="543"/>
      <c r="J808" s="543"/>
      <c r="K808" s="543"/>
      <c r="L808" s="543"/>
      <c r="M808" s="546"/>
    </row>
    <row r="809" spans="1:13" x14ac:dyDescent="0.25">
      <c r="A809" s="563" t="s">
        <v>488</v>
      </c>
      <c r="B809" s="542" t="s">
        <v>489</v>
      </c>
      <c r="C809" s="543"/>
      <c r="D809" s="543"/>
      <c r="E809" s="543"/>
      <c r="F809" s="543"/>
      <c r="G809" s="544"/>
      <c r="H809" s="542" t="s">
        <v>490</v>
      </c>
      <c r="I809" s="543"/>
      <c r="J809" s="543"/>
      <c r="K809" s="543"/>
      <c r="L809" s="543"/>
      <c r="M809" s="546"/>
    </row>
    <row r="810" spans="1:13" ht="30" x14ac:dyDescent="0.25">
      <c r="A810" s="564"/>
      <c r="B810" s="194" t="s">
        <v>491</v>
      </c>
      <c r="C810" s="194" t="s">
        <v>571</v>
      </c>
      <c r="D810" s="194" t="s">
        <v>572</v>
      </c>
      <c r="E810" s="194" t="s">
        <v>573</v>
      </c>
      <c r="F810" s="194">
        <v>100</v>
      </c>
      <c r="G810" s="195" t="s">
        <v>20</v>
      </c>
      <c r="H810" s="194" t="s">
        <v>492</v>
      </c>
      <c r="I810" s="194" t="s">
        <v>571</v>
      </c>
      <c r="J810" s="194" t="s">
        <v>572</v>
      </c>
      <c r="K810" s="194" t="s">
        <v>493</v>
      </c>
      <c r="L810" s="194">
        <v>100</v>
      </c>
      <c r="M810" s="196" t="s">
        <v>20</v>
      </c>
    </row>
    <row r="811" spans="1:13" x14ac:dyDescent="0.25">
      <c r="A811" s="303" t="s">
        <v>11</v>
      </c>
      <c r="B811" s="359">
        <v>8.25</v>
      </c>
      <c r="C811" s="349">
        <v>3.5</v>
      </c>
      <c r="D811" s="349">
        <v>3.5</v>
      </c>
      <c r="E811" s="359">
        <v>65.5</v>
      </c>
      <c r="F811" s="198">
        <f>SUM(B811:E811)</f>
        <v>80.75</v>
      </c>
      <c r="G811" s="349" t="str">
        <f>IF(F811&gt;=91,"A1",IF(F811&gt;=81,"A2",IF(F811&gt;=71,"B1",IF(F811&gt;=61,"B2",IF(F811&gt;=51,"C1",IF(F811&gt;=41,"C2",IF(F811&gt;=33,"D","E")))))))</f>
        <v>B1</v>
      </c>
      <c r="H811" s="349">
        <v>7</v>
      </c>
      <c r="I811" s="349">
        <v>5</v>
      </c>
      <c r="J811" s="349">
        <v>4</v>
      </c>
      <c r="K811" s="332">
        <v>63</v>
      </c>
      <c r="L811" s="332">
        <f>SUM(H811:K811)</f>
        <v>79</v>
      </c>
      <c r="M811" s="349" t="str">
        <f t="shared" ref="M811:M815" si="85">IF(L811&gt;=91,"A1",IF(L811&gt;=81,"A2",IF(L811&gt;=71,"B1",IF(L811&gt;=61,"B2",IF(L811&gt;=51,"C1",IF(L811&gt;=41,"C2",IF(L811&gt;=33,"D","E")))))))</f>
        <v>B1</v>
      </c>
    </row>
    <row r="812" spans="1:13" ht="15.75" x14ac:dyDescent="0.25">
      <c r="A812" s="303" t="s">
        <v>12</v>
      </c>
      <c r="B812" s="368">
        <v>7</v>
      </c>
      <c r="C812" s="349">
        <v>3.5</v>
      </c>
      <c r="D812" s="349">
        <v>3.5</v>
      </c>
      <c r="E812" s="349">
        <v>53.5</v>
      </c>
      <c r="F812" s="114">
        <f t="shared" ref="F812:F815" si="86">(B812+C812+D812+E812)</f>
        <v>67.5</v>
      </c>
      <c r="G812" s="349" t="str">
        <f t="shared" ref="G812:G815" si="87">IF(F812&gt;=91,"A1",IF(F812&gt;=81,"A2",IF(F812&gt;=71,"B1",IF(F812&gt;=61,"B2",IF(F812&gt;=51,"C1",IF(F812&gt;=41,"C2",IF(F812&gt;=33,"D","E")))))))</f>
        <v>B2</v>
      </c>
      <c r="H812" s="365">
        <v>8.25</v>
      </c>
      <c r="I812" s="349">
        <v>5</v>
      </c>
      <c r="J812" s="349">
        <v>4</v>
      </c>
      <c r="K812" s="197">
        <v>63</v>
      </c>
      <c r="L812" s="198">
        <f t="shared" ref="L812:L815" si="88">SUM(H812:K812)</f>
        <v>80.25</v>
      </c>
      <c r="M812" s="349" t="str">
        <f t="shared" si="85"/>
        <v>B1</v>
      </c>
    </row>
    <row r="813" spans="1:13" ht="15.75" x14ac:dyDescent="0.25">
      <c r="A813" s="303" t="s">
        <v>494</v>
      </c>
      <c r="B813" s="349">
        <v>5.75</v>
      </c>
      <c r="C813" s="349">
        <v>3.5</v>
      </c>
      <c r="D813" s="349">
        <v>3.5</v>
      </c>
      <c r="E813" s="349">
        <v>49</v>
      </c>
      <c r="F813" s="349">
        <f t="shared" si="86"/>
        <v>61.75</v>
      </c>
      <c r="G813" s="349" t="str">
        <f t="shared" si="87"/>
        <v>B2</v>
      </c>
      <c r="H813" s="363">
        <v>5.75</v>
      </c>
      <c r="I813" s="349">
        <v>4</v>
      </c>
      <c r="J813" s="349">
        <v>3.5</v>
      </c>
      <c r="K813" s="197">
        <v>64.5</v>
      </c>
      <c r="L813" s="198">
        <f t="shared" si="88"/>
        <v>77.75</v>
      </c>
      <c r="M813" s="349" t="str">
        <f t="shared" si="85"/>
        <v>B1</v>
      </c>
    </row>
    <row r="814" spans="1:13" ht="15.75" x14ac:dyDescent="0.25">
      <c r="A814" s="303" t="s">
        <v>23</v>
      </c>
      <c r="B814" s="349">
        <v>5.75</v>
      </c>
      <c r="C814" s="349">
        <v>4</v>
      </c>
      <c r="D814" s="349">
        <v>4</v>
      </c>
      <c r="E814" s="349">
        <v>43</v>
      </c>
      <c r="F814" s="349">
        <f t="shared" si="86"/>
        <v>56.75</v>
      </c>
      <c r="G814" s="349" t="str">
        <f t="shared" si="87"/>
        <v>C1</v>
      </c>
      <c r="H814" s="363">
        <v>4.25</v>
      </c>
      <c r="I814" s="352">
        <v>5</v>
      </c>
      <c r="J814" s="332">
        <v>4</v>
      </c>
      <c r="K814" s="197">
        <v>44.5</v>
      </c>
      <c r="L814" s="198">
        <f t="shared" si="88"/>
        <v>57.75</v>
      </c>
      <c r="M814" s="198" t="str">
        <f t="shared" si="85"/>
        <v>C1</v>
      </c>
    </row>
    <row r="815" spans="1:13" x14ac:dyDescent="0.25">
      <c r="A815" s="303" t="s">
        <v>26</v>
      </c>
      <c r="B815" s="114">
        <v>8.5</v>
      </c>
      <c r="C815" s="349">
        <v>5</v>
      </c>
      <c r="D815" s="349">
        <v>5</v>
      </c>
      <c r="E815" s="349">
        <v>62</v>
      </c>
      <c r="F815" s="114">
        <f t="shared" si="86"/>
        <v>80.5</v>
      </c>
      <c r="G815" s="349" t="str">
        <f t="shared" si="87"/>
        <v>B1</v>
      </c>
      <c r="H815" s="349">
        <v>7.75</v>
      </c>
      <c r="I815" s="349">
        <v>5</v>
      </c>
      <c r="J815" s="349">
        <v>4</v>
      </c>
      <c r="K815" s="349">
        <v>54.5</v>
      </c>
      <c r="L815" s="114">
        <f t="shared" si="88"/>
        <v>71.25</v>
      </c>
      <c r="M815" s="349" t="str">
        <f t="shared" si="85"/>
        <v>B1</v>
      </c>
    </row>
    <row r="816" spans="1:13" ht="15.75" x14ac:dyDescent="0.25">
      <c r="A816" s="303" t="s">
        <v>574</v>
      </c>
      <c r="B816" s="349"/>
      <c r="C816" s="349"/>
      <c r="D816" s="349"/>
      <c r="E816" s="364">
        <v>38</v>
      </c>
      <c r="F816" s="197"/>
      <c r="G816" s="349"/>
      <c r="H816" s="349"/>
      <c r="I816" s="349"/>
      <c r="J816" s="349"/>
      <c r="K816" s="349">
        <v>40</v>
      </c>
      <c r="L816" s="349"/>
      <c r="M816" s="350"/>
    </row>
    <row r="817" spans="1:13" x14ac:dyDescent="0.25">
      <c r="A817" s="303" t="s">
        <v>575</v>
      </c>
      <c r="B817" s="349"/>
      <c r="C817" s="349"/>
      <c r="D817" s="349"/>
      <c r="E817" s="31">
        <v>42</v>
      </c>
      <c r="F817" s="349"/>
      <c r="G817" s="349"/>
      <c r="H817" s="349"/>
      <c r="I817" s="349"/>
      <c r="J817" s="349"/>
      <c r="K817" s="31">
        <v>49</v>
      </c>
      <c r="L817" s="349"/>
      <c r="M817" s="350"/>
    </row>
    <row r="818" spans="1:13" x14ac:dyDescent="0.25">
      <c r="A818" s="303" t="s">
        <v>576</v>
      </c>
      <c r="B818" s="349"/>
      <c r="C818" s="349"/>
      <c r="D818" s="349"/>
      <c r="E818" s="349">
        <v>43</v>
      </c>
      <c r="F818" s="349"/>
      <c r="G818" s="349"/>
      <c r="H818" s="349"/>
      <c r="I818" s="349"/>
      <c r="J818" s="349"/>
      <c r="K818" s="349">
        <v>44</v>
      </c>
      <c r="L818" s="349"/>
      <c r="M818" s="350"/>
    </row>
    <row r="819" spans="1:13" x14ac:dyDescent="0.25">
      <c r="A819" s="303" t="s">
        <v>577</v>
      </c>
      <c r="B819" s="349"/>
      <c r="C819" s="349"/>
      <c r="D819" s="349"/>
      <c r="E819" s="349">
        <v>17.5</v>
      </c>
      <c r="F819" s="349"/>
      <c r="G819" s="349"/>
      <c r="H819" s="349"/>
      <c r="I819" s="349"/>
      <c r="J819" s="349"/>
      <c r="K819" s="349">
        <v>17</v>
      </c>
      <c r="L819" s="349"/>
      <c r="M819" s="350"/>
    </row>
    <row r="820" spans="1:13" ht="26.25" x14ac:dyDescent="0.25">
      <c r="A820" s="303" t="s">
        <v>497</v>
      </c>
      <c r="B820" s="349">
        <v>500</v>
      </c>
      <c r="C820" s="369" t="s">
        <v>498</v>
      </c>
      <c r="D820" s="200">
        <f>(F811+F812+F813+F814+F815)</f>
        <v>347.25</v>
      </c>
      <c r="E820" s="200"/>
      <c r="F820" s="369" t="s">
        <v>578</v>
      </c>
      <c r="G820" s="200">
        <f>(D820/500)*100</f>
        <v>69.45</v>
      </c>
      <c r="H820" s="200"/>
      <c r="I820" s="313"/>
      <c r="J820" s="565" t="s">
        <v>579</v>
      </c>
      <c r="K820" s="565"/>
      <c r="L820" s="558" t="str">
        <f>IF(G820&gt;=91,"A1",IF(G820&gt;=81,"A2",IF(G820&gt;=71,"B1",IF(G820&gt;=61,"B2",IF(G820&gt;=51,"C1",IF(G820&gt;=41,"C2",IF(G820&gt;=33,"D","E")))))))</f>
        <v>B2</v>
      </c>
      <c r="M820" s="559" t="str">
        <f t="shared" ref="M820:M822" si="89">IF(K820&gt;=91,"A1",IF(K820&gt;=81,"A2",IF(K820&gt;=71,"B1",IF(K820&gt;=61,"B2",IF(K820&gt;=51,"C1",IF(K820&gt;=41,"C2",IF(K820&gt;=33,"D","E")))))))</f>
        <v>E</v>
      </c>
    </row>
    <row r="821" spans="1:13" ht="26.25" x14ac:dyDescent="0.25">
      <c r="A821" s="312" t="s">
        <v>499</v>
      </c>
      <c r="B821" s="305">
        <v>500</v>
      </c>
      <c r="C821" s="301" t="s">
        <v>500</v>
      </c>
      <c r="D821" s="200">
        <f>(L811+L812+L813+L814+L815)</f>
        <v>366</v>
      </c>
      <c r="E821" s="199"/>
      <c r="F821" s="301" t="s">
        <v>580</v>
      </c>
      <c r="G821" s="200">
        <f>D821/500*100</f>
        <v>73.2</v>
      </c>
      <c r="H821" s="200"/>
      <c r="I821" s="313"/>
      <c r="J821" s="513" t="s">
        <v>581</v>
      </c>
      <c r="K821" s="513"/>
      <c r="L821" s="514" t="str">
        <f>IF(G821&gt;=91,"A1",IF(G821&gt;=81,"A2",IF(G821&gt;=71,"B1",IF(G821&gt;=61,"B2",IF(G821&gt;=51,"C1",IF(G821&gt;=41,"C2",IF(G821&gt;=33,"D","E")))))))</f>
        <v>B1</v>
      </c>
      <c r="M821" s="515" t="str">
        <f t="shared" si="89"/>
        <v>E</v>
      </c>
    </row>
    <row r="822" spans="1:13" x14ac:dyDescent="0.25">
      <c r="A822" s="314" t="s">
        <v>543</v>
      </c>
      <c r="B822" s="322">
        <v>1000</v>
      </c>
      <c r="C822" s="322">
        <f>(D820+D821)</f>
        <v>713.25</v>
      </c>
      <c r="D822" s="527"/>
      <c r="E822" s="527"/>
      <c r="F822" s="319" t="s">
        <v>582</v>
      </c>
      <c r="G822" s="319"/>
      <c r="H822" s="319"/>
      <c r="I822" s="324">
        <f>(C822/1000)*100</f>
        <v>71.325000000000003</v>
      </c>
      <c r="J822" s="319" t="s">
        <v>501</v>
      </c>
      <c r="K822" s="319"/>
      <c r="L822" s="528" t="str">
        <f>IF(I822&gt;=91,"A1",IF(I822&gt;=81,"A2",IF(I822&gt;=71,"B1",IF(I822&gt;=61,"B2",IF(I822&gt;=51,"C1",IF(I822&gt;=41,"C2",IF(I822&gt;=33,"D","E")))))))</f>
        <v>B1</v>
      </c>
      <c r="M822" s="529" t="str">
        <f t="shared" si="89"/>
        <v>E</v>
      </c>
    </row>
    <row r="823" spans="1:13" x14ac:dyDescent="0.25">
      <c r="A823" s="530" t="s">
        <v>376</v>
      </c>
      <c r="B823" s="531"/>
      <c r="C823" s="531"/>
      <c r="D823" s="531"/>
      <c r="E823" s="531"/>
      <c r="F823" s="531"/>
      <c r="G823" s="531"/>
      <c r="H823" s="531"/>
      <c r="I823" s="531"/>
      <c r="J823" s="531"/>
      <c r="K823" s="531"/>
      <c r="L823" s="531"/>
      <c r="M823" s="532"/>
    </row>
    <row r="824" spans="1:13" x14ac:dyDescent="0.25">
      <c r="A824" s="509" t="s">
        <v>377</v>
      </c>
      <c r="B824" s="510"/>
      <c r="C824" s="510"/>
      <c r="D824" s="510"/>
      <c r="E824" s="510"/>
      <c r="F824" s="510"/>
      <c r="G824" s="510"/>
      <c r="H824" s="510"/>
      <c r="I824" s="510"/>
      <c r="J824" s="510"/>
      <c r="K824" s="510"/>
      <c r="L824" s="510"/>
      <c r="M824" s="511"/>
    </row>
    <row r="825" spans="1:13" x14ac:dyDescent="0.25">
      <c r="A825" s="509" t="s">
        <v>378</v>
      </c>
      <c r="B825" s="510"/>
      <c r="C825" s="510"/>
      <c r="D825" s="510"/>
      <c r="E825" s="510"/>
      <c r="F825" s="510" t="s">
        <v>583</v>
      </c>
      <c r="G825" s="510"/>
      <c r="H825" s="510"/>
      <c r="I825" s="510"/>
      <c r="J825" s="510"/>
      <c r="K825" s="510" t="s">
        <v>502</v>
      </c>
      <c r="L825" s="510"/>
      <c r="M825" s="511"/>
    </row>
    <row r="826" spans="1:13" x14ac:dyDescent="0.25">
      <c r="A826" s="525" t="s">
        <v>380</v>
      </c>
      <c r="B826" s="526"/>
      <c r="C826" s="526"/>
      <c r="D826" s="526"/>
      <c r="E826" s="526"/>
      <c r="F826" s="514" t="s">
        <v>402</v>
      </c>
      <c r="G826" s="514"/>
      <c r="H826" s="514"/>
      <c r="I826" s="514"/>
      <c r="J826" s="514"/>
      <c r="K826" s="514" t="s">
        <v>402</v>
      </c>
      <c r="L826" s="514"/>
      <c r="M826" s="515"/>
    </row>
    <row r="827" spans="1:13" x14ac:dyDescent="0.25">
      <c r="A827" s="509" t="s">
        <v>381</v>
      </c>
      <c r="B827" s="510"/>
      <c r="C827" s="510"/>
      <c r="D827" s="510"/>
      <c r="E827" s="510"/>
      <c r="F827" s="510"/>
      <c r="G827" s="510"/>
      <c r="H827" s="510"/>
      <c r="I827" s="510"/>
      <c r="J827" s="510"/>
      <c r="K827" s="510"/>
      <c r="L827" s="510"/>
      <c r="M827" s="511"/>
    </row>
    <row r="828" spans="1:13" x14ac:dyDescent="0.25">
      <c r="A828" s="509" t="s">
        <v>378</v>
      </c>
      <c r="B828" s="510"/>
      <c r="C828" s="510"/>
      <c r="D828" s="510"/>
      <c r="E828" s="510"/>
      <c r="F828" s="510" t="s">
        <v>583</v>
      </c>
      <c r="G828" s="510"/>
      <c r="H828" s="510"/>
      <c r="I828" s="510"/>
      <c r="J828" s="510"/>
      <c r="K828" s="510" t="s">
        <v>502</v>
      </c>
      <c r="L828" s="510"/>
      <c r="M828" s="511"/>
    </row>
    <row r="829" spans="1:13" x14ac:dyDescent="0.25">
      <c r="A829" s="523" t="s">
        <v>382</v>
      </c>
      <c r="B829" s="524"/>
      <c r="C829" s="524"/>
      <c r="D829" s="524"/>
      <c r="E829" s="524"/>
      <c r="F829" s="510" t="s">
        <v>397</v>
      </c>
      <c r="G829" s="510"/>
      <c r="H829" s="510"/>
      <c r="I829" s="510"/>
      <c r="J829" s="510"/>
      <c r="K829" s="510" t="s">
        <v>402</v>
      </c>
      <c r="L829" s="510"/>
      <c r="M829" s="511"/>
    </row>
    <row r="830" spans="1:13" x14ac:dyDescent="0.25">
      <c r="A830" s="523" t="s">
        <v>383</v>
      </c>
      <c r="B830" s="524"/>
      <c r="C830" s="524"/>
      <c r="D830" s="524"/>
      <c r="E830" s="524"/>
      <c r="F830" s="514" t="s">
        <v>397</v>
      </c>
      <c r="G830" s="514"/>
      <c r="H830" s="514"/>
      <c r="I830" s="514"/>
      <c r="J830" s="514"/>
      <c r="K830" s="514" t="s">
        <v>397</v>
      </c>
      <c r="L830" s="514"/>
      <c r="M830" s="515"/>
    </row>
    <row r="831" spans="1:13" x14ac:dyDescent="0.25">
      <c r="A831" s="516" t="s">
        <v>384</v>
      </c>
      <c r="B831" s="517"/>
      <c r="C831" s="517"/>
      <c r="D831" s="517"/>
      <c r="E831" s="518"/>
      <c r="F831" s="519" t="s">
        <v>402</v>
      </c>
      <c r="G831" s="520"/>
      <c r="H831" s="520"/>
      <c r="I831" s="520"/>
      <c r="J831" s="521"/>
      <c r="K831" s="519" t="s">
        <v>397</v>
      </c>
      <c r="L831" s="520"/>
      <c r="M831" s="522"/>
    </row>
    <row r="832" spans="1:13" x14ac:dyDescent="0.25">
      <c r="A832" s="516" t="s">
        <v>385</v>
      </c>
      <c r="B832" s="517"/>
      <c r="C832" s="517"/>
      <c r="D832" s="517"/>
      <c r="E832" s="518"/>
      <c r="F832" s="519" t="s">
        <v>397</v>
      </c>
      <c r="G832" s="520"/>
      <c r="H832" s="520"/>
      <c r="I832" s="520"/>
      <c r="J832" s="521"/>
      <c r="K832" s="519" t="s">
        <v>397</v>
      </c>
      <c r="L832" s="520"/>
      <c r="M832" s="522"/>
    </row>
    <row r="833" spans="1:13" x14ac:dyDescent="0.25">
      <c r="A833" s="509" t="s">
        <v>386</v>
      </c>
      <c r="B833" s="510"/>
      <c r="C833" s="510"/>
      <c r="D833" s="510"/>
      <c r="E833" s="510"/>
      <c r="F833" s="510"/>
      <c r="G833" s="510"/>
      <c r="H833" s="510"/>
      <c r="I833" s="510"/>
      <c r="J833" s="510"/>
      <c r="K833" s="510"/>
      <c r="L833" s="510"/>
      <c r="M833" s="511"/>
    </row>
    <row r="834" spans="1:13" x14ac:dyDescent="0.25">
      <c r="A834" s="509" t="s">
        <v>378</v>
      </c>
      <c r="B834" s="510"/>
      <c r="C834" s="510"/>
      <c r="D834" s="510"/>
      <c r="E834" s="510"/>
      <c r="F834" s="510" t="s">
        <v>583</v>
      </c>
      <c r="G834" s="510"/>
      <c r="H834" s="510"/>
      <c r="I834" s="510"/>
      <c r="J834" s="510"/>
      <c r="K834" s="510" t="s">
        <v>502</v>
      </c>
      <c r="L834" s="510"/>
      <c r="M834" s="511"/>
    </row>
    <row r="835" spans="1:13" x14ac:dyDescent="0.25">
      <c r="A835" s="525" t="s">
        <v>387</v>
      </c>
      <c r="B835" s="526"/>
      <c r="C835" s="526"/>
      <c r="D835" s="526"/>
      <c r="E835" s="526"/>
      <c r="F835" s="526"/>
      <c r="G835" s="514" t="s">
        <v>591</v>
      </c>
      <c r="H835" s="514"/>
      <c r="I835" s="514"/>
      <c r="J835" s="514"/>
      <c r="K835" s="514"/>
      <c r="L835" s="514"/>
      <c r="M835" s="515"/>
    </row>
    <row r="836" spans="1:13" x14ac:dyDescent="0.25">
      <c r="A836" s="303" t="s">
        <v>503</v>
      </c>
      <c r="B836" s="519" t="s">
        <v>611</v>
      </c>
      <c r="C836" s="520"/>
      <c r="D836" s="520"/>
      <c r="E836" s="520"/>
      <c r="F836" s="520"/>
      <c r="G836" s="520"/>
      <c r="H836" s="520"/>
      <c r="I836" s="520"/>
      <c r="J836" s="520"/>
      <c r="K836" s="520"/>
      <c r="L836" s="520"/>
      <c r="M836" s="522"/>
    </row>
    <row r="837" spans="1:13" x14ac:dyDescent="0.25">
      <c r="A837" s="303" t="s">
        <v>388</v>
      </c>
      <c r="B837" s="519" t="s">
        <v>607</v>
      </c>
      <c r="C837" s="520"/>
      <c r="D837" s="520"/>
      <c r="E837" s="520"/>
      <c r="F837" s="520"/>
      <c r="G837" s="520"/>
      <c r="H837" s="520"/>
      <c r="I837" s="520"/>
      <c r="J837" s="520"/>
      <c r="K837" s="520"/>
      <c r="L837" s="520"/>
      <c r="M837" s="522"/>
    </row>
    <row r="838" spans="1:13" x14ac:dyDescent="0.25">
      <c r="A838" s="509" t="s">
        <v>584</v>
      </c>
      <c r="B838" s="510"/>
      <c r="C838" s="510"/>
      <c r="D838" s="510" t="s">
        <v>613</v>
      </c>
      <c r="E838" s="510"/>
      <c r="F838" s="510"/>
      <c r="G838" s="510"/>
      <c r="H838" s="510"/>
      <c r="I838" s="510"/>
      <c r="J838" s="510" t="s">
        <v>504</v>
      </c>
      <c r="K838" s="510"/>
      <c r="L838" s="510"/>
      <c r="M838" s="511"/>
    </row>
    <row r="839" spans="1:13" x14ac:dyDescent="0.25">
      <c r="A839" s="509"/>
      <c r="B839" s="510"/>
      <c r="C839" s="510"/>
      <c r="D839" s="510"/>
      <c r="E839" s="510"/>
      <c r="F839" s="510"/>
      <c r="G839" s="510"/>
      <c r="H839" s="510"/>
      <c r="I839" s="510"/>
      <c r="J839" s="510"/>
      <c r="K839" s="510"/>
      <c r="L839" s="510"/>
      <c r="M839" s="511"/>
    </row>
    <row r="840" spans="1:13" x14ac:dyDescent="0.25">
      <c r="A840" s="509"/>
      <c r="B840" s="510"/>
      <c r="C840" s="510"/>
      <c r="D840" s="510"/>
      <c r="E840" s="510"/>
      <c r="F840" s="510"/>
      <c r="G840" s="510"/>
      <c r="H840" s="510"/>
      <c r="I840" s="510"/>
      <c r="J840" s="510"/>
      <c r="K840" s="510"/>
      <c r="L840" s="510"/>
      <c r="M840" s="511"/>
    </row>
    <row r="841" spans="1:13" x14ac:dyDescent="0.25">
      <c r="A841" s="509"/>
      <c r="B841" s="510"/>
      <c r="C841" s="510"/>
      <c r="D841" s="510"/>
      <c r="E841" s="510"/>
      <c r="F841" s="510"/>
      <c r="G841" s="510"/>
      <c r="H841" s="510"/>
      <c r="I841" s="510"/>
      <c r="J841" s="510"/>
      <c r="K841" s="510"/>
      <c r="L841" s="510"/>
      <c r="M841" s="511"/>
    </row>
    <row r="842" spans="1:13" x14ac:dyDescent="0.25">
      <c r="A842" s="551" t="s">
        <v>389</v>
      </c>
      <c r="B842" s="552"/>
      <c r="C842" s="552"/>
      <c r="D842" s="552"/>
      <c r="E842" s="552"/>
      <c r="F842" s="552"/>
      <c r="G842" s="552"/>
      <c r="H842" s="553" t="s">
        <v>390</v>
      </c>
      <c r="I842" s="554"/>
      <c r="J842" s="554"/>
      <c r="K842" s="554"/>
      <c r="L842" s="554"/>
      <c r="M842" s="555"/>
    </row>
    <row r="843" spans="1:13" x14ac:dyDescent="0.25">
      <c r="A843" s="306" t="s">
        <v>391</v>
      </c>
      <c r="B843" s="552" t="s">
        <v>20</v>
      </c>
      <c r="C843" s="552"/>
      <c r="D843" s="316" t="s">
        <v>391</v>
      </c>
      <c r="E843" s="307"/>
      <c r="F843" s="552" t="s">
        <v>20</v>
      </c>
      <c r="G843" s="552"/>
      <c r="H843" s="317"/>
      <c r="I843" s="317"/>
      <c r="J843" s="318" t="s">
        <v>392</v>
      </c>
      <c r="K843" s="317"/>
      <c r="L843" s="318" t="s">
        <v>20</v>
      </c>
      <c r="M843" s="201"/>
    </row>
    <row r="844" spans="1:13" x14ac:dyDescent="0.25">
      <c r="A844" s="202" t="s">
        <v>393</v>
      </c>
      <c r="B844" s="548" t="s">
        <v>394</v>
      </c>
      <c r="C844" s="548"/>
      <c r="D844" s="548" t="s">
        <v>395</v>
      </c>
      <c r="E844" s="548"/>
      <c r="F844" s="548" t="s">
        <v>396</v>
      </c>
      <c r="G844" s="548"/>
      <c r="H844" s="317"/>
      <c r="I844" s="317"/>
      <c r="J844" s="549">
        <v>3</v>
      </c>
      <c r="K844" s="550"/>
      <c r="L844" s="307" t="s">
        <v>397</v>
      </c>
      <c r="M844" s="201"/>
    </row>
    <row r="845" spans="1:13" x14ac:dyDescent="0.25">
      <c r="A845" s="202" t="s">
        <v>398</v>
      </c>
      <c r="B845" s="548" t="s">
        <v>399</v>
      </c>
      <c r="C845" s="548"/>
      <c r="D845" s="548" t="s">
        <v>400</v>
      </c>
      <c r="E845" s="548"/>
      <c r="F845" s="548" t="s">
        <v>401</v>
      </c>
      <c r="G845" s="548"/>
      <c r="H845" s="317"/>
      <c r="I845" s="317"/>
      <c r="J845" s="549">
        <v>2</v>
      </c>
      <c r="K845" s="550"/>
      <c r="L845" s="307" t="s">
        <v>402</v>
      </c>
      <c r="M845" s="201"/>
    </row>
    <row r="846" spans="1:13" x14ac:dyDescent="0.25">
      <c r="A846" s="202" t="s">
        <v>403</v>
      </c>
      <c r="B846" s="548" t="s">
        <v>404</v>
      </c>
      <c r="C846" s="548"/>
      <c r="D846" s="548" t="s">
        <v>405</v>
      </c>
      <c r="E846" s="548"/>
      <c r="F846" s="548" t="s">
        <v>406</v>
      </c>
      <c r="G846" s="548"/>
      <c r="H846" s="317"/>
      <c r="I846" s="317"/>
      <c r="J846" s="549">
        <v>1</v>
      </c>
      <c r="K846" s="550"/>
      <c r="L846" s="307" t="s">
        <v>407</v>
      </c>
      <c r="M846" s="201"/>
    </row>
    <row r="847" spans="1:13" ht="15.75" thickBot="1" x14ac:dyDescent="0.3">
      <c r="A847" s="203" t="s">
        <v>408</v>
      </c>
      <c r="B847" s="560" t="s">
        <v>409</v>
      </c>
      <c r="C847" s="560"/>
      <c r="D847" s="560" t="s">
        <v>410</v>
      </c>
      <c r="E847" s="560"/>
      <c r="F847" s="560" t="s">
        <v>411</v>
      </c>
      <c r="G847" s="560"/>
      <c r="H847" s="204"/>
      <c r="I847" s="204"/>
      <c r="J847" s="204"/>
      <c r="K847" s="204"/>
      <c r="L847" s="204"/>
      <c r="M847" s="205"/>
    </row>
    <row r="848" spans="1:13" ht="15.75" thickBot="1" x14ac:dyDescent="0.3"/>
    <row r="849" spans="1:13" ht="15.75" x14ac:dyDescent="0.25">
      <c r="A849" s="188"/>
      <c r="B849" s="533" t="s">
        <v>470</v>
      </c>
      <c r="C849" s="533"/>
      <c r="D849" s="533"/>
      <c r="E849" s="533"/>
      <c r="F849" s="533"/>
      <c r="G849" s="533"/>
      <c r="H849" s="533"/>
      <c r="I849" s="534"/>
      <c r="J849" s="535" t="s">
        <v>471</v>
      </c>
      <c r="K849" s="533"/>
      <c r="L849" s="533"/>
      <c r="M849" s="536"/>
    </row>
    <row r="850" spans="1:13" ht="21" x14ac:dyDescent="0.35">
      <c r="A850" s="537" t="s">
        <v>472</v>
      </c>
      <c r="B850" s="538"/>
      <c r="C850" s="538"/>
      <c r="D850" s="538"/>
      <c r="E850" s="538"/>
      <c r="F850" s="538"/>
      <c r="G850" s="538"/>
      <c r="H850" s="538"/>
      <c r="I850" s="538"/>
      <c r="J850" s="538"/>
      <c r="K850" s="538"/>
      <c r="L850" s="538"/>
      <c r="M850" s="539"/>
    </row>
    <row r="851" spans="1:13" ht="21" x14ac:dyDescent="0.35">
      <c r="A851" s="189"/>
      <c r="B851" s="540" t="s">
        <v>473</v>
      </c>
      <c r="C851" s="540"/>
      <c r="D851" s="540"/>
      <c r="E851" s="541"/>
      <c r="F851" s="190" t="s">
        <v>474</v>
      </c>
      <c r="G851" s="190"/>
      <c r="H851" s="542" t="s">
        <v>475</v>
      </c>
      <c r="I851" s="543"/>
      <c r="J851" s="544"/>
      <c r="K851" s="191" t="s">
        <v>476</v>
      </c>
      <c r="L851" s="304"/>
      <c r="M851" s="192"/>
    </row>
    <row r="852" spans="1:13" x14ac:dyDescent="0.25">
      <c r="A852" s="545" t="s">
        <v>542</v>
      </c>
      <c r="B852" s="543"/>
      <c r="C852" s="543"/>
      <c r="D852" s="543"/>
      <c r="E852" s="543"/>
      <c r="F852" s="543"/>
      <c r="G852" s="543"/>
      <c r="H852" s="543"/>
      <c r="I852" s="543"/>
      <c r="J852" s="543"/>
      <c r="K852" s="543"/>
      <c r="L852" s="543"/>
      <c r="M852" s="546"/>
    </row>
    <row r="853" spans="1:13" x14ac:dyDescent="0.25">
      <c r="A853" s="516" t="s">
        <v>477</v>
      </c>
      <c r="B853" s="517"/>
      <c r="C853" s="517"/>
      <c r="D853" s="517"/>
      <c r="E853" s="517"/>
      <c r="F853" s="517"/>
      <c r="G853" s="517"/>
      <c r="H853" s="517"/>
      <c r="I853" s="517"/>
      <c r="J853" s="517"/>
      <c r="K853" s="517"/>
      <c r="L853" s="517"/>
      <c r="M853" s="547"/>
    </row>
    <row r="854" spans="1:13" x14ac:dyDescent="0.25">
      <c r="A854" s="523" t="s">
        <v>478</v>
      </c>
      <c r="B854" s="524"/>
      <c r="C854" s="519" t="s">
        <v>261</v>
      </c>
      <c r="D854" s="556"/>
      <c r="E854" s="556"/>
      <c r="F854" s="556"/>
      <c r="G854" s="557"/>
      <c r="H854" s="304" t="s">
        <v>479</v>
      </c>
      <c r="I854" s="193"/>
      <c r="J854" s="558">
        <v>19</v>
      </c>
      <c r="K854" s="558"/>
      <c r="L854" s="558"/>
      <c r="M854" s="559"/>
    </row>
    <row r="855" spans="1:13" x14ac:dyDescent="0.25">
      <c r="A855" s="523" t="s">
        <v>480</v>
      </c>
      <c r="B855" s="524"/>
      <c r="C855" s="519" t="s">
        <v>343</v>
      </c>
      <c r="D855" s="556"/>
      <c r="E855" s="556"/>
      <c r="F855" s="556"/>
      <c r="G855" s="557"/>
      <c r="H855" s="304" t="s">
        <v>481</v>
      </c>
      <c r="I855" s="193"/>
      <c r="J855" s="514" t="s">
        <v>529</v>
      </c>
      <c r="K855" s="558"/>
      <c r="L855" s="558"/>
      <c r="M855" s="559"/>
    </row>
    <row r="856" spans="1:13" x14ac:dyDescent="0.25">
      <c r="A856" s="523" t="s">
        <v>483</v>
      </c>
      <c r="B856" s="524"/>
      <c r="C856" s="519" t="s">
        <v>530</v>
      </c>
      <c r="D856" s="556"/>
      <c r="E856" s="556"/>
      <c r="F856" s="556"/>
      <c r="G856" s="557"/>
      <c r="H856" s="304" t="s">
        <v>485</v>
      </c>
      <c r="I856" s="193"/>
      <c r="J856" s="558">
        <v>7780975092</v>
      </c>
      <c r="K856" s="558"/>
      <c r="L856" s="558"/>
      <c r="M856" s="559"/>
    </row>
    <row r="857" spans="1:13" x14ac:dyDescent="0.25">
      <c r="A857" s="523" t="s">
        <v>486</v>
      </c>
      <c r="B857" s="524"/>
      <c r="C857" s="519" t="s">
        <v>262</v>
      </c>
      <c r="D857" s="556"/>
      <c r="E857" s="556"/>
      <c r="F857" s="556"/>
      <c r="G857" s="557"/>
      <c r="H857" s="523" t="s">
        <v>18</v>
      </c>
      <c r="I857" s="524"/>
      <c r="J857" s="514" t="s">
        <v>263</v>
      </c>
      <c r="K857" s="558"/>
      <c r="L857" s="558"/>
      <c r="M857" s="559"/>
    </row>
    <row r="858" spans="1:13" x14ac:dyDescent="0.25">
      <c r="A858" s="545" t="s">
        <v>487</v>
      </c>
      <c r="B858" s="543"/>
      <c r="C858" s="543"/>
      <c r="D858" s="543"/>
      <c r="E858" s="543"/>
      <c r="F858" s="543"/>
      <c r="G858" s="543"/>
      <c r="H858" s="543"/>
      <c r="I858" s="543"/>
      <c r="J858" s="543"/>
      <c r="K858" s="543"/>
      <c r="L858" s="543"/>
      <c r="M858" s="546"/>
    </row>
    <row r="859" spans="1:13" x14ac:dyDescent="0.25">
      <c r="A859" s="563" t="s">
        <v>488</v>
      </c>
      <c r="B859" s="542" t="s">
        <v>489</v>
      </c>
      <c r="C859" s="543"/>
      <c r="D859" s="543"/>
      <c r="E859" s="543"/>
      <c r="F859" s="543"/>
      <c r="G859" s="544"/>
      <c r="H859" s="542" t="s">
        <v>490</v>
      </c>
      <c r="I859" s="543"/>
      <c r="J859" s="543"/>
      <c r="K859" s="543"/>
      <c r="L859" s="543"/>
      <c r="M859" s="546"/>
    </row>
    <row r="860" spans="1:13" ht="30" x14ac:dyDescent="0.25">
      <c r="A860" s="564"/>
      <c r="B860" s="194" t="s">
        <v>491</v>
      </c>
      <c r="C860" s="194" t="s">
        <v>571</v>
      </c>
      <c r="D860" s="194" t="s">
        <v>572</v>
      </c>
      <c r="E860" s="194" t="s">
        <v>573</v>
      </c>
      <c r="F860" s="194">
        <v>100</v>
      </c>
      <c r="G860" s="195" t="s">
        <v>20</v>
      </c>
      <c r="H860" s="194" t="s">
        <v>492</v>
      </c>
      <c r="I860" s="194" t="s">
        <v>571</v>
      </c>
      <c r="J860" s="194" t="s">
        <v>572</v>
      </c>
      <c r="K860" s="194" t="s">
        <v>493</v>
      </c>
      <c r="L860" s="194">
        <v>100</v>
      </c>
      <c r="M860" s="196" t="s">
        <v>20</v>
      </c>
    </row>
    <row r="861" spans="1:13" x14ac:dyDescent="0.25">
      <c r="A861" s="303" t="s">
        <v>11</v>
      </c>
      <c r="B861" s="359">
        <v>9.5</v>
      </c>
      <c r="C861" s="349">
        <v>4.5</v>
      </c>
      <c r="D861" s="349">
        <v>5</v>
      </c>
      <c r="E861" s="359">
        <v>75.5</v>
      </c>
      <c r="F861" s="114">
        <f>SUM(B861:E861)</f>
        <v>94.5</v>
      </c>
      <c r="G861" s="349" t="str">
        <f>IF(F861&gt;=91,"A1",IF(F861&gt;=81,"A2",IF(F861&gt;=71,"B1",IF(F861&gt;=61,"B2",IF(F861&gt;=51,"C1",IF(F861&gt;=41,"C2",IF(F861&gt;=33,"D","E")))))))</f>
        <v>A1</v>
      </c>
      <c r="H861" s="349">
        <v>9.5</v>
      </c>
      <c r="I861" s="349">
        <v>4</v>
      </c>
      <c r="J861" s="349">
        <v>5</v>
      </c>
      <c r="K861" s="332">
        <v>66</v>
      </c>
      <c r="L861" s="114">
        <f>SUM(H861:K861)</f>
        <v>84.5</v>
      </c>
      <c r="M861" s="349" t="str">
        <f t="shared" ref="M861:M865" si="90">IF(L861&gt;=91,"A1",IF(L861&gt;=81,"A2",IF(L861&gt;=71,"B1",IF(L861&gt;=61,"B2",IF(L861&gt;=51,"C1",IF(L861&gt;=41,"C2",IF(L861&gt;=33,"D","E")))))))</f>
        <v>A2</v>
      </c>
    </row>
    <row r="862" spans="1:13" x14ac:dyDescent="0.25">
      <c r="A862" s="303" t="s">
        <v>12</v>
      </c>
      <c r="B862" s="368">
        <v>9</v>
      </c>
      <c r="C862" s="349">
        <v>4.5</v>
      </c>
      <c r="D862" s="349">
        <v>5</v>
      </c>
      <c r="E862" s="349">
        <v>73</v>
      </c>
      <c r="F862" s="114">
        <f t="shared" ref="F862:F865" si="91">(B862+C862+D862+E862)</f>
        <v>91.5</v>
      </c>
      <c r="G862" s="349" t="str">
        <f t="shared" ref="G862:G865" si="92">IF(F862&gt;=91,"A1",IF(F862&gt;=81,"A2",IF(F862&gt;=71,"B1",IF(F862&gt;=61,"B2",IF(F862&gt;=51,"C1",IF(F862&gt;=41,"C2",IF(F862&gt;=33,"D","E")))))))</f>
        <v>A1</v>
      </c>
      <c r="H862" s="366">
        <v>8.75</v>
      </c>
      <c r="I862" s="349">
        <v>5</v>
      </c>
      <c r="J862" s="349">
        <v>5</v>
      </c>
      <c r="K862" s="197">
        <v>74</v>
      </c>
      <c r="L862" s="198">
        <f t="shared" ref="L862:L865" si="93">SUM(H862:K862)</f>
        <v>92.75</v>
      </c>
      <c r="M862" s="349" t="str">
        <f t="shared" si="90"/>
        <v>A1</v>
      </c>
    </row>
    <row r="863" spans="1:13" x14ac:dyDescent="0.25">
      <c r="A863" s="303" t="s">
        <v>494</v>
      </c>
      <c r="B863" s="349">
        <v>8.25</v>
      </c>
      <c r="C863" s="349">
        <v>4.5</v>
      </c>
      <c r="D863" s="349">
        <v>5</v>
      </c>
      <c r="E863" s="349">
        <v>67</v>
      </c>
      <c r="F863" s="349">
        <f t="shared" si="91"/>
        <v>84.75</v>
      </c>
      <c r="G863" s="349" t="str">
        <f t="shared" si="92"/>
        <v>A2</v>
      </c>
      <c r="H863" s="366">
        <v>9.5</v>
      </c>
      <c r="I863" s="349">
        <v>5</v>
      </c>
      <c r="J863" s="349">
        <v>5</v>
      </c>
      <c r="K863" s="197">
        <v>68.5</v>
      </c>
      <c r="L863" s="332">
        <f t="shared" si="93"/>
        <v>88</v>
      </c>
      <c r="M863" s="349" t="str">
        <f t="shared" si="90"/>
        <v>A2</v>
      </c>
    </row>
    <row r="864" spans="1:13" x14ac:dyDescent="0.25">
      <c r="A864" s="303" t="s">
        <v>23</v>
      </c>
      <c r="B864" s="349">
        <v>8</v>
      </c>
      <c r="C864" s="349">
        <v>5</v>
      </c>
      <c r="D864" s="349">
        <v>4.5</v>
      </c>
      <c r="E864" s="349">
        <v>72.5</v>
      </c>
      <c r="F864" s="349">
        <f t="shared" si="91"/>
        <v>90</v>
      </c>
      <c r="G864" s="349" t="str">
        <f t="shared" si="92"/>
        <v>A2</v>
      </c>
      <c r="H864" s="366">
        <v>9.75</v>
      </c>
      <c r="I864" s="352">
        <v>5</v>
      </c>
      <c r="J864" s="114">
        <v>4.5</v>
      </c>
      <c r="K864" s="197">
        <v>72.5</v>
      </c>
      <c r="L864" s="198">
        <f t="shared" si="93"/>
        <v>91.75</v>
      </c>
      <c r="M864" s="198" t="str">
        <f t="shared" si="90"/>
        <v>A1</v>
      </c>
    </row>
    <row r="865" spans="1:13" x14ac:dyDescent="0.25">
      <c r="A865" s="303" t="s">
        <v>26</v>
      </c>
      <c r="B865" s="114">
        <v>9.75</v>
      </c>
      <c r="C865" s="349">
        <v>5</v>
      </c>
      <c r="D865" s="349">
        <v>5</v>
      </c>
      <c r="E865" s="349">
        <v>72</v>
      </c>
      <c r="F865" s="198">
        <f t="shared" si="91"/>
        <v>91.75</v>
      </c>
      <c r="G865" s="349" t="str">
        <f t="shared" si="92"/>
        <v>A1</v>
      </c>
      <c r="H865" s="349">
        <v>7.75</v>
      </c>
      <c r="I865" s="349">
        <v>5</v>
      </c>
      <c r="J865" s="349">
        <v>5</v>
      </c>
      <c r="K865" s="349">
        <v>75</v>
      </c>
      <c r="L865" s="114">
        <f t="shared" si="93"/>
        <v>92.75</v>
      </c>
      <c r="M865" s="349" t="str">
        <f t="shared" si="90"/>
        <v>A1</v>
      </c>
    </row>
    <row r="866" spans="1:13" x14ac:dyDescent="0.25">
      <c r="A866" s="303" t="s">
        <v>574</v>
      </c>
      <c r="B866" s="349"/>
      <c r="C866" s="349"/>
      <c r="D866" s="349"/>
      <c r="E866" s="367">
        <v>39.5</v>
      </c>
      <c r="F866" s="197"/>
      <c r="G866" s="349"/>
      <c r="H866" s="349"/>
      <c r="I866" s="349"/>
      <c r="J866" s="349"/>
      <c r="K866" s="349">
        <v>47.5</v>
      </c>
      <c r="L866" s="349"/>
      <c r="M866" s="350"/>
    </row>
    <row r="867" spans="1:13" x14ac:dyDescent="0.25">
      <c r="A867" s="303" t="s">
        <v>575</v>
      </c>
      <c r="B867" s="349"/>
      <c r="C867" s="349"/>
      <c r="D867" s="349"/>
      <c r="E867" s="31">
        <v>46</v>
      </c>
      <c r="F867" s="349"/>
      <c r="G867" s="349"/>
      <c r="H867" s="349"/>
      <c r="I867" s="349"/>
      <c r="J867" s="349"/>
      <c r="K867" s="31">
        <v>50</v>
      </c>
      <c r="L867" s="349"/>
      <c r="M867" s="350"/>
    </row>
    <row r="868" spans="1:13" x14ac:dyDescent="0.25">
      <c r="A868" s="303" t="s">
        <v>576</v>
      </c>
      <c r="B868" s="349"/>
      <c r="C868" s="349"/>
      <c r="D868" s="349"/>
      <c r="E868" s="349">
        <v>47</v>
      </c>
      <c r="F868" s="349"/>
      <c r="G868" s="349"/>
      <c r="H868" s="349"/>
      <c r="I868" s="349"/>
      <c r="J868" s="349"/>
      <c r="K868" s="349">
        <v>46</v>
      </c>
      <c r="L868" s="349"/>
      <c r="M868" s="350"/>
    </row>
    <row r="869" spans="1:13" x14ac:dyDescent="0.25">
      <c r="A869" s="303" t="s">
        <v>577</v>
      </c>
      <c r="B869" s="349"/>
      <c r="C869" s="349"/>
      <c r="D869" s="349"/>
      <c r="E869" s="349">
        <v>45</v>
      </c>
      <c r="F869" s="349"/>
      <c r="G869" s="349"/>
      <c r="H869" s="349"/>
      <c r="I869" s="349"/>
      <c r="J869" s="349"/>
      <c r="K869" s="349">
        <v>44</v>
      </c>
      <c r="L869" s="349"/>
      <c r="M869" s="350"/>
    </row>
    <row r="870" spans="1:13" ht="26.25" x14ac:dyDescent="0.25">
      <c r="A870" s="303" t="s">
        <v>497</v>
      </c>
      <c r="B870" s="305">
        <v>500</v>
      </c>
      <c r="C870" s="301" t="s">
        <v>498</v>
      </c>
      <c r="D870" s="200">
        <f>(F861+F862+F863+F864+F865)</f>
        <v>452.5</v>
      </c>
      <c r="E870" s="199"/>
      <c r="F870" s="301" t="s">
        <v>578</v>
      </c>
      <c r="G870" s="200">
        <f>(D870/500)*100</f>
        <v>90.5</v>
      </c>
      <c r="H870" s="199"/>
      <c r="I870" s="311"/>
      <c r="J870" s="513" t="s">
        <v>579</v>
      </c>
      <c r="K870" s="513"/>
      <c r="L870" s="514" t="str">
        <f>IF(G870&gt;=91,"A1",IF(G870&gt;=81,"A2",IF(G870&gt;=71,"B1",IF(G870&gt;=61,"B2",IF(G870&gt;=51,"C1",IF(G870&gt;=41,"C2",IF(G870&gt;=33,"D","E")))))))</f>
        <v>A2</v>
      </c>
      <c r="M870" s="515" t="str">
        <f t="shared" ref="M870:M872" si="94">IF(K870&gt;=91,"A1",IF(K870&gt;=81,"A2",IF(K870&gt;=71,"B1",IF(K870&gt;=61,"B2",IF(K870&gt;=51,"C1",IF(K870&gt;=41,"C2",IF(K870&gt;=33,"D","E")))))))</f>
        <v>E</v>
      </c>
    </row>
    <row r="871" spans="1:13" ht="26.25" x14ac:dyDescent="0.25">
      <c r="A871" s="312" t="s">
        <v>499</v>
      </c>
      <c r="B871" s="305">
        <v>500</v>
      </c>
      <c r="C871" s="301" t="s">
        <v>500</v>
      </c>
      <c r="D871" s="200">
        <f>(L861+L862+L863+L864+L865)</f>
        <v>449.75</v>
      </c>
      <c r="E871" s="199"/>
      <c r="F871" s="301" t="s">
        <v>580</v>
      </c>
      <c r="G871" s="200">
        <f>D871/500*100</f>
        <v>89.95</v>
      </c>
      <c r="H871" s="200"/>
      <c r="I871" s="313"/>
      <c r="J871" s="513" t="s">
        <v>581</v>
      </c>
      <c r="K871" s="513"/>
      <c r="L871" s="514" t="str">
        <f>IF(G871&gt;=91,"A1",IF(G871&gt;=81,"A2",IF(G871&gt;=71,"B1",IF(G871&gt;=61,"B2",IF(G871&gt;=51,"C1",IF(G871&gt;=41,"C2",IF(G871&gt;=33,"D","E")))))))</f>
        <v>A2</v>
      </c>
      <c r="M871" s="515" t="str">
        <f t="shared" si="94"/>
        <v>E</v>
      </c>
    </row>
    <row r="872" spans="1:13" x14ac:dyDescent="0.25">
      <c r="A872" s="314" t="s">
        <v>543</v>
      </c>
      <c r="B872" s="322">
        <v>1000</v>
      </c>
      <c r="C872" s="322">
        <f>(D870+D871)</f>
        <v>902.25</v>
      </c>
      <c r="D872" s="527"/>
      <c r="E872" s="527"/>
      <c r="F872" s="319" t="s">
        <v>582</v>
      </c>
      <c r="G872" s="319"/>
      <c r="H872" s="319"/>
      <c r="I872" s="324">
        <f>(C872/1000)*100</f>
        <v>90.224999999999994</v>
      </c>
      <c r="J872" s="319" t="s">
        <v>501</v>
      </c>
      <c r="K872" s="319"/>
      <c r="L872" s="528" t="str">
        <f>IF(I872&gt;=91,"A1",IF(I872&gt;=81,"A2",IF(I872&gt;=71,"B1",IF(I872&gt;=61,"B2",IF(I872&gt;=51,"C1",IF(I872&gt;=41,"C2",IF(I872&gt;=33,"D","E")))))))</f>
        <v>A2</v>
      </c>
      <c r="M872" s="529" t="str">
        <f t="shared" si="94"/>
        <v>E</v>
      </c>
    </row>
    <row r="873" spans="1:13" x14ac:dyDescent="0.25">
      <c r="A873" s="530" t="s">
        <v>376</v>
      </c>
      <c r="B873" s="531"/>
      <c r="C873" s="531"/>
      <c r="D873" s="531"/>
      <c r="E873" s="531"/>
      <c r="F873" s="531"/>
      <c r="G873" s="531"/>
      <c r="H873" s="531"/>
      <c r="I873" s="531"/>
      <c r="J873" s="531"/>
      <c r="K873" s="531"/>
      <c r="L873" s="531"/>
      <c r="M873" s="532"/>
    </row>
    <row r="874" spans="1:13" x14ac:dyDescent="0.25">
      <c r="A874" s="509" t="s">
        <v>377</v>
      </c>
      <c r="B874" s="510"/>
      <c r="C874" s="510"/>
      <c r="D874" s="510"/>
      <c r="E874" s="510"/>
      <c r="F874" s="510"/>
      <c r="G874" s="510"/>
      <c r="H874" s="510"/>
      <c r="I874" s="510"/>
      <c r="J874" s="510"/>
      <c r="K874" s="510"/>
      <c r="L874" s="510"/>
      <c r="M874" s="511"/>
    </row>
    <row r="875" spans="1:13" x14ac:dyDescent="0.25">
      <c r="A875" s="509" t="s">
        <v>378</v>
      </c>
      <c r="B875" s="510"/>
      <c r="C875" s="510"/>
      <c r="D875" s="510"/>
      <c r="E875" s="510"/>
      <c r="F875" s="510" t="s">
        <v>583</v>
      </c>
      <c r="G875" s="510"/>
      <c r="H875" s="510"/>
      <c r="I875" s="510"/>
      <c r="J875" s="510"/>
      <c r="K875" s="510" t="s">
        <v>502</v>
      </c>
      <c r="L875" s="510"/>
      <c r="M875" s="511"/>
    </row>
    <row r="876" spans="1:13" x14ac:dyDescent="0.25">
      <c r="A876" s="525" t="s">
        <v>380</v>
      </c>
      <c r="B876" s="526"/>
      <c r="C876" s="526"/>
      <c r="D876" s="526"/>
      <c r="E876" s="526"/>
      <c r="F876" s="514" t="s">
        <v>402</v>
      </c>
      <c r="G876" s="514"/>
      <c r="H876" s="514"/>
      <c r="I876" s="514"/>
      <c r="J876" s="514"/>
      <c r="K876" s="514" t="s">
        <v>402</v>
      </c>
      <c r="L876" s="514"/>
      <c r="M876" s="515"/>
    </row>
    <row r="877" spans="1:13" x14ac:dyDescent="0.25">
      <c r="A877" s="509" t="s">
        <v>381</v>
      </c>
      <c r="B877" s="510"/>
      <c r="C877" s="510"/>
      <c r="D877" s="510"/>
      <c r="E877" s="510"/>
      <c r="F877" s="510"/>
      <c r="G877" s="510"/>
      <c r="H877" s="510"/>
      <c r="I877" s="510"/>
      <c r="J877" s="510"/>
      <c r="K877" s="510"/>
      <c r="L877" s="510"/>
      <c r="M877" s="511"/>
    </row>
    <row r="878" spans="1:13" x14ac:dyDescent="0.25">
      <c r="A878" s="509" t="s">
        <v>378</v>
      </c>
      <c r="B878" s="510"/>
      <c r="C878" s="510"/>
      <c r="D878" s="510"/>
      <c r="E878" s="510"/>
      <c r="F878" s="510" t="s">
        <v>583</v>
      </c>
      <c r="G878" s="510"/>
      <c r="H878" s="510"/>
      <c r="I878" s="510"/>
      <c r="J878" s="510"/>
      <c r="K878" s="510" t="s">
        <v>502</v>
      </c>
      <c r="L878" s="510"/>
      <c r="M878" s="511"/>
    </row>
    <row r="879" spans="1:13" x14ac:dyDescent="0.25">
      <c r="A879" s="523" t="s">
        <v>382</v>
      </c>
      <c r="B879" s="524"/>
      <c r="C879" s="524"/>
      <c r="D879" s="524"/>
      <c r="E879" s="524"/>
      <c r="F879" s="510" t="s">
        <v>397</v>
      </c>
      <c r="G879" s="510"/>
      <c r="H879" s="510"/>
      <c r="I879" s="510"/>
      <c r="J879" s="510"/>
      <c r="K879" s="510" t="s">
        <v>402</v>
      </c>
      <c r="L879" s="510"/>
      <c r="M879" s="511"/>
    </row>
    <row r="880" spans="1:13" x14ac:dyDescent="0.25">
      <c r="A880" s="523" t="s">
        <v>383</v>
      </c>
      <c r="B880" s="524"/>
      <c r="C880" s="524"/>
      <c r="D880" s="524"/>
      <c r="E880" s="524"/>
      <c r="F880" s="514" t="s">
        <v>397</v>
      </c>
      <c r="G880" s="514"/>
      <c r="H880" s="514"/>
      <c r="I880" s="514"/>
      <c r="J880" s="514"/>
      <c r="K880" s="514" t="s">
        <v>402</v>
      </c>
      <c r="L880" s="514"/>
      <c r="M880" s="515"/>
    </row>
    <row r="881" spans="1:13" x14ac:dyDescent="0.25">
      <c r="A881" s="516" t="s">
        <v>384</v>
      </c>
      <c r="B881" s="517"/>
      <c r="C881" s="517"/>
      <c r="D881" s="517"/>
      <c r="E881" s="518"/>
      <c r="F881" s="519" t="s">
        <v>402</v>
      </c>
      <c r="G881" s="520"/>
      <c r="H881" s="520"/>
      <c r="I881" s="520"/>
      <c r="J881" s="521"/>
      <c r="K881" s="519" t="s">
        <v>397</v>
      </c>
      <c r="L881" s="520"/>
      <c r="M881" s="522"/>
    </row>
    <row r="882" spans="1:13" x14ac:dyDescent="0.25">
      <c r="A882" s="516" t="s">
        <v>385</v>
      </c>
      <c r="B882" s="517"/>
      <c r="C882" s="517"/>
      <c r="D882" s="517"/>
      <c r="E882" s="518"/>
      <c r="F882" s="519" t="s">
        <v>397</v>
      </c>
      <c r="G882" s="520"/>
      <c r="H882" s="520"/>
      <c r="I882" s="520"/>
      <c r="J882" s="521"/>
      <c r="K882" s="519" t="s">
        <v>397</v>
      </c>
      <c r="L882" s="520"/>
      <c r="M882" s="522"/>
    </row>
    <row r="883" spans="1:13" x14ac:dyDescent="0.25">
      <c r="A883" s="509" t="s">
        <v>386</v>
      </c>
      <c r="B883" s="510"/>
      <c r="C883" s="510"/>
      <c r="D883" s="510"/>
      <c r="E883" s="510"/>
      <c r="F883" s="510"/>
      <c r="G883" s="510"/>
      <c r="H883" s="510"/>
      <c r="I883" s="510"/>
      <c r="J883" s="510"/>
      <c r="K883" s="510"/>
      <c r="L883" s="510"/>
      <c r="M883" s="511"/>
    </row>
    <row r="884" spans="1:13" x14ac:dyDescent="0.25">
      <c r="A884" s="509" t="s">
        <v>378</v>
      </c>
      <c r="B884" s="510"/>
      <c r="C884" s="510"/>
      <c r="D884" s="510"/>
      <c r="E884" s="510"/>
      <c r="F884" s="510" t="s">
        <v>583</v>
      </c>
      <c r="G884" s="510"/>
      <c r="H884" s="510"/>
      <c r="I884" s="510"/>
      <c r="J884" s="510"/>
      <c r="K884" s="510" t="s">
        <v>502</v>
      </c>
      <c r="L884" s="510"/>
      <c r="M884" s="511"/>
    </row>
    <row r="885" spans="1:13" x14ac:dyDescent="0.25">
      <c r="A885" s="525" t="s">
        <v>387</v>
      </c>
      <c r="B885" s="526"/>
      <c r="C885" s="526"/>
      <c r="D885" s="526"/>
      <c r="E885" s="526"/>
      <c r="F885" s="526"/>
      <c r="G885" s="514" t="s">
        <v>591</v>
      </c>
      <c r="H885" s="514"/>
      <c r="I885" s="514"/>
      <c r="J885" s="514"/>
      <c r="K885" s="514"/>
      <c r="L885" s="514"/>
      <c r="M885" s="515"/>
    </row>
    <row r="886" spans="1:13" x14ac:dyDescent="0.25">
      <c r="A886" s="303" t="s">
        <v>503</v>
      </c>
      <c r="B886" s="519" t="s">
        <v>612</v>
      </c>
      <c r="C886" s="520"/>
      <c r="D886" s="520"/>
      <c r="E886" s="520"/>
      <c r="F886" s="520"/>
      <c r="G886" s="520"/>
      <c r="H886" s="520"/>
      <c r="I886" s="520"/>
      <c r="J886" s="520"/>
      <c r="K886" s="520"/>
      <c r="L886" s="520"/>
      <c r="M886" s="522"/>
    </row>
    <row r="887" spans="1:13" x14ac:dyDescent="0.25">
      <c r="A887" s="303" t="s">
        <v>388</v>
      </c>
      <c r="B887" s="519" t="s">
        <v>607</v>
      </c>
      <c r="C887" s="520"/>
      <c r="D887" s="520"/>
      <c r="E887" s="520"/>
      <c r="F887" s="520"/>
      <c r="G887" s="520"/>
      <c r="H887" s="520"/>
      <c r="I887" s="520"/>
      <c r="J887" s="520"/>
      <c r="K887" s="520"/>
      <c r="L887" s="520"/>
      <c r="M887" s="522"/>
    </row>
    <row r="888" spans="1:13" x14ac:dyDescent="0.25">
      <c r="A888" s="509" t="s">
        <v>584</v>
      </c>
      <c r="B888" s="510"/>
      <c r="C888" s="510"/>
      <c r="D888" s="510" t="s">
        <v>613</v>
      </c>
      <c r="E888" s="510"/>
      <c r="F888" s="510"/>
      <c r="G888" s="510"/>
      <c r="H888" s="510"/>
      <c r="I888" s="510"/>
      <c r="J888" s="510" t="s">
        <v>504</v>
      </c>
      <c r="K888" s="510"/>
      <c r="L888" s="510"/>
      <c r="M888" s="511"/>
    </row>
    <row r="889" spans="1:13" x14ac:dyDescent="0.25">
      <c r="A889" s="509"/>
      <c r="B889" s="510"/>
      <c r="C889" s="510"/>
      <c r="D889" s="510"/>
      <c r="E889" s="510"/>
      <c r="F889" s="510"/>
      <c r="G889" s="510"/>
      <c r="H889" s="510"/>
      <c r="I889" s="510"/>
      <c r="J889" s="510"/>
      <c r="K889" s="510"/>
      <c r="L889" s="510"/>
      <c r="M889" s="511"/>
    </row>
    <row r="890" spans="1:13" x14ac:dyDescent="0.25">
      <c r="A890" s="509"/>
      <c r="B890" s="510"/>
      <c r="C890" s="510"/>
      <c r="D890" s="510"/>
      <c r="E890" s="510"/>
      <c r="F890" s="510"/>
      <c r="G890" s="510"/>
      <c r="H890" s="510"/>
      <c r="I890" s="510"/>
      <c r="J890" s="510"/>
      <c r="K890" s="510"/>
      <c r="L890" s="510"/>
      <c r="M890" s="511"/>
    </row>
    <row r="891" spans="1:13" x14ac:dyDescent="0.25">
      <c r="A891" s="509"/>
      <c r="B891" s="510"/>
      <c r="C891" s="510"/>
      <c r="D891" s="510"/>
      <c r="E891" s="510"/>
      <c r="F891" s="510"/>
      <c r="G891" s="510"/>
      <c r="H891" s="510"/>
      <c r="I891" s="510"/>
      <c r="J891" s="510"/>
      <c r="K891" s="510"/>
      <c r="L891" s="510"/>
      <c r="M891" s="511"/>
    </row>
    <row r="892" spans="1:13" x14ac:dyDescent="0.25">
      <c r="A892" s="551" t="s">
        <v>389</v>
      </c>
      <c r="B892" s="552"/>
      <c r="C892" s="552"/>
      <c r="D892" s="552"/>
      <c r="E892" s="552"/>
      <c r="F892" s="552"/>
      <c r="G892" s="552"/>
      <c r="H892" s="553" t="s">
        <v>390</v>
      </c>
      <c r="I892" s="554"/>
      <c r="J892" s="554"/>
      <c r="K892" s="554"/>
      <c r="L892" s="554"/>
      <c r="M892" s="555"/>
    </row>
    <row r="893" spans="1:13" x14ac:dyDescent="0.25">
      <c r="A893" s="306" t="s">
        <v>391</v>
      </c>
      <c r="B893" s="552" t="s">
        <v>20</v>
      </c>
      <c r="C893" s="552"/>
      <c r="D893" s="316" t="s">
        <v>391</v>
      </c>
      <c r="E893" s="307"/>
      <c r="F893" s="552" t="s">
        <v>20</v>
      </c>
      <c r="G893" s="552"/>
      <c r="H893" s="317"/>
      <c r="I893" s="317"/>
      <c r="J893" s="318" t="s">
        <v>392</v>
      </c>
      <c r="K893" s="317"/>
      <c r="L893" s="318" t="s">
        <v>20</v>
      </c>
      <c r="M893" s="201"/>
    </row>
    <row r="894" spans="1:13" x14ac:dyDescent="0.25">
      <c r="A894" s="202" t="s">
        <v>393</v>
      </c>
      <c r="B894" s="548" t="s">
        <v>394</v>
      </c>
      <c r="C894" s="548"/>
      <c r="D894" s="548" t="s">
        <v>395</v>
      </c>
      <c r="E894" s="548"/>
      <c r="F894" s="548" t="s">
        <v>396</v>
      </c>
      <c r="G894" s="548"/>
      <c r="H894" s="317"/>
      <c r="I894" s="317"/>
      <c r="J894" s="549">
        <v>3</v>
      </c>
      <c r="K894" s="550"/>
      <c r="L894" s="307" t="s">
        <v>397</v>
      </c>
      <c r="M894" s="201"/>
    </row>
    <row r="895" spans="1:13" x14ac:dyDescent="0.25">
      <c r="A895" s="202" t="s">
        <v>398</v>
      </c>
      <c r="B895" s="548" t="s">
        <v>399</v>
      </c>
      <c r="C895" s="548"/>
      <c r="D895" s="548" t="s">
        <v>400</v>
      </c>
      <c r="E895" s="548"/>
      <c r="F895" s="548" t="s">
        <v>401</v>
      </c>
      <c r="G895" s="548"/>
      <c r="H895" s="317"/>
      <c r="I895" s="317"/>
      <c r="J895" s="549">
        <v>2</v>
      </c>
      <c r="K895" s="550"/>
      <c r="L895" s="307" t="s">
        <v>402</v>
      </c>
      <c r="M895" s="201"/>
    </row>
    <row r="896" spans="1:13" x14ac:dyDescent="0.25">
      <c r="A896" s="202" t="s">
        <v>403</v>
      </c>
      <c r="B896" s="548" t="s">
        <v>404</v>
      </c>
      <c r="C896" s="548"/>
      <c r="D896" s="548" t="s">
        <v>405</v>
      </c>
      <c r="E896" s="548"/>
      <c r="F896" s="548" t="s">
        <v>406</v>
      </c>
      <c r="G896" s="548"/>
      <c r="H896" s="317"/>
      <c r="I896" s="317"/>
      <c r="J896" s="549">
        <v>1</v>
      </c>
      <c r="K896" s="550"/>
      <c r="L896" s="307" t="s">
        <v>407</v>
      </c>
      <c r="M896" s="201"/>
    </row>
    <row r="897" spans="1:13" ht="15.75" thickBot="1" x14ac:dyDescent="0.3">
      <c r="A897" s="203" t="s">
        <v>408</v>
      </c>
      <c r="B897" s="560" t="s">
        <v>409</v>
      </c>
      <c r="C897" s="560"/>
      <c r="D897" s="560" t="s">
        <v>410</v>
      </c>
      <c r="E897" s="560"/>
      <c r="F897" s="560" t="s">
        <v>411</v>
      </c>
      <c r="G897" s="560"/>
      <c r="H897" s="204"/>
      <c r="I897" s="204"/>
      <c r="J897" s="204"/>
      <c r="K897" s="204"/>
      <c r="L897" s="204"/>
      <c r="M897" s="205"/>
    </row>
    <row r="898" spans="1:13" ht="15.75" thickBot="1" x14ac:dyDescent="0.3"/>
    <row r="899" spans="1:13" ht="15.75" x14ac:dyDescent="0.25">
      <c r="A899" s="188"/>
      <c r="B899" s="533" t="s">
        <v>470</v>
      </c>
      <c r="C899" s="533"/>
      <c r="D899" s="533"/>
      <c r="E899" s="533"/>
      <c r="F899" s="533"/>
      <c r="G899" s="533"/>
      <c r="H899" s="533"/>
      <c r="I899" s="534"/>
      <c r="J899" s="535" t="s">
        <v>471</v>
      </c>
      <c r="K899" s="533"/>
      <c r="L899" s="533"/>
      <c r="M899" s="536"/>
    </row>
    <row r="900" spans="1:13" ht="21" x14ac:dyDescent="0.35">
      <c r="A900" s="537" t="s">
        <v>472</v>
      </c>
      <c r="B900" s="538"/>
      <c r="C900" s="538"/>
      <c r="D900" s="538"/>
      <c r="E900" s="538"/>
      <c r="F900" s="538"/>
      <c r="G900" s="538"/>
      <c r="H900" s="538"/>
      <c r="I900" s="538"/>
      <c r="J900" s="538"/>
      <c r="K900" s="538"/>
      <c r="L900" s="538"/>
      <c r="M900" s="539"/>
    </row>
    <row r="901" spans="1:13" ht="21" x14ac:dyDescent="0.35">
      <c r="A901" s="189"/>
      <c r="B901" s="540" t="s">
        <v>473</v>
      </c>
      <c r="C901" s="540"/>
      <c r="D901" s="540"/>
      <c r="E901" s="541"/>
      <c r="F901" s="190" t="s">
        <v>474</v>
      </c>
      <c r="G901" s="190"/>
      <c r="H901" s="542" t="s">
        <v>475</v>
      </c>
      <c r="I901" s="543"/>
      <c r="J901" s="544"/>
      <c r="K901" s="191" t="s">
        <v>476</v>
      </c>
      <c r="L901" s="304"/>
      <c r="M901" s="192"/>
    </row>
    <row r="902" spans="1:13" x14ac:dyDescent="0.25">
      <c r="A902" s="545" t="s">
        <v>542</v>
      </c>
      <c r="B902" s="543"/>
      <c r="C902" s="543"/>
      <c r="D902" s="543"/>
      <c r="E902" s="543"/>
      <c r="F902" s="543"/>
      <c r="G902" s="543"/>
      <c r="H902" s="543"/>
      <c r="I902" s="543"/>
      <c r="J902" s="543"/>
      <c r="K902" s="543"/>
      <c r="L902" s="543"/>
      <c r="M902" s="546"/>
    </row>
    <row r="903" spans="1:13" x14ac:dyDescent="0.25">
      <c r="A903" s="516" t="s">
        <v>477</v>
      </c>
      <c r="B903" s="517"/>
      <c r="C903" s="517"/>
      <c r="D903" s="517"/>
      <c r="E903" s="517"/>
      <c r="F903" s="517"/>
      <c r="G903" s="517"/>
      <c r="H903" s="517"/>
      <c r="I903" s="517"/>
      <c r="J903" s="517"/>
      <c r="K903" s="517"/>
      <c r="L903" s="517"/>
      <c r="M903" s="547"/>
    </row>
    <row r="904" spans="1:13" x14ac:dyDescent="0.25">
      <c r="A904" s="523" t="s">
        <v>478</v>
      </c>
      <c r="B904" s="524"/>
      <c r="C904" s="519" t="s">
        <v>357</v>
      </c>
      <c r="D904" s="556"/>
      <c r="E904" s="556"/>
      <c r="F904" s="556"/>
      <c r="G904" s="557"/>
      <c r="H904" s="304" t="s">
        <v>479</v>
      </c>
      <c r="I904" s="193"/>
      <c r="J904" s="558">
        <v>20</v>
      </c>
      <c r="K904" s="558"/>
      <c r="L904" s="558"/>
      <c r="M904" s="559"/>
    </row>
    <row r="905" spans="1:13" x14ac:dyDescent="0.25">
      <c r="A905" s="523" t="s">
        <v>480</v>
      </c>
      <c r="B905" s="524"/>
      <c r="C905" s="519" t="s">
        <v>343</v>
      </c>
      <c r="D905" s="556"/>
      <c r="E905" s="556"/>
      <c r="F905" s="556"/>
      <c r="G905" s="557"/>
      <c r="H905" s="304" t="s">
        <v>481</v>
      </c>
      <c r="I905" s="193"/>
      <c r="J905" s="514" t="s">
        <v>529</v>
      </c>
      <c r="K905" s="558"/>
      <c r="L905" s="558"/>
      <c r="M905" s="559"/>
    </row>
    <row r="906" spans="1:13" x14ac:dyDescent="0.25">
      <c r="A906" s="523" t="s">
        <v>483</v>
      </c>
      <c r="B906" s="524"/>
      <c r="C906" s="519" t="s">
        <v>604</v>
      </c>
      <c r="D906" s="556"/>
      <c r="E906" s="556"/>
      <c r="F906" s="556"/>
      <c r="G906" s="557"/>
      <c r="H906" s="304" t="s">
        <v>485</v>
      </c>
      <c r="I906" s="193"/>
      <c r="J906" s="558">
        <v>9419215282</v>
      </c>
      <c r="K906" s="558"/>
      <c r="L906" s="558"/>
      <c r="M906" s="559"/>
    </row>
    <row r="907" spans="1:13" x14ac:dyDescent="0.25">
      <c r="A907" s="523" t="s">
        <v>486</v>
      </c>
      <c r="B907" s="524"/>
      <c r="C907" s="519" t="s">
        <v>603</v>
      </c>
      <c r="D907" s="556"/>
      <c r="E907" s="556"/>
      <c r="F907" s="556"/>
      <c r="G907" s="557"/>
      <c r="H907" s="523" t="s">
        <v>18</v>
      </c>
      <c r="I907" s="524"/>
      <c r="J907" s="514" t="s">
        <v>605</v>
      </c>
      <c r="K907" s="558"/>
      <c r="L907" s="558"/>
      <c r="M907" s="559"/>
    </row>
    <row r="908" spans="1:13" x14ac:dyDescent="0.25">
      <c r="A908" s="545" t="s">
        <v>487</v>
      </c>
      <c r="B908" s="543"/>
      <c r="C908" s="543"/>
      <c r="D908" s="543"/>
      <c r="E908" s="543"/>
      <c r="F908" s="543"/>
      <c r="G908" s="543"/>
      <c r="H908" s="543"/>
      <c r="I908" s="543"/>
      <c r="J908" s="543"/>
      <c r="K908" s="543"/>
      <c r="L908" s="543"/>
      <c r="M908" s="546"/>
    </row>
    <row r="909" spans="1:13" x14ac:dyDescent="0.25">
      <c r="A909" s="563" t="s">
        <v>488</v>
      </c>
      <c r="B909" s="542" t="s">
        <v>489</v>
      </c>
      <c r="C909" s="543"/>
      <c r="D909" s="543"/>
      <c r="E909" s="543"/>
      <c r="F909" s="543"/>
      <c r="G909" s="544"/>
      <c r="H909" s="542" t="s">
        <v>490</v>
      </c>
      <c r="I909" s="543"/>
      <c r="J909" s="543"/>
      <c r="K909" s="543"/>
      <c r="L909" s="543"/>
      <c r="M909" s="546"/>
    </row>
    <row r="910" spans="1:13" ht="30" x14ac:dyDescent="0.25">
      <c r="A910" s="564"/>
      <c r="B910" s="194" t="s">
        <v>491</v>
      </c>
      <c r="C910" s="194" t="s">
        <v>571</v>
      </c>
      <c r="D910" s="194" t="s">
        <v>572</v>
      </c>
      <c r="E910" s="194" t="s">
        <v>573</v>
      </c>
      <c r="F910" s="194">
        <v>100</v>
      </c>
      <c r="G910" s="195" t="s">
        <v>20</v>
      </c>
      <c r="H910" s="194" t="s">
        <v>492</v>
      </c>
      <c r="I910" s="194" t="s">
        <v>571</v>
      </c>
      <c r="J910" s="194" t="s">
        <v>572</v>
      </c>
      <c r="K910" s="194" t="s">
        <v>493</v>
      </c>
      <c r="L910" s="194">
        <v>100</v>
      </c>
      <c r="M910" s="196" t="s">
        <v>20</v>
      </c>
    </row>
    <row r="911" spans="1:13" x14ac:dyDescent="0.25">
      <c r="A911" s="303" t="s">
        <v>11</v>
      </c>
      <c r="B911" s="359">
        <v>9.5</v>
      </c>
      <c r="C911" s="349">
        <v>5</v>
      </c>
      <c r="D911" s="349">
        <v>4.5</v>
      </c>
      <c r="E911" s="359">
        <v>71.5</v>
      </c>
      <c r="F911" s="114">
        <f>SUM(B911:E911)</f>
        <v>90.5</v>
      </c>
      <c r="G911" s="349" t="str">
        <f>IF(F911&gt;=91,"A1",IF(F911&gt;=81,"A2",IF(F911&gt;=71,"B1",IF(F911&gt;=61,"B2",IF(F911&gt;=51,"C1",IF(F911&gt;=41,"C2",IF(F911&gt;=33,"D","E")))))))</f>
        <v>A2</v>
      </c>
      <c r="H911" s="349">
        <v>8.75</v>
      </c>
      <c r="I911" s="349">
        <v>5</v>
      </c>
      <c r="J911" s="349">
        <v>5</v>
      </c>
      <c r="K911" s="332">
        <v>69</v>
      </c>
      <c r="L911" s="198">
        <f>SUM(H911:K911)</f>
        <v>87.75</v>
      </c>
      <c r="M911" s="349" t="str">
        <f t="shared" ref="M911:M915" si="95">IF(L911&gt;=91,"A1",IF(L911&gt;=81,"A2",IF(L911&gt;=71,"B1",IF(L911&gt;=61,"B2",IF(L911&gt;=51,"C1",IF(L911&gt;=41,"C2",IF(L911&gt;=33,"D","E")))))))</f>
        <v>A2</v>
      </c>
    </row>
    <row r="912" spans="1:13" ht="15.75" x14ac:dyDescent="0.25">
      <c r="A912" s="303" t="s">
        <v>12</v>
      </c>
      <c r="B912" s="368">
        <v>9</v>
      </c>
      <c r="C912" s="349">
        <v>5</v>
      </c>
      <c r="D912" s="349">
        <v>4.5</v>
      </c>
      <c r="E912" s="349">
        <v>67.5</v>
      </c>
      <c r="F912" s="332">
        <f t="shared" ref="F912:F915" si="96">(B912+C912+D912+E912)</f>
        <v>86</v>
      </c>
      <c r="G912" s="349" t="str">
        <f t="shared" ref="G912:G915" si="97">IF(F912&gt;=91,"A1",IF(F912&gt;=81,"A2",IF(F912&gt;=71,"B1",IF(F912&gt;=61,"B2",IF(F912&gt;=51,"C1",IF(F912&gt;=41,"C2",IF(F912&gt;=33,"D","E")))))))</f>
        <v>A2</v>
      </c>
      <c r="H912" s="363">
        <v>8.25</v>
      </c>
      <c r="I912" s="349">
        <v>5</v>
      </c>
      <c r="J912" s="349">
        <v>5</v>
      </c>
      <c r="K912" s="197">
        <v>71.5</v>
      </c>
      <c r="L912" s="198">
        <f t="shared" ref="L912:L915" si="98">SUM(H912:K912)</f>
        <v>89.75</v>
      </c>
      <c r="M912" s="349" t="str">
        <f t="shared" si="95"/>
        <v>A2</v>
      </c>
    </row>
    <row r="913" spans="1:13" ht="15.75" x14ac:dyDescent="0.25">
      <c r="A913" s="303" t="s">
        <v>494</v>
      </c>
      <c r="B913" s="349">
        <v>9</v>
      </c>
      <c r="C913" s="349">
        <v>5</v>
      </c>
      <c r="D913" s="349">
        <v>4.5</v>
      </c>
      <c r="E913" s="349">
        <v>72</v>
      </c>
      <c r="F913" s="349">
        <f t="shared" si="96"/>
        <v>90.5</v>
      </c>
      <c r="G913" s="349" t="str">
        <f t="shared" si="97"/>
        <v>A2</v>
      </c>
      <c r="H913" s="363">
        <v>7.25</v>
      </c>
      <c r="I913" s="349">
        <v>5</v>
      </c>
      <c r="J913" s="349">
        <v>5</v>
      </c>
      <c r="K913" s="197">
        <v>71.5</v>
      </c>
      <c r="L913" s="198">
        <f t="shared" si="98"/>
        <v>88.75</v>
      </c>
      <c r="M913" s="349" t="str">
        <f t="shared" si="95"/>
        <v>A2</v>
      </c>
    </row>
    <row r="914" spans="1:13" ht="15.75" x14ac:dyDescent="0.25">
      <c r="A914" s="303" t="s">
        <v>23</v>
      </c>
      <c r="B914" s="349">
        <v>10</v>
      </c>
      <c r="C914" s="349">
        <v>4.5</v>
      </c>
      <c r="D914" s="349">
        <v>5</v>
      </c>
      <c r="E914" s="349">
        <v>76</v>
      </c>
      <c r="F914" s="349">
        <f t="shared" si="96"/>
        <v>95.5</v>
      </c>
      <c r="G914" s="349" t="str">
        <f t="shared" si="97"/>
        <v>A1</v>
      </c>
      <c r="H914" s="363">
        <v>9.75</v>
      </c>
      <c r="I914" s="352">
        <v>5</v>
      </c>
      <c r="J914" s="332">
        <v>5</v>
      </c>
      <c r="K914" s="197">
        <v>71</v>
      </c>
      <c r="L914" s="198">
        <f t="shared" si="98"/>
        <v>90.75</v>
      </c>
      <c r="M914" s="198" t="str">
        <f t="shared" si="95"/>
        <v>A2</v>
      </c>
    </row>
    <row r="915" spans="1:13" x14ac:dyDescent="0.25">
      <c r="A915" s="303" t="s">
        <v>26</v>
      </c>
      <c r="B915" s="114">
        <v>9.5</v>
      </c>
      <c r="C915" s="349">
        <v>5</v>
      </c>
      <c r="D915" s="349">
        <v>5</v>
      </c>
      <c r="E915" s="349">
        <v>70</v>
      </c>
      <c r="F915" s="114">
        <f t="shared" si="96"/>
        <v>89.5</v>
      </c>
      <c r="G915" s="349" t="str">
        <f t="shared" si="97"/>
        <v>A2</v>
      </c>
      <c r="H915" s="349">
        <v>10</v>
      </c>
      <c r="I915" s="349">
        <v>5</v>
      </c>
      <c r="J915" s="349">
        <v>5</v>
      </c>
      <c r="K915" s="349">
        <v>75</v>
      </c>
      <c r="L915" s="332">
        <f t="shared" si="98"/>
        <v>95</v>
      </c>
      <c r="M915" s="349" t="str">
        <f t="shared" si="95"/>
        <v>A1</v>
      </c>
    </row>
    <row r="916" spans="1:13" ht="15.75" x14ac:dyDescent="0.25">
      <c r="A916" s="303" t="s">
        <v>574</v>
      </c>
      <c r="B916" s="349"/>
      <c r="C916" s="349"/>
      <c r="D916" s="349"/>
      <c r="E916" s="364">
        <v>48</v>
      </c>
      <c r="F916" s="197"/>
      <c r="G916" s="349"/>
      <c r="H916" s="349"/>
      <c r="I916" s="349"/>
      <c r="J916" s="349"/>
      <c r="K916" s="349">
        <v>48</v>
      </c>
      <c r="L916" s="349"/>
      <c r="M916" s="350"/>
    </row>
    <row r="917" spans="1:13" x14ac:dyDescent="0.25">
      <c r="A917" s="303" t="s">
        <v>575</v>
      </c>
      <c r="B917" s="343"/>
      <c r="C917" s="343"/>
      <c r="D917" s="343"/>
      <c r="E917" s="21">
        <v>47</v>
      </c>
      <c r="F917" s="343"/>
      <c r="G917" s="343"/>
      <c r="H917" s="343"/>
      <c r="I917" s="343"/>
      <c r="J917" s="343"/>
      <c r="K917" s="21">
        <v>47</v>
      </c>
      <c r="L917" s="343"/>
      <c r="M917" s="344"/>
    </row>
    <row r="918" spans="1:13" x14ac:dyDescent="0.25">
      <c r="A918" s="303" t="s">
        <v>576</v>
      </c>
      <c r="B918" s="343"/>
      <c r="C918" s="343"/>
      <c r="D918" s="343"/>
      <c r="E918" s="343">
        <v>48</v>
      </c>
      <c r="F918" s="343"/>
      <c r="G918" s="343"/>
      <c r="H918" s="343"/>
      <c r="I918" s="343"/>
      <c r="J918" s="343"/>
      <c r="K918" s="343">
        <v>38</v>
      </c>
      <c r="L918" s="343"/>
      <c r="M918" s="344"/>
    </row>
    <row r="919" spans="1:13" x14ac:dyDescent="0.25">
      <c r="A919" s="303" t="s">
        <v>577</v>
      </c>
      <c r="B919" s="343"/>
      <c r="C919" s="343"/>
      <c r="D919" s="343"/>
      <c r="E919" s="343">
        <v>46.5</v>
      </c>
      <c r="F919" s="343"/>
      <c r="G919" s="343"/>
      <c r="H919" s="343"/>
      <c r="I919" s="343"/>
      <c r="J919" s="343"/>
      <c r="K919" s="343">
        <v>37.5</v>
      </c>
      <c r="L919" s="343"/>
      <c r="M919" s="344"/>
    </row>
    <row r="920" spans="1:13" ht="26.25" x14ac:dyDescent="0.25">
      <c r="A920" s="303" t="s">
        <v>497</v>
      </c>
      <c r="B920" s="305">
        <v>500</v>
      </c>
      <c r="C920" s="301" t="s">
        <v>498</v>
      </c>
      <c r="D920" s="200">
        <f>(F911+F912+F913+F914+F915)</f>
        <v>452</v>
      </c>
      <c r="E920" s="199"/>
      <c r="F920" s="301" t="s">
        <v>578</v>
      </c>
      <c r="G920" s="200">
        <f>(D920/500)*100</f>
        <v>90.4</v>
      </c>
      <c r="H920" s="199"/>
      <c r="I920" s="311"/>
      <c r="J920" s="513" t="s">
        <v>579</v>
      </c>
      <c r="K920" s="513"/>
      <c r="L920" s="514" t="str">
        <f>IF(G920&gt;=91,"A1",IF(G920&gt;=81,"A2",IF(G920&gt;=71,"B1",IF(G920&gt;=61,"B2",IF(G920&gt;=51,"C1",IF(G920&gt;=41,"C2",IF(G920&gt;=33,"D","E")))))))</f>
        <v>A2</v>
      </c>
      <c r="M920" s="515" t="str">
        <f t="shared" ref="M920:M922" si="99">IF(K920&gt;=91,"A1",IF(K920&gt;=81,"A2",IF(K920&gt;=71,"B1",IF(K920&gt;=61,"B2",IF(K920&gt;=51,"C1",IF(K920&gt;=41,"C2",IF(K920&gt;=33,"D","E")))))))</f>
        <v>E</v>
      </c>
    </row>
    <row r="921" spans="1:13" ht="26.25" x14ac:dyDescent="0.25">
      <c r="A921" s="312" t="s">
        <v>499</v>
      </c>
      <c r="B921" s="305">
        <v>500</v>
      </c>
      <c r="C921" s="301" t="s">
        <v>500</v>
      </c>
      <c r="D921" s="200">
        <f>(L911+L912+L913+L914+L915)</f>
        <v>452</v>
      </c>
      <c r="E921" s="199"/>
      <c r="F921" s="301" t="s">
        <v>580</v>
      </c>
      <c r="G921" s="200">
        <f>D921/500*100</f>
        <v>90.4</v>
      </c>
      <c r="H921" s="200"/>
      <c r="I921" s="313"/>
      <c r="J921" s="513" t="s">
        <v>581</v>
      </c>
      <c r="K921" s="513"/>
      <c r="L921" s="514" t="str">
        <f>IF(G921&gt;=91,"A1",IF(G921&gt;=81,"A2",IF(G921&gt;=71,"B1",IF(G921&gt;=61,"B2",IF(G921&gt;=51,"C1",IF(G921&gt;=41,"C2",IF(G921&gt;=33,"D","E")))))))</f>
        <v>A2</v>
      </c>
      <c r="M921" s="515" t="str">
        <f t="shared" si="99"/>
        <v>E</v>
      </c>
    </row>
    <row r="922" spans="1:13" x14ac:dyDescent="0.25">
      <c r="A922" s="314" t="s">
        <v>543</v>
      </c>
      <c r="B922" s="322">
        <v>1000</v>
      </c>
      <c r="C922" s="322">
        <f>(D920+D921)</f>
        <v>904</v>
      </c>
      <c r="D922" s="527"/>
      <c r="E922" s="527"/>
      <c r="F922" s="319" t="s">
        <v>582</v>
      </c>
      <c r="G922" s="319"/>
      <c r="H922" s="319"/>
      <c r="I922" s="324">
        <f>(C922/1000)*100</f>
        <v>90.4</v>
      </c>
      <c r="J922" s="319" t="s">
        <v>501</v>
      </c>
      <c r="K922" s="319"/>
      <c r="L922" s="528" t="str">
        <f>IF(I922&gt;=91,"A1",IF(I922&gt;=81,"A2",IF(I922&gt;=71,"B1",IF(I922&gt;=61,"B2",IF(I922&gt;=51,"C1",IF(I922&gt;=41,"C2",IF(I922&gt;=33,"D","E")))))))</f>
        <v>A2</v>
      </c>
      <c r="M922" s="529" t="str">
        <f t="shared" si="99"/>
        <v>E</v>
      </c>
    </row>
    <row r="923" spans="1:13" x14ac:dyDescent="0.25">
      <c r="A923" s="530" t="s">
        <v>376</v>
      </c>
      <c r="B923" s="531"/>
      <c r="C923" s="531"/>
      <c r="D923" s="531"/>
      <c r="E923" s="531"/>
      <c r="F923" s="531"/>
      <c r="G923" s="531"/>
      <c r="H923" s="531"/>
      <c r="I923" s="531"/>
      <c r="J923" s="531"/>
      <c r="K923" s="531"/>
      <c r="L923" s="531"/>
      <c r="M923" s="532"/>
    </row>
    <row r="924" spans="1:13" x14ac:dyDescent="0.25">
      <c r="A924" s="509" t="s">
        <v>377</v>
      </c>
      <c r="B924" s="510"/>
      <c r="C924" s="510"/>
      <c r="D924" s="510"/>
      <c r="E924" s="510"/>
      <c r="F924" s="510"/>
      <c r="G924" s="510"/>
      <c r="H924" s="510"/>
      <c r="I924" s="510"/>
      <c r="J924" s="510"/>
      <c r="K924" s="510"/>
      <c r="L924" s="510"/>
      <c r="M924" s="511"/>
    </row>
    <row r="925" spans="1:13" x14ac:dyDescent="0.25">
      <c r="A925" s="509" t="s">
        <v>378</v>
      </c>
      <c r="B925" s="510"/>
      <c r="C925" s="510"/>
      <c r="D925" s="510"/>
      <c r="E925" s="510"/>
      <c r="F925" s="510" t="s">
        <v>583</v>
      </c>
      <c r="G925" s="510"/>
      <c r="H925" s="510"/>
      <c r="I925" s="510"/>
      <c r="J925" s="510"/>
      <c r="K925" s="510" t="s">
        <v>502</v>
      </c>
      <c r="L925" s="510"/>
      <c r="M925" s="511"/>
    </row>
    <row r="926" spans="1:13" x14ac:dyDescent="0.25">
      <c r="A926" s="525" t="s">
        <v>380</v>
      </c>
      <c r="B926" s="526"/>
      <c r="C926" s="526"/>
      <c r="D926" s="526"/>
      <c r="E926" s="526"/>
      <c r="F926" s="514" t="s">
        <v>402</v>
      </c>
      <c r="G926" s="514"/>
      <c r="H926" s="514"/>
      <c r="I926" s="514"/>
      <c r="J926" s="514"/>
      <c r="K926" s="514" t="s">
        <v>402</v>
      </c>
      <c r="L926" s="514"/>
      <c r="M926" s="515"/>
    </row>
    <row r="927" spans="1:13" x14ac:dyDescent="0.25">
      <c r="A927" s="509" t="s">
        <v>381</v>
      </c>
      <c r="B927" s="510"/>
      <c r="C927" s="510"/>
      <c r="D927" s="510"/>
      <c r="E927" s="510"/>
      <c r="F927" s="510"/>
      <c r="G927" s="510"/>
      <c r="H927" s="510"/>
      <c r="I927" s="510"/>
      <c r="J927" s="510"/>
      <c r="K927" s="510"/>
      <c r="L927" s="510"/>
      <c r="M927" s="511"/>
    </row>
    <row r="928" spans="1:13" x14ac:dyDescent="0.25">
      <c r="A928" s="509" t="s">
        <v>378</v>
      </c>
      <c r="B928" s="510"/>
      <c r="C928" s="510"/>
      <c r="D928" s="510"/>
      <c r="E928" s="510"/>
      <c r="F928" s="510" t="s">
        <v>583</v>
      </c>
      <c r="G928" s="510"/>
      <c r="H928" s="510"/>
      <c r="I928" s="510"/>
      <c r="J928" s="510"/>
      <c r="K928" s="510" t="s">
        <v>502</v>
      </c>
      <c r="L928" s="510"/>
      <c r="M928" s="511"/>
    </row>
    <row r="929" spans="1:13" x14ac:dyDescent="0.25">
      <c r="A929" s="523" t="s">
        <v>382</v>
      </c>
      <c r="B929" s="524"/>
      <c r="C929" s="524"/>
      <c r="D929" s="524"/>
      <c r="E929" s="524"/>
      <c r="F929" s="510" t="s">
        <v>397</v>
      </c>
      <c r="G929" s="510"/>
      <c r="H929" s="510"/>
      <c r="I929" s="510"/>
      <c r="J929" s="510"/>
      <c r="K929" s="510" t="s">
        <v>397</v>
      </c>
      <c r="L929" s="510"/>
      <c r="M929" s="511"/>
    </row>
    <row r="930" spans="1:13" x14ac:dyDescent="0.25">
      <c r="A930" s="523" t="s">
        <v>383</v>
      </c>
      <c r="B930" s="524"/>
      <c r="C930" s="524"/>
      <c r="D930" s="524"/>
      <c r="E930" s="524"/>
      <c r="F930" s="514" t="s">
        <v>397</v>
      </c>
      <c r="G930" s="514"/>
      <c r="H930" s="514"/>
      <c r="I930" s="514"/>
      <c r="J930" s="514"/>
      <c r="K930" s="514" t="s">
        <v>397</v>
      </c>
      <c r="L930" s="514"/>
      <c r="M930" s="515"/>
    </row>
    <row r="931" spans="1:13" x14ac:dyDescent="0.25">
      <c r="A931" s="516" t="s">
        <v>384</v>
      </c>
      <c r="B931" s="517"/>
      <c r="C931" s="517"/>
      <c r="D931" s="517"/>
      <c r="E931" s="518"/>
      <c r="F931" s="519" t="s">
        <v>402</v>
      </c>
      <c r="G931" s="520"/>
      <c r="H931" s="520"/>
      <c r="I931" s="520"/>
      <c r="J931" s="521"/>
      <c r="K931" s="519" t="s">
        <v>397</v>
      </c>
      <c r="L931" s="520"/>
      <c r="M931" s="522"/>
    </row>
    <row r="932" spans="1:13" x14ac:dyDescent="0.25">
      <c r="A932" s="516" t="s">
        <v>385</v>
      </c>
      <c r="B932" s="517"/>
      <c r="C932" s="517"/>
      <c r="D932" s="517"/>
      <c r="E932" s="518"/>
      <c r="F932" s="519" t="s">
        <v>397</v>
      </c>
      <c r="G932" s="520"/>
      <c r="H932" s="520"/>
      <c r="I932" s="520"/>
      <c r="J932" s="521"/>
      <c r="K932" s="519" t="s">
        <v>397</v>
      </c>
      <c r="L932" s="520"/>
      <c r="M932" s="522"/>
    </row>
    <row r="933" spans="1:13" x14ac:dyDescent="0.25">
      <c r="A933" s="509" t="s">
        <v>386</v>
      </c>
      <c r="B933" s="510"/>
      <c r="C933" s="510"/>
      <c r="D933" s="510"/>
      <c r="E933" s="510"/>
      <c r="F933" s="510"/>
      <c r="G933" s="510"/>
      <c r="H933" s="510"/>
      <c r="I933" s="510"/>
      <c r="J933" s="510"/>
      <c r="K933" s="510"/>
      <c r="L933" s="510"/>
      <c r="M933" s="511"/>
    </row>
    <row r="934" spans="1:13" x14ac:dyDescent="0.25">
      <c r="A934" s="509" t="s">
        <v>378</v>
      </c>
      <c r="B934" s="510"/>
      <c r="C934" s="510"/>
      <c r="D934" s="510"/>
      <c r="E934" s="510"/>
      <c r="F934" s="510" t="s">
        <v>583</v>
      </c>
      <c r="G934" s="510"/>
      <c r="H934" s="510"/>
      <c r="I934" s="510"/>
      <c r="J934" s="510"/>
      <c r="K934" s="510" t="s">
        <v>502</v>
      </c>
      <c r="L934" s="510"/>
      <c r="M934" s="511"/>
    </row>
    <row r="935" spans="1:13" x14ac:dyDescent="0.25">
      <c r="A935" s="525" t="s">
        <v>387</v>
      </c>
      <c r="B935" s="526"/>
      <c r="C935" s="526"/>
      <c r="D935" s="526"/>
      <c r="E935" s="526"/>
      <c r="F935" s="526"/>
      <c r="G935" s="514" t="s">
        <v>592</v>
      </c>
      <c r="H935" s="514"/>
      <c r="I935" s="514"/>
      <c r="J935" s="514"/>
      <c r="K935" s="514"/>
      <c r="L935" s="514"/>
      <c r="M935" s="515"/>
    </row>
    <row r="936" spans="1:13" x14ac:dyDescent="0.25">
      <c r="A936" s="303" t="s">
        <v>503</v>
      </c>
      <c r="B936" s="519" t="s">
        <v>610</v>
      </c>
      <c r="C936" s="520"/>
      <c r="D936" s="520"/>
      <c r="E936" s="520"/>
      <c r="F936" s="520"/>
      <c r="G936" s="520"/>
      <c r="H936" s="520"/>
      <c r="I936" s="520"/>
      <c r="J936" s="520"/>
      <c r="K936" s="520"/>
      <c r="L936" s="520"/>
      <c r="M936" s="522"/>
    </row>
    <row r="937" spans="1:13" x14ac:dyDescent="0.25">
      <c r="A937" s="303" t="s">
        <v>388</v>
      </c>
      <c r="B937" s="519" t="s">
        <v>607</v>
      </c>
      <c r="C937" s="520"/>
      <c r="D937" s="520"/>
      <c r="E937" s="520"/>
      <c r="F937" s="520"/>
      <c r="G937" s="520"/>
      <c r="H937" s="520"/>
      <c r="I937" s="520"/>
      <c r="J937" s="520"/>
      <c r="K937" s="520"/>
      <c r="L937" s="520"/>
      <c r="M937" s="522"/>
    </row>
    <row r="938" spans="1:13" x14ac:dyDescent="0.25">
      <c r="A938" s="509" t="s">
        <v>584</v>
      </c>
      <c r="B938" s="510"/>
      <c r="C938" s="510"/>
      <c r="D938" s="510" t="s">
        <v>613</v>
      </c>
      <c r="E938" s="510"/>
      <c r="F938" s="510"/>
      <c r="G938" s="510"/>
      <c r="H938" s="510"/>
      <c r="I938" s="510"/>
      <c r="J938" s="510" t="s">
        <v>504</v>
      </c>
      <c r="K938" s="510"/>
      <c r="L938" s="510"/>
      <c r="M938" s="511"/>
    </row>
    <row r="939" spans="1:13" x14ac:dyDescent="0.25">
      <c r="A939" s="509"/>
      <c r="B939" s="510"/>
      <c r="C939" s="510"/>
      <c r="D939" s="510"/>
      <c r="E939" s="510"/>
      <c r="F939" s="510"/>
      <c r="G939" s="510"/>
      <c r="H939" s="510"/>
      <c r="I939" s="510"/>
      <c r="J939" s="510"/>
      <c r="K939" s="510"/>
      <c r="L939" s="510"/>
      <c r="M939" s="511"/>
    </row>
    <row r="940" spans="1:13" x14ac:dyDescent="0.25">
      <c r="A940" s="509"/>
      <c r="B940" s="510"/>
      <c r="C940" s="510"/>
      <c r="D940" s="510"/>
      <c r="E940" s="510"/>
      <c r="F940" s="510"/>
      <c r="G940" s="510"/>
      <c r="H940" s="510"/>
      <c r="I940" s="510"/>
      <c r="J940" s="510"/>
      <c r="K940" s="510"/>
      <c r="L940" s="510"/>
      <c r="M940" s="511"/>
    </row>
    <row r="941" spans="1:13" x14ac:dyDescent="0.25">
      <c r="A941" s="509"/>
      <c r="B941" s="510"/>
      <c r="C941" s="510"/>
      <c r="D941" s="510"/>
      <c r="E941" s="510"/>
      <c r="F941" s="510"/>
      <c r="G941" s="510"/>
      <c r="H941" s="510"/>
      <c r="I941" s="510"/>
      <c r="J941" s="510"/>
      <c r="K941" s="510"/>
      <c r="L941" s="510"/>
      <c r="M941" s="511"/>
    </row>
    <row r="942" spans="1:13" x14ac:dyDescent="0.25">
      <c r="A942" s="551" t="s">
        <v>389</v>
      </c>
      <c r="B942" s="552"/>
      <c r="C942" s="552"/>
      <c r="D942" s="552"/>
      <c r="E942" s="552"/>
      <c r="F942" s="552"/>
      <c r="G942" s="552"/>
      <c r="H942" s="553" t="s">
        <v>390</v>
      </c>
      <c r="I942" s="554"/>
      <c r="J942" s="554"/>
      <c r="K942" s="554"/>
      <c r="L942" s="554"/>
      <c r="M942" s="555"/>
    </row>
    <row r="943" spans="1:13" x14ac:dyDescent="0.25">
      <c r="A943" s="306" t="s">
        <v>391</v>
      </c>
      <c r="B943" s="552" t="s">
        <v>20</v>
      </c>
      <c r="C943" s="552"/>
      <c r="D943" s="316" t="s">
        <v>391</v>
      </c>
      <c r="E943" s="307"/>
      <c r="F943" s="552" t="s">
        <v>20</v>
      </c>
      <c r="G943" s="552"/>
      <c r="H943" s="317"/>
      <c r="I943" s="317"/>
      <c r="J943" s="318" t="s">
        <v>392</v>
      </c>
      <c r="K943" s="317"/>
      <c r="L943" s="318" t="s">
        <v>20</v>
      </c>
      <c r="M943" s="201"/>
    </row>
    <row r="944" spans="1:13" x14ac:dyDescent="0.25">
      <c r="A944" s="202" t="s">
        <v>393</v>
      </c>
      <c r="B944" s="548" t="s">
        <v>394</v>
      </c>
      <c r="C944" s="548"/>
      <c r="D944" s="548" t="s">
        <v>395</v>
      </c>
      <c r="E944" s="548"/>
      <c r="F944" s="548" t="s">
        <v>396</v>
      </c>
      <c r="G944" s="548"/>
      <c r="H944" s="317"/>
      <c r="I944" s="317"/>
      <c r="J944" s="549">
        <v>3</v>
      </c>
      <c r="K944" s="550"/>
      <c r="L944" s="307" t="s">
        <v>397</v>
      </c>
      <c r="M944" s="201"/>
    </row>
    <row r="945" spans="1:13" x14ac:dyDescent="0.25">
      <c r="A945" s="202" t="s">
        <v>398</v>
      </c>
      <c r="B945" s="548" t="s">
        <v>399</v>
      </c>
      <c r="C945" s="548"/>
      <c r="D945" s="548" t="s">
        <v>400</v>
      </c>
      <c r="E945" s="548"/>
      <c r="F945" s="548" t="s">
        <v>401</v>
      </c>
      <c r="G945" s="548"/>
      <c r="H945" s="317"/>
      <c r="I945" s="317"/>
      <c r="J945" s="549">
        <v>2</v>
      </c>
      <c r="K945" s="550"/>
      <c r="L945" s="307" t="s">
        <v>402</v>
      </c>
      <c r="M945" s="201"/>
    </row>
    <row r="946" spans="1:13" x14ac:dyDescent="0.25">
      <c r="A946" s="202" t="s">
        <v>403</v>
      </c>
      <c r="B946" s="548" t="s">
        <v>404</v>
      </c>
      <c r="C946" s="548"/>
      <c r="D946" s="548" t="s">
        <v>405</v>
      </c>
      <c r="E946" s="548"/>
      <c r="F946" s="548" t="s">
        <v>406</v>
      </c>
      <c r="G946" s="548"/>
      <c r="H946" s="317"/>
      <c r="I946" s="317"/>
      <c r="J946" s="549">
        <v>1</v>
      </c>
      <c r="K946" s="550"/>
      <c r="L946" s="307" t="s">
        <v>407</v>
      </c>
      <c r="M946" s="201"/>
    </row>
    <row r="947" spans="1:13" ht="15.75" thickBot="1" x14ac:dyDescent="0.3">
      <c r="A947" s="203" t="s">
        <v>408</v>
      </c>
      <c r="B947" s="560" t="s">
        <v>409</v>
      </c>
      <c r="C947" s="560"/>
      <c r="D947" s="560" t="s">
        <v>410</v>
      </c>
      <c r="E947" s="560"/>
      <c r="F947" s="560" t="s">
        <v>411</v>
      </c>
      <c r="G947" s="560"/>
      <c r="H947" s="204"/>
      <c r="I947" s="204"/>
      <c r="J947" s="204"/>
      <c r="K947" s="204"/>
      <c r="L947" s="204"/>
      <c r="M947" s="205"/>
    </row>
    <row r="948" spans="1:13" ht="15.75" thickBot="1" x14ac:dyDescent="0.3"/>
    <row r="949" spans="1:13" ht="15.75" x14ac:dyDescent="0.25">
      <c r="A949" s="188"/>
      <c r="B949" s="533" t="s">
        <v>470</v>
      </c>
      <c r="C949" s="533"/>
      <c r="D949" s="533"/>
      <c r="E949" s="533"/>
      <c r="F949" s="533"/>
      <c r="G949" s="533"/>
      <c r="H949" s="533"/>
      <c r="I949" s="534"/>
      <c r="J949" s="535" t="s">
        <v>471</v>
      </c>
      <c r="K949" s="533"/>
      <c r="L949" s="533"/>
      <c r="M949" s="536"/>
    </row>
    <row r="950" spans="1:13" ht="21" x14ac:dyDescent="0.35">
      <c r="A950" s="537" t="s">
        <v>472</v>
      </c>
      <c r="B950" s="538"/>
      <c r="C950" s="538"/>
      <c r="D950" s="538"/>
      <c r="E950" s="538"/>
      <c r="F950" s="538"/>
      <c r="G950" s="538"/>
      <c r="H950" s="538"/>
      <c r="I950" s="538"/>
      <c r="J950" s="538"/>
      <c r="K950" s="538"/>
      <c r="L950" s="538"/>
      <c r="M950" s="539"/>
    </row>
    <row r="951" spans="1:13" ht="21" x14ac:dyDescent="0.35">
      <c r="A951" s="189"/>
      <c r="B951" s="540" t="s">
        <v>473</v>
      </c>
      <c r="C951" s="540"/>
      <c r="D951" s="540"/>
      <c r="E951" s="541"/>
      <c r="F951" s="190" t="s">
        <v>474</v>
      </c>
      <c r="G951" s="190"/>
      <c r="H951" s="542" t="s">
        <v>475</v>
      </c>
      <c r="I951" s="543"/>
      <c r="J951" s="544"/>
      <c r="K951" s="191" t="s">
        <v>476</v>
      </c>
      <c r="L951" s="304"/>
      <c r="M951" s="192"/>
    </row>
    <row r="952" spans="1:13" x14ac:dyDescent="0.25">
      <c r="A952" s="545" t="s">
        <v>542</v>
      </c>
      <c r="B952" s="543"/>
      <c r="C952" s="543"/>
      <c r="D952" s="543"/>
      <c r="E952" s="543"/>
      <c r="F952" s="543"/>
      <c r="G952" s="543"/>
      <c r="H952" s="543"/>
      <c r="I952" s="543"/>
      <c r="J952" s="543"/>
      <c r="K952" s="543"/>
      <c r="L952" s="543"/>
      <c r="M952" s="546"/>
    </row>
    <row r="953" spans="1:13" x14ac:dyDescent="0.25">
      <c r="A953" s="516" t="s">
        <v>477</v>
      </c>
      <c r="B953" s="517"/>
      <c r="C953" s="517"/>
      <c r="D953" s="517"/>
      <c r="E953" s="517"/>
      <c r="F953" s="517"/>
      <c r="G953" s="517"/>
      <c r="H953" s="517"/>
      <c r="I953" s="517"/>
      <c r="J953" s="517"/>
      <c r="K953" s="517"/>
      <c r="L953" s="517"/>
      <c r="M953" s="547"/>
    </row>
    <row r="954" spans="1:13" x14ac:dyDescent="0.25">
      <c r="A954" s="523" t="s">
        <v>478</v>
      </c>
      <c r="B954" s="524"/>
      <c r="C954" s="519" t="s">
        <v>278</v>
      </c>
      <c r="D954" s="556"/>
      <c r="E954" s="556"/>
      <c r="F954" s="556"/>
      <c r="G954" s="557"/>
      <c r="H954" s="304" t="s">
        <v>479</v>
      </c>
      <c r="I954" s="193"/>
      <c r="J954" s="558">
        <v>21</v>
      </c>
      <c r="K954" s="558"/>
      <c r="L954" s="558"/>
      <c r="M954" s="559"/>
    </row>
    <row r="955" spans="1:13" x14ac:dyDescent="0.25">
      <c r="A955" s="523" t="s">
        <v>480</v>
      </c>
      <c r="B955" s="524"/>
      <c r="C955" s="519" t="s">
        <v>343</v>
      </c>
      <c r="D955" s="556"/>
      <c r="E955" s="556"/>
      <c r="F955" s="556"/>
      <c r="G955" s="557"/>
      <c r="H955" s="304" t="s">
        <v>481</v>
      </c>
      <c r="I955" s="193"/>
      <c r="J955" s="514" t="s">
        <v>531</v>
      </c>
      <c r="K955" s="558"/>
      <c r="L955" s="558"/>
      <c r="M955" s="559"/>
    </row>
    <row r="956" spans="1:13" x14ac:dyDescent="0.25">
      <c r="A956" s="523" t="s">
        <v>483</v>
      </c>
      <c r="B956" s="524"/>
      <c r="C956" s="519" t="s">
        <v>606</v>
      </c>
      <c r="D956" s="556"/>
      <c r="E956" s="556"/>
      <c r="F956" s="556"/>
      <c r="G956" s="557"/>
      <c r="H956" s="304" t="s">
        <v>485</v>
      </c>
      <c r="I956" s="193"/>
      <c r="J956" s="558">
        <v>8803952201</v>
      </c>
      <c r="K956" s="558"/>
      <c r="L956" s="558"/>
      <c r="M956" s="559"/>
    </row>
    <row r="957" spans="1:13" x14ac:dyDescent="0.25">
      <c r="A957" s="523" t="s">
        <v>486</v>
      </c>
      <c r="B957" s="524"/>
      <c r="C957" s="519" t="s">
        <v>279</v>
      </c>
      <c r="D957" s="556"/>
      <c r="E957" s="556"/>
      <c r="F957" s="556"/>
      <c r="G957" s="557"/>
      <c r="H957" s="523" t="s">
        <v>18</v>
      </c>
      <c r="I957" s="524"/>
      <c r="J957" s="514" t="s">
        <v>281</v>
      </c>
      <c r="K957" s="558"/>
      <c r="L957" s="558"/>
      <c r="M957" s="559"/>
    </row>
    <row r="958" spans="1:13" x14ac:dyDescent="0.25">
      <c r="A958" s="545" t="s">
        <v>487</v>
      </c>
      <c r="B958" s="543"/>
      <c r="C958" s="543"/>
      <c r="D958" s="543"/>
      <c r="E958" s="543"/>
      <c r="F958" s="543"/>
      <c r="G958" s="543"/>
      <c r="H958" s="543"/>
      <c r="I958" s="543"/>
      <c r="J958" s="543"/>
      <c r="K958" s="543"/>
      <c r="L958" s="543"/>
      <c r="M958" s="546"/>
    </row>
    <row r="959" spans="1:13" x14ac:dyDescent="0.25">
      <c r="A959" s="563" t="s">
        <v>488</v>
      </c>
      <c r="B959" s="542" t="s">
        <v>489</v>
      </c>
      <c r="C959" s="543"/>
      <c r="D959" s="543"/>
      <c r="E959" s="543"/>
      <c r="F959" s="543"/>
      <c r="G959" s="544"/>
      <c r="H959" s="542" t="s">
        <v>490</v>
      </c>
      <c r="I959" s="543"/>
      <c r="J959" s="543"/>
      <c r="K959" s="543"/>
      <c r="L959" s="543"/>
      <c r="M959" s="546"/>
    </row>
    <row r="960" spans="1:13" ht="30" x14ac:dyDescent="0.25">
      <c r="A960" s="564"/>
      <c r="B960" s="194" t="s">
        <v>491</v>
      </c>
      <c r="C960" s="194" t="s">
        <v>571</v>
      </c>
      <c r="D960" s="194" t="s">
        <v>572</v>
      </c>
      <c r="E960" s="194" t="s">
        <v>573</v>
      </c>
      <c r="F960" s="194">
        <v>100</v>
      </c>
      <c r="G960" s="195" t="s">
        <v>20</v>
      </c>
      <c r="H960" s="194" t="s">
        <v>492</v>
      </c>
      <c r="I960" s="194" t="s">
        <v>571</v>
      </c>
      <c r="J960" s="194" t="s">
        <v>572</v>
      </c>
      <c r="K960" s="194" t="s">
        <v>493</v>
      </c>
      <c r="L960" s="194">
        <v>100</v>
      </c>
      <c r="M960" s="196" t="s">
        <v>20</v>
      </c>
    </row>
    <row r="961" spans="1:13" x14ac:dyDescent="0.25">
      <c r="A961" s="303" t="s">
        <v>11</v>
      </c>
      <c r="B961" s="359">
        <v>8.25</v>
      </c>
      <c r="C961" s="349">
        <v>4</v>
      </c>
      <c r="D961" s="349">
        <v>4.5</v>
      </c>
      <c r="E961" s="359">
        <v>58.5</v>
      </c>
      <c r="F961" s="198">
        <f>SUM(B961:E961)</f>
        <v>75.25</v>
      </c>
      <c r="G961" s="349" t="str">
        <f>IF(F961&gt;=91,"A1",IF(F961&gt;=81,"A2",IF(F961&gt;=71,"B1",IF(F961&gt;=61,"B2",IF(F961&gt;=51,"C1",IF(F961&gt;=41,"C2",IF(F961&gt;=33,"D","E")))))))</f>
        <v>B1</v>
      </c>
      <c r="H961" s="349">
        <v>6.75</v>
      </c>
      <c r="I961" s="349">
        <v>5</v>
      </c>
      <c r="J961" s="349">
        <v>5</v>
      </c>
      <c r="K961" s="332">
        <v>52</v>
      </c>
      <c r="L961" s="198">
        <f>SUM(H961:K961)</f>
        <v>68.75</v>
      </c>
      <c r="M961" s="349" t="str">
        <f t="shared" ref="M961:M965" si="100">IF(L961&gt;=91,"A1",IF(L961&gt;=81,"A2",IF(L961&gt;=71,"B1",IF(L961&gt;=61,"B2",IF(L961&gt;=51,"C1",IF(L961&gt;=41,"C2",IF(L961&gt;=33,"D","E")))))))</f>
        <v>B2</v>
      </c>
    </row>
    <row r="962" spans="1:13" x14ac:dyDescent="0.25">
      <c r="A962" s="303" t="s">
        <v>12</v>
      </c>
      <c r="B962" s="362">
        <v>8.25</v>
      </c>
      <c r="C962" s="349">
        <v>4</v>
      </c>
      <c r="D962" s="349">
        <v>4.5</v>
      </c>
      <c r="E962" s="349">
        <v>51</v>
      </c>
      <c r="F962" s="198">
        <f t="shared" ref="F962:F965" si="101">(B962+C962+D962+E962)</f>
        <v>67.75</v>
      </c>
      <c r="G962" s="349" t="str">
        <f t="shared" ref="G962:G965" si="102">IF(F962&gt;=91,"A1",IF(F962&gt;=81,"A2",IF(F962&gt;=71,"B1",IF(F962&gt;=61,"B2",IF(F962&gt;=51,"C1",IF(F962&gt;=41,"C2",IF(F962&gt;=33,"D","E")))))))</f>
        <v>B2</v>
      </c>
      <c r="H962" s="370">
        <v>8</v>
      </c>
      <c r="I962" s="349">
        <v>5</v>
      </c>
      <c r="J962" s="349">
        <v>4</v>
      </c>
      <c r="K962" s="197">
        <v>64.5</v>
      </c>
      <c r="L962" s="114">
        <f t="shared" ref="L962:L965" si="103">SUM(H962:K962)</f>
        <v>81.5</v>
      </c>
      <c r="M962" s="349" t="str">
        <f t="shared" si="100"/>
        <v>A2</v>
      </c>
    </row>
    <row r="963" spans="1:13" x14ac:dyDescent="0.25">
      <c r="A963" s="303" t="s">
        <v>494</v>
      </c>
      <c r="B963" s="349">
        <v>8.25</v>
      </c>
      <c r="C963" s="349">
        <v>4</v>
      </c>
      <c r="D963" s="349">
        <v>4.5</v>
      </c>
      <c r="E963" s="349">
        <v>54.5</v>
      </c>
      <c r="F963" s="349">
        <f t="shared" si="101"/>
        <v>71.25</v>
      </c>
      <c r="G963" s="349" t="str">
        <f t="shared" si="102"/>
        <v>B1</v>
      </c>
      <c r="H963" s="370">
        <v>7</v>
      </c>
      <c r="I963" s="349">
        <v>5</v>
      </c>
      <c r="J963" s="349">
        <v>3.5</v>
      </c>
      <c r="K963" s="197">
        <v>49</v>
      </c>
      <c r="L963" s="114">
        <f t="shared" si="103"/>
        <v>64.5</v>
      </c>
      <c r="M963" s="349" t="str">
        <f t="shared" si="100"/>
        <v>B2</v>
      </c>
    </row>
    <row r="964" spans="1:13" x14ac:dyDescent="0.25">
      <c r="A964" s="303" t="s">
        <v>23</v>
      </c>
      <c r="B964" s="349">
        <v>7</v>
      </c>
      <c r="C964" s="349">
        <v>4.5</v>
      </c>
      <c r="D964" s="349">
        <v>4</v>
      </c>
      <c r="E964" s="349">
        <v>37.5</v>
      </c>
      <c r="F964" s="349">
        <f t="shared" si="101"/>
        <v>53</v>
      </c>
      <c r="G964" s="349" t="str">
        <f t="shared" si="102"/>
        <v>C1</v>
      </c>
      <c r="H964" s="370">
        <v>5.5</v>
      </c>
      <c r="I964" s="352">
        <v>5</v>
      </c>
      <c r="J964" s="332">
        <v>4</v>
      </c>
      <c r="K964" s="197">
        <v>60.5</v>
      </c>
      <c r="L964" s="332">
        <f t="shared" si="103"/>
        <v>75</v>
      </c>
      <c r="M964" s="198" t="str">
        <f t="shared" si="100"/>
        <v>B1</v>
      </c>
    </row>
    <row r="965" spans="1:13" x14ac:dyDescent="0.25">
      <c r="A965" s="303" t="s">
        <v>26</v>
      </c>
      <c r="B965" s="114">
        <v>8</v>
      </c>
      <c r="C965" s="349">
        <v>4</v>
      </c>
      <c r="D965" s="349">
        <v>4</v>
      </c>
      <c r="E965" s="349">
        <v>51.5</v>
      </c>
      <c r="F965" s="114">
        <f t="shared" si="101"/>
        <v>67.5</v>
      </c>
      <c r="G965" s="349" t="str">
        <f t="shared" si="102"/>
        <v>B2</v>
      </c>
      <c r="H965" s="349">
        <v>6.25</v>
      </c>
      <c r="I965" s="349">
        <v>5</v>
      </c>
      <c r="J965" s="349">
        <v>4</v>
      </c>
      <c r="K965" s="349">
        <v>51.5</v>
      </c>
      <c r="L965" s="114">
        <f t="shared" si="103"/>
        <v>66.75</v>
      </c>
      <c r="M965" s="349" t="str">
        <f t="shared" si="100"/>
        <v>B2</v>
      </c>
    </row>
    <row r="966" spans="1:13" x14ac:dyDescent="0.25">
      <c r="A966" s="303" t="s">
        <v>574</v>
      </c>
      <c r="B966" s="349"/>
      <c r="C966" s="349"/>
      <c r="D966" s="349"/>
      <c r="E966" s="367">
        <v>28.5</v>
      </c>
      <c r="F966" s="197"/>
      <c r="G966" s="349"/>
      <c r="H966" s="349"/>
      <c r="I966" s="349"/>
      <c r="J966" s="349"/>
      <c r="K966" s="349">
        <v>44</v>
      </c>
      <c r="L966" s="349"/>
      <c r="M966" s="350"/>
    </row>
    <row r="967" spans="1:13" x14ac:dyDescent="0.25">
      <c r="A967" s="303" t="s">
        <v>575</v>
      </c>
      <c r="B967" s="349"/>
      <c r="C967" s="349"/>
      <c r="D967" s="349"/>
      <c r="E967" s="31">
        <v>32.5</v>
      </c>
      <c r="F967" s="349"/>
      <c r="G967" s="349"/>
      <c r="H967" s="349"/>
      <c r="I967" s="349"/>
      <c r="J967" s="349"/>
      <c r="K967" s="31">
        <v>42</v>
      </c>
      <c r="L967" s="349"/>
      <c r="M967" s="350"/>
    </row>
    <row r="968" spans="1:13" x14ac:dyDescent="0.25">
      <c r="A968" s="303" t="s">
        <v>576</v>
      </c>
      <c r="B968" s="349"/>
      <c r="C968" s="349"/>
      <c r="D968" s="349"/>
      <c r="E968" s="349">
        <v>25</v>
      </c>
      <c r="F968" s="349"/>
      <c r="G968" s="349"/>
      <c r="H968" s="349"/>
      <c r="I968" s="349"/>
      <c r="J968" s="349"/>
      <c r="K968" s="349">
        <v>37</v>
      </c>
      <c r="L968" s="349"/>
      <c r="M968" s="350"/>
    </row>
    <row r="969" spans="1:13" x14ac:dyDescent="0.25">
      <c r="A969" s="303" t="s">
        <v>577</v>
      </c>
      <c r="B969" s="349"/>
      <c r="C969" s="349"/>
      <c r="D969" s="349"/>
      <c r="E969" s="349">
        <v>35.5</v>
      </c>
      <c r="F969" s="349"/>
      <c r="G969" s="349"/>
      <c r="H969" s="349"/>
      <c r="I969" s="349"/>
      <c r="J969" s="349"/>
      <c r="K969" s="349">
        <v>31</v>
      </c>
      <c r="L969" s="349"/>
      <c r="M969" s="350"/>
    </row>
    <row r="970" spans="1:13" ht="26.25" x14ac:dyDescent="0.25">
      <c r="A970" s="303" t="s">
        <v>497</v>
      </c>
      <c r="B970" s="305">
        <v>500</v>
      </c>
      <c r="C970" s="301" t="s">
        <v>498</v>
      </c>
      <c r="D970" s="200">
        <f>(F961+F962+F963+F964+F965)</f>
        <v>334.75</v>
      </c>
      <c r="E970" s="199"/>
      <c r="F970" s="301" t="s">
        <v>578</v>
      </c>
      <c r="G970" s="200">
        <f>(D970/500)*100</f>
        <v>66.95</v>
      </c>
      <c r="H970" s="199"/>
      <c r="I970" s="311"/>
      <c r="J970" s="513" t="s">
        <v>579</v>
      </c>
      <c r="K970" s="513"/>
      <c r="L970" s="514" t="str">
        <f>IF(G970&gt;=91,"A1",IF(G970&gt;=81,"A2",IF(G970&gt;=71,"B1",IF(G970&gt;=61,"B2",IF(G970&gt;=51,"C1",IF(G970&gt;=41,"C2",IF(G970&gt;=33,"D","E")))))))</f>
        <v>B2</v>
      </c>
      <c r="M970" s="515" t="str">
        <f t="shared" ref="M970:M972" si="104">IF(K970&gt;=91,"A1",IF(K970&gt;=81,"A2",IF(K970&gt;=71,"B1",IF(K970&gt;=61,"B2",IF(K970&gt;=51,"C1",IF(K970&gt;=41,"C2",IF(K970&gt;=33,"D","E")))))))</f>
        <v>E</v>
      </c>
    </row>
    <row r="971" spans="1:13" ht="26.25" x14ac:dyDescent="0.25">
      <c r="A971" s="312" t="s">
        <v>499</v>
      </c>
      <c r="B971" s="305">
        <v>500</v>
      </c>
      <c r="C971" s="301" t="s">
        <v>500</v>
      </c>
      <c r="D971" s="200">
        <f>(L961+L962+L963+L964+L965)</f>
        <v>356.5</v>
      </c>
      <c r="E971" s="199"/>
      <c r="F971" s="301" t="s">
        <v>580</v>
      </c>
      <c r="G971" s="200">
        <f>D971/500*100</f>
        <v>71.3</v>
      </c>
      <c r="H971" s="200"/>
      <c r="I971" s="313"/>
      <c r="J971" s="513" t="s">
        <v>581</v>
      </c>
      <c r="K971" s="513"/>
      <c r="L971" s="514" t="str">
        <f>IF(G971&gt;=91,"A1",IF(G971&gt;=81,"A2",IF(G971&gt;=71,"B1",IF(G971&gt;=61,"B2",IF(G971&gt;=51,"C1",IF(G971&gt;=41,"C2",IF(G971&gt;=33,"D","E")))))))</f>
        <v>B1</v>
      </c>
      <c r="M971" s="515" t="str">
        <f t="shared" si="104"/>
        <v>E</v>
      </c>
    </row>
    <row r="972" spans="1:13" x14ac:dyDescent="0.25">
      <c r="A972" s="314" t="s">
        <v>543</v>
      </c>
      <c r="B972" s="322">
        <v>1000</v>
      </c>
      <c r="C972" s="322">
        <f>(D970+D971)</f>
        <v>691.25</v>
      </c>
      <c r="D972" s="527"/>
      <c r="E972" s="527"/>
      <c r="F972" s="319" t="s">
        <v>582</v>
      </c>
      <c r="G972" s="319"/>
      <c r="H972" s="319"/>
      <c r="I972" s="324">
        <f>(C972/1000)*100</f>
        <v>69.125</v>
      </c>
      <c r="J972" s="319" t="s">
        <v>501</v>
      </c>
      <c r="K972" s="319"/>
      <c r="L972" s="528" t="str">
        <f>IF(I972&gt;=91,"A1",IF(I972&gt;=81,"A2",IF(I972&gt;=71,"B1",IF(I972&gt;=61,"B2",IF(I972&gt;=51,"C1",IF(I972&gt;=41,"C2",IF(I972&gt;=33,"D","E")))))))</f>
        <v>B2</v>
      </c>
      <c r="M972" s="529" t="str">
        <f t="shared" si="104"/>
        <v>E</v>
      </c>
    </row>
    <row r="973" spans="1:13" x14ac:dyDescent="0.25">
      <c r="A973" s="530" t="s">
        <v>376</v>
      </c>
      <c r="B973" s="531"/>
      <c r="C973" s="531"/>
      <c r="D973" s="531"/>
      <c r="E973" s="531"/>
      <c r="F973" s="531"/>
      <c r="G973" s="531"/>
      <c r="H973" s="531"/>
      <c r="I973" s="531"/>
      <c r="J973" s="531"/>
      <c r="K973" s="531"/>
      <c r="L973" s="531"/>
      <c r="M973" s="532"/>
    </row>
    <row r="974" spans="1:13" x14ac:dyDescent="0.25">
      <c r="A974" s="509" t="s">
        <v>377</v>
      </c>
      <c r="B974" s="510"/>
      <c r="C974" s="510"/>
      <c r="D974" s="510"/>
      <c r="E974" s="510"/>
      <c r="F974" s="510"/>
      <c r="G974" s="510"/>
      <c r="H974" s="510"/>
      <c r="I974" s="510"/>
      <c r="J974" s="510"/>
      <c r="K974" s="510"/>
      <c r="L974" s="510"/>
      <c r="M974" s="511"/>
    </row>
    <row r="975" spans="1:13" x14ac:dyDescent="0.25">
      <c r="A975" s="509" t="s">
        <v>378</v>
      </c>
      <c r="B975" s="510"/>
      <c r="C975" s="510"/>
      <c r="D975" s="510"/>
      <c r="E975" s="510"/>
      <c r="F975" s="510" t="s">
        <v>583</v>
      </c>
      <c r="G975" s="510"/>
      <c r="H975" s="510"/>
      <c r="I975" s="510"/>
      <c r="J975" s="510"/>
      <c r="K975" s="510" t="s">
        <v>502</v>
      </c>
      <c r="L975" s="510"/>
      <c r="M975" s="511"/>
    </row>
    <row r="976" spans="1:13" x14ac:dyDescent="0.25">
      <c r="A976" s="525" t="s">
        <v>380</v>
      </c>
      <c r="B976" s="526"/>
      <c r="C976" s="526"/>
      <c r="D976" s="526"/>
      <c r="E976" s="526"/>
      <c r="F976" s="514" t="s">
        <v>402</v>
      </c>
      <c r="G976" s="514"/>
      <c r="H976" s="514"/>
      <c r="I976" s="514"/>
      <c r="J976" s="514"/>
      <c r="K976" s="514" t="s">
        <v>402</v>
      </c>
      <c r="L976" s="514"/>
      <c r="M976" s="515"/>
    </row>
    <row r="977" spans="1:13" x14ac:dyDescent="0.25">
      <c r="A977" s="509" t="s">
        <v>381</v>
      </c>
      <c r="B977" s="510"/>
      <c r="C977" s="510"/>
      <c r="D977" s="510"/>
      <c r="E977" s="510"/>
      <c r="F977" s="510"/>
      <c r="G977" s="510"/>
      <c r="H977" s="510"/>
      <c r="I977" s="510"/>
      <c r="J977" s="510"/>
      <c r="K977" s="510"/>
      <c r="L977" s="510"/>
      <c r="M977" s="511"/>
    </row>
    <row r="978" spans="1:13" x14ac:dyDescent="0.25">
      <c r="A978" s="509" t="s">
        <v>378</v>
      </c>
      <c r="B978" s="510"/>
      <c r="C978" s="510"/>
      <c r="D978" s="510"/>
      <c r="E978" s="510"/>
      <c r="F978" s="510" t="s">
        <v>583</v>
      </c>
      <c r="G978" s="510"/>
      <c r="H978" s="510"/>
      <c r="I978" s="510"/>
      <c r="J978" s="510"/>
      <c r="K978" s="510" t="s">
        <v>502</v>
      </c>
      <c r="L978" s="510"/>
      <c r="M978" s="511"/>
    </row>
    <row r="979" spans="1:13" x14ac:dyDescent="0.25">
      <c r="A979" s="523" t="s">
        <v>382</v>
      </c>
      <c r="B979" s="524"/>
      <c r="C979" s="524"/>
      <c r="D979" s="524"/>
      <c r="E979" s="524"/>
      <c r="F979" s="510" t="s">
        <v>397</v>
      </c>
      <c r="G979" s="510"/>
      <c r="H979" s="510"/>
      <c r="I979" s="510"/>
      <c r="J979" s="510"/>
      <c r="K979" s="510" t="s">
        <v>402</v>
      </c>
      <c r="L979" s="510"/>
      <c r="M979" s="511"/>
    </row>
    <row r="980" spans="1:13" x14ac:dyDescent="0.25">
      <c r="A980" s="523" t="s">
        <v>383</v>
      </c>
      <c r="B980" s="524"/>
      <c r="C980" s="524"/>
      <c r="D980" s="524"/>
      <c r="E980" s="524"/>
      <c r="F980" s="514" t="s">
        <v>397</v>
      </c>
      <c r="G980" s="514"/>
      <c r="H980" s="514"/>
      <c r="I980" s="514"/>
      <c r="J980" s="514"/>
      <c r="K980" s="514" t="s">
        <v>402</v>
      </c>
      <c r="L980" s="514"/>
      <c r="M980" s="515"/>
    </row>
    <row r="981" spans="1:13" x14ac:dyDescent="0.25">
      <c r="A981" s="516" t="s">
        <v>384</v>
      </c>
      <c r="B981" s="517"/>
      <c r="C981" s="517"/>
      <c r="D981" s="517"/>
      <c r="E981" s="518"/>
      <c r="F981" s="519" t="s">
        <v>402</v>
      </c>
      <c r="G981" s="520"/>
      <c r="H981" s="520"/>
      <c r="I981" s="520"/>
      <c r="J981" s="521"/>
      <c r="K981" s="519" t="s">
        <v>397</v>
      </c>
      <c r="L981" s="520"/>
      <c r="M981" s="522"/>
    </row>
    <row r="982" spans="1:13" x14ac:dyDescent="0.25">
      <c r="A982" s="516" t="s">
        <v>385</v>
      </c>
      <c r="B982" s="517"/>
      <c r="C982" s="517"/>
      <c r="D982" s="517"/>
      <c r="E982" s="518"/>
      <c r="F982" s="519" t="s">
        <v>397</v>
      </c>
      <c r="G982" s="520"/>
      <c r="H982" s="520"/>
      <c r="I982" s="520"/>
      <c r="J982" s="521"/>
      <c r="K982" s="519" t="s">
        <v>397</v>
      </c>
      <c r="L982" s="520"/>
      <c r="M982" s="522"/>
    </row>
    <row r="983" spans="1:13" x14ac:dyDescent="0.25">
      <c r="A983" s="509" t="s">
        <v>386</v>
      </c>
      <c r="B983" s="510"/>
      <c r="C983" s="510"/>
      <c r="D983" s="510"/>
      <c r="E983" s="510"/>
      <c r="F983" s="510"/>
      <c r="G983" s="510"/>
      <c r="H983" s="510"/>
      <c r="I983" s="510"/>
      <c r="J983" s="510"/>
      <c r="K983" s="510"/>
      <c r="L983" s="510"/>
      <c r="M983" s="511"/>
    </row>
    <row r="984" spans="1:13" x14ac:dyDescent="0.25">
      <c r="A984" s="509" t="s">
        <v>378</v>
      </c>
      <c r="B984" s="510"/>
      <c r="C984" s="510"/>
      <c r="D984" s="510"/>
      <c r="E984" s="510"/>
      <c r="F984" s="510" t="s">
        <v>583</v>
      </c>
      <c r="G984" s="510"/>
      <c r="H984" s="510"/>
      <c r="I984" s="510"/>
      <c r="J984" s="510"/>
      <c r="K984" s="510" t="s">
        <v>502</v>
      </c>
      <c r="L984" s="510"/>
      <c r="M984" s="511"/>
    </row>
    <row r="985" spans="1:13" x14ac:dyDescent="0.25">
      <c r="A985" s="525" t="s">
        <v>387</v>
      </c>
      <c r="B985" s="526"/>
      <c r="C985" s="526"/>
      <c r="D985" s="526"/>
      <c r="E985" s="526"/>
      <c r="F985" s="526"/>
      <c r="G985" s="514" t="s">
        <v>598</v>
      </c>
      <c r="H985" s="514"/>
      <c r="I985" s="514"/>
      <c r="J985" s="514"/>
      <c r="K985" s="514"/>
      <c r="L985" s="514"/>
      <c r="M985" s="515"/>
    </row>
    <row r="986" spans="1:13" x14ac:dyDescent="0.25">
      <c r="A986" s="303" t="s">
        <v>503</v>
      </c>
      <c r="B986" s="519" t="s">
        <v>609</v>
      </c>
      <c r="C986" s="520"/>
      <c r="D986" s="520"/>
      <c r="E986" s="520"/>
      <c r="F986" s="520"/>
      <c r="G986" s="520"/>
      <c r="H986" s="520"/>
      <c r="I986" s="520"/>
      <c r="J986" s="520"/>
      <c r="K986" s="520"/>
      <c r="L986" s="520"/>
      <c r="M986" s="522"/>
    </row>
    <row r="987" spans="1:13" x14ac:dyDescent="0.25">
      <c r="A987" s="303" t="s">
        <v>388</v>
      </c>
      <c r="B987" s="519" t="s">
        <v>607</v>
      </c>
      <c r="C987" s="520"/>
      <c r="D987" s="520"/>
      <c r="E987" s="520"/>
      <c r="F987" s="520"/>
      <c r="G987" s="520"/>
      <c r="H987" s="520"/>
      <c r="I987" s="520"/>
      <c r="J987" s="520"/>
      <c r="K987" s="520"/>
      <c r="L987" s="520"/>
      <c r="M987" s="522"/>
    </row>
    <row r="988" spans="1:13" x14ac:dyDescent="0.25">
      <c r="A988" s="509" t="s">
        <v>584</v>
      </c>
      <c r="B988" s="510"/>
      <c r="C988" s="510"/>
      <c r="D988" s="510" t="s">
        <v>613</v>
      </c>
      <c r="E988" s="510"/>
      <c r="F988" s="510"/>
      <c r="G988" s="510"/>
      <c r="H988" s="510"/>
      <c r="I988" s="510"/>
      <c r="J988" s="510" t="s">
        <v>504</v>
      </c>
      <c r="K988" s="510"/>
      <c r="L988" s="510"/>
      <c r="M988" s="511"/>
    </row>
    <row r="989" spans="1:13" x14ac:dyDescent="0.25">
      <c r="A989" s="509"/>
      <c r="B989" s="510"/>
      <c r="C989" s="510"/>
      <c r="D989" s="510"/>
      <c r="E989" s="510"/>
      <c r="F989" s="510"/>
      <c r="G989" s="510"/>
      <c r="H989" s="510"/>
      <c r="I989" s="510"/>
      <c r="J989" s="510"/>
      <c r="K989" s="510"/>
      <c r="L989" s="510"/>
      <c r="M989" s="511"/>
    </row>
    <row r="990" spans="1:13" x14ac:dyDescent="0.25">
      <c r="A990" s="509"/>
      <c r="B990" s="510"/>
      <c r="C990" s="510"/>
      <c r="D990" s="510"/>
      <c r="E990" s="510"/>
      <c r="F990" s="510"/>
      <c r="G990" s="510"/>
      <c r="H990" s="510"/>
      <c r="I990" s="510"/>
      <c r="J990" s="510"/>
      <c r="K990" s="510"/>
      <c r="L990" s="510"/>
      <c r="M990" s="511"/>
    </row>
    <row r="991" spans="1:13" x14ac:dyDescent="0.25">
      <c r="A991" s="509"/>
      <c r="B991" s="510"/>
      <c r="C991" s="510"/>
      <c r="D991" s="510"/>
      <c r="E991" s="510"/>
      <c r="F991" s="510"/>
      <c r="G991" s="510"/>
      <c r="H991" s="510"/>
      <c r="I991" s="510"/>
      <c r="J991" s="510"/>
      <c r="K991" s="510"/>
      <c r="L991" s="510"/>
      <c r="M991" s="511"/>
    </row>
    <row r="992" spans="1:13" x14ac:dyDescent="0.25">
      <c r="A992" s="551" t="s">
        <v>389</v>
      </c>
      <c r="B992" s="552"/>
      <c r="C992" s="552"/>
      <c r="D992" s="552"/>
      <c r="E992" s="552"/>
      <c r="F992" s="552"/>
      <c r="G992" s="552"/>
      <c r="H992" s="553" t="s">
        <v>390</v>
      </c>
      <c r="I992" s="554"/>
      <c r="J992" s="554"/>
      <c r="K992" s="554"/>
      <c r="L992" s="554"/>
      <c r="M992" s="555"/>
    </row>
    <row r="993" spans="1:13" x14ac:dyDescent="0.25">
      <c r="A993" s="306" t="s">
        <v>391</v>
      </c>
      <c r="B993" s="552" t="s">
        <v>20</v>
      </c>
      <c r="C993" s="552"/>
      <c r="D993" s="316" t="s">
        <v>391</v>
      </c>
      <c r="E993" s="307"/>
      <c r="F993" s="552" t="s">
        <v>20</v>
      </c>
      <c r="G993" s="552"/>
      <c r="H993" s="317"/>
      <c r="I993" s="317"/>
      <c r="J993" s="318" t="s">
        <v>392</v>
      </c>
      <c r="K993" s="317"/>
      <c r="L993" s="318" t="s">
        <v>20</v>
      </c>
      <c r="M993" s="201"/>
    </row>
    <row r="994" spans="1:13" x14ac:dyDescent="0.25">
      <c r="A994" s="202" t="s">
        <v>393</v>
      </c>
      <c r="B994" s="548" t="s">
        <v>394</v>
      </c>
      <c r="C994" s="548"/>
      <c r="D994" s="548" t="s">
        <v>395</v>
      </c>
      <c r="E994" s="548"/>
      <c r="F994" s="548" t="s">
        <v>396</v>
      </c>
      <c r="G994" s="548"/>
      <c r="H994" s="317"/>
      <c r="I994" s="317"/>
      <c r="J994" s="549">
        <v>3</v>
      </c>
      <c r="K994" s="550"/>
      <c r="L994" s="307" t="s">
        <v>397</v>
      </c>
      <c r="M994" s="201"/>
    </row>
    <row r="995" spans="1:13" x14ac:dyDescent="0.25">
      <c r="A995" s="202" t="s">
        <v>398</v>
      </c>
      <c r="B995" s="548" t="s">
        <v>399</v>
      </c>
      <c r="C995" s="548"/>
      <c r="D995" s="548" t="s">
        <v>400</v>
      </c>
      <c r="E995" s="548"/>
      <c r="F995" s="548" t="s">
        <v>401</v>
      </c>
      <c r="G995" s="548"/>
      <c r="H995" s="317"/>
      <c r="I995" s="317"/>
      <c r="J995" s="549">
        <v>2</v>
      </c>
      <c r="K995" s="550"/>
      <c r="L995" s="307" t="s">
        <v>402</v>
      </c>
      <c r="M995" s="201"/>
    </row>
    <row r="996" spans="1:13" x14ac:dyDescent="0.25">
      <c r="A996" s="202" t="s">
        <v>403</v>
      </c>
      <c r="B996" s="548" t="s">
        <v>404</v>
      </c>
      <c r="C996" s="548"/>
      <c r="D996" s="548" t="s">
        <v>405</v>
      </c>
      <c r="E996" s="548"/>
      <c r="F996" s="548" t="s">
        <v>406</v>
      </c>
      <c r="G996" s="548"/>
      <c r="H996" s="317"/>
      <c r="I996" s="317"/>
      <c r="J996" s="549">
        <v>1</v>
      </c>
      <c r="K996" s="550"/>
      <c r="L996" s="307" t="s">
        <v>407</v>
      </c>
      <c r="M996" s="201"/>
    </row>
    <row r="997" spans="1:13" ht="15.75" thickBot="1" x14ac:dyDescent="0.3">
      <c r="A997" s="203" t="s">
        <v>408</v>
      </c>
      <c r="B997" s="560" t="s">
        <v>409</v>
      </c>
      <c r="C997" s="560"/>
      <c r="D997" s="560" t="s">
        <v>410</v>
      </c>
      <c r="E997" s="560"/>
      <c r="F997" s="560" t="s">
        <v>411</v>
      </c>
      <c r="G997" s="560"/>
      <c r="H997" s="204"/>
      <c r="I997" s="204"/>
      <c r="J997" s="204"/>
      <c r="K997" s="204"/>
      <c r="L997" s="204"/>
      <c r="M997" s="205"/>
    </row>
    <row r="998" spans="1:13" ht="15.75" thickBot="1" x14ac:dyDescent="0.3"/>
    <row r="999" spans="1:13" ht="15.75" x14ac:dyDescent="0.25">
      <c r="A999" s="188"/>
      <c r="B999" s="533" t="s">
        <v>470</v>
      </c>
      <c r="C999" s="533"/>
      <c r="D999" s="533"/>
      <c r="E999" s="533"/>
      <c r="F999" s="533"/>
      <c r="G999" s="533"/>
      <c r="H999" s="533"/>
      <c r="I999" s="534"/>
      <c r="J999" s="535" t="s">
        <v>471</v>
      </c>
      <c r="K999" s="533"/>
      <c r="L999" s="533"/>
      <c r="M999" s="536"/>
    </row>
    <row r="1000" spans="1:13" ht="21" x14ac:dyDescent="0.35">
      <c r="A1000" s="537" t="s">
        <v>472</v>
      </c>
      <c r="B1000" s="538"/>
      <c r="C1000" s="538"/>
      <c r="D1000" s="538"/>
      <c r="E1000" s="538"/>
      <c r="F1000" s="538"/>
      <c r="G1000" s="538"/>
      <c r="H1000" s="538"/>
      <c r="I1000" s="538"/>
      <c r="J1000" s="538"/>
      <c r="K1000" s="538"/>
      <c r="L1000" s="538"/>
      <c r="M1000" s="539"/>
    </row>
    <row r="1001" spans="1:13" ht="21" x14ac:dyDescent="0.35">
      <c r="A1001" s="189"/>
      <c r="B1001" s="540" t="s">
        <v>473</v>
      </c>
      <c r="C1001" s="540"/>
      <c r="D1001" s="540"/>
      <c r="E1001" s="541"/>
      <c r="F1001" s="190" t="s">
        <v>474</v>
      </c>
      <c r="G1001" s="190"/>
      <c r="H1001" s="542" t="s">
        <v>475</v>
      </c>
      <c r="I1001" s="543"/>
      <c r="J1001" s="544"/>
      <c r="K1001" s="191" t="s">
        <v>476</v>
      </c>
      <c r="L1001" s="304"/>
      <c r="M1001" s="192"/>
    </row>
    <row r="1002" spans="1:13" x14ac:dyDescent="0.25">
      <c r="A1002" s="545" t="s">
        <v>542</v>
      </c>
      <c r="B1002" s="543"/>
      <c r="C1002" s="543"/>
      <c r="D1002" s="543"/>
      <c r="E1002" s="543"/>
      <c r="F1002" s="543"/>
      <c r="G1002" s="543"/>
      <c r="H1002" s="543"/>
      <c r="I1002" s="543"/>
      <c r="J1002" s="543"/>
      <c r="K1002" s="543"/>
      <c r="L1002" s="543"/>
      <c r="M1002" s="546"/>
    </row>
    <row r="1003" spans="1:13" x14ac:dyDescent="0.25">
      <c r="A1003" s="516" t="s">
        <v>477</v>
      </c>
      <c r="B1003" s="517"/>
      <c r="C1003" s="517"/>
      <c r="D1003" s="517"/>
      <c r="E1003" s="517"/>
      <c r="F1003" s="517"/>
      <c r="G1003" s="517"/>
      <c r="H1003" s="517"/>
      <c r="I1003" s="517"/>
      <c r="J1003" s="517"/>
      <c r="K1003" s="517"/>
      <c r="L1003" s="517"/>
      <c r="M1003" s="547"/>
    </row>
    <row r="1004" spans="1:13" x14ac:dyDescent="0.25">
      <c r="A1004" s="523" t="s">
        <v>478</v>
      </c>
      <c r="B1004" s="524"/>
      <c r="C1004" s="519" t="s">
        <v>285</v>
      </c>
      <c r="D1004" s="556"/>
      <c r="E1004" s="556"/>
      <c r="F1004" s="556"/>
      <c r="G1004" s="557"/>
      <c r="H1004" s="304" t="s">
        <v>479</v>
      </c>
      <c r="I1004" s="193"/>
      <c r="J1004" s="558">
        <v>22</v>
      </c>
      <c r="K1004" s="558"/>
      <c r="L1004" s="558"/>
      <c r="M1004" s="559"/>
    </row>
    <row r="1005" spans="1:13" x14ac:dyDescent="0.25">
      <c r="A1005" s="523" t="s">
        <v>480</v>
      </c>
      <c r="B1005" s="524"/>
      <c r="C1005" s="519" t="s">
        <v>343</v>
      </c>
      <c r="D1005" s="556"/>
      <c r="E1005" s="556"/>
      <c r="F1005" s="556"/>
      <c r="G1005" s="557"/>
      <c r="H1005" s="304" t="s">
        <v>481</v>
      </c>
      <c r="I1005" s="193"/>
      <c r="J1005" s="514" t="s">
        <v>532</v>
      </c>
      <c r="K1005" s="558"/>
      <c r="L1005" s="558"/>
      <c r="M1005" s="559"/>
    </row>
    <row r="1006" spans="1:13" x14ac:dyDescent="0.25">
      <c r="A1006" s="523" t="s">
        <v>483</v>
      </c>
      <c r="B1006" s="524"/>
      <c r="C1006" s="561">
        <v>40369</v>
      </c>
      <c r="D1006" s="556"/>
      <c r="E1006" s="556"/>
      <c r="F1006" s="556"/>
      <c r="G1006" s="557"/>
      <c r="H1006" s="304" t="s">
        <v>485</v>
      </c>
      <c r="I1006" s="193"/>
      <c r="J1006" s="558">
        <v>7006056762</v>
      </c>
      <c r="K1006" s="558"/>
      <c r="L1006" s="558"/>
      <c r="M1006" s="559"/>
    </row>
    <row r="1007" spans="1:13" x14ac:dyDescent="0.25">
      <c r="A1007" s="523" t="s">
        <v>486</v>
      </c>
      <c r="B1007" s="524"/>
      <c r="C1007" s="519" t="s">
        <v>286</v>
      </c>
      <c r="D1007" s="556"/>
      <c r="E1007" s="556"/>
      <c r="F1007" s="556"/>
      <c r="G1007" s="557"/>
      <c r="H1007" s="523" t="s">
        <v>18</v>
      </c>
      <c r="I1007" s="524"/>
      <c r="J1007" s="514" t="s">
        <v>287</v>
      </c>
      <c r="K1007" s="558"/>
      <c r="L1007" s="558"/>
      <c r="M1007" s="559"/>
    </row>
    <row r="1008" spans="1:13" x14ac:dyDescent="0.25">
      <c r="A1008" s="545" t="s">
        <v>487</v>
      </c>
      <c r="B1008" s="543"/>
      <c r="C1008" s="543"/>
      <c r="D1008" s="543"/>
      <c r="E1008" s="543"/>
      <c r="F1008" s="543"/>
      <c r="G1008" s="543"/>
      <c r="H1008" s="543"/>
      <c r="I1008" s="543"/>
      <c r="J1008" s="543"/>
      <c r="K1008" s="543"/>
      <c r="L1008" s="543"/>
      <c r="M1008" s="546"/>
    </row>
    <row r="1009" spans="1:13" x14ac:dyDescent="0.25">
      <c r="A1009" s="563" t="s">
        <v>488</v>
      </c>
      <c r="B1009" s="542" t="s">
        <v>489</v>
      </c>
      <c r="C1009" s="543"/>
      <c r="D1009" s="543"/>
      <c r="E1009" s="543"/>
      <c r="F1009" s="543"/>
      <c r="G1009" s="544"/>
      <c r="H1009" s="542" t="s">
        <v>490</v>
      </c>
      <c r="I1009" s="543"/>
      <c r="J1009" s="543"/>
      <c r="K1009" s="543"/>
      <c r="L1009" s="543"/>
      <c r="M1009" s="546"/>
    </row>
    <row r="1010" spans="1:13" ht="30" x14ac:dyDescent="0.25">
      <c r="A1010" s="564"/>
      <c r="B1010" s="194" t="s">
        <v>491</v>
      </c>
      <c r="C1010" s="194" t="s">
        <v>571</v>
      </c>
      <c r="D1010" s="194" t="s">
        <v>572</v>
      </c>
      <c r="E1010" s="194" t="s">
        <v>573</v>
      </c>
      <c r="F1010" s="194">
        <v>100</v>
      </c>
      <c r="G1010" s="195" t="s">
        <v>20</v>
      </c>
      <c r="H1010" s="194" t="s">
        <v>492</v>
      </c>
      <c r="I1010" s="194" t="s">
        <v>571</v>
      </c>
      <c r="J1010" s="194" t="s">
        <v>572</v>
      </c>
      <c r="K1010" s="194" t="s">
        <v>493</v>
      </c>
      <c r="L1010" s="194">
        <v>100</v>
      </c>
      <c r="M1010" s="196" t="s">
        <v>20</v>
      </c>
    </row>
    <row r="1011" spans="1:13" x14ac:dyDescent="0.25">
      <c r="A1011" s="303" t="s">
        <v>11</v>
      </c>
      <c r="B1011" s="359">
        <v>7.75</v>
      </c>
      <c r="C1011" s="349">
        <v>3.5</v>
      </c>
      <c r="D1011" s="349">
        <v>3</v>
      </c>
      <c r="E1011" s="359">
        <v>55.5</v>
      </c>
      <c r="F1011" s="198">
        <f>SUM(B1011:E1011)</f>
        <v>69.75</v>
      </c>
      <c r="G1011" s="349" t="str">
        <f>IF(F1011&gt;=91,"A1",IF(F1011&gt;=81,"A2",IF(F1011&gt;=71,"B1",IF(F1011&gt;=61,"B2",IF(F1011&gt;=51,"C1",IF(F1011&gt;=41,"C2",IF(F1011&gt;=33,"D","E")))))))</f>
        <v>B2</v>
      </c>
      <c r="H1011" s="349">
        <v>7</v>
      </c>
      <c r="I1011" s="349">
        <v>4</v>
      </c>
      <c r="J1011" s="349">
        <v>5</v>
      </c>
      <c r="K1011" s="198">
        <v>51.5</v>
      </c>
      <c r="L1011" s="114">
        <f>SUM(H1011:K1011)</f>
        <v>67.5</v>
      </c>
      <c r="M1011" s="349" t="str">
        <f t="shared" ref="M1011:M1015" si="105">IF(L1011&gt;=91,"A1",IF(L1011&gt;=81,"A2",IF(L1011&gt;=71,"B1",IF(L1011&gt;=61,"B2",IF(L1011&gt;=51,"C1",IF(L1011&gt;=41,"C2",IF(L1011&gt;=33,"D","E")))))))</f>
        <v>B2</v>
      </c>
    </row>
    <row r="1012" spans="1:13" x14ac:dyDescent="0.25">
      <c r="A1012" s="303" t="s">
        <v>12</v>
      </c>
      <c r="B1012" s="362">
        <v>6.75</v>
      </c>
      <c r="C1012" s="349">
        <v>3.5</v>
      </c>
      <c r="D1012" s="349">
        <v>3</v>
      </c>
      <c r="E1012" s="349">
        <v>48</v>
      </c>
      <c r="F1012" s="198">
        <f t="shared" ref="F1012:F1015" si="106">(B1012+C1012+D1012+E1012)</f>
        <v>61.25</v>
      </c>
      <c r="G1012" s="349" t="str">
        <f t="shared" ref="G1012:G1015" si="107">IF(F1012&gt;=91,"A1",IF(F1012&gt;=81,"A2",IF(F1012&gt;=71,"B1",IF(F1012&gt;=61,"B2",IF(F1012&gt;=51,"C1",IF(F1012&gt;=41,"C2",IF(F1012&gt;=33,"D","E")))))))</f>
        <v>B2</v>
      </c>
      <c r="H1012" s="370">
        <v>7.25</v>
      </c>
      <c r="I1012" s="349">
        <v>4</v>
      </c>
      <c r="J1012" s="349">
        <v>4</v>
      </c>
      <c r="K1012" s="197">
        <v>57</v>
      </c>
      <c r="L1012" s="198">
        <f t="shared" ref="L1012:L1015" si="108">SUM(H1012:K1012)</f>
        <v>72.25</v>
      </c>
      <c r="M1012" s="349" t="str">
        <f t="shared" si="105"/>
        <v>B1</v>
      </c>
    </row>
    <row r="1013" spans="1:13" x14ac:dyDescent="0.25">
      <c r="A1013" s="303" t="s">
        <v>494</v>
      </c>
      <c r="B1013" s="349">
        <v>7.25</v>
      </c>
      <c r="C1013" s="349">
        <v>3.5</v>
      </c>
      <c r="D1013" s="349">
        <v>3</v>
      </c>
      <c r="E1013" s="349">
        <v>73.5</v>
      </c>
      <c r="F1013" s="349">
        <f t="shared" si="106"/>
        <v>87.25</v>
      </c>
      <c r="G1013" s="349" t="str">
        <f t="shared" si="107"/>
        <v>A2</v>
      </c>
      <c r="H1013" s="370">
        <v>10</v>
      </c>
      <c r="I1013" s="349">
        <v>5</v>
      </c>
      <c r="J1013" s="349">
        <v>4</v>
      </c>
      <c r="K1013" s="197">
        <v>73</v>
      </c>
      <c r="L1013" s="332">
        <f t="shared" si="108"/>
        <v>92</v>
      </c>
      <c r="M1013" s="349" t="str">
        <f t="shared" si="105"/>
        <v>A1</v>
      </c>
    </row>
    <row r="1014" spans="1:13" x14ac:dyDescent="0.25">
      <c r="A1014" s="303" t="s">
        <v>23</v>
      </c>
      <c r="B1014" s="349">
        <v>8</v>
      </c>
      <c r="C1014" s="349">
        <v>4</v>
      </c>
      <c r="D1014" s="349">
        <v>4.5</v>
      </c>
      <c r="E1014" s="349">
        <v>70.5</v>
      </c>
      <c r="F1014" s="349">
        <f t="shared" si="106"/>
        <v>87</v>
      </c>
      <c r="G1014" s="349" t="str">
        <f t="shared" si="107"/>
        <v>A2</v>
      </c>
      <c r="H1014" s="370">
        <v>10</v>
      </c>
      <c r="I1014" s="332">
        <v>4</v>
      </c>
      <c r="J1014" s="332">
        <v>5</v>
      </c>
      <c r="K1014" s="197">
        <v>73</v>
      </c>
      <c r="L1014" s="332">
        <f t="shared" si="108"/>
        <v>92</v>
      </c>
      <c r="M1014" s="198" t="str">
        <f t="shared" si="105"/>
        <v>A1</v>
      </c>
    </row>
    <row r="1015" spans="1:13" x14ac:dyDescent="0.25">
      <c r="A1015" s="303" t="s">
        <v>26</v>
      </c>
      <c r="B1015" s="332">
        <v>9</v>
      </c>
      <c r="C1015" s="349">
        <v>4</v>
      </c>
      <c r="D1015" s="349">
        <v>4</v>
      </c>
      <c r="E1015" s="349">
        <v>58.5</v>
      </c>
      <c r="F1015" s="114">
        <f t="shared" si="106"/>
        <v>75.5</v>
      </c>
      <c r="G1015" s="349" t="str">
        <f t="shared" si="107"/>
        <v>B1</v>
      </c>
      <c r="H1015" s="349">
        <v>7.25</v>
      </c>
      <c r="I1015" s="349">
        <v>4.5</v>
      </c>
      <c r="J1015" s="349">
        <v>4</v>
      </c>
      <c r="K1015" s="349">
        <v>68</v>
      </c>
      <c r="L1015" s="114">
        <f t="shared" si="108"/>
        <v>83.75</v>
      </c>
      <c r="M1015" s="349" t="str">
        <f t="shared" si="105"/>
        <v>A2</v>
      </c>
    </row>
    <row r="1016" spans="1:13" x14ac:dyDescent="0.25">
      <c r="A1016" s="303" t="s">
        <v>574</v>
      </c>
      <c r="B1016" s="349"/>
      <c r="C1016" s="349"/>
      <c r="D1016" s="349"/>
      <c r="E1016" s="367">
        <v>41.5</v>
      </c>
      <c r="F1016" s="197"/>
      <c r="G1016" s="349"/>
      <c r="H1016" s="349"/>
      <c r="I1016" s="349"/>
      <c r="J1016" s="349"/>
      <c r="K1016" s="349">
        <v>46.5</v>
      </c>
      <c r="L1016" s="349"/>
      <c r="M1016" s="350"/>
    </row>
    <row r="1017" spans="1:13" x14ac:dyDescent="0.25">
      <c r="A1017" s="303" t="s">
        <v>575</v>
      </c>
      <c r="B1017" s="349"/>
      <c r="C1017" s="349"/>
      <c r="D1017" s="349"/>
      <c r="E1017" s="31">
        <v>40</v>
      </c>
      <c r="F1017" s="349"/>
      <c r="G1017" s="349"/>
      <c r="H1017" s="349"/>
      <c r="I1017" s="349"/>
      <c r="J1017" s="349"/>
      <c r="K1017" s="31">
        <v>28</v>
      </c>
      <c r="L1017" s="349"/>
      <c r="M1017" s="350"/>
    </row>
    <row r="1018" spans="1:13" x14ac:dyDescent="0.25">
      <c r="A1018" s="303" t="s">
        <v>576</v>
      </c>
      <c r="B1018" s="349"/>
      <c r="C1018" s="349"/>
      <c r="D1018" s="349"/>
      <c r="E1018" s="349">
        <v>37</v>
      </c>
      <c r="F1018" s="349"/>
      <c r="G1018" s="349"/>
      <c r="H1018" s="349"/>
      <c r="I1018" s="349"/>
      <c r="J1018" s="349"/>
      <c r="K1018" s="349">
        <v>44</v>
      </c>
      <c r="L1018" s="349"/>
      <c r="M1018" s="350"/>
    </row>
    <row r="1019" spans="1:13" x14ac:dyDescent="0.25">
      <c r="A1019" s="303" t="s">
        <v>577</v>
      </c>
      <c r="B1019" s="349"/>
      <c r="C1019" s="349"/>
      <c r="D1019" s="349"/>
      <c r="E1019" s="349">
        <v>23</v>
      </c>
      <c r="F1019" s="349"/>
      <c r="G1019" s="349"/>
      <c r="H1019" s="349"/>
      <c r="I1019" s="349"/>
      <c r="J1019" s="349"/>
      <c r="K1019" s="349">
        <v>32</v>
      </c>
      <c r="L1019" s="349"/>
      <c r="M1019" s="350"/>
    </row>
    <row r="1020" spans="1:13" ht="26.25" x14ac:dyDescent="0.25">
      <c r="A1020" s="303" t="s">
        <v>497</v>
      </c>
      <c r="B1020" s="305">
        <v>500</v>
      </c>
      <c r="C1020" s="301" t="s">
        <v>498</v>
      </c>
      <c r="D1020" s="200">
        <f>(F1011+F1012+F1013+F1014+F1015)</f>
        <v>380.75</v>
      </c>
      <c r="E1020" s="199"/>
      <c r="F1020" s="301" t="s">
        <v>578</v>
      </c>
      <c r="G1020" s="200">
        <f>(D1020/500)*100</f>
        <v>76.149999999999991</v>
      </c>
      <c r="H1020" s="199"/>
      <c r="I1020" s="311"/>
      <c r="J1020" s="513" t="s">
        <v>579</v>
      </c>
      <c r="K1020" s="513"/>
      <c r="L1020" s="514" t="str">
        <f>IF(G1020&gt;=91,"A1",IF(G1020&gt;=81,"A2",IF(G1020&gt;=71,"B1",IF(G1020&gt;=61,"B2",IF(G1020&gt;=51,"C1",IF(G1020&gt;=41,"C2",IF(G1020&gt;=33,"D","E")))))))</f>
        <v>B1</v>
      </c>
      <c r="M1020" s="515" t="str">
        <f t="shared" ref="M1020:M1022" si="109">IF(K1020&gt;=91,"A1",IF(K1020&gt;=81,"A2",IF(K1020&gt;=71,"B1",IF(K1020&gt;=61,"B2",IF(K1020&gt;=51,"C1",IF(K1020&gt;=41,"C2",IF(K1020&gt;=33,"D","E")))))))</f>
        <v>E</v>
      </c>
    </row>
    <row r="1021" spans="1:13" ht="26.25" x14ac:dyDescent="0.25">
      <c r="A1021" s="312" t="s">
        <v>499</v>
      </c>
      <c r="B1021" s="305">
        <v>500</v>
      </c>
      <c r="C1021" s="301" t="s">
        <v>500</v>
      </c>
      <c r="D1021" s="200">
        <f>(L1011+L1012+L1013+L1014+L1015)</f>
        <v>407.5</v>
      </c>
      <c r="E1021" s="199"/>
      <c r="F1021" s="301" t="s">
        <v>580</v>
      </c>
      <c r="G1021" s="200">
        <f>D1021/500*100</f>
        <v>81.5</v>
      </c>
      <c r="H1021" s="200"/>
      <c r="I1021" s="313"/>
      <c r="J1021" s="513" t="s">
        <v>581</v>
      </c>
      <c r="K1021" s="513"/>
      <c r="L1021" s="514" t="str">
        <f>IF(G1021&gt;=91,"A1",IF(G1021&gt;=81,"A2",IF(G1021&gt;=71,"B1",IF(G1021&gt;=61,"B2",IF(G1021&gt;=51,"C1",IF(G1021&gt;=41,"C2",IF(G1021&gt;=33,"D","E")))))))</f>
        <v>A2</v>
      </c>
      <c r="M1021" s="515" t="str">
        <f t="shared" si="109"/>
        <v>E</v>
      </c>
    </row>
    <row r="1022" spans="1:13" x14ac:dyDescent="0.25">
      <c r="A1022" s="314" t="s">
        <v>543</v>
      </c>
      <c r="B1022" s="322">
        <v>1000</v>
      </c>
      <c r="C1022" s="322">
        <f>(D1020+D1021)</f>
        <v>788.25</v>
      </c>
      <c r="D1022" s="527"/>
      <c r="E1022" s="527"/>
      <c r="F1022" s="319" t="s">
        <v>582</v>
      </c>
      <c r="G1022" s="319"/>
      <c r="H1022" s="319"/>
      <c r="I1022" s="324">
        <f>(C1022/1000)*100</f>
        <v>78.825000000000003</v>
      </c>
      <c r="J1022" s="319" t="s">
        <v>501</v>
      </c>
      <c r="K1022" s="319"/>
      <c r="L1022" s="528" t="str">
        <f>IF(I1022&gt;=91,"A1",IF(I1022&gt;=81,"A2",IF(I1022&gt;=71,"B1",IF(I1022&gt;=61,"B2",IF(I1022&gt;=51,"C1",IF(I1022&gt;=41,"C2",IF(I1022&gt;=33,"D","E")))))))</f>
        <v>B1</v>
      </c>
      <c r="M1022" s="529" t="str">
        <f t="shared" si="109"/>
        <v>E</v>
      </c>
    </row>
    <row r="1023" spans="1:13" x14ac:dyDescent="0.25">
      <c r="A1023" s="530" t="s">
        <v>376</v>
      </c>
      <c r="B1023" s="531"/>
      <c r="C1023" s="531"/>
      <c r="D1023" s="531"/>
      <c r="E1023" s="531"/>
      <c r="F1023" s="531"/>
      <c r="G1023" s="531"/>
      <c r="H1023" s="531"/>
      <c r="I1023" s="531"/>
      <c r="J1023" s="531"/>
      <c r="K1023" s="531"/>
      <c r="L1023" s="531"/>
      <c r="M1023" s="532"/>
    </row>
    <row r="1024" spans="1:13" x14ac:dyDescent="0.25">
      <c r="A1024" s="509" t="s">
        <v>377</v>
      </c>
      <c r="B1024" s="510"/>
      <c r="C1024" s="510"/>
      <c r="D1024" s="510"/>
      <c r="E1024" s="510"/>
      <c r="F1024" s="510"/>
      <c r="G1024" s="510"/>
      <c r="H1024" s="510"/>
      <c r="I1024" s="510"/>
      <c r="J1024" s="510"/>
      <c r="K1024" s="510"/>
      <c r="L1024" s="510"/>
      <c r="M1024" s="511"/>
    </row>
    <row r="1025" spans="1:13" x14ac:dyDescent="0.25">
      <c r="A1025" s="509" t="s">
        <v>378</v>
      </c>
      <c r="B1025" s="510"/>
      <c r="C1025" s="510"/>
      <c r="D1025" s="510"/>
      <c r="E1025" s="510"/>
      <c r="F1025" s="510" t="s">
        <v>583</v>
      </c>
      <c r="G1025" s="510"/>
      <c r="H1025" s="510"/>
      <c r="I1025" s="510"/>
      <c r="J1025" s="510"/>
      <c r="K1025" s="510" t="s">
        <v>502</v>
      </c>
      <c r="L1025" s="510"/>
      <c r="M1025" s="511"/>
    </row>
    <row r="1026" spans="1:13" x14ac:dyDescent="0.25">
      <c r="A1026" s="525" t="s">
        <v>380</v>
      </c>
      <c r="B1026" s="526"/>
      <c r="C1026" s="526"/>
      <c r="D1026" s="526"/>
      <c r="E1026" s="526"/>
      <c r="F1026" s="514" t="s">
        <v>397</v>
      </c>
      <c r="G1026" s="514"/>
      <c r="H1026" s="514"/>
      <c r="I1026" s="514"/>
      <c r="J1026" s="514"/>
      <c r="K1026" s="514" t="s">
        <v>402</v>
      </c>
      <c r="L1026" s="514"/>
      <c r="M1026" s="515"/>
    </row>
    <row r="1027" spans="1:13" x14ac:dyDescent="0.25">
      <c r="A1027" s="509" t="s">
        <v>381</v>
      </c>
      <c r="B1027" s="510"/>
      <c r="C1027" s="510"/>
      <c r="D1027" s="510"/>
      <c r="E1027" s="510"/>
      <c r="F1027" s="510"/>
      <c r="G1027" s="510"/>
      <c r="H1027" s="510"/>
      <c r="I1027" s="510"/>
      <c r="J1027" s="510"/>
      <c r="K1027" s="510"/>
      <c r="L1027" s="510"/>
      <c r="M1027" s="511"/>
    </row>
    <row r="1028" spans="1:13" x14ac:dyDescent="0.25">
      <c r="A1028" s="509" t="s">
        <v>378</v>
      </c>
      <c r="B1028" s="510"/>
      <c r="C1028" s="510"/>
      <c r="D1028" s="510"/>
      <c r="E1028" s="510"/>
      <c r="F1028" s="510" t="s">
        <v>583</v>
      </c>
      <c r="G1028" s="510"/>
      <c r="H1028" s="510"/>
      <c r="I1028" s="510"/>
      <c r="J1028" s="510"/>
      <c r="K1028" s="510" t="s">
        <v>502</v>
      </c>
      <c r="L1028" s="510"/>
      <c r="M1028" s="511"/>
    </row>
    <row r="1029" spans="1:13" x14ac:dyDescent="0.25">
      <c r="A1029" s="523" t="s">
        <v>382</v>
      </c>
      <c r="B1029" s="524"/>
      <c r="C1029" s="524"/>
      <c r="D1029" s="524"/>
      <c r="E1029" s="524"/>
      <c r="F1029" s="510" t="s">
        <v>397</v>
      </c>
      <c r="G1029" s="510"/>
      <c r="H1029" s="510"/>
      <c r="I1029" s="510"/>
      <c r="J1029" s="510"/>
      <c r="K1029" s="510" t="s">
        <v>397</v>
      </c>
      <c r="L1029" s="510"/>
      <c r="M1029" s="511"/>
    </row>
    <row r="1030" spans="1:13" x14ac:dyDescent="0.25">
      <c r="A1030" s="523" t="s">
        <v>383</v>
      </c>
      <c r="B1030" s="524"/>
      <c r="C1030" s="524"/>
      <c r="D1030" s="524"/>
      <c r="E1030" s="524"/>
      <c r="F1030" s="514" t="s">
        <v>397</v>
      </c>
      <c r="G1030" s="514"/>
      <c r="H1030" s="514"/>
      <c r="I1030" s="514"/>
      <c r="J1030" s="514"/>
      <c r="K1030" s="514" t="s">
        <v>402</v>
      </c>
      <c r="L1030" s="514"/>
      <c r="M1030" s="515"/>
    </row>
    <row r="1031" spans="1:13" x14ac:dyDescent="0.25">
      <c r="A1031" s="516" t="s">
        <v>384</v>
      </c>
      <c r="B1031" s="517"/>
      <c r="C1031" s="517"/>
      <c r="D1031" s="517"/>
      <c r="E1031" s="518"/>
      <c r="F1031" s="519" t="s">
        <v>402</v>
      </c>
      <c r="G1031" s="520"/>
      <c r="H1031" s="520"/>
      <c r="I1031" s="520"/>
      <c r="J1031" s="521"/>
      <c r="K1031" s="519" t="s">
        <v>397</v>
      </c>
      <c r="L1031" s="520"/>
      <c r="M1031" s="522"/>
    </row>
    <row r="1032" spans="1:13" x14ac:dyDescent="0.25">
      <c r="A1032" s="516" t="s">
        <v>385</v>
      </c>
      <c r="B1032" s="517"/>
      <c r="C1032" s="517"/>
      <c r="D1032" s="517"/>
      <c r="E1032" s="518"/>
      <c r="F1032" s="519" t="s">
        <v>397</v>
      </c>
      <c r="G1032" s="520"/>
      <c r="H1032" s="520"/>
      <c r="I1032" s="520"/>
      <c r="J1032" s="521"/>
      <c r="K1032" s="519" t="s">
        <v>397</v>
      </c>
      <c r="L1032" s="520"/>
      <c r="M1032" s="522"/>
    </row>
    <row r="1033" spans="1:13" x14ac:dyDescent="0.25">
      <c r="A1033" s="509" t="s">
        <v>386</v>
      </c>
      <c r="B1033" s="510"/>
      <c r="C1033" s="510"/>
      <c r="D1033" s="510"/>
      <c r="E1033" s="510"/>
      <c r="F1033" s="510"/>
      <c r="G1033" s="510"/>
      <c r="H1033" s="510"/>
      <c r="I1033" s="510"/>
      <c r="J1033" s="510"/>
      <c r="K1033" s="510"/>
      <c r="L1033" s="510"/>
      <c r="M1033" s="511"/>
    </row>
    <row r="1034" spans="1:13" x14ac:dyDescent="0.25">
      <c r="A1034" s="509" t="s">
        <v>378</v>
      </c>
      <c r="B1034" s="510"/>
      <c r="C1034" s="510"/>
      <c r="D1034" s="510"/>
      <c r="E1034" s="510"/>
      <c r="F1034" s="510" t="s">
        <v>583</v>
      </c>
      <c r="G1034" s="510"/>
      <c r="H1034" s="510"/>
      <c r="I1034" s="510"/>
      <c r="J1034" s="510"/>
      <c r="K1034" s="510" t="s">
        <v>502</v>
      </c>
      <c r="L1034" s="510"/>
      <c r="M1034" s="511"/>
    </row>
    <row r="1035" spans="1:13" x14ac:dyDescent="0.25">
      <c r="A1035" s="525" t="s">
        <v>387</v>
      </c>
      <c r="B1035" s="526"/>
      <c r="C1035" s="526"/>
      <c r="D1035" s="526"/>
      <c r="E1035" s="526"/>
      <c r="F1035" s="526"/>
      <c r="G1035" s="514" t="s">
        <v>599</v>
      </c>
      <c r="H1035" s="514"/>
      <c r="I1035" s="514"/>
      <c r="J1035" s="514"/>
      <c r="K1035" s="514"/>
      <c r="L1035" s="514"/>
      <c r="M1035" s="515"/>
    </row>
    <row r="1036" spans="1:13" x14ac:dyDescent="0.25">
      <c r="A1036" s="303" t="s">
        <v>503</v>
      </c>
      <c r="B1036" s="519" t="s">
        <v>611</v>
      </c>
      <c r="C1036" s="520"/>
      <c r="D1036" s="520"/>
      <c r="E1036" s="520"/>
      <c r="F1036" s="520"/>
      <c r="G1036" s="520"/>
      <c r="H1036" s="520"/>
      <c r="I1036" s="520"/>
      <c r="J1036" s="520"/>
      <c r="K1036" s="520"/>
      <c r="L1036" s="520"/>
      <c r="M1036" s="522"/>
    </row>
    <row r="1037" spans="1:13" x14ac:dyDescent="0.25">
      <c r="A1037" s="303" t="s">
        <v>388</v>
      </c>
      <c r="B1037" s="519" t="s">
        <v>607</v>
      </c>
      <c r="C1037" s="520"/>
      <c r="D1037" s="520"/>
      <c r="E1037" s="520"/>
      <c r="F1037" s="520"/>
      <c r="G1037" s="520"/>
      <c r="H1037" s="520"/>
      <c r="I1037" s="520"/>
      <c r="J1037" s="520"/>
      <c r="K1037" s="520"/>
      <c r="L1037" s="520"/>
      <c r="M1037" s="522"/>
    </row>
    <row r="1038" spans="1:13" x14ac:dyDescent="0.25">
      <c r="A1038" s="509" t="s">
        <v>584</v>
      </c>
      <c r="B1038" s="510"/>
      <c r="C1038" s="510"/>
      <c r="D1038" s="510" t="s">
        <v>613</v>
      </c>
      <c r="E1038" s="510"/>
      <c r="F1038" s="510"/>
      <c r="G1038" s="510"/>
      <c r="H1038" s="510"/>
      <c r="I1038" s="510"/>
      <c r="J1038" s="510" t="s">
        <v>504</v>
      </c>
      <c r="K1038" s="510"/>
      <c r="L1038" s="510"/>
      <c r="M1038" s="511"/>
    </row>
    <row r="1039" spans="1:13" x14ac:dyDescent="0.25">
      <c r="A1039" s="509"/>
      <c r="B1039" s="510"/>
      <c r="C1039" s="510"/>
      <c r="D1039" s="510"/>
      <c r="E1039" s="510"/>
      <c r="F1039" s="510"/>
      <c r="G1039" s="510"/>
      <c r="H1039" s="510"/>
      <c r="I1039" s="510"/>
      <c r="J1039" s="510"/>
      <c r="K1039" s="510"/>
      <c r="L1039" s="510"/>
      <c r="M1039" s="511"/>
    </row>
    <row r="1040" spans="1:13" x14ac:dyDescent="0.25">
      <c r="A1040" s="509"/>
      <c r="B1040" s="510"/>
      <c r="C1040" s="510"/>
      <c r="D1040" s="510"/>
      <c r="E1040" s="510"/>
      <c r="F1040" s="510"/>
      <c r="G1040" s="510"/>
      <c r="H1040" s="510"/>
      <c r="I1040" s="510"/>
      <c r="J1040" s="510"/>
      <c r="K1040" s="510"/>
      <c r="L1040" s="510"/>
      <c r="M1040" s="511"/>
    </row>
    <row r="1041" spans="1:13" x14ac:dyDescent="0.25">
      <c r="A1041" s="509"/>
      <c r="B1041" s="510"/>
      <c r="C1041" s="510"/>
      <c r="D1041" s="510"/>
      <c r="E1041" s="510"/>
      <c r="F1041" s="510"/>
      <c r="G1041" s="510"/>
      <c r="H1041" s="510"/>
      <c r="I1041" s="510"/>
      <c r="J1041" s="510"/>
      <c r="K1041" s="510"/>
      <c r="L1041" s="510"/>
      <c r="M1041" s="511"/>
    </row>
    <row r="1042" spans="1:13" x14ac:dyDescent="0.25">
      <c r="A1042" s="551" t="s">
        <v>389</v>
      </c>
      <c r="B1042" s="552"/>
      <c r="C1042" s="552"/>
      <c r="D1042" s="552"/>
      <c r="E1042" s="552"/>
      <c r="F1042" s="552"/>
      <c r="G1042" s="552"/>
      <c r="H1042" s="553" t="s">
        <v>390</v>
      </c>
      <c r="I1042" s="554"/>
      <c r="J1042" s="554"/>
      <c r="K1042" s="554"/>
      <c r="L1042" s="554"/>
      <c r="M1042" s="555"/>
    </row>
    <row r="1043" spans="1:13" x14ac:dyDescent="0.25">
      <c r="A1043" s="306" t="s">
        <v>391</v>
      </c>
      <c r="B1043" s="552" t="s">
        <v>20</v>
      </c>
      <c r="C1043" s="552"/>
      <c r="D1043" s="316" t="s">
        <v>391</v>
      </c>
      <c r="E1043" s="307"/>
      <c r="F1043" s="552" t="s">
        <v>20</v>
      </c>
      <c r="G1043" s="552"/>
      <c r="H1043" s="317"/>
      <c r="I1043" s="317"/>
      <c r="J1043" s="318" t="s">
        <v>392</v>
      </c>
      <c r="K1043" s="317"/>
      <c r="L1043" s="318" t="s">
        <v>20</v>
      </c>
      <c r="M1043" s="201"/>
    </row>
    <row r="1044" spans="1:13" x14ac:dyDescent="0.25">
      <c r="A1044" s="202" t="s">
        <v>393</v>
      </c>
      <c r="B1044" s="548" t="s">
        <v>394</v>
      </c>
      <c r="C1044" s="548"/>
      <c r="D1044" s="548" t="s">
        <v>395</v>
      </c>
      <c r="E1044" s="548"/>
      <c r="F1044" s="548" t="s">
        <v>396</v>
      </c>
      <c r="G1044" s="548"/>
      <c r="H1044" s="317"/>
      <c r="I1044" s="317"/>
      <c r="J1044" s="549">
        <v>3</v>
      </c>
      <c r="K1044" s="550"/>
      <c r="L1044" s="307" t="s">
        <v>397</v>
      </c>
      <c r="M1044" s="201"/>
    </row>
    <row r="1045" spans="1:13" x14ac:dyDescent="0.25">
      <c r="A1045" s="202" t="s">
        <v>398</v>
      </c>
      <c r="B1045" s="548" t="s">
        <v>399</v>
      </c>
      <c r="C1045" s="548"/>
      <c r="D1045" s="548" t="s">
        <v>400</v>
      </c>
      <c r="E1045" s="548"/>
      <c r="F1045" s="548" t="s">
        <v>401</v>
      </c>
      <c r="G1045" s="548"/>
      <c r="H1045" s="317"/>
      <c r="I1045" s="317"/>
      <c r="J1045" s="549">
        <v>2</v>
      </c>
      <c r="K1045" s="550"/>
      <c r="L1045" s="307" t="s">
        <v>402</v>
      </c>
      <c r="M1045" s="201"/>
    </row>
    <row r="1046" spans="1:13" x14ac:dyDescent="0.25">
      <c r="A1046" s="202" t="s">
        <v>403</v>
      </c>
      <c r="B1046" s="548" t="s">
        <v>404</v>
      </c>
      <c r="C1046" s="548"/>
      <c r="D1046" s="548" t="s">
        <v>405</v>
      </c>
      <c r="E1046" s="548"/>
      <c r="F1046" s="548" t="s">
        <v>406</v>
      </c>
      <c r="G1046" s="548"/>
      <c r="H1046" s="317"/>
      <c r="I1046" s="317"/>
      <c r="J1046" s="549">
        <v>1</v>
      </c>
      <c r="K1046" s="550"/>
      <c r="L1046" s="307" t="s">
        <v>407</v>
      </c>
      <c r="M1046" s="201"/>
    </row>
    <row r="1047" spans="1:13" ht="15.75" thickBot="1" x14ac:dyDescent="0.3">
      <c r="A1047" s="203" t="s">
        <v>408</v>
      </c>
      <c r="B1047" s="560" t="s">
        <v>409</v>
      </c>
      <c r="C1047" s="560"/>
      <c r="D1047" s="560" t="s">
        <v>410</v>
      </c>
      <c r="E1047" s="560"/>
      <c r="F1047" s="560" t="s">
        <v>411</v>
      </c>
      <c r="G1047" s="560"/>
      <c r="H1047" s="204"/>
      <c r="I1047" s="204"/>
      <c r="J1047" s="204"/>
      <c r="K1047" s="204"/>
      <c r="L1047" s="204"/>
      <c r="M1047" s="205"/>
    </row>
    <row r="1048" spans="1:13" ht="15.75" thickBot="1" x14ac:dyDescent="0.3"/>
    <row r="1049" spans="1:13" ht="15.75" x14ac:dyDescent="0.25">
      <c r="A1049" s="188"/>
      <c r="B1049" s="533" t="s">
        <v>470</v>
      </c>
      <c r="C1049" s="533"/>
      <c r="D1049" s="533"/>
      <c r="E1049" s="533"/>
      <c r="F1049" s="533"/>
      <c r="G1049" s="533"/>
      <c r="H1049" s="533"/>
      <c r="I1049" s="534"/>
      <c r="J1049" s="535" t="s">
        <v>471</v>
      </c>
      <c r="K1049" s="533"/>
      <c r="L1049" s="533"/>
      <c r="M1049" s="536"/>
    </row>
    <row r="1050" spans="1:13" ht="21" x14ac:dyDescent="0.35">
      <c r="A1050" s="537" t="s">
        <v>472</v>
      </c>
      <c r="B1050" s="538"/>
      <c r="C1050" s="538"/>
      <c r="D1050" s="538"/>
      <c r="E1050" s="538"/>
      <c r="F1050" s="538"/>
      <c r="G1050" s="538"/>
      <c r="H1050" s="538"/>
      <c r="I1050" s="538"/>
      <c r="J1050" s="538"/>
      <c r="K1050" s="538"/>
      <c r="L1050" s="538"/>
      <c r="M1050" s="539"/>
    </row>
    <row r="1051" spans="1:13" ht="21" x14ac:dyDescent="0.35">
      <c r="A1051" s="189"/>
      <c r="B1051" s="540" t="s">
        <v>473</v>
      </c>
      <c r="C1051" s="540"/>
      <c r="D1051" s="540"/>
      <c r="E1051" s="541"/>
      <c r="F1051" s="190" t="s">
        <v>474</v>
      </c>
      <c r="G1051" s="190"/>
      <c r="H1051" s="542" t="s">
        <v>475</v>
      </c>
      <c r="I1051" s="543"/>
      <c r="J1051" s="544"/>
      <c r="K1051" s="191" t="s">
        <v>476</v>
      </c>
      <c r="L1051" s="304"/>
      <c r="M1051" s="192"/>
    </row>
    <row r="1052" spans="1:13" x14ac:dyDescent="0.25">
      <c r="A1052" s="545" t="s">
        <v>542</v>
      </c>
      <c r="B1052" s="543"/>
      <c r="C1052" s="543"/>
      <c r="D1052" s="543"/>
      <c r="E1052" s="543"/>
      <c r="F1052" s="543"/>
      <c r="G1052" s="543"/>
      <c r="H1052" s="543"/>
      <c r="I1052" s="543"/>
      <c r="J1052" s="543"/>
      <c r="K1052" s="543"/>
      <c r="L1052" s="543"/>
      <c r="M1052" s="546"/>
    </row>
    <row r="1053" spans="1:13" x14ac:dyDescent="0.25">
      <c r="A1053" s="516" t="s">
        <v>477</v>
      </c>
      <c r="B1053" s="517"/>
      <c r="C1053" s="517"/>
      <c r="D1053" s="517"/>
      <c r="E1053" s="517"/>
      <c r="F1053" s="517"/>
      <c r="G1053" s="517"/>
      <c r="H1053" s="517"/>
      <c r="I1053" s="517"/>
      <c r="J1053" s="517"/>
      <c r="K1053" s="517"/>
      <c r="L1053" s="517"/>
      <c r="M1053" s="547"/>
    </row>
    <row r="1054" spans="1:13" x14ac:dyDescent="0.25">
      <c r="A1054" s="523" t="s">
        <v>478</v>
      </c>
      <c r="B1054" s="524"/>
      <c r="C1054" s="519" t="s">
        <v>291</v>
      </c>
      <c r="D1054" s="556"/>
      <c r="E1054" s="556"/>
      <c r="F1054" s="556"/>
      <c r="G1054" s="557"/>
      <c r="H1054" s="304" t="s">
        <v>479</v>
      </c>
      <c r="I1054" s="193"/>
      <c r="J1054" s="558">
        <v>23</v>
      </c>
      <c r="K1054" s="558"/>
      <c r="L1054" s="558"/>
      <c r="M1054" s="559"/>
    </row>
    <row r="1055" spans="1:13" x14ac:dyDescent="0.25">
      <c r="A1055" s="523" t="s">
        <v>480</v>
      </c>
      <c r="B1055" s="524"/>
      <c r="C1055" s="519" t="s">
        <v>343</v>
      </c>
      <c r="D1055" s="556"/>
      <c r="E1055" s="556"/>
      <c r="F1055" s="556"/>
      <c r="G1055" s="557"/>
      <c r="H1055" s="304" t="s">
        <v>481</v>
      </c>
      <c r="I1055" s="193"/>
      <c r="J1055" s="514" t="s">
        <v>533</v>
      </c>
      <c r="K1055" s="558"/>
      <c r="L1055" s="558"/>
      <c r="M1055" s="559"/>
    </row>
    <row r="1056" spans="1:13" x14ac:dyDescent="0.25">
      <c r="A1056" s="523" t="s">
        <v>483</v>
      </c>
      <c r="B1056" s="524"/>
      <c r="C1056" s="519" t="s">
        <v>534</v>
      </c>
      <c r="D1056" s="556"/>
      <c r="E1056" s="556"/>
      <c r="F1056" s="556"/>
      <c r="G1056" s="557"/>
      <c r="H1056" s="304" t="s">
        <v>485</v>
      </c>
      <c r="I1056" s="193"/>
      <c r="J1056" s="558">
        <v>7006632087</v>
      </c>
      <c r="K1056" s="558"/>
      <c r="L1056" s="558"/>
      <c r="M1056" s="559"/>
    </row>
    <row r="1057" spans="1:13" x14ac:dyDescent="0.25">
      <c r="A1057" s="523" t="s">
        <v>486</v>
      </c>
      <c r="B1057" s="524"/>
      <c r="C1057" s="519" t="s">
        <v>292</v>
      </c>
      <c r="D1057" s="556"/>
      <c r="E1057" s="556"/>
      <c r="F1057" s="556"/>
      <c r="G1057" s="557"/>
      <c r="H1057" s="523" t="s">
        <v>18</v>
      </c>
      <c r="I1057" s="524"/>
      <c r="J1057" s="514" t="s">
        <v>293</v>
      </c>
      <c r="K1057" s="558"/>
      <c r="L1057" s="558"/>
      <c r="M1057" s="559"/>
    </row>
    <row r="1058" spans="1:13" x14ac:dyDescent="0.25">
      <c r="A1058" s="545" t="s">
        <v>487</v>
      </c>
      <c r="B1058" s="543"/>
      <c r="C1058" s="543"/>
      <c r="D1058" s="543"/>
      <c r="E1058" s="543"/>
      <c r="F1058" s="543"/>
      <c r="G1058" s="543"/>
      <c r="H1058" s="543"/>
      <c r="I1058" s="543"/>
      <c r="J1058" s="543"/>
      <c r="K1058" s="543"/>
      <c r="L1058" s="543"/>
      <c r="M1058" s="546"/>
    </row>
    <row r="1059" spans="1:13" x14ac:dyDescent="0.25">
      <c r="A1059" s="563" t="s">
        <v>488</v>
      </c>
      <c r="B1059" s="542" t="s">
        <v>489</v>
      </c>
      <c r="C1059" s="543"/>
      <c r="D1059" s="543"/>
      <c r="E1059" s="543"/>
      <c r="F1059" s="543"/>
      <c r="G1059" s="544"/>
      <c r="H1059" s="542" t="s">
        <v>490</v>
      </c>
      <c r="I1059" s="543"/>
      <c r="J1059" s="543"/>
      <c r="K1059" s="543"/>
      <c r="L1059" s="543"/>
      <c r="M1059" s="546"/>
    </row>
    <row r="1060" spans="1:13" ht="30" x14ac:dyDescent="0.25">
      <c r="A1060" s="564"/>
      <c r="B1060" s="194" t="s">
        <v>491</v>
      </c>
      <c r="C1060" s="194" t="s">
        <v>571</v>
      </c>
      <c r="D1060" s="194" t="s">
        <v>572</v>
      </c>
      <c r="E1060" s="194" t="s">
        <v>573</v>
      </c>
      <c r="F1060" s="194">
        <v>100</v>
      </c>
      <c r="G1060" s="195" t="s">
        <v>20</v>
      </c>
      <c r="H1060" s="194" t="s">
        <v>492</v>
      </c>
      <c r="I1060" s="194" t="s">
        <v>571</v>
      </c>
      <c r="J1060" s="194" t="s">
        <v>572</v>
      </c>
      <c r="K1060" s="194" t="s">
        <v>493</v>
      </c>
      <c r="L1060" s="194">
        <v>100</v>
      </c>
      <c r="M1060" s="196" t="s">
        <v>20</v>
      </c>
    </row>
    <row r="1061" spans="1:13" x14ac:dyDescent="0.25">
      <c r="A1061" s="303" t="s">
        <v>11</v>
      </c>
      <c r="B1061" s="359">
        <v>9.5</v>
      </c>
      <c r="C1061" s="349">
        <v>5</v>
      </c>
      <c r="D1061" s="349">
        <v>5</v>
      </c>
      <c r="E1061" s="359">
        <v>74.5</v>
      </c>
      <c r="F1061" s="332">
        <f>SUM(B1061:E1061)</f>
        <v>94</v>
      </c>
      <c r="G1061" s="349" t="str">
        <f>IF(F1061&gt;=91,"A1",IF(F1061&gt;=81,"A2",IF(F1061&gt;=71,"B1",IF(F1061&gt;=61,"B2",IF(F1061&gt;=51,"C1",IF(F1061&gt;=41,"C2",IF(F1061&gt;=33,"D","E")))))))</f>
        <v>A1</v>
      </c>
      <c r="H1061" s="349">
        <v>9.5</v>
      </c>
      <c r="I1061" s="349">
        <v>5</v>
      </c>
      <c r="J1061" s="349">
        <v>5</v>
      </c>
      <c r="K1061" s="332">
        <v>74</v>
      </c>
      <c r="L1061" s="114">
        <f>SUM(H1061:K1061)</f>
        <v>93.5</v>
      </c>
      <c r="M1061" s="349" t="str">
        <f t="shared" ref="M1061:M1065" si="110">IF(L1061&gt;=91,"A1",IF(L1061&gt;=81,"A2",IF(L1061&gt;=71,"B1",IF(L1061&gt;=61,"B2",IF(L1061&gt;=51,"C1",IF(L1061&gt;=41,"C2",IF(L1061&gt;=33,"D","E")))))))</f>
        <v>A1</v>
      </c>
    </row>
    <row r="1062" spans="1:13" ht="15.75" x14ac:dyDescent="0.25">
      <c r="A1062" s="303" t="s">
        <v>12</v>
      </c>
      <c r="B1062" s="362">
        <v>9.75</v>
      </c>
      <c r="C1062" s="349">
        <v>5</v>
      </c>
      <c r="D1062" s="349">
        <v>5</v>
      </c>
      <c r="E1062" s="349">
        <v>77</v>
      </c>
      <c r="F1062" s="198">
        <f t="shared" ref="F1062:F1063" si="111">(B1062+C1062+D1062+E1062)</f>
        <v>96.75</v>
      </c>
      <c r="G1062" s="349" t="str">
        <f t="shared" ref="G1062:G1063" si="112">IF(F1062&gt;=91,"A1",IF(F1062&gt;=81,"A2",IF(F1062&gt;=71,"B1",IF(F1062&gt;=61,"B2",IF(F1062&gt;=51,"C1",IF(F1062&gt;=41,"C2",IF(F1062&gt;=33,"D","E")))))))</f>
        <v>A1</v>
      </c>
      <c r="H1062" s="365">
        <v>9</v>
      </c>
      <c r="I1062" s="349">
        <v>5</v>
      </c>
      <c r="J1062" s="349">
        <v>5</v>
      </c>
      <c r="K1062" s="197">
        <v>78</v>
      </c>
      <c r="L1062" s="332">
        <f t="shared" ref="L1062:L1065" si="113">SUM(H1062:K1062)</f>
        <v>97</v>
      </c>
      <c r="M1062" s="349" t="str">
        <f t="shared" si="110"/>
        <v>A1</v>
      </c>
    </row>
    <row r="1063" spans="1:13" ht="15.75" x14ac:dyDescent="0.25">
      <c r="A1063" s="303" t="s">
        <v>494</v>
      </c>
      <c r="B1063" s="349">
        <v>8.75</v>
      </c>
      <c r="C1063" s="349">
        <v>5</v>
      </c>
      <c r="D1063" s="349">
        <v>5</v>
      </c>
      <c r="E1063" s="349">
        <v>71</v>
      </c>
      <c r="F1063" s="349">
        <f t="shared" si="111"/>
        <v>89.75</v>
      </c>
      <c r="G1063" s="349" t="str">
        <f t="shared" si="112"/>
        <v>A2</v>
      </c>
      <c r="H1063" s="365">
        <v>8.5</v>
      </c>
      <c r="I1063" s="349">
        <v>5</v>
      </c>
      <c r="J1063" s="349">
        <v>5</v>
      </c>
      <c r="K1063" s="197">
        <v>77</v>
      </c>
      <c r="L1063" s="114">
        <f t="shared" si="113"/>
        <v>95.5</v>
      </c>
      <c r="M1063" s="349" t="str">
        <f t="shared" si="110"/>
        <v>A1</v>
      </c>
    </row>
    <row r="1064" spans="1:13" ht="15.75" x14ac:dyDescent="0.25">
      <c r="A1064" s="303" t="s">
        <v>23</v>
      </c>
      <c r="B1064" s="349">
        <v>10</v>
      </c>
      <c r="C1064" s="349">
        <v>5</v>
      </c>
      <c r="D1064" s="349">
        <v>5</v>
      </c>
      <c r="E1064" s="349">
        <v>78.5</v>
      </c>
      <c r="F1064" s="349">
        <f>(B1064+C1064+D1064+E1064)</f>
        <v>98.5</v>
      </c>
      <c r="G1064" s="349" t="str">
        <f>IF(F1064&gt;=91,"A1",IF(F1064&gt;=81,"A2",IF(F1064&gt;=71,"B1",IF(F1064&gt;=61,"B2",IF(F1064&gt;=51,"C1",IF(F1064&gt;=41,"C2",IF(F1064&gt;=33,"D","E")))))))</f>
        <v>A1</v>
      </c>
      <c r="H1064" s="365">
        <v>8.5</v>
      </c>
      <c r="I1064" s="332">
        <v>5</v>
      </c>
      <c r="J1064" s="332">
        <v>5</v>
      </c>
      <c r="K1064" s="197">
        <v>77</v>
      </c>
      <c r="L1064" s="114">
        <f t="shared" si="113"/>
        <v>95.5</v>
      </c>
      <c r="M1064" s="198" t="str">
        <f t="shared" si="110"/>
        <v>A1</v>
      </c>
    </row>
    <row r="1065" spans="1:13" x14ac:dyDescent="0.25">
      <c r="A1065" s="303" t="s">
        <v>26</v>
      </c>
      <c r="B1065" s="332">
        <v>10</v>
      </c>
      <c r="C1065" s="349">
        <v>5</v>
      </c>
      <c r="D1065" s="349">
        <v>5</v>
      </c>
      <c r="E1065" s="349">
        <v>76</v>
      </c>
      <c r="F1065" s="332">
        <f t="shared" ref="F1065" si="114">(B1065+C1065+D1065+E1065)</f>
        <v>96</v>
      </c>
      <c r="G1065" s="349" t="str">
        <f>IF(F1065&gt;=91,"A1",IF(F1065&gt;=81,"A2",IF(F1065&gt;=71,"B1",IF(F1065&gt;=61,"B2",IF(F1065&gt;=51,"C1",IF(F1065&gt;=41,"C2",IF(F1065&gt;=33,"D","E")))))))</f>
        <v>A1</v>
      </c>
      <c r="H1065" s="349">
        <v>10</v>
      </c>
      <c r="I1065" s="349">
        <v>5</v>
      </c>
      <c r="J1065" s="349">
        <v>5</v>
      </c>
      <c r="K1065" s="349">
        <v>80</v>
      </c>
      <c r="L1065" s="332">
        <f t="shared" si="113"/>
        <v>100</v>
      </c>
      <c r="M1065" s="349" t="str">
        <f t="shared" si="110"/>
        <v>A1</v>
      </c>
    </row>
    <row r="1066" spans="1:13" ht="15.75" x14ac:dyDescent="0.25">
      <c r="A1066" s="303" t="s">
        <v>574</v>
      </c>
      <c r="B1066" s="349"/>
      <c r="C1066" s="349"/>
      <c r="D1066" s="349"/>
      <c r="E1066" s="364">
        <v>49.5</v>
      </c>
      <c r="F1066" s="197"/>
      <c r="G1066" s="349"/>
      <c r="H1066" s="349"/>
      <c r="I1066" s="349"/>
      <c r="J1066" s="349"/>
      <c r="K1066" s="349">
        <v>50</v>
      </c>
      <c r="L1066" s="349"/>
      <c r="M1066" s="350"/>
    </row>
    <row r="1067" spans="1:13" x14ac:dyDescent="0.25">
      <c r="A1067" s="303" t="s">
        <v>575</v>
      </c>
      <c r="B1067" s="305"/>
      <c r="C1067" s="305"/>
      <c r="D1067" s="305"/>
      <c r="E1067" s="21">
        <v>47</v>
      </c>
      <c r="F1067" s="305"/>
      <c r="G1067" s="305"/>
      <c r="H1067" s="305"/>
      <c r="I1067" s="305"/>
      <c r="J1067" s="305"/>
      <c r="K1067" s="21">
        <v>48</v>
      </c>
      <c r="L1067" s="305"/>
      <c r="M1067" s="310"/>
    </row>
    <row r="1068" spans="1:13" x14ac:dyDescent="0.25">
      <c r="A1068" s="303" t="s">
        <v>576</v>
      </c>
      <c r="B1068" s="305"/>
      <c r="C1068" s="305"/>
      <c r="D1068" s="305"/>
      <c r="E1068" s="305">
        <v>50</v>
      </c>
      <c r="F1068" s="305"/>
      <c r="G1068" s="305"/>
      <c r="H1068" s="305"/>
      <c r="I1068" s="305"/>
      <c r="J1068" s="305"/>
      <c r="K1068" s="305">
        <v>46</v>
      </c>
      <c r="L1068" s="305"/>
      <c r="M1068" s="310"/>
    </row>
    <row r="1069" spans="1:13" x14ac:dyDescent="0.25">
      <c r="A1069" s="303" t="s">
        <v>577</v>
      </c>
      <c r="B1069" s="305"/>
      <c r="C1069" s="305"/>
      <c r="D1069" s="305"/>
      <c r="E1069" s="305">
        <v>49</v>
      </c>
      <c r="F1069" s="305"/>
      <c r="G1069" s="305"/>
      <c r="H1069" s="305"/>
      <c r="I1069" s="305"/>
      <c r="J1069" s="305"/>
      <c r="K1069" s="305">
        <v>42.5</v>
      </c>
      <c r="L1069" s="305"/>
      <c r="M1069" s="310"/>
    </row>
    <row r="1070" spans="1:13" ht="26.25" x14ac:dyDescent="0.25">
      <c r="A1070" s="303" t="s">
        <v>497</v>
      </c>
      <c r="B1070" s="305">
        <v>500</v>
      </c>
      <c r="C1070" s="301" t="s">
        <v>498</v>
      </c>
      <c r="D1070" s="200">
        <f>(F1061+F1062+F1063+F1064+F1065)</f>
        <v>475</v>
      </c>
      <c r="E1070" s="199"/>
      <c r="F1070" s="301" t="s">
        <v>578</v>
      </c>
      <c r="G1070" s="200">
        <f>(D1070/500)*100</f>
        <v>95</v>
      </c>
      <c r="H1070" s="199"/>
      <c r="I1070" s="311"/>
      <c r="J1070" s="513" t="s">
        <v>579</v>
      </c>
      <c r="K1070" s="513"/>
      <c r="L1070" s="514" t="str">
        <f>IF(G1070&gt;=91,"A1",IF(G1070&gt;=81,"A2",IF(G1070&gt;=71,"B1",IF(G1070&gt;=61,"B2",IF(G1070&gt;=51,"C1",IF(G1070&gt;=41,"C2",IF(G1070&gt;=33,"D","E")))))))</f>
        <v>A1</v>
      </c>
      <c r="M1070" s="515" t="str">
        <f t="shared" ref="M1070:M1072" si="115">IF(K1070&gt;=91,"A1",IF(K1070&gt;=81,"A2",IF(K1070&gt;=71,"B1",IF(K1070&gt;=61,"B2",IF(K1070&gt;=51,"C1",IF(K1070&gt;=41,"C2",IF(K1070&gt;=33,"D","E")))))))</f>
        <v>E</v>
      </c>
    </row>
    <row r="1071" spans="1:13" ht="26.25" x14ac:dyDescent="0.25">
      <c r="A1071" s="312" t="s">
        <v>499</v>
      </c>
      <c r="B1071" s="305">
        <v>500</v>
      </c>
      <c r="C1071" s="301" t="s">
        <v>500</v>
      </c>
      <c r="D1071" s="200">
        <f>(L1061+L1062+L1063+L1064+L1065)</f>
        <v>481.5</v>
      </c>
      <c r="E1071" s="199"/>
      <c r="F1071" s="301" t="s">
        <v>580</v>
      </c>
      <c r="G1071" s="200">
        <f>D1071/500*100</f>
        <v>96.3</v>
      </c>
      <c r="H1071" s="200"/>
      <c r="I1071" s="313"/>
      <c r="J1071" s="513" t="s">
        <v>581</v>
      </c>
      <c r="K1071" s="513"/>
      <c r="L1071" s="514" t="str">
        <f>IF(G1071&gt;=91,"A1",IF(G1071&gt;=81,"A2",IF(G1071&gt;=71,"B1",IF(G1071&gt;=61,"B2",IF(G1071&gt;=51,"C1",IF(G1071&gt;=41,"C2",IF(G1071&gt;=33,"D","E")))))))</f>
        <v>A1</v>
      </c>
      <c r="M1071" s="515" t="str">
        <f t="shared" si="115"/>
        <v>E</v>
      </c>
    </row>
    <row r="1072" spans="1:13" x14ac:dyDescent="0.25">
      <c r="A1072" s="314" t="s">
        <v>543</v>
      </c>
      <c r="B1072" s="322">
        <v>1000</v>
      </c>
      <c r="C1072" s="322">
        <f>(D1070+D1071)</f>
        <v>956.5</v>
      </c>
      <c r="D1072" s="527"/>
      <c r="E1072" s="527"/>
      <c r="F1072" s="319" t="s">
        <v>582</v>
      </c>
      <c r="G1072" s="319"/>
      <c r="H1072" s="319"/>
      <c r="I1072" s="324">
        <f>(C1072/1000)*100</f>
        <v>95.65</v>
      </c>
      <c r="J1072" s="319" t="s">
        <v>501</v>
      </c>
      <c r="K1072" s="319"/>
      <c r="L1072" s="528" t="str">
        <f>IF(I1072&gt;=91,"A1",IF(I1072&gt;=81,"A2",IF(I1072&gt;=71,"B1",IF(I1072&gt;=61,"B2",IF(I1072&gt;=51,"C1",IF(I1072&gt;=41,"C2",IF(I1072&gt;=33,"D","E")))))))</f>
        <v>A1</v>
      </c>
      <c r="M1072" s="529" t="str">
        <f t="shared" si="115"/>
        <v>E</v>
      </c>
    </row>
    <row r="1073" spans="1:13" x14ac:dyDescent="0.25">
      <c r="A1073" s="530" t="s">
        <v>376</v>
      </c>
      <c r="B1073" s="531"/>
      <c r="C1073" s="531"/>
      <c r="D1073" s="531"/>
      <c r="E1073" s="531"/>
      <c r="F1073" s="531"/>
      <c r="G1073" s="531"/>
      <c r="H1073" s="531"/>
      <c r="I1073" s="531"/>
      <c r="J1073" s="531"/>
      <c r="K1073" s="531"/>
      <c r="L1073" s="531"/>
      <c r="M1073" s="532"/>
    </row>
    <row r="1074" spans="1:13" x14ac:dyDescent="0.25">
      <c r="A1074" s="509" t="s">
        <v>377</v>
      </c>
      <c r="B1074" s="510"/>
      <c r="C1074" s="510"/>
      <c r="D1074" s="510"/>
      <c r="E1074" s="510"/>
      <c r="F1074" s="510"/>
      <c r="G1074" s="510"/>
      <c r="H1074" s="510"/>
      <c r="I1074" s="510"/>
      <c r="J1074" s="510"/>
      <c r="K1074" s="510"/>
      <c r="L1074" s="510"/>
      <c r="M1074" s="511"/>
    </row>
    <row r="1075" spans="1:13" x14ac:dyDescent="0.25">
      <c r="A1075" s="509" t="s">
        <v>378</v>
      </c>
      <c r="B1075" s="510"/>
      <c r="C1075" s="510"/>
      <c r="D1075" s="510"/>
      <c r="E1075" s="510"/>
      <c r="F1075" s="510" t="s">
        <v>583</v>
      </c>
      <c r="G1075" s="510"/>
      <c r="H1075" s="510"/>
      <c r="I1075" s="510"/>
      <c r="J1075" s="510"/>
      <c r="K1075" s="510" t="s">
        <v>502</v>
      </c>
      <c r="L1075" s="510"/>
      <c r="M1075" s="511"/>
    </row>
    <row r="1076" spans="1:13" x14ac:dyDescent="0.25">
      <c r="A1076" s="525" t="s">
        <v>380</v>
      </c>
      <c r="B1076" s="526"/>
      <c r="C1076" s="526"/>
      <c r="D1076" s="526"/>
      <c r="E1076" s="526"/>
      <c r="F1076" s="514" t="s">
        <v>397</v>
      </c>
      <c r="G1076" s="514"/>
      <c r="H1076" s="514"/>
      <c r="I1076" s="514"/>
      <c r="J1076" s="514"/>
      <c r="K1076" s="514" t="s">
        <v>397</v>
      </c>
      <c r="L1076" s="514"/>
      <c r="M1076" s="515"/>
    </row>
    <row r="1077" spans="1:13" x14ac:dyDescent="0.25">
      <c r="A1077" s="509" t="s">
        <v>381</v>
      </c>
      <c r="B1077" s="510"/>
      <c r="C1077" s="510"/>
      <c r="D1077" s="510"/>
      <c r="E1077" s="510"/>
      <c r="F1077" s="510"/>
      <c r="G1077" s="510"/>
      <c r="H1077" s="510"/>
      <c r="I1077" s="510"/>
      <c r="J1077" s="510"/>
      <c r="K1077" s="510"/>
      <c r="L1077" s="510"/>
      <c r="M1077" s="511"/>
    </row>
    <row r="1078" spans="1:13" x14ac:dyDescent="0.25">
      <c r="A1078" s="509" t="s">
        <v>378</v>
      </c>
      <c r="B1078" s="510"/>
      <c r="C1078" s="510"/>
      <c r="D1078" s="510"/>
      <c r="E1078" s="510"/>
      <c r="F1078" s="510" t="s">
        <v>583</v>
      </c>
      <c r="G1078" s="510"/>
      <c r="H1078" s="510"/>
      <c r="I1078" s="510"/>
      <c r="J1078" s="510"/>
      <c r="K1078" s="510" t="s">
        <v>502</v>
      </c>
      <c r="L1078" s="510"/>
      <c r="M1078" s="511"/>
    </row>
    <row r="1079" spans="1:13" x14ac:dyDescent="0.25">
      <c r="A1079" s="523" t="s">
        <v>382</v>
      </c>
      <c r="B1079" s="524"/>
      <c r="C1079" s="524"/>
      <c r="D1079" s="524"/>
      <c r="E1079" s="524"/>
      <c r="F1079" s="510" t="s">
        <v>402</v>
      </c>
      <c r="G1079" s="510"/>
      <c r="H1079" s="510"/>
      <c r="I1079" s="510"/>
      <c r="J1079" s="510"/>
      <c r="K1079" s="510" t="s">
        <v>397</v>
      </c>
      <c r="L1079" s="510"/>
      <c r="M1079" s="511"/>
    </row>
    <row r="1080" spans="1:13" x14ac:dyDescent="0.25">
      <c r="A1080" s="523" t="s">
        <v>383</v>
      </c>
      <c r="B1080" s="524"/>
      <c r="C1080" s="524"/>
      <c r="D1080" s="524"/>
      <c r="E1080" s="524"/>
      <c r="F1080" s="514" t="s">
        <v>402</v>
      </c>
      <c r="G1080" s="514"/>
      <c r="H1080" s="514"/>
      <c r="I1080" s="514"/>
      <c r="J1080" s="514"/>
      <c r="K1080" s="514" t="s">
        <v>402</v>
      </c>
      <c r="L1080" s="514"/>
      <c r="M1080" s="515"/>
    </row>
    <row r="1081" spans="1:13" x14ac:dyDescent="0.25">
      <c r="A1081" s="516" t="s">
        <v>384</v>
      </c>
      <c r="B1081" s="517"/>
      <c r="C1081" s="517"/>
      <c r="D1081" s="517"/>
      <c r="E1081" s="518"/>
      <c r="F1081" s="519" t="s">
        <v>397</v>
      </c>
      <c r="G1081" s="520"/>
      <c r="H1081" s="520"/>
      <c r="I1081" s="520"/>
      <c r="J1081" s="521"/>
      <c r="K1081" s="519" t="s">
        <v>397</v>
      </c>
      <c r="L1081" s="520"/>
      <c r="M1081" s="522"/>
    </row>
    <row r="1082" spans="1:13" x14ac:dyDescent="0.25">
      <c r="A1082" s="516" t="s">
        <v>385</v>
      </c>
      <c r="B1082" s="517"/>
      <c r="C1082" s="517"/>
      <c r="D1082" s="517"/>
      <c r="E1082" s="518"/>
      <c r="F1082" s="519" t="s">
        <v>397</v>
      </c>
      <c r="G1082" s="520"/>
      <c r="H1082" s="520"/>
      <c r="I1082" s="520"/>
      <c r="J1082" s="521"/>
      <c r="K1082" s="519" t="s">
        <v>397</v>
      </c>
      <c r="L1082" s="520"/>
      <c r="M1082" s="522"/>
    </row>
    <row r="1083" spans="1:13" x14ac:dyDescent="0.25">
      <c r="A1083" s="509" t="s">
        <v>386</v>
      </c>
      <c r="B1083" s="510"/>
      <c r="C1083" s="510"/>
      <c r="D1083" s="510"/>
      <c r="E1083" s="510"/>
      <c r="F1083" s="510"/>
      <c r="G1083" s="510"/>
      <c r="H1083" s="510"/>
      <c r="I1083" s="510"/>
      <c r="J1083" s="510"/>
      <c r="K1083" s="510"/>
      <c r="L1083" s="510"/>
      <c r="M1083" s="511"/>
    </row>
    <row r="1084" spans="1:13" x14ac:dyDescent="0.25">
      <c r="A1084" s="509" t="s">
        <v>378</v>
      </c>
      <c r="B1084" s="510"/>
      <c r="C1084" s="510"/>
      <c r="D1084" s="510"/>
      <c r="E1084" s="510"/>
      <c r="F1084" s="510" t="s">
        <v>583</v>
      </c>
      <c r="G1084" s="510"/>
      <c r="H1084" s="510"/>
      <c r="I1084" s="510"/>
      <c r="J1084" s="510"/>
      <c r="K1084" s="510" t="s">
        <v>502</v>
      </c>
      <c r="L1084" s="510"/>
      <c r="M1084" s="511"/>
    </row>
    <row r="1085" spans="1:13" x14ac:dyDescent="0.25">
      <c r="A1085" s="525" t="s">
        <v>387</v>
      </c>
      <c r="B1085" s="526"/>
      <c r="C1085" s="526"/>
      <c r="D1085" s="526"/>
      <c r="E1085" s="526"/>
      <c r="F1085" s="526"/>
      <c r="G1085" s="514" t="s">
        <v>592</v>
      </c>
      <c r="H1085" s="514"/>
      <c r="I1085" s="514"/>
      <c r="J1085" s="514"/>
      <c r="K1085" s="514"/>
      <c r="L1085" s="514"/>
      <c r="M1085" s="515"/>
    </row>
    <row r="1086" spans="1:13" x14ac:dyDescent="0.25">
      <c r="A1086" s="303" t="s">
        <v>503</v>
      </c>
      <c r="B1086" s="519" t="s">
        <v>610</v>
      </c>
      <c r="C1086" s="520"/>
      <c r="D1086" s="520"/>
      <c r="E1086" s="520"/>
      <c r="F1086" s="520"/>
      <c r="G1086" s="520"/>
      <c r="H1086" s="520"/>
      <c r="I1086" s="520"/>
      <c r="J1086" s="520"/>
      <c r="K1086" s="520"/>
      <c r="L1086" s="520"/>
      <c r="M1086" s="522"/>
    </row>
    <row r="1087" spans="1:13" x14ac:dyDescent="0.25">
      <c r="A1087" s="303" t="s">
        <v>388</v>
      </c>
      <c r="B1087" s="519" t="s">
        <v>607</v>
      </c>
      <c r="C1087" s="520"/>
      <c r="D1087" s="520"/>
      <c r="E1087" s="520"/>
      <c r="F1087" s="520"/>
      <c r="G1087" s="520"/>
      <c r="H1087" s="520"/>
      <c r="I1087" s="520"/>
      <c r="J1087" s="520"/>
      <c r="K1087" s="520"/>
      <c r="L1087" s="520"/>
      <c r="M1087" s="522"/>
    </row>
    <row r="1088" spans="1:13" x14ac:dyDescent="0.25">
      <c r="A1088" s="509" t="s">
        <v>584</v>
      </c>
      <c r="B1088" s="510"/>
      <c r="C1088" s="510"/>
      <c r="D1088" s="510" t="s">
        <v>613</v>
      </c>
      <c r="E1088" s="510"/>
      <c r="F1088" s="510"/>
      <c r="G1088" s="510"/>
      <c r="H1088" s="510"/>
      <c r="I1088" s="510"/>
      <c r="J1088" s="510" t="s">
        <v>504</v>
      </c>
      <c r="K1088" s="510"/>
      <c r="L1088" s="510"/>
      <c r="M1088" s="511"/>
    </row>
    <row r="1089" spans="1:13" x14ac:dyDescent="0.25">
      <c r="A1089" s="509"/>
      <c r="B1089" s="510"/>
      <c r="C1089" s="510"/>
      <c r="D1089" s="510"/>
      <c r="E1089" s="510"/>
      <c r="F1089" s="510"/>
      <c r="G1089" s="510"/>
      <c r="H1089" s="510"/>
      <c r="I1089" s="510"/>
      <c r="J1089" s="510"/>
      <c r="K1089" s="510"/>
      <c r="L1089" s="510"/>
      <c r="M1089" s="511"/>
    </row>
    <row r="1090" spans="1:13" x14ac:dyDescent="0.25">
      <c r="A1090" s="509"/>
      <c r="B1090" s="510"/>
      <c r="C1090" s="510"/>
      <c r="D1090" s="510"/>
      <c r="E1090" s="510"/>
      <c r="F1090" s="510"/>
      <c r="G1090" s="510"/>
      <c r="H1090" s="510"/>
      <c r="I1090" s="510"/>
      <c r="J1090" s="510"/>
      <c r="K1090" s="510"/>
      <c r="L1090" s="510"/>
      <c r="M1090" s="511"/>
    </row>
    <row r="1091" spans="1:13" x14ac:dyDescent="0.25">
      <c r="A1091" s="509"/>
      <c r="B1091" s="510"/>
      <c r="C1091" s="510"/>
      <c r="D1091" s="510"/>
      <c r="E1091" s="510"/>
      <c r="F1091" s="510"/>
      <c r="G1091" s="510"/>
      <c r="H1091" s="510"/>
      <c r="I1091" s="510"/>
      <c r="J1091" s="510"/>
      <c r="K1091" s="510"/>
      <c r="L1091" s="510"/>
      <c r="M1091" s="511"/>
    </row>
    <row r="1092" spans="1:13" x14ac:dyDescent="0.25">
      <c r="A1092" s="551" t="s">
        <v>389</v>
      </c>
      <c r="B1092" s="552"/>
      <c r="C1092" s="552"/>
      <c r="D1092" s="552"/>
      <c r="E1092" s="552"/>
      <c r="F1092" s="552"/>
      <c r="G1092" s="552"/>
      <c r="H1092" s="553" t="s">
        <v>390</v>
      </c>
      <c r="I1092" s="554"/>
      <c r="J1092" s="554"/>
      <c r="K1092" s="554"/>
      <c r="L1092" s="554"/>
      <c r="M1092" s="555"/>
    </row>
    <row r="1093" spans="1:13" x14ac:dyDescent="0.25">
      <c r="A1093" s="306" t="s">
        <v>391</v>
      </c>
      <c r="B1093" s="552" t="s">
        <v>20</v>
      </c>
      <c r="C1093" s="552"/>
      <c r="D1093" s="316" t="s">
        <v>391</v>
      </c>
      <c r="E1093" s="307"/>
      <c r="F1093" s="552" t="s">
        <v>20</v>
      </c>
      <c r="G1093" s="552"/>
      <c r="H1093" s="317"/>
      <c r="I1093" s="317"/>
      <c r="J1093" s="318" t="s">
        <v>392</v>
      </c>
      <c r="K1093" s="317"/>
      <c r="L1093" s="318" t="s">
        <v>20</v>
      </c>
      <c r="M1093" s="201"/>
    </row>
    <row r="1094" spans="1:13" x14ac:dyDescent="0.25">
      <c r="A1094" s="202" t="s">
        <v>393</v>
      </c>
      <c r="B1094" s="548" t="s">
        <v>394</v>
      </c>
      <c r="C1094" s="548"/>
      <c r="D1094" s="548" t="s">
        <v>395</v>
      </c>
      <c r="E1094" s="548"/>
      <c r="F1094" s="548" t="s">
        <v>396</v>
      </c>
      <c r="G1094" s="548"/>
      <c r="H1094" s="317"/>
      <c r="I1094" s="317"/>
      <c r="J1094" s="549">
        <v>3</v>
      </c>
      <c r="K1094" s="550"/>
      <c r="L1094" s="307" t="s">
        <v>397</v>
      </c>
      <c r="M1094" s="201"/>
    </row>
    <row r="1095" spans="1:13" x14ac:dyDescent="0.25">
      <c r="A1095" s="202" t="s">
        <v>398</v>
      </c>
      <c r="B1095" s="548" t="s">
        <v>399</v>
      </c>
      <c r="C1095" s="548"/>
      <c r="D1095" s="548" t="s">
        <v>400</v>
      </c>
      <c r="E1095" s="548"/>
      <c r="F1095" s="548" t="s">
        <v>401</v>
      </c>
      <c r="G1095" s="548"/>
      <c r="H1095" s="317"/>
      <c r="I1095" s="317"/>
      <c r="J1095" s="549">
        <v>2</v>
      </c>
      <c r="K1095" s="550"/>
      <c r="L1095" s="307" t="s">
        <v>402</v>
      </c>
      <c r="M1095" s="201"/>
    </row>
    <row r="1096" spans="1:13" x14ac:dyDescent="0.25">
      <c r="A1096" s="202" t="s">
        <v>403</v>
      </c>
      <c r="B1096" s="548" t="s">
        <v>404</v>
      </c>
      <c r="C1096" s="548"/>
      <c r="D1096" s="548" t="s">
        <v>405</v>
      </c>
      <c r="E1096" s="548"/>
      <c r="F1096" s="548" t="s">
        <v>406</v>
      </c>
      <c r="G1096" s="548"/>
      <c r="H1096" s="317"/>
      <c r="I1096" s="317"/>
      <c r="J1096" s="549">
        <v>1</v>
      </c>
      <c r="K1096" s="550"/>
      <c r="L1096" s="307" t="s">
        <v>407</v>
      </c>
      <c r="M1096" s="201"/>
    </row>
    <row r="1097" spans="1:13" ht="15.75" thickBot="1" x14ac:dyDescent="0.3">
      <c r="A1097" s="203" t="s">
        <v>408</v>
      </c>
      <c r="B1097" s="560" t="s">
        <v>409</v>
      </c>
      <c r="C1097" s="560"/>
      <c r="D1097" s="560" t="s">
        <v>410</v>
      </c>
      <c r="E1097" s="560"/>
      <c r="F1097" s="560" t="s">
        <v>411</v>
      </c>
      <c r="G1097" s="560"/>
      <c r="H1097" s="204"/>
      <c r="I1097" s="204"/>
      <c r="J1097" s="204"/>
      <c r="K1097" s="204"/>
      <c r="L1097" s="204"/>
      <c r="M1097" s="205"/>
    </row>
    <row r="1098" spans="1:13" ht="15.75" thickBot="1" x14ac:dyDescent="0.3"/>
    <row r="1099" spans="1:13" ht="15.75" x14ac:dyDescent="0.25">
      <c r="A1099" s="188"/>
      <c r="B1099" s="533" t="s">
        <v>470</v>
      </c>
      <c r="C1099" s="533"/>
      <c r="D1099" s="533"/>
      <c r="E1099" s="533"/>
      <c r="F1099" s="533"/>
      <c r="G1099" s="533"/>
      <c r="H1099" s="533"/>
      <c r="I1099" s="534"/>
      <c r="J1099" s="535" t="s">
        <v>471</v>
      </c>
      <c r="K1099" s="533"/>
      <c r="L1099" s="533"/>
      <c r="M1099" s="536"/>
    </row>
    <row r="1100" spans="1:13" ht="21" x14ac:dyDescent="0.35">
      <c r="A1100" s="537" t="s">
        <v>472</v>
      </c>
      <c r="B1100" s="538"/>
      <c r="C1100" s="538"/>
      <c r="D1100" s="538"/>
      <c r="E1100" s="538"/>
      <c r="F1100" s="538"/>
      <c r="G1100" s="538"/>
      <c r="H1100" s="538"/>
      <c r="I1100" s="538"/>
      <c r="J1100" s="538"/>
      <c r="K1100" s="538"/>
      <c r="L1100" s="538"/>
      <c r="M1100" s="539"/>
    </row>
    <row r="1101" spans="1:13" ht="21" x14ac:dyDescent="0.35">
      <c r="A1101" s="189"/>
      <c r="B1101" s="540" t="s">
        <v>473</v>
      </c>
      <c r="C1101" s="540"/>
      <c r="D1101" s="540"/>
      <c r="E1101" s="541"/>
      <c r="F1101" s="190" t="s">
        <v>474</v>
      </c>
      <c r="G1101" s="190"/>
      <c r="H1101" s="542" t="s">
        <v>475</v>
      </c>
      <c r="I1101" s="543"/>
      <c r="J1101" s="544"/>
      <c r="K1101" s="191" t="s">
        <v>476</v>
      </c>
      <c r="L1101" s="304"/>
      <c r="M1101" s="192"/>
    </row>
    <row r="1102" spans="1:13" x14ac:dyDescent="0.25">
      <c r="A1102" s="545" t="s">
        <v>542</v>
      </c>
      <c r="B1102" s="543"/>
      <c r="C1102" s="543"/>
      <c r="D1102" s="543"/>
      <c r="E1102" s="543"/>
      <c r="F1102" s="543"/>
      <c r="G1102" s="543"/>
      <c r="H1102" s="543"/>
      <c r="I1102" s="543"/>
      <c r="J1102" s="543"/>
      <c r="K1102" s="543"/>
      <c r="L1102" s="543"/>
      <c r="M1102" s="546"/>
    </row>
    <row r="1103" spans="1:13" x14ac:dyDescent="0.25">
      <c r="A1103" s="516" t="s">
        <v>477</v>
      </c>
      <c r="B1103" s="517"/>
      <c r="C1103" s="517"/>
      <c r="D1103" s="517"/>
      <c r="E1103" s="517"/>
      <c r="F1103" s="517"/>
      <c r="G1103" s="517"/>
      <c r="H1103" s="517"/>
      <c r="I1103" s="517"/>
      <c r="J1103" s="517"/>
      <c r="K1103" s="517"/>
      <c r="L1103" s="517"/>
      <c r="M1103" s="547"/>
    </row>
    <row r="1104" spans="1:13" x14ac:dyDescent="0.25">
      <c r="A1104" s="523" t="s">
        <v>478</v>
      </c>
      <c r="B1104" s="524"/>
      <c r="C1104" s="519" t="s">
        <v>297</v>
      </c>
      <c r="D1104" s="556"/>
      <c r="E1104" s="556"/>
      <c r="F1104" s="556"/>
      <c r="G1104" s="557"/>
      <c r="H1104" s="304" t="s">
        <v>479</v>
      </c>
      <c r="I1104" s="193"/>
      <c r="J1104" s="558">
        <v>24</v>
      </c>
      <c r="K1104" s="558"/>
      <c r="L1104" s="558"/>
      <c r="M1104" s="559"/>
    </row>
    <row r="1105" spans="1:13" x14ac:dyDescent="0.25">
      <c r="A1105" s="523" t="s">
        <v>480</v>
      </c>
      <c r="B1105" s="524"/>
      <c r="C1105" s="519" t="s">
        <v>343</v>
      </c>
      <c r="D1105" s="556"/>
      <c r="E1105" s="556"/>
      <c r="F1105" s="556"/>
      <c r="G1105" s="557"/>
      <c r="H1105" s="304" t="s">
        <v>481</v>
      </c>
      <c r="I1105" s="193"/>
      <c r="J1105" s="514" t="s">
        <v>296</v>
      </c>
      <c r="K1105" s="558"/>
      <c r="L1105" s="558"/>
      <c r="M1105" s="559"/>
    </row>
    <row r="1106" spans="1:13" x14ac:dyDescent="0.25">
      <c r="A1106" s="523" t="s">
        <v>483</v>
      </c>
      <c r="B1106" s="524"/>
      <c r="C1106" s="519" t="s">
        <v>535</v>
      </c>
      <c r="D1106" s="556"/>
      <c r="E1106" s="556"/>
      <c r="F1106" s="556"/>
      <c r="G1106" s="557"/>
      <c r="H1106" s="304" t="s">
        <v>485</v>
      </c>
      <c r="I1106" s="193"/>
      <c r="J1106" s="558">
        <v>9797439898</v>
      </c>
      <c r="K1106" s="558"/>
      <c r="L1106" s="558"/>
      <c r="M1106" s="559"/>
    </row>
    <row r="1107" spans="1:13" x14ac:dyDescent="0.25">
      <c r="A1107" s="523" t="s">
        <v>486</v>
      </c>
      <c r="B1107" s="524"/>
      <c r="C1107" s="519" t="s">
        <v>298</v>
      </c>
      <c r="D1107" s="556"/>
      <c r="E1107" s="556"/>
      <c r="F1107" s="556"/>
      <c r="G1107" s="557"/>
      <c r="H1107" s="523" t="s">
        <v>18</v>
      </c>
      <c r="I1107" s="524"/>
      <c r="J1107" s="514" t="s">
        <v>300</v>
      </c>
      <c r="K1107" s="558"/>
      <c r="L1107" s="558"/>
      <c r="M1107" s="559"/>
    </row>
    <row r="1108" spans="1:13" x14ac:dyDescent="0.25">
      <c r="A1108" s="545" t="s">
        <v>487</v>
      </c>
      <c r="B1108" s="543"/>
      <c r="C1108" s="543"/>
      <c r="D1108" s="543"/>
      <c r="E1108" s="543"/>
      <c r="F1108" s="543"/>
      <c r="G1108" s="543"/>
      <c r="H1108" s="543"/>
      <c r="I1108" s="543"/>
      <c r="J1108" s="543"/>
      <c r="K1108" s="543"/>
      <c r="L1108" s="543"/>
      <c r="M1108" s="546"/>
    </row>
    <row r="1109" spans="1:13" x14ac:dyDescent="0.25">
      <c r="A1109" s="563" t="s">
        <v>488</v>
      </c>
      <c r="B1109" s="542" t="s">
        <v>489</v>
      </c>
      <c r="C1109" s="543"/>
      <c r="D1109" s="543"/>
      <c r="E1109" s="543"/>
      <c r="F1109" s="543"/>
      <c r="G1109" s="544"/>
      <c r="H1109" s="542" t="s">
        <v>490</v>
      </c>
      <c r="I1109" s="543"/>
      <c r="J1109" s="543"/>
      <c r="K1109" s="543"/>
      <c r="L1109" s="543"/>
      <c r="M1109" s="546"/>
    </row>
    <row r="1110" spans="1:13" ht="30" x14ac:dyDescent="0.25">
      <c r="A1110" s="564"/>
      <c r="B1110" s="194" t="s">
        <v>491</v>
      </c>
      <c r="C1110" s="194" t="s">
        <v>571</v>
      </c>
      <c r="D1110" s="194" t="s">
        <v>572</v>
      </c>
      <c r="E1110" s="194" t="s">
        <v>573</v>
      </c>
      <c r="F1110" s="194">
        <v>100</v>
      </c>
      <c r="G1110" s="195" t="s">
        <v>20</v>
      </c>
      <c r="H1110" s="194" t="s">
        <v>492</v>
      </c>
      <c r="I1110" s="194" t="s">
        <v>571</v>
      </c>
      <c r="J1110" s="194" t="s">
        <v>572</v>
      </c>
      <c r="K1110" s="194" t="s">
        <v>493</v>
      </c>
      <c r="L1110" s="194">
        <v>100</v>
      </c>
      <c r="M1110" s="196" t="s">
        <v>20</v>
      </c>
    </row>
    <row r="1111" spans="1:13" x14ac:dyDescent="0.25">
      <c r="A1111" s="303" t="s">
        <v>11</v>
      </c>
      <c r="B1111" s="359">
        <v>3.75</v>
      </c>
      <c r="C1111" s="349">
        <v>3.5</v>
      </c>
      <c r="D1111" s="349">
        <v>3</v>
      </c>
      <c r="E1111" s="359">
        <v>27</v>
      </c>
      <c r="F1111" s="198">
        <f>SUM(B1111:E1111)</f>
        <v>37.25</v>
      </c>
      <c r="G1111" s="349" t="str">
        <f>IF(F1111&gt;=91,"A1",IF(F1111&gt;=81,"A2",IF(F1111&gt;=71,"B1",IF(F1111&gt;=61,"B2",IF(F1111&gt;=51,"C1",IF(F1111&gt;=41,"C2",IF(F1111&gt;=33,"D","E")))))))</f>
        <v>D</v>
      </c>
      <c r="H1111" s="349">
        <v>2.5</v>
      </c>
      <c r="I1111" s="349">
        <v>5</v>
      </c>
      <c r="J1111" s="349">
        <v>3</v>
      </c>
      <c r="K1111" s="114">
        <v>20.5</v>
      </c>
      <c r="L1111" s="332">
        <f>SUM(H1111:K1111)</f>
        <v>31</v>
      </c>
      <c r="M1111" s="349" t="str">
        <f t="shared" ref="M1111:M1115" si="116">IF(L1111&gt;=91,"A1",IF(L1111&gt;=81,"A2",IF(L1111&gt;=71,"B1",IF(L1111&gt;=61,"B2",IF(L1111&gt;=51,"C1",IF(L1111&gt;=41,"C2",IF(L1111&gt;=33,"D","E")))))))</f>
        <v>E</v>
      </c>
    </row>
    <row r="1112" spans="1:13" x14ac:dyDescent="0.25">
      <c r="A1112" s="303" t="s">
        <v>12</v>
      </c>
      <c r="B1112" s="362">
        <v>6.75</v>
      </c>
      <c r="C1112" s="349">
        <v>3.5</v>
      </c>
      <c r="D1112" s="349">
        <v>3</v>
      </c>
      <c r="E1112" s="349">
        <v>36.5</v>
      </c>
      <c r="F1112" s="198">
        <f t="shared" ref="F1112:F1115" si="117">(B1112+C1112+D1112+E1112)</f>
        <v>49.75</v>
      </c>
      <c r="G1112" s="349" t="str">
        <f t="shared" ref="G1112:G1115" si="118">IF(F1112&gt;=91,"A1",IF(F1112&gt;=81,"A2",IF(F1112&gt;=71,"B1",IF(F1112&gt;=61,"B2",IF(F1112&gt;=51,"C1",IF(F1112&gt;=41,"C2",IF(F1112&gt;=33,"D","E")))))))</f>
        <v>C2</v>
      </c>
      <c r="H1112" s="366">
        <v>6.25</v>
      </c>
      <c r="I1112" s="349">
        <v>3</v>
      </c>
      <c r="J1112" s="349">
        <v>4</v>
      </c>
      <c r="K1112" s="114">
        <v>44.5</v>
      </c>
      <c r="L1112" s="198">
        <f t="shared" ref="L1112:L1115" si="119">SUM(H1112:K1112)</f>
        <v>57.75</v>
      </c>
      <c r="M1112" s="349" t="str">
        <f t="shared" si="116"/>
        <v>C1</v>
      </c>
    </row>
    <row r="1113" spans="1:13" x14ac:dyDescent="0.25">
      <c r="A1113" s="303" t="s">
        <v>494</v>
      </c>
      <c r="B1113" s="349">
        <v>3.5</v>
      </c>
      <c r="C1113" s="349">
        <v>3.5</v>
      </c>
      <c r="D1113" s="349">
        <v>3</v>
      </c>
      <c r="E1113" s="349">
        <v>21</v>
      </c>
      <c r="F1113" s="349">
        <f t="shared" si="117"/>
        <v>31</v>
      </c>
      <c r="G1113" s="349" t="str">
        <f t="shared" si="118"/>
        <v>E</v>
      </c>
      <c r="H1113" s="366">
        <v>2.75</v>
      </c>
      <c r="I1113" s="349">
        <v>3.5</v>
      </c>
      <c r="J1113" s="349">
        <v>2.5</v>
      </c>
      <c r="K1113" s="332">
        <v>28</v>
      </c>
      <c r="L1113" s="198">
        <f t="shared" si="119"/>
        <v>36.75</v>
      </c>
      <c r="M1113" s="349" t="str">
        <f t="shared" si="116"/>
        <v>D</v>
      </c>
    </row>
    <row r="1114" spans="1:13" x14ac:dyDescent="0.25">
      <c r="A1114" s="303" t="s">
        <v>23</v>
      </c>
      <c r="B1114" s="349">
        <v>7.75</v>
      </c>
      <c r="C1114" s="349">
        <v>4</v>
      </c>
      <c r="D1114" s="349">
        <v>3</v>
      </c>
      <c r="E1114" s="349">
        <v>47</v>
      </c>
      <c r="F1114" s="349">
        <f t="shared" si="117"/>
        <v>61.75</v>
      </c>
      <c r="G1114" s="349" t="str">
        <f t="shared" si="118"/>
        <v>B2</v>
      </c>
      <c r="H1114" s="366">
        <v>6.5</v>
      </c>
      <c r="I1114" s="332">
        <v>3</v>
      </c>
      <c r="J1114" s="332">
        <v>3</v>
      </c>
      <c r="K1114" s="349">
        <v>42.5</v>
      </c>
      <c r="L1114" s="332">
        <f t="shared" si="119"/>
        <v>55</v>
      </c>
      <c r="M1114" s="198" t="str">
        <f t="shared" si="116"/>
        <v>C1</v>
      </c>
    </row>
    <row r="1115" spans="1:13" x14ac:dyDescent="0.25">
      <c r="A1115" s="303" t="s">
        <v>26</v>
      </c>
      <c r="B1115" s="114">
        <v>5.5</v>
      </c>
      <c r="C1115" s="349">
        <v>4</v>
      </c>
      <c r="D1115" s="349">
        <v>4</v>
      </c>
      <c r="E1115" s="349">
        <v>42.5</v>
      </c>
      <c r="F1115" s="332">
        <f t="shared" si="117"/>
        <v>56</v>
      </c>
      <c r="G1115" s="349" t="str">
        <f t="shared" si="118"/>
        <v>C1</v>
      </c>
      <c r="H1115" s="349">
        <v>4.75</v>
      </c>
      <c r="I1115" s="349">
        <v>4</v>
      </c>
      <c r="J1115" s="349">
        <v>4</v>
      </c>
      <c r="K1115" s="349">
        <v>40.5</v>
      </c>
      <c r="L1115" s="114">
        <f t="shared" si="119"/>
        <v>53.25</v>
      </c>
      <c r="M1115" s="349" t="str">
        <f t="shared" si="116"/>
        <v>C1</v>
      </c>
    </row>
    <row r="1116" spans="1:13" x14ac:dyDescent="0.25">
      <c r="A1116" s="303" t="s">
        <v>574</v>
      </c>
      <c r="B1116" s="349"/>
      <c r="C1116" s="349"/>
      <c r="D1116" s="349"/>
      <c r="E1116" s="367">
        <v>36.5</v>
      </c>
      <c r="F1116" s="197"/>
      <c r="G1116" s="349"/>
      <c r="H1116" s="349"/>
      <c r="I1116" s="349"/>
      <c r="J1116" s="349"/>
      <c r="K1116" s="349">
        <v>39</v>
      </c>
      <c r="L1116" s="349"/>
      <c r="M1116" s="350"/>
    </row>
    <row r="1117" spans="1:13" x14ac:dyDescent="0.25">
      <c r="A1117" s="303" t="s">
        <v>575</v>
      </c>
      <c r="B1117" s="343"/>
      <c r="C1117" s="343"/>
      <c r="D1117" s="343"/>
      <c r="E1117" s="21">
        <v>31</v>
      </c>
      <c r="F1117" s="343"/>
      <c r="G1117" s="343"/>
      <c r="H1117" s="343"/>
      <c r="I1117" s="343"/>
      <c r="J1117" s="343"/>
      <c r="K1117" s="21">
        <v>10</v>
      </c>
      <c r="L1117" s="343"/>
      <c r="M1117" s="310"/>
    </row>
    <row r="1118" spans="1:13" x14ac:dyDescent="0.25">
      <c r="A1118" s="303" t="s">
        <v>576</v>
      </c>
      <c r="B1118" s="343"/>
      <c r="C1118" s="343"/>
      <c r="D1118" s="343"/>
      <c r="E1118" s="343">
        <v>25</v>
      </c>
      <c r="F1118" s="343"/>
      <c r="G1118" s="343"/>
      <c r="H1118" s="343"/>
      <c r="I1118" s="343"/>
      <c r="J1118" s="343"/>
      <c r="K1118" s="343">
        <v>36</v>
      </c>
      <c r="L1118" s="343"/>
      <c r="M1118" s="310"/>
    </row>
    <row r="1119" spans="1:13" x14ac:dyDescent="0.25">
      <c r="A1119" s="303" t="s">
        <v>577</v>
      </c>
      <c r="B1119" s="305"/>
      <c r="C1119" s="305"/>
      <c r="D1119" s="305"/>
      <c r="E1119" s="305">
        <v>0</v>
      </c>
      <c r="F1119" s="305"/>
      <c r="G1119" s="305"/>
      <c r="H1119" s="305"/>
      <c r="I1119" s="305"/>
      <c r="J1119" s="305"/>
      <c r="K1119" s="305">
        <v>0</v>
      </c>
      <c r="L1119" s="305"/>
      <c r="M1119" s="310"/>
    </row>
    <row r="1120" spans="1:13" ht="26.25" x14ac:dyDescent="0.25">
      <c r="A1120" s="303" t="s">
        <v>497</v>
      </c>
      <c r="B1120" s="305">
        <v>500</v>
      </c>
      <c r="C1120" s="301" t="s">
        <v>498</v>
      </c>
      <c r="D1120" s="200">
        <f>(F1111+F1112+F1113+F1114+F1115)</f>
        <v>235.75</v>
      </c>
      <c r="E1120" s="199"/>
      <c r="F1120" s="301" t="s">
        <v>578</v>
      </c>
      <c r="G1120" s="200">
        <f>(D1120/500)*100</f>
        <v>47.15</v>
      </c>
      <c r="H1120" s="199"/>
      <c r="I1120" s="311"/>
      <c r="J1120" s="513" t="s">
        <v>579</v>
      </c>
      <c r="K1120" s="513"/>
      <c r="L1120" s="514" t="str">
        <f>IF(G1120&gt;=91,"A1",IF(G1120&gt;=81,"A2",IF(G1120&gt;=71,"B1",IF(G1120&gt;=61,"B2",IF(G1120&gt;=51,"C1",IF(G1120&gt;=41,"C2",IF(G1120&gt;=33,"D","E")))))))</f>
        <v>C2</v>
      </c>
      <c r="M1120" s="515" t="str">
        <f t="shared" ref="M1120:M1122" si="120">IF(K1120&gt;=91,"A1",IF(K1120&gt;=81,"A2",IF(K1120&gt;=71,"B1",IF(K1120&gt;=61,"B2",IF(K1120&gt;=51,"C1",IF(K1120&gt;=41,"C2",IF(K1120&gt;=33,"D","E")))))))</f>
        <v>E</v>
      </c>
    </row>
    <row r="1121" spans="1:13" ht="26.25" x14ac:dyDescent="0.25">
      <c r="A1121" s="312" t="s">
        <v>499</v>
      </c>
      <c r="B1121" s="305">
        <v>500</v>
      </c>
      <c r="C1121" s="301" t="s">
        <v>500</v>
      </c>
      <c r="D1121" s="200">
        <f>(L1111+L1112+L1113+L1114+L1115)</f>
        <v>233.75</v>
      </c>
      <c r="E1121" s="199"/>
      <c r="F1121" s="301" t="s">
        <v>580</v>
      </c>
      <c r="G1121" s="200">
        <f>D1121/500*100</f>
        <v>46.75</v>
      </c>
      <c r="H1121" s="200"/>
      <c r="I1121" s="313"/>
      <c r="J1121" s="513" t="s">
        <v>581</v>
      </c>
      <c r="K1121" s="513"/>
      <c r="L1121" s="514" t="str">
        <f>IF(G1121&gt;=91,"A1",IF(G1121&gt;=81,"A2",IF(G1121&gt;=71,"B1",IF(G1121&gt;=61,"B2",IF(G1121&gt;=51,"C1",IF(G1121&gt;=41,"C2",IF(G1121&gt;=33,"D","E")))))))</f>
        <v>C2</v>
      </c>
      <c r="M1121" s="515" t="str">
        <f t="shared" si="120"/>
        <v>E</v>
      </c>
    </row>
    <row r="1122" spans="1:13" x14ac:dyDescent="0.25">
      <c r="A1122" s="314" t="s">
        <v>543</v>
      </c>
      <c r="B1122" s="322">
        <v>1000</v>
      </c>
      <c r="C1122" s="322">
        <f>(D1120+D1121)</f>
        <v>469.5</v>
      </c>
      <c r="D1122" s="527"/>
      <c r="E1122" s="527"/>
      <c r="F1122" s="319" t="s">
        <v>582</v>
      </c>
      <c r="G1122" s="319"/>
      <c r="H1122" s="319"/>
      <c r="I1122" s="324">
        <f>(C1122/1000)*100</f>
        <v>46.949999999999996</v>
      </c>
      <c r="J1122" s="319" t="s">
        <v>501</v>
      </c>
      <c r="K1122" s="319"/>
      <c r="L1122" s="528" t="str">
        <f>IF(I1122&gt;=91,"A1",IF(I1122&gt;=81,"A2",IF(I1122&gt;=71,"B1",IF(I1122&gt;=61,"B2",IF(I1122&gt;=51,"C1",IF(I1122&gt;=41,"C2",IF(I1122&gt;=33,"D","E")))))))</f>
        <v>C2</v>
      </c>
      <c r="M1122" s="529" t="str">
        <f t="shared" si="120"/>
        <v>E</v>
      </c>
    </row>
    <row r="1123" spans="1:13" x14ac:dyDescent="0.25">
      <c r="A1123" s="530" t="s">
        <v>376</v>
      </c>
      <c r="B1123" s="531"/>
      <c r="C1123" s="531"/>
      <c r="D1123" s="531"/>
      <c r="E1123" s="531"/>
      <c r="F1123" s="531"/>
      <c r="G1123" s="531"/>
      <c r="H1123" s="531"/>
      <c r="I1123" s="531"/>
      <c r="J1123" s="531"/>
      <c r="K1123" s="531"/>
      <c r="L1123" s="531"/>
      <c r="M1123" s="532"/>
    </row>
    <row r="1124" spans="1:13" x14ac:dyDescent="0.25">
      <c r="A1124" s="509" t="s">
        <v>377</v>
      </c>
      <c r="B1124" s="510"/>
      <c r="C1124" s="510"/>
      <c r="D1124" s="510"/>
      <c r="E1124" s="510"/>
      <c r="F1124" s="510"/>
      <c r="G1124" s="510"/>
      <c r="H1124" s="510"/>
      <c r="I1124" s="510"/>
      <c r="J1124" s="510"/>
      <c r="K1124" s="510"/>
      <c r="L1124" s="510"/>
      <c r="M1124" s="511"/>
    </row>
    <row r="1125" spans="1:13" x14ac:dyDescent="0.25">
      <c r="A1125" s="509" t="s">
        <v>378</v>
      </c>
      <c r="B1125" s="510"/>
      <c r="C1125" s="510"/>
      <c r="D1125" s="510"/>
      <c r="E1125" s="510"/>
      <c r="F1125" s="510" t="s">
        <v>583</v>
      </c>
      <c r="G1125" s="510"/>
      <c r="H1125" s="510"/>
      <c r="I1125" s="510"/>
      <c r="J1125" s="510"/>
      <c r="K1125" s="510" t="s">
        <v>502</v>
      </c>
      <c r="L1125" s="510"/>
      <c r="M1125" s="511"/>
    </row>
    <row r="1126" spans="1:13" x14ac:dyDescent="0.25">
      <c r="A1126" s="525" t="s">
        <v>380</v>
      </c>
      <c r="B1126" s="526"/>
      <c r="C1126" s="526"/>
      <c r="D1126" s="526"/>
      <c r="E1126" s="526"/>
      <c r="F1126" s="514" t="s">
        <v>402</v>
      </c>
      <c r="G1126" s="514"/>
      <c r="H1126" s="514"/>
      <c r="I1126" s="514"/>
      <c r="J1126" s="514"/>
      <c r="K1126" s="514" t="s">
        <v>402</v>
      </c>
      <c r="L1126" s="514"/>
      <c r="M1126" s="515"/>
    </row>
    <row r="1127" spans="1:13" x14ac:dyDescent="0.25">
      <c r="A1127" s="509" t="s">
        <v>381</v>
      </c>
      <c r="B1127" s="510"/>
      <c r="C1127" s="510"/>
      <c r="D1127" s="510"/>
      <c r="E1127" s="510"/>
      <c r="F1127" s="510"/>
      <c r="G1127" s="510"/>
      <c r="H1127" s="510"/>
      <c r="I1127" s="510"/>
      <c r="J1127" s="510"/>
      <c r="K1127" s="510"/>
      <c r="L1127" s="510"/>
      <c r="M1127" s="511"/>
    </row>
    <row r="1128" spans="1:13" x14ac:dyDescent="0.25">
      <c r="A1128" s="509" t="s">
        <v>378</v>
      </c>
      <c r="B1128" s="510"/>
      <c r="C1128" s="510"/>
      <c r="D1128" s="510"/>
      <c r="E1128" s="510"/>
      <c r="F1128" s="510" t="s">
        <v>583</v>
      </c>
      <c r="G1128" s="510"/>
      <c r="H1128" s="510"/>
      <c r="I1128" s="510"/>
      <c r="J1128" s="510"/>
      <c r="K1128" s="510" t="s">
        <v>502</v>
      </c>
      <c r="L1128" s="510"/>
      <c r="M1128" s="511"/>
    </row>
    <row r="1129" spans="1:13" x14ac:dyDescent="0.25">
      <c r="A1129" s="523" t="s">
        <v>382</v>
      </c>
      <c r="B1129" s="524"/>
      <c r="C1129" s="524"/>
      <c r="D1129" s="524"/>
      <c r="E1129" s="524"/>
      <c r="F1129" s="510" t="s">
        <v>407</v>
      </c>
      <c r="G1129" s="510"/>
      <c r="H1129" s="510"/>
      <c r="I1129" s="510"/>
      <c r="J1129" s="510"/>
      <c r="K1129" s="510" t="s">
        <v>402</v>
      </c>
      <c r="L1129" s="510"/>
      <c r="M1129" s="511"/>
    </row>
    <row r="1130" spans="1:13" x14ac:dyDescent="0.25">
      <c r="A1130" s="523" t="s">
        <v>383</v>
      </c>
      <c r="B1130" s="524"/>
      <c r="C1130" s="524"/>
      <c r="D1130" s="524"/>
      <c r="E1130" s="524"/>
      <c r="F1130" s="514" t="s">
        <v>402</v>
      </c>
      <c r="G1130" s="514"/>
      <c r="H1130" s="514"/>
      <c r="I1130" s="514"/>
      <c r="J1130" s="514"/>
      <c r="K1130" s="514" t="s">
        <v>397</v>
      </c>
      <c r="L1130" s="514"/>
      <c r="M1130" s="515"/>
    </row>
    <row r="1131" spans="1:13" x14ac:dyDescent="0.25">
      <c r="A1131" s="516" t="s">
        <v>384</v>
      </c>
      <c r="B1131" s="517"/>
      <c r="C1131" s="517"/>
      <c r="D1131" s="517"/>
      <c r="E1131" s="518"/>
      <c r="F1131" s="519" t="s">
        <v>402</v>
      </c>
      <c r="G1131" s="520"/>
      <c r="H1131" s="520"/>
      <c r="I1131" s="520"/>
      <c r="J1131" s="521"/>
      <c r="K1131" s="519" t="s">
        <v>397</v>
      </c>
      <c r="L1131" s="520"/>
      <c r="M1131" s="522"/>
    </row>
    <row r="1132" spans="1:13" x14ac:dyDescent="0.25">
      <c r="A1132" s="516" t="s">
        <v>385</v>
      </c>
      <c r="B1132" s="517"/>
      <c r="C1132" s="517"/>
      <c r="D1132" s="517"/>
      <c r="E1132" s="518"/>
      <c r="F1132" s="519" t="s">
        <v>397</v>
      </c>
      <c r="G1132" s="520"/>
      <c r="H1132" s="520"/>
      <c r="I1132" s="520"/>
      <c r="J1132" s="521"/>
      <c r="K1132" s="519" t="s">
        <v>397</v>
      </c>
      <c r="L1132" s="520"/>
      <c r="M1132" s="522"/>
    </row>
    <row r="1133" spans="1:13" x14ac:dyDescent="0.25">
      <c r="A1133" s="509" t="s">
        <v>386</v>
      </c>
      <c r="B1133" s="510"/>
      <c r="C1133" s="510"/>
      <c r="D1133" s="510"/>
      <c r="E1133" s="510"/>
      <c r="F1133" s="510"/>
      <c r="G1133" s="510"/>
      <c r="H1133" s="510"/>
      <c r="I1133" s="510"/>
      <c r="J1133" s="510"/>
      <c r="K1133" s="510"/>
      <c r="L1133" s="510"/>
      <c r="M1133" s="511"/>
    </row>
    <row r="1134" spans="1:13" x14ac:dyDescent="0.25">
      <c r="A1134" s="509" t="s">
        <v>378</v>
      </c>
      <c r="B1134" s="510"/>
      <c r="C1134" s="510"/>
      <c r="D1134" s="510"/>
      <c r="E1134" s="510"/>
      <c r="F1134" s="510" t="s">
        <v>583</v>
      </c>
      <c r="G1134" s="510"/>
      <c r="H1134" s="510"/>
      <c r="I1134" s="510"/>
      <c r="J1134" s="510"/>
      <c r="K1134" s="510" t="s">
        <v>502</v>
      </c>
      <c r="L1134" s="510"/>
      <c r="M1134" s="511"/>
    </row>
    <row r="1135" spans="1:13" x14ac:dyDescent="0.25">
      <c r="A1135" s="525" t="s">
        <v>387</v>
      </c>
      <c r="B1135" s="526"/>
      <c r="C1135" s="526"/>
      <c r="D1135" s="526"/>
      <c r="E1135" s="526"/>
      <c r="F1135" s="526"/>
      <c r="G1135" s="514" t="s">
        <v>600</v>
      </c>
      <c r="H1135" s="514"/>
      <c r="I1135" s="514"/>
      <c r="J1135" s="514"/>
      <c r="K1135" s="514"/>
      <c r="L1135" s="514"/>
      <c r="M1135" s="515"/>
    </row>
    <row r="1136" spans="1:13" x14ac:dyDescent="0.25">
      <c r="A1136" s="303" t="s">
        <v>503</v>
      </c>
      <c r="B1136" s="519"/>
      <c r="C1136" s="520"/>
      <c r="D1136" s="520"/>
      <c r="E1136" s="520"/>
      <c r="F1136" s="520"/>
      <c r="G1136" s="520"/>
      <c r="H1136" s="520"/>
      <c r="I1136" s="520"/>
      <c r="J1136" s="520"/>
      <c r="K1136" s="520"/>
      <c r="L1136" s="520"/>
      <c r="M1136" s="522"/>
    </row>
    <row r="1137" spans="1:13" x14ac:dyDescent="0.25">
      <c r="A1137" s="303" t="s">
        <v>388</v>
      </c>
      <c r="B1137" s="519"/>
      <c r="C1137" s="520"/>
      <c r="D1137" s="520"/>
      <c r="E1137" s="520"/>
      <c r="F1137" s="520"/>
      <c r="G1137" s="520"/>
      <c r="H1137" s="520"/>
      <c r="I1137" s="520"/>
      <c r="J1137" s="520"/>
      <c r="K1137" s="520"/>
      <c r="L1137" s="520"/>
      <c r="M1137" s="522"/>
    </row>
    <row r="1138" spans="1:13" x14ac:dyDescent="0.25">
      <c r="A1138" s="509" t="s">
        <v>584</v>
      </c>
      <c r="B1138" s="510"/>
      <c r="C1138" s="510"/>
      <c r="D1138" s="510" t="s">
        <v>613</v>
      </c>
      <c r="E1138" s="510"/>
      <c r="F1138" s="510"/>
      <c r="G1138" s="510"/>
      <c r="H1138" s="510"/>
      <c r="I1138" s="510"/>
      <c r="J1138" s="510" t="s">
        <v>504</v>
      </c>
      <c r="K1138" s="510"/>
      <c r="L1138" s="510"/>
      <c r="M1138" s="511"/>
    </row>
    <row r="1139" spans="1:13" x14ac:dyDescent="0.25">
      <c r="A1139" s="509"/>
      <c r="B1139" s="510"/>
      <c r="C1139" s="510"/>
      <c r="D1139" s="510"/>
      <c r="E1139" s="510"/>
      <c r="F1139" s="510"/>
      <c r="G1139" s="510"/>
      <c r="H1139" s="510"/>
      <c r="I1139" s="510"/>
      <c r="J1139" s="510"/>
      <c r="K1139" s="510"/>
      <c r="L1139" s="510"/>
      <c r="M1139" s="511"/>
    </row>
    <row r="1140" spans="1:13" x14ac:dyDescent="0.25">
      <c r="A1140" s="509"/>
      <c r="B1140" s="510"/>
      <c r="C1140" s="510"/>
      <c r="D1140" s="510"/>
      <c r="E1140" s="510"/>
      <c r="F1140" s="510"/>
      <c r="G1140" s="510"/>
      <c r="H1140" s="510"/>
      <c r="I1140" s="510"/>
      <c r="J1140" s="510"/>
      <c r="K1140" s="510"/>
      <c r="L1140" s="510"/>
      <c r="M1140" s="511"/>
    </row>
    <row r="1141" spans="1:13" x14ac:dyDescent="0.25">
      <c r="A1141" s="509"/>
      <c r="B1141" s="510"/>
      <c r="C1141" s="510"/>
      <c r="D1141" s="510"/>
      <c r="E1141" s="510"/>
      <c r="F1141" s="510"/>
      <c r="G1141" s="510"/>
      <c r="H1141" s="510"/>
      <c r="I1141" s="510"/>
      <c r="J1141" s="510"/>
      <c r="K1141" s="510"/>
      <c r="L1141" s="510"/>
      <c r="M1141" s="511"/>
    </row>
    <row r="1142" spans="1:13" x14ac:dyDescent="0.25">
      <c r="A1142" s="551" t="s">
        <v>389</v>
      </c>
      <c r="B1142" s="552"/>
      <c r="C1142" s="552"/>
      <c r="D1142" s="552"/>
      <c r="E1142" s="552"/>
      <c r="F1142" s="552"/>
      <c r="G1142" s="552"/>
      <c r="H1142" s="553" t="s">
        <v>390</v>
      </c>
      <c r="I1142" s="554"/>
      <c r="J1142" s="554"/>
      <c r="K1142" s="554"/>
      <c r="L1142" s="554"/>
      <c r="M1142" s="555"/>
    </row>
    <row r="1143" spans="1:13" x14ac:dyDescent="0.25">
      <c r="A1143" s="306" t="s">
        <v>391</v>
      </c>
      <c r="B1143" s="552" t="s">
        <v>20</v>
      </c>
      <c r="C1143" s="552"/>
      <c r="D1143" s="316" t="s">
        <v>391</v>
      </c>
      <c r="E1143" s="307"/>
      <c r="F1143" s="552" t="s">
        <v>20</v>
      </c>
      <c r="G1143" s="552"/>
      <c r="H1143" s="317"/>
      <c r="I1143" s="317"/>
      <c r="J1143" s="318" t="s">
        <v>392</v>
      </c>
      <c r="K1143" s="317"/>
      <c r="L1143" s="318" t="s">
        <v>20</v>
      </c>
      <c r="M1143" s="201"/>
    </row>
    <row r="1144" spans="1:13" x14ac:dyDescent="0.25">
      <c r="A1144" s="202" t="s">
        <v>393</v>
      </c>
      <c r="B1144" s="548" t="s">
        <v>394</v>
      </c>
      <c r="C1144" s="548"/>
      <c r="D1144" s="548" t="s">
        <v>395</v>
      </c>
      <c r="E1144" s="548"/>
      <c r="F1144" s="548" t="s">
        <v>396</v>
      </c>
      <c r="G1144" s="548"/>
      <c r="H1144" s="317"/>
      <c r="I1144" s="317"/>
      <c r="J1144" s="549">
        <v>3</v>
      </c>
      <c r="K1144" s="550"/>
      <c r="L1144" s="307" t="s">
        <v>397</v>
      </c>
      <c r="M1144" s="201"/>
    </row>
    <row r="1145" spans="1:13" x14ac:dyDescent="0.25">
      <c r="A1145" s="202" t="s">
        <v>398</v>
      </c>
      <c r="B1145" s="548" t="s">
        <v>399</v>
      </c>
      <c r="C1145" s="548"/>
      <c r="D1145" s="548" t="s">
        <v>400</v>
      </c>
      <c r="E1145" s="548"/>
      <c r="F1145" s="548" t="s">
        <v>401</v>
      </c>
      <c r="G1145" s="548"/>
      <c r="H1145" s="317"/>
      <c r="I1145" s="317"/>
      <c r="J1145" s="549">
        <v>2</v>
      </c>
      <c r="K1145" s="550"/>
      <c r="L1145" s="307" t="s">
        <v>402</v>
      </c>
      <c r="M1145" s="201"/>
    </row>
    <row r="1146" spans="1:13" x14ac:dyDescent="0.25">
      <c r="A1146" s="202" t="s">
        <v>403</v>
      </c>
      <c r="B1146" s="548" t="s">
        <v>404</v>
      </c>
      <c r="C1146" s="548"/>
      <c r="D1146" s="548" t="s">
        <v>405</v>
      </c>
      <c r="E1146" s="548"/>
      <c r="F1146" s="548" t="s">
        <v>406</v>
      </c>
      <c r="G1146" s="548"/>
      <c r="H1146" s="317"/>
      <c r="I1146" s="317"/>
      <c r="J1146" s="549">
        <v>1</v>
      </c>
      <c r="K1146" s="550"/>
      <c r="L1146" s="307" t="s">
        <v>407</v>
      </c>
      <c r="M1146" s="201"/>
    </row>
    <row r="1147" spans="1:13" ht="15.75" thickBot="1" x14ac:dyDescent="0.3">
      <c r="A1147" s="203" t="s">
        <v>408</v>
      </c>
      <c r="B1147" s="560" t="s">
        <v>409</v>
      </c>
      <c r="C1147" s="560"/>
      <c r="D1147" s="560" t="s">
        <v>410</v>
      </c>
      <c r="E1147" s="560"/>
      <c r="F1147" s="560" t="s">
        <v>411</v>
      </c>
      <c r="G1147" s="560"/>
      <c r="H1147" s="204"/>
      <c r="I1147" s="204"/>
      <c r="J1147" s="204"/>
      <c r="K1147" s="204"/>
      <c r="L1147" s="204"/>
      <c r="M1147" s="205"/>
    </row>
    <row r="1148" spans="1:13" ht="15.75" thickBot="1" x14ac:dyDescent="0.3"/>
    <row r="1149" spans="1:13" ht="15.75" x14ac:dyDescent="0.25">
      <c r="A1149" s="188"/>
      <c r="B1149" s="533" t="s">
        <v>470</v>
      </c>
      <c r="C1149" s="533"/>
      <c r="D1149" s="533"/>
      <c r="E1149" s="533"/>
      <c r="F1149" s="533"/>
      <c r="G1149" s="533"/>
      <c r="H1149" s="533"/>
      <c r="I1149" s="534"/>
      <c r="J1149" s="535" t="s">
        <v>471</v>
      </c>
      <c r="K1149" s="533"/>
      <c r="L1149" s="533"/>
      <c r="M1149" s="536"/>
    </row>
    <row r="1150" spans="1:13" ht="21" x14ac:dyDescent="0.35">
      <c r="A1150" s="537" t="s">
        <v>472</v>
      </c>
      <c r="B1150" s="538"/>
      <c r="C1150" s="538"/>
      <c r="D1150" s="538"/>
      <c r="E1150" s="538"/>
      <c r="F1150" s="538"/>
      <c r="G1150" s="538"/>
      <c r="H1150" s="538"/>
      <c r="I1150" s="538"/>
      <c r="J1150" s="538"/>
      <c r="K1150" s="538"/>
      <c r="L1150" s="538"/>
      <c r="M1150" s="539"/>
    </row>
    <row r="1151" spans="1:13" ht="21" x14ac:dyDescent="0.35">
      <c r="A1151" s="189"/>
      <c r="B1151" s="540" t="s">
        <v>473</v>
      </c>
      <c r="C1151" s="540"/>
      <c r="D1151" s="540"/>
      <c r="E1151" s="541"/>
      <c r="F1151" s="190" t="s">
        <v>474</v>
      </c>
      <c r="G1151" s="190"/>
      <c r="H1151" s="542" t="s">
        <v>475</v>
      </c>
      <c r="I1151" s="543"/>
      <c r="J1151" s="544"/>
      <c r="K1151" s="191" t="s">
        <v>476</v>
      </c>
      <c r="L1151" s="304"/>
      <c r="M1151" s="192"/>
    </row>
    <row r="1152" spans="1:13" x14ac:dyDescent="0.25">
      <c r="A1152" s="545" t="s">
        <v>542</v>
      </c>
      <c r="B1152" s="543"/>
      <c r="C1152" s="543"/>
      <c r="D1152" s="543"/>
      <c r="E1152" s="543"/>
      <c r="F1152" s="543"/>
      <c r="G1152" s="543"/>
      <c r="H1152" s="543"/>
      <c r="I1152" s="543"/>
      <c r="J1152" s="543"/>
      <c r="K1152" s="543"/>
      <c r="L1152" s="543"/>
      <c r="M1152" s="546"/>
    </row>
    <row r="1153" spans="1:13" x14ac:dyDescent="0.25">
      <c r="A1153" s="516" t="s">
        <v>477</v>
      </c>
      <c r="B1153" s="517"/>
      <c r="C1153" s="517"/>
      <c r="D1153" s="517"/>
      <c r="E1153" s="517"/>
      <c r="F1153" s="517"/>
      <c r="G1153" s="517"/>
      <c r="H1153" s="517"/>
      <c r="I1153" s="517"/>
      <c r="J1153" s="517"/>
      <c r="K1153" s="517"/>
      <c r="L1153" s="517"/>
      <c r="M1153" s="547"/>
    </row>
    <row r="1154" spans="1:13" x14ac:dyDescent="0.25">
      <c r="A1154" s="523" t="s">
        <v>478</v>
      </c>
      <c r="B1154" s="524"/>
      <c r="C1154" s="519" t="s">
        <v>436</v>
      </c>
      <c r="D1154" s="556"/>
      <c r="E1154" s="556"/>
      <c r="F1154" s="556"/>
      <c r="G1154" s="557"/>
      <c r="H1154" s="304" t="s">
        <v>479</v>
      </c>
      <c r="I1154" s="193"/>
      <c r="J1154" s="558">
        <v>25</v>
      </c>
      <c r="K1154" s="558"/>
      <c r="L1154" s="558"/>
      <c r="M1154" s="559"/>
    </row>
    <row r="1155" spans="1:13" x14ac:dyDescent="0.25">
      <c r="A1155" s="523" t="s">
        <v>480</v>
      </c>
      <c r="B1155" s="524"/>
      <c r="C1155" s="519" t="s">
        <v>343</v>
      </c>
      <c r="D1155" s="556"/>
      <c r="E1155" s="556"/>
      <c r="F1155" s="556"/>
      <c r="G1155" s="557"/>
      <c r="H1155" s="304" t="s">
        <v>481</v>
      </c>
      <c r="I1155" s="193"/>
      <c r="J1155" s="514" t="s">
        <v>536</v>
      </c>
      <c r="K1155" s="558"/>
      <c r="L1155" s="558"/>
      <c r="M1155" s="559"/>
    </row>
    <row r="1156" spans="1:13" x14ac:dyDescent="0.25">
      <c r="A1156" s="523" t="s">
        <v>483</v>
      </c>
      <c r="B1156" s="524"/>
      <c r="C1156" s="519" t="s">
        <v>223</v>
      </c>
      <c r="D1156" s="556"/>
      <c r="E1156" s="556"/>
      <c r="F1156" s="556"/>
      <c r="G1156" s="557"/>
      <c r="H1156" s="304" t="s">
        <v>485</v>
      </c>
      <c r="I1156" s="193"/>
      <c r="J1156" s="558">
        <v>9596861453</v>
      </c>
      <c r="K1156" s="558"/>
      <c r="L1156" s="558"/>
      <c r="M1156" s="559"/>
    </row>
    <row r="1157" spans="1:13" x14ac:dyDescent="0.25">
      <c r="A1157" s="523" t="s">
        <v>486</v>
      </c>
      <c r="B1157" s="524"/>
      <c r="C1157" s="519" t="s">
        <v>306</v>
      </c>
      <c r="D1157" s="556"/>
      <c r="E1157" s="556"/>
      <c r="F1157" s="556"/>
      <c r="G1157" s="557"/>
      <c r="H1157" s="523" t="s">
        <v>18</v>
      </c>
      <c r="I1157" s="524"/>
      <c r="J1157" s="514" t="s">
        <v>307</v>
      </c>
      <c r="K1157" s="558"/>
      <c r="L1157" s="558"/>
      <c r="M1157" s="559"/>
    </row>
    <row r="1158" spans="1:13" x14ac:dyDescent="0.25">
      <c r="A1158" s="545" t="s">
        <v>487</v>
      </c>
      <c r="B1158" s="543"/>
      <c r="C1158" s="543"/>
      <c r="D1158" s="543"/>
      <c r="E1158" s="543"/>
      <c r="F1158" s="543"/>
      <c r="G1158" s="543"/>
      <c r="H1158" s="543"/>
      <c r="I1158" s="543"/>
      <c r="J1158" s="543"/>
      <c r="K1158" s="543"/>
      <c r="L1158" s="543"/>
      <c r="M1158" s="546"/>
    </row>
    <row r="1159" spans="1:13" x14ac:dyDescent="0.25">
      <c r="A1159" s="563" t="s">
        <v>488</v>
      </c>
      <c r="B1159" s="542" t="s">
        <v>489</v>
      </c>
      <c r="C1159" s="543"/>
      <c r="D1159" s="543"/>
      <c r="E1159" s="543"/>
      <c r="F1159" s="543"/>
      <c r="G1159" s="544"/>
      <c r="H1159" s="542" t="s">
        <v>490</v>
      </c>
      <c r="I1159" s="543"/>
      <c r="J1159" s="543"/>
      <c r="K1159" s="543"/>
      <c r="L1159" s="543"/>
      <c r="M1159" s="546"/>
    </row>
    <row r="1160" spans="1:13" ht="30" x14ac:dyDescent="0.25">
      <c r="A1160" s="564"/>
      <c r="B1160" s="194" t="s">
        <v>491</v>
      </c>
      <c r="C1160" s="194" t="s">
        <v>571</v>
      </c>
      <c r="D1160" s="194" t="s">
        <v>572</v>
      </c>
      <c r="E1160" s="194" t="s">
        <v>573</v>
      </c>
      <c r="F1160" s="194">
        <v>100</v>
      </c>
      <c r="G1160" s="195" t="s">
        <v>20</v>
      </c>
      <c r="H1160" s="194" t="s">
        <v>492</v>
      </c>
      <c r="I1160" s="194" t="s">
        <v>571</v>
      </c>
      <c r="J1160" s="194" t="s">
        <v>572</v>
      </c>
      <c r="K1160" s="194" t="s">
        <v>493</v>
      </c>
      <c r="L1160" s="194">
        <v>100</v>
      </c>
      <c r="M1160" s="196" t="s">
        <v>20</v>
      </c>
    </row>
    <row r="1161" spans="1:13" x14ac:dyDescent="0.25">
      <c r="A1161" s="303" t="s">
        <v>11</v>
      </c>
      <c r="B1161" s="359">
        <v>9</v>
      </c>
      <c r="C1161" s="349">
        <v>4.5</v>
      </c>
      <c r="D1161" s="349">
        <v>5</v>
      </c>
      <c r="E1161" s="359">
        <v>62</v>
      </c>
      <c r="F1161" s="198">
        <f>SUM(B1161:E1161)</f>
        <v>80.5</v>
      </c>
      <c r="G1161" s="349" t="str">
        <f>IF(F1161&gt;=91,"A1",IF(F1161&gt;=81,"A2",IF(F1161&gt;=71,"B1",IF(F1161&gt;=61,"B2",IF(F1161&gt;=51,"C1",IF(F1161&gt;=41,"C2",IF(F1161&gt;=33,"D","E")))))))</f>
        <v>B1</v>
      </c>
      <c r="H1161" s="349">
        <v>8</v>
      </c>
      <c r="I1161" s="349">
        <v>4</v>
      </c>
      <c r="J1161" s="349">
        <v>5</v>
      </c>
      <c r="K1161" s="349">
        <v>66</v>
      </c>
      <c r="L1161" s="349">
        <f>SUM(H1161:K1161)</f>
        <v>83</v>
      </c>
      <c r="M1161" s="345" t="str">
        <f t="shared" ref="M1161:M1165" si="121">IF(L1161&gt;=91,"A1",IF(L1161&gt;=81,"A2",IF(L1161&gt;=71,"B1",IF(L1161&gt;=61,"B2",IF(L1161&gt;=51,"C1",IF(L1161&gt;=41,"C2",IF(L1161&gt;=33,"D","E")))))))</f>
        <v>A2</v>
      </c>
    </row>
    <row r="1162" spans="1:13" x14ac:dyDescent="0.25">
      <c r="A1162" s="303" t="s">
        <v>12</v>
      </c>
      <c r="B1162" s="362">
        <v>7.25</v>
      </c>
      <c r="C1162" s="349">
        <v>4.5</v>
      </c>
      <c r="D1162" s="349">
        <v>5</v>
      </c>
      <c r="E1162" s="349">
        <v>68.5</v>
      </c>
      <c r="F1162" s="198">
        <f t="shared" ref="F1162:F1165" si="122">(B1162+C1162+D1162+E1162)</f>
        <v>85.25</v>
      </c>
      <c r="G1162" s="349" t="str">
        <f t="shared" ref="G1162:G1165" si="123">IF(F1162&gt;=91,"A1",IF(F1162&gt;=81,"A2",IF(F1162&gt;=71,"B1",IF(F1162&gt;=61,"B2",IF(F1162&gt;=51,"C1",IF(F1162&gt;=41,"C2",IF(F1162&gt;=33,"D","E")))))))</f>
        <v>A2</v>
      </c>
      <c r="H1162" s="366">
        <v>8</v>
      </c>
      <c r="I1162" s="349">
        <v>5</v>
      </c>
      <c r="J1162" s="349">
        <v>5</v>
      </c>
      <c r="K1162" s="349">
        <v>73</v>
      </c>
      <c r="L1162" s="349">
        <f t="shared" ref="L1162:L1165" si="124">SUM(H1162:K1162)</f>
        <v>91</v>
      </c>
      <c r="M1162" s="345" t="str">
        <f t="shared" si="121"/>
        <v>A1</v>
      </c>
    </row>
    <row r="1163" spans="1:13" x14ac:dyDescent="0.25">
      <c r="A1163" s="303" t="s">
        <v>494</v>
      </c>
      <c r="B1163" s="349">
        <v>9</v>
      </c>
      <c r="C1163" s="349">
        <v>4.5</v>
      </c>
      <c r="D1163" s="349">
        <v>5</v>
      </c>
      <c r="E1163" s="349">
        <v>63.5</v>
      </c>
      <c r="F1163" s="349">
        <f t="shared" si="122"/>
        <v>82</v>
      </c>
      <c r="G1163" s="349" t="str">
        <f t="shared" si="123"/>
        <v>A2</v>
      </c>
      <c r="H1163" s="366">
        <v>9.25</v>
      </c>
      <c r="I1163" s="349">
        <v>5</v>
      </c>
      <c r="J1163" s="349">
        <v>5</v>
      </c>
      <c r="K1163" s="349">
        <v>66</v>
      </c>
      <c r="L1163" s="349">
        <f t="shared" si="124"/>
        <v>85.25</v>
      </c>
      <c r="M1163" s="345" t="str">
        <f t="shared" si="121"/>
        <v>A2</v>
      </c>
    </row>
    <row r="1164" spans="1:13" x14ac:dyDescent="0.25">
      <c r="A1164" s="303" t="s">
        <v>23</v>
      </c>
      <c r="B1164" s="349">
        <v>8.5</v>
      </c>
      <c r="C1164" s="349">
        <v>4</v>
      </c>
      <c r="D1164" s="349">
        <v>4</v>
      </c>
      <c r="E1164" s="349">
        <v>64.5</v>
      </c>
      <c r="F1164" s="349">
        <f t="shared" si="122"/>
        <v>81</v>
      </c>
      <c r="G1164" s="349" t="str">
        <f t="shared" si="123"/>
        <v>A2</v>
      </c>
      <c r="H1164" s="366">
        <v>9</v>
      </c>
      <c r="I1164" s="349">
        <v>4</v>
      </c>
      <c r="J1164" s="349">
        <v>4</v>
      </c>
      <c r="K1164" s="349">
        <v>70.5</v>
      </c>
      <c r="L1164" s="349">
        <f t="shared" si="124"/>
        <v>87.5</v>
      </c>
      <c r="M1164" s="345" t="str">
        <f t="shared" si="121"/>
        <v>A2</v>
      </c>
    </row>
    <row r="1165" spans="1:13" x14ac:dyDescent="0.25">
      <c r="A1165" s="303" t="s">
        <v>26</v>
      </c>
      <c r="B1165" s="332">
        <v>9</v>
      </c>
      <c r="C1165" s="349">
        <v>5</v>
      </c>
      <c r="D1165" s="349">
        <v>5</v>
      </c>
      <c r="E1165" s="349">
        <v>74.5</v>
      </c>
      <c r="F1165" s="114">
        <f t="shared" si="122"/>
        <v>93.5</v>
      </c>
      <c r="G1165" s="349" t="str">
        <f t="shared" si="123"/>
        <v>A1</v>
      </c>
      <c r="H1165" s="349">
        <v>10</v>
      </c>
      <c r="I1165" s="349">
        <v>5</v>
      </c>
      <c r="J1165" s="349">
        <v>5</v>
      </c>
      <c r="K1165" s="349">
        <v>70.5</v>
      </c>
      <c r="L1165" s="114">
        <f t="shared" si="124"/>
        <v>90.5</v>
      </c>
      <c r="M1165" s="345" t="str">
        <f t="shared" si="121"/>
        <v>A2</v>
      </c>
    </row>
    <row r="1166" spans="1:13" x14ac:dyDescent="0.25">
      <c r="A1166" s="303" t="s">
        <v>574</v>
      </c>
      <c r="B1166" s="349"/>
      <c r="C1166" s="349"/>
      <c r="D1166" s="349"/>
      <c r="E1166" s="367">
        <v>48</v>
      </c>
      <c r="F1166" s="197"/>
      <c r="G1166" s="349"/>
      <c r="H1166" s="349"/>
      <c r="I1166" s="349"/>
      <c r="J1166" s="349"/>
      <c r="K1166" s="349">
        <v>49.5</v>
      </c>
      <c r="L1166" s="349"/>
      <c r="M1166" s="350"/>
    </row>
    <row r="1167" spans="1:13" x14ac:dyDescent="0.25">
      <c r="A1167" s="303" t="s">
        <v>575</v>
      </c>
      <c r="B1167" s="349"/>
      <c r="C1167" s="349"/>
      <c r="D1167" s="349"/>
      <c r="E1167" s="31">
        <v>45.5</v>
      </c>
      <c r="F1167" s="349"/>
      <c r="G1167" s="349"/>
      <c r="H1167" s="349"/>
      <c r="I1167" s="349"/>
      <c r="J1167" s="349"/>
      <c r="K1167" s="31">
        <v>42</v>
      </c>
      <c r="L1167" s="349"/>
      <c r="M1167" s="350"/>
    </row>
    <row r="1168" spans="1:13" x14ac:dyDescent="0.25">
      <c r="A1168" s="303" t="s">
        <v>576</v>
      </c>
      <c r="B1168" s="349"/>
      <c r="C1168" s="349"/>
      <c r="D1168" s="349"/>
      <c r="E1168" s="349">
        <v>40</v>
      </c>
      <c r="F1168" s="349"/>
      <c r="G1168" s="349"/>
      <c r="H1168" s="349"/>
      <c r="I1168" s="349"/>
      <c r="J1168" s="349"/>
      <c r="K1168" s="349">
        <v>47</v>
      </c>
      <c r="L1168" s="349"/>
      <c r="M1168" s="350"/>
    </row>
    <row r="1169" spans="1:13" x14ac:dyDescent="0.25">
      <c r="A1169" s="303" t="s">
        <v>577</v>
      </c>
      <c r="B1169" s="349"/>
      <c r="C1169" s="349"/>
      <c r="D1169" s="349"/>
      <c r="E1169" s="349">
        <v>39.5</v>
      </c>
      <c r="F1169" s="349"/>
      <c r="G1169" s="349"/>
      <c r="H1169" s="349"/>
      <c r="I1169" s="349"/>
      <c r="J1169" s="349"/>
      <c r="K1169" s="349">
        <v>37.5</v>
      </c>
      <c r="L1169" s="349"/>
      <c r="M1169" s="350"/>
    </row>
    <row r="1170" spans="1:13" ht="26.25" x14ac:dyDescent="0.25">
      <c r="A1170" s="303" t="s">
        <v>497</v>
      </c>
      <c r="B1170" s="305">
        <v>500</v>
      </c>
      <c r="C1170" s="301" t="s">
        <v>498</v>
      </c>
      <c r="D1170" s="200">
        <f>(F1161+F1162+F1163+F1164+F1165)</f>
        <v>422.25</v>
      </c>
      <c r="E1170" s="199"/>
      <c r="F1170" s="301" t="s">
        <v>578</v>
      </c>
      <c r="G1170" s="200">
        <f>(D1170/500)*100</f>
        <v>84.45</v>
      </c>
      <c r="H1170" s="199"/>
      <c r="I1170" s="311"/>
      <c r="J1170" s="513" t="s">
        <v>579</v>
      </c>
      <c r="K1170" s="513"/>
      <c r="L1170" s="514" t="str">
        <f>IF(G1170&gt;=91,"A1",IF(G1170&gt;=81,"A2",IF(G1170&gt;=71,"B1",IF(G1170&gt;=61,"B2",IF(G1170&gt;=51,"C1",IF(G1170&gt;=41,"C2",IF(G1170&gt;=33,"D","E")))))))</f>
        <v>A2</v>
      </c>
      <c r="M1170" s="515" t="str">
        <f t="shared" ref="M1170:M1172" si="125">IF(K1170&gt;=91,"A1",IF(K1170&gt;=81,"A2",IF(K1170&gt;=71,"B1",IF(K1170&gt;=61,"B2",IF(K1170&gt;=51,"C1",IF(K1170&gt;=41,"C2",IF(K1170&gt;=33,"D","E")))))))</f>
        <v>E</v>
      </c>
    </row>
    <row r="1171" spans="1:13" ht="26.25" x14ac:dyDescent="0.25">
      <c r="A1171" s="312" t="s">
        <v>499</v>
      </c>
      <c r="B1171" s="305">
        <v>500</v>
      </c>
      <c r="C1171" s="301" t="s">
        <v>500</v>
      </c>
      <c r="D1171" s="200">
        <f>(L1161+L1162+L1163+L1164+L1165)</f>
        <v>437.25</v>
      </c>
      <c r="E1171" s="199"/>
      <c r="F1171" s="301" t="s">
        <v>580</v>
      </c>
      <c r="G1171" s="200">
        <f>D1171/500*100</f>
        <v>87.45</v>
      </c>
      <c r="H1171" s="200"/>
      <c r="I1171" s="313"/>
      <c r="J1171" s="513" t="s">
        <v>581</v>
      </c>
      <c r="K1171" s="513"/>
      <c r="L1171" s="514" t="str">
        <f>IF(G1171&gt;=91,"A1",IF(G1171&gt;=81,"A2",IF(G1171&gt;=71,"B1",IF(G1171&gt;=61,"B2",IF(G1171&gt;=51,"C1",IF(G1171&gt;=41,"C2",IF(G1171&gt;=33,"D","E")))))))</f>
        <v>A2</v>
      </c>
      <c r="M1171" s="515" t="str">
        <f t="shared" si="125"/>
        <v>E</v>
      </c>
    </row>
    <row r="1172" spans="1:13" x14ac:dyDescent="0.25">
      <c r="A1172" s="314" t="s">
        <v>543</v>
      </c>
      <c r="B1172" s="322">
        <v>1000</v>
      </c>
      <c r="C1172" s="322">
        <f>(D1170+D1171)</f>
        <v>859.5</v>
      </c>
      <c r="D1172" s="527"/>
      <c r="E1172" s="527"/>
      <c r="F1172" s="319" t="s">
        <v>582</v>
      </c>
      <c r="G1172" s="319"/>
      <c r="H1172" s="319"/>
      <c r="I1172" s="324">
        <f>(C1172/1000)*100</f>
        <v>85.95</v>
      </c>
      <c r="J1172" s="319" t="s">
        <v>501</v>
      </c>
      <c r="K1172" s="319"/>
      <c r="L1172" s="528" t="str">
        <f>IF(I1172&gt;=91,"A1",IF(I1172&gt;=81,"A2",IF(I1172&gt;=71,"B1",IF(I1172&gt;=61,"B2",IF(I1172&gt;=51,"C1",IF(I1172&gt;=41,"C2",IF(I1172&gt;=33,"D","E")))))))</f>
        <v>A2</v>
      </c>
      <c r="M1172" s="529" t="str">
        <f t="shared" si="125"/>
        <v>E</v>
      </c>
    </row>
    <row r="1173" spans="1:13" x14ac:dyDescent="0.25">
      <c r="A1173" s="530" t="s">
        <v>376</v>
      </c>
      <c r="B1173" s="531"/>
      <c r="C1173" s="531"/>
      <c r="D1173" s="531"/>
      <c r="E1173" s="531"/>
      <c r="F1173" s="531"/>
      <c r="G1173" s="531"/>
      <c r="H1173" s="531"/>
      <c r="I1173" s="531"/>
      <c r="J1173" s="531"/>
      <c r="K1173" s="531"/>
      <c r="L1173" s="531"/>
      <c r="M1173" s="532"/>
    </row>
    <row r="1174" spans="1:13" x14ac:dyDescent="0.25">
      <c r="A1174" s="509" t="s">
        <v>377</v>
      </c>
      <c r="B1174" s="510"/>
      <c r="C1174" s="510"/>
      <c r="D1174" s="510"/>
      <c r="E1174" s="510"/>
      <c r="F1174" s="510"/>
      <c r="G1174" s="510"/>
      <c r="H1174" s="510"/>
      <c r="I1174" s="510"/>
      <c r="J1174" s="510"/>
      <c r="K1174" s="510"/>
      <c r="L1174" s="510"/>
      <c r="M1174" s="511"/>
    </row>
    <row r="1175" spans="1:13" x14ac:dyDescent="0.25">
      <c r="A1175" s="509" t="s">
        <v>378</v>
      </c>
      <c r="B1175" s="510"/>
      <c r="C1175" s="510"/>
      <c r="D1175" s="510"/>
      <c r="E1175" s="510"/>
      <c r="F1175" s="510" t="s">
        <v>583</v>
      </c>
      <c r="G1175" s="510"/>
      <c r="H1175" s="510"/>
      <c r="I1175" s="510"/>
      <c r="J1175" s="510"/>
      <c r="K1175" s="510" t="s">
        <v>502</v>
      </c>
      <c r="L1175" s="510"/>
      <c r="M1175" s="511"/>
    </row>
    <row r="1176" spans="1:13" x14ac:dyDescent="0.25">
      <c r="A1176" s="525" t="s">
        <v>380</v>
      </c>
      <c r="B1176" s="526"/>
      <c r="C1176" s="526"/>
      <c r="D1176" s="526"/>
      <c r="E1176" s="526"/>
      <c r="F1176" s="514" t="s">
        <v>402</v>
      </c>
      <c r="G1176" s="514"/>
      <c r="H1176" s="514"/>
      <c r="I1176" s="514"/>
      <c r="J1176" s="514"/>
      <c r="K1176" s="514" t="s">
        <v>402</v>
      </c>
      <c r="L1176" s="514"/>
      <c r="M1176" s="515"/>
    </row>
    <row r="1177" spans="1:13" x14ac:dyDescent="0.25">
      <c r="A1177" s="509" t="s">
        <v>381</v>
      </c>
      <c r="B1177" s="510"/>
      <c r="C1177" s="510"/>
      <c r="D1177" s="510"/>
      <c r="E1177" s="510"/>
      <c r="F1177" s="510"/>
      <c r="G1177" s="510"/>
      <c r="H1177" s="510"/>
      <c r="I1177" s="510"/>
      <c r="J1177" s="510"/>
      <c r="K1177" s="510"/>
      <c r="L1177" s="510"/>
      <c r="M1177" s="511"/>
    </row>
    <row r="1178" spans="1:13" x14ac:dyDescent="0.25">
      <c r="A1178" s="509" t="s">
        <v>378</v>
      </c>
      <c r="B1178" s="510"/>
      <c r="C1178" s="510"/>
      <c r="D1178" s="510"/>
      <c r="E1178" s="510"/>
      <c r="F1178" s="510" t="s">
        <v>583</v>
      </c>
      <c r="G1178" s="510"/>
      <c r="H1178" s="510"/>
      <c r="I1178" s="510"/>
      <c r="J1178" s="510"/>
      <c r="K1178" s="510" t="s">
        <v>502</v>
      </c>
      <c r="L1178" s="510"/>
      <c r="M1178" s="511"/>
    </row>
    <row r="1179" spans="1:13" x14ac:dyDescent="0.25">
      <c r="A1179" s="523" t="s">
        <v>382</v>
      </c>
      <c r="B1179" s="524"/>
      <c r="C1179" s="524"/>
      <c r="D1179" s="524"/>
      <c r="E1179" s="524"/>
      <c r="F1179" s="510" t="s">
        <v>397</v>
      </c>
      <c r="G1179" s="510"/>
      <c r="H1179" s="510"/>
      <c r="I1179" s="510"/>
      <c r="J1179" s="510"/>
      <c r="K1179" s="510" t="s">
        <v>397</v>
      </c>
      <c r="L1179" s="510"/>
      <c r="M1179" s="511"/>
    </row>
    <row r="1180" spans="1:13" x14ac:dyDescent="0.25">
      <c r="A1180" s="523" t="s">
        <v>383</v>
      </c>
      <c r="B1180" s="524"/>
      <c r="C1180" s="524"/>
      <c r="D1180" s="524"/>
      <c r="E1180" s="524"/>
      <c r="F1180" s="514" t="s">
        <v>397</v>
      </c>
      <c r="G1180" s="514"/>
      <c r="H1180" s="514"/>
      <c r="I1180" s="514"/>
      <c r="J1180" s="514"/>
      <c r="K1180" s="514" t="s">
        <v>402</v>
      </c>
      <c r="L1180" s="514"/>
      <c r="M1180" s="515"/>
    </row>
    <row r="1181" spans="1:13" x14ac:dyDescent="0.25">
      <c r="A1181" s="516" t="s">
        <v>384</v>
      </c>
      <c r="B1181" s="517"/>
      <c r="C1181" s="517"/>
      <c r="D1181" s="517"/>
      <c r="E1181" s="518"/>
      <c r="F1181" s="519" t="s">
        <v>402</v>
      </c>
      <c r="G1181" s="520"/>
      <c r="H1181" s="520"/>
      <c r="I1181" s="520"/>
      <c r="J1181" s="521"/>
      <c r="K1181" s="519" t="s">
        <v>397</v>
      </c>
      <c r="L1181" s="520"/>
      <c r="M1181" s="522"/>
    </row>
    <row r="1182" spans="1:13" x14ac:dyDescent="0.25">
      <c r="A1182" s="516" t="s">
        <v>385</v>
      </c>
      <c r="B1182" s="517"/>
      <c r="C1182" s="517"/>
      <c r="D1182" s="517"/>
      <c r="E1182" s="518"/>
      <c r="F1182" s="519" t="s">
        <v>397</v>
      </c>
      <c r="G1182" s="520"/>
      <c r="H1182" s="520"/>
      <c r="I1182" s="520"/>
      <c r="J1182" s="521"/>
      <c r="K1182" s="519" t="s">
        <v>397</v>
      </c>
      <c r="L1182" s="520"/>
      <c r="M1182" s="522"/>
    </row>
    <row r="1183" spans="1:13" x14ac:dyDescent="0.25">
      <c r="A1183" s="509" t="s">
        <v>386</v>
      </c>
      <c r="B1183" s="510"/>
      <c r="C1183" s="510"/>
      <c r="D1183" s="510"/>
      <c r="E1183" s="510"/>
      <c r="F1183" s="510"/>
      <c r="G1183" s="510"/>
      <c r="H1183" s="510"/>
      <c r="I1183" s="510"/>
      <c r="J1183" s="510"/>
      <c r="K1183" s="510"/>
      <c r="L1183" s="510"/>
      <c r="M1183" s="511"/>
    </row>
    <row r="1184" spans="1:13" x14ac:dyDescent="0.25">
      <c r="A1184" s="509" t="s">
        <v>378</v>
      </c>
      <c r="B1184" s="510"/>
      <c r="C1184" s="510"/>
      <c r="D1184" s="510"/>
      <c r="E1184" s="510"/>
      <c r="F1184" s="510" t="s">
        <v>583</v>
      </c>
      <c r="G1184" s="510"/>
      <c r="H1184" s="510"/>
      <c r="I1184" s="510"/>
      <c r="J1184" s="510"/>
      <c r="K1184" s="510" t="s">
        <v>502</v>
      </c>
      <c r="L1184" s="510"/>
      <c r="M1184" s="511"/>
    </row>
    <row r="1185" spans="1:13" x14ac:dyDescent="0.25">
      <c r="A1185" s="525" t="s">
        <v>387</v>
      </c>
      <c r="B1185" s="526"/>
      <c r="C1185" s="526"/>
      <c r="D1185" s="526"/>
      <c r="E1185" s="526"/>
      <c r="F1185" s="526"/>
      <c r="G1185" s="514" t="s">
        <v>592</v>
      </c>
      <c r="H1185" s="514"/>
      <c r="I1185" s="514"/>
      <c r="J1185" s="514"/>
      <c r="K1185" s="514"/>
      <c r="L1185" s="514"/>
      <c r="M1185" s="515"/>
    </row>
    <row r="1186" spans="1:13" x14ac:dyDescent="0.25">
      <c r="A1186" s="303" t="s">
        <v>503</v>
      </c>
      <c r="B1186" s="519" t="s">
        <v>612</v>
      </c>
      <c r="C1186" s="520"/>
      <c r="D1186" s="520"/>
      <c r="E1186" s="520"/>
      <c r="F1186" s="520"/>
      <c r="G1186" s="520"/>
      <c r="H1186" s="520"/>
      <c r="I1186" s="520"/>
      <c r="J1186" s="520"/>
      <c r="K1186" s="520"/>
      <c r="L1186" s="520"/>
      <c r="M1186" s="522"/>
    </row>
    <row r="1187" spans="1:13" x14ac:dyDescent="0.25">
      <c r="A1187" s="303" t="s">
        <v>388</v>
      </c>
      <c r="B1187" s="519" t="s">
        <v>607</v>
      </c>
      <c r="C1187" s="520"/>
      <c r="D1187" s="520"/>
      <c r="E1187" s="520"/>
      <c r="F1187" s="520"/>
      <c r="G1187" s="520"/>
      <c r="H1187" s="520"/>
      <c r="I1187" s="520"/>
      <c r="J1187" s="520"/>
      <c r="K1187" s="520"/>
      <c r="L1187" s="520"/>
      <c r="M1187" s="522"/>
    </row>
    <row r="1188" spans="1:13" x14ac:dyDescent="0.25">
      <c r="A1188" s="509" t="s">
        <v>584</v>
      </c>
      <c r="B1188" s="510"/>
      <c r="C1188" s="510"/>
      <c r="D1188" s="510" t="s">
        <v>613</v>
      </c>
      <c r="E1188" s="510"/>
      <c r="F1188" s="510"/>
      <c r="G1188" s="510"/>
      <c r="H1188" s="510"/>
      <c r="I1188" s="510"/>
      <c r="J1188" s="510" t="s">
        <v>504</v>
      </c>
      <c r="K1188" s="510"/>
      <c r="L1188" s="510"/>
      <c r="M1188" s="511"/>
    </row>
    <row r="1189" spans="1:13" x14ac:dyDescent="0.25">
      <c r="A1189" s="509"/>
      <c r="B1189" s="510"/>
      <c r="C1189" s="510"/>
      <c r="D1189" s="510"/>
      <c r="E1189" s="510"/>
      <c r="F1189" s="510"/>
      <c r="G1189" s="510"/>
      <c r="H1189" s="510"/>
      <c r="I1189" s="510"/>
      <c r="J1189" s="510"/>
      <c r="K1189" s="510"/>
      <c r="L1189" s="510"/>
      <c r="M1189" s="511"/>
    </row>
    <row r="1190" spans="1:13" x14ac:dyDescent="0.25">
      <c r="A1190" s="509"/>
      <c r="B1190" s="510"/>
      <c r="C1190" s="510"/>
      <c r="D1190" s="510"/>
      <c r="E1190" s="510"/>
      <c r="F1190" s="510"/>
      <c r="G1190" s="510"/>
      <c r="H1190" s="510"/>
      <c r="I1190" s="510"/>
      <c r="J1190" s="510"/>
      <c r="K1190" s="510"/>
      <c r="L1190" s="510"/>
      <c r="M1190" s="511"/>
    </row>
    <row r="1191" spans="1:13" x14ac:dyDescent="0.25">
      <c r="A1191" s="509"/>
      <c r="B1191" s="510"/>
      <c r="C1191" s="510"/>
      <c r="D1191" s="510"/>
      <c r="E1191" s="510"/>
      <c r="F1191" s="510"/>
      <c r="G1191" s="510"/>
      <c r="H1191" s="510"/>
      <c r="I1191" s="510"/>
      <c r="J1191" s="510"/>
      <c r="K1191" s="510"/>
      <c r="L1191" s="510"/>
      <c r="M1191" s="511"/>
    </row>
    <row r="1192" spans="1:13" x14ac:dyDescent="0.25">
      <c r="A1192" s="551" t="s">
        <v>389</v>
      </c>
      <c r="B1192" s="552"/>
      <c r="C1192" s="552"/>
      <c r="D1192" s="552"/>
      <c r="E1192" s="552"/>
      <c r="F1192" s="552"/>
      <c r="G1192" s="552"/>
      <c r="H1192" s="553" t="s">
        <v>390</v>
      </c>
      <c r="I1192" s="554"/>
      <c r="J1192" s="554"/>
      <c r="K1192" s="554"/>
      <c r="L1192" s="554"/>
      <c r="M1192" s="555"/>
    </row>
    <row r="1193" spans="1:13" x14ac:dyDescent="0.25">
      <c r="A1193" s="306" t="s">
        <v>391</v>
      </c>
      <c r="B1193" s="552" t="s">
        <v>20</v>
      </c>
      <c r="C1193" s="552"/>
      <c r="D1193" s="316" t="s">
        <v>391</v>
      </c>
      <c r="E1193" s="307"/>
      <c r="F1193" s="552" t="s">
        <v>20</v>
      </c>
      <c r="G1193" s="552"/>
      <c r="H1193" s="317"/>
      <c r="I1193" s="317"/>
      <c r="J1193" s="318" t="s">
        <v>392</v>
      </c>
      <c r="K1193" s="317"/>
      <c r="L1193" s="318" t="s">
        <v>20</v>
      </c>
      <c r="M1193" s="201"/>
    </row>
    <row r="1194" spans="1:13" x14ac:dyDescent="0.25">
      <c r="A1194" s="202" t="s">
        <v>393</v>
      </c>
      <c r="B1194" s="548" t="s">
        <v>394</v>
      </c>
      <c r="C1194" s="548"/>
      <c r="D1194" s="548" t="s">
        <v>395</v>
      </c>
      <c r="E1194" s="548"/>
      <c r="F1194" s="548" t="s">
        <v>396</v>
      </c>
      <c r="G1194" s="548"/>
      <c r="H1194" s="317"/>
      <c r="I1194" s="317"/>
      <c r="J1194" s="549">
        <v>3</v>
      </c>
      <c r="K1194" s="550"/>
      <c r="L1194" s="307" t="s">
        <v>397</v>
      </c>
      <c r="M1194" s="201"/>
    </row>
    <row r="1195" spans="1:13" x14ac:dyDescent="0.25">
      <c r="A1195" s="202" t="s">
        <v>398</v>
      </c>
      <c r="B1195" s="548" t="s">
        <v>399</v>
      </c>
      <c r="C1195" s="548"/>
      <c r="D1195" s="548" t="s">
        <v>400</v>
      </c>
      <c r="E1195" s="548"/>
      <c r="F1195" s="548" t="s">
        <v>401</v>
      </c>
      <c r="G1195" s="548"/>
      <c r="H1195" s="317"/>
      <c r="I1195" s="317"/>
      <c r="J1195" s="549">
        <v>2</v>
      </c>
      <c r="K1195" s="550"/>
      <c r="L1195" s="307" t="s">
        <v>402</v>
      </c>
      <c r="M1195" s="201"/>
    </row>
    <row r="1196" spans="1:13" x14ac:dyDescent="0.25">
      <c r="A1196" s="202" t="s">
        <v>403</v>
      </c>
      <c r="B1196" s="548" t="s">
        <v>404</v>
      </c>
      <c r="C1196" s="548"/>
      <c r="D1196" s="548" t="s">
        <v>405</v>
      </c>
      <c r="E1196" s="548"/>
      <c r="F1196" s="548" t="s">
        <v>406</v>
      </c>
      <c r="G1196" s="548"/>
      <c r="H1196" s="317"/>
      <c r="I1196" s="317"/>
      <c r="J1196" s="549">
        <v>1</v>
      </c>
      <c r="K1196" s="550"/>
      <c r="L1196" s="307" t="s">
        <v>407</v>
      </c>
      <c r="M1196" s="201"/>
    </row>
    <row r="1197" spans="1:13" ht="15.75" thickBot="1" x14ac:dyDescent="0.3">
      <c r="A1197" s="203" t="s">
        <v>408</v>
      </c>
      <c r="B1197" s="560" t="s">
        <v>409</v>
      </c>
      <c r="C1197" s="560"/>
      <c r="D1197" s="560" t="s">
        <v>410</v>
      </c>
      <c r="E1197" s="560"/>
      <c r="F1197" s="560" t="s">
        <v>411</v>
      </c>
      <c r="G1197" s="560"/>
      <c r="H1197" s="204"/>
      <c r="I1197" s="204"/>
      <c r="J1197" s="204"/>
      <c r="K1197" s="204"/>
      <c r="L1197" s="204"/>
      <c r="M1197" s="205"/>
    </row>
    <row r="1198" spans="1:13" ht="15.75" thickBot="1" x14ac:dyDescent="0.3"/>
    <row r="1199" spans="1:13" ht="15.75" x14ac:dyDescent="0.25">
      <c r="A1199" s="188"/>
      <c r="B1199" s="533" t="s">
        <v>470</v>
      </c>
      <c r="C1199" s="533"/>
      <c r="D1199" s="533"/>
      <c r="E1199" s="533"/>
      <c r="F1199" s="533"/>
      <c r="G1199" s="533"/>
      <c r="H1199" s="533"/>
      <c r="I1199" s="534"/>
      <c r="J1199" s="535" t="s">
        <v>471</v>
      </c>
      <c r="K1199" s="533"/>
      <c r="L1199" s="533"/>
      <c r="M1199" s="536"/>
    </row>
    <row r="1200" spans="1:13" ht="21" x14ac:dyDescent="0.35">
      <c r="A1200" s="537" t="s">
        <v>472</v>
      </c>
      <c r="B1200" s="538"/>
      <c r="C1200" s="538"/>
      <c r="D1200" s="538"/>
      <c r="E1200" s="538"/>
      <c r="F1200" s="538"/>
      <c r="G1200" s="538"/>
      <c r="H1200" s="538"/>
      <c r="I1200" s="538"/>
      <c r="J1200" s="538"/>
      <c r="K1200" s="538"/>
      <c r="L1200" s="538"/>
      <c r="M1200" s="539"/>
    </row>
    <row r="1201" spans="1:13" ht="21" x14ac:dyDescent="0.35">
      <c r="A1201" s="189"/>
      <c r="B1201" s="540" t="s">
        <v>473</v>
      </c>
      <c r="C1201" s="540"/>
      <c r="D1201" s="540"/>
      <c r="E1201" s="541"/>
      <c r="F1201" s="190" t="s">
        <v>474</v>
      </c>
      <c r="G1201" s="190"/>
      <c r="H1201" s="542" t="s">
        <v>475</v>
      </c>
      <c r="I1201" s="543"/>
      <c r="J1201" s="544"/>
      <c r="K1201" s="191" t="s">
        <v>476</v>
      </c>
      <c r="L1201" s="304"/>
      <c r="M1201" s="192"/>
    </row>
    <row r="1202" spans="1:13" x14ac:dyDescent="0.25">
      <c r="A1202" s="545" t="s">
        <v>542</v>
      </c>
      <c r="B1202" s="543"/>
      <c r="C1202" s="543"/>
      <c r="D1202" s="543"/>
      <c r="E1202" s="543"/>
      <c r="F1202" s="543"/>
      <c r="G1202" s="543"/>
      <c r="H1202" s="543"/>
      <c r="I1202" s="543"/>
      <c r="J1202" s="543"/>
      <c r="K1202" s="543"/>
      <c r="L1202" s="543"/>
      <c r="M1202" s="546"/>
    </row>
    <row r="1203" spans="1:13" x14ac:dyDescent="0.25">
      <c r="A1203" s="516" t="s">
        <v>477</v>
      </c>
      <c r="B1203" s="517"/>
      <c r="C1203" s="517"/>
      <c r="D1203" s="517"/>
      <c r="E1203" s="517"/>
      <c r="F1203" s="517"/>
      <c r="G1203" s="517"/>
      <c r="H1203" s="517"/>
      <c r="I1203" s="517"/>
      <c r="J1203" s="517"/>
      <c r="K1203" s="517"/>
      <c r="L1203" s="517"/>
      <c r="M1203" s="547"/>
    </row>
    <row r="1204" spans="1:13" x14ac:dyDescent="0.25">
      <c r="A1204" s="523" t="s">
        <v>478</v>
      </c>
      <c r="B1204" s="524"/>
      <c r="C1204" s="519" t="s">
        <v>312</v>
      </c>
      <c r="D1204" s="556"/>
      <c r="E1204" s="556"/>
      <c r="F1204" s="556"/>
      <c r="G1204" s="557"/>
      <c r="H1204" s="304" t="s">
        <v>479</v>
      </c>
      <c r="I1204" s="193"/>
      <c r="J1204" s="558">
        <v>26</v>
      </c>
      <c r="K1204" s="558"/>
      <c r="L1204" s="558"/>
      <c r="M1204" s="559"/>
    </row>
    <row r="1205" spans="1:13" x14ac:dyDescent="0.25">
      <c r="A1205" s="523" t="s">
        <v>480</v>
      </c>
      <c r="B1205" s="524"/>
      <c r="C1205" s="519" t="s">
        <v>343</v>
      </c>
      <c r="D1205" s="556"/>
      <c r="E1205" s="556"/>
      <c r="F1205" s="556"/>
      <c r="G1205" s="557"/>
      <c r="H1205" s="304" t="s">
        <v>481</v>
      </c>
      <c r="I1205" s="193"/>
      <c r="J1205" s="514" t="s">
        <v>311</v>
      </c>
      <c r="K1205" s="558"/>
      <c r="L1205" s="558"/>
      <c r="M1205" s="559"/>
    </row>
    <row r="1206" spans="1:13" x14ac:dyDescent="0.25">
      <c r="A1206" s="523" t="s">
        <v>483</v>
      </c>
      <c r="B1206" s="524"/>
      <c r="C1206" s="561">
        <v>40523</v>
      </c>
      <c r="D1206" s="556"/>
      <c r="E1206" s="556"/>
      <c r="F1206" s="556"/>
      <c r="G1206" s="557"/>
      <c r="H1206" s="304" t="s">
        <v>485</v>
      </c>
      <c r="I1206" s="193"/>
      <c r="J1206" s="558">
        <v>8825024042</v>
      </c>
      <c r="K1206" s="558"/>
      <c r="L1206" s="558"/>
      <c r="M1206" s="559"/>
    </row>
    <row r="1207" spans="1:13" x14ac:dyDescent="0.25">
      <c r="A1207" s="523" t="s">
        <v>486</v>
      </c>
      <c r="B1207" s="524"/>
      <c r="C1207" s="519" t="s">
        <v>313</v>
      </c>
      <c r="D1207" s="556"/>
      <c r="E1207" s="556"/>
      <c r="F1207" s="556"/>
      <c r="G1207" s="557"/>
      <c r="H1207" s="523" t="s">
        <v>18</v>
      </c>
      <c r="I1207" s="524"/>
      <c r="J1207" s="514" t="s">
        <v>315</v>
      </c>
      <c r="K1207" s="558"/>
      <c r="L1207" s="558"/>
      <c r="M1207" s="559"/>
    </row>
    <row r="1208" spans="1:13" x14ac:dyDescent="0.25">
      <c r="A1208" s="545" t="s">
        <v>487</v>
      </c>
      <c r="B1208" s="543"/>
      <c r="C1208" s="543"/>
      <c r="D1208" s="543"/>
      <c r="E1208" s="543"/>
      <c r="F1208" s="543"/>
      <c r="G1208" s="543"/>
      <c r="H1208" s="543"/>
      <c r="I1208" s="543"/>
      <c r="J1208" s="543"/>
      <c r="K1208" s="543"/>
      <c r="L1208" s="543"/>
      <c r="M1208" s="546"/>
    </row>
    <row r="1209" spans="1:13" x14ac:dyDescent="0.25">
      <c r="A1209" s="563" t="s">
        <v>488</v>
      </c>
      <c r="B1209" s="542" t="s">
        <v>489</v>
      </c>
      <c r="C1209" s="543"/>
      <c r="D1209" s="543"/>
      <c r="E1209" s="543"/>
      <c r="F1209" s="543"/>
      <c r="G1209" s="544"/>
      <c r="H1209" s="542" t="s">
        <v>490</v>
      </c>
      <c r="I1209" s="543"/>
      <c r="J1209" s="543"/>
      <c r="K1209" s="543"/>
      <c r="L1209" s="543"/>
      <c r="M1209" s="546"/>
    </row>
    <row r="1210" spans="1:13" ht="30" x14ac:dyDescent="0.25">
      <c r="A1210" s="564"/>
      <c r="B1210" s="194" t="s">
        <v>491</v>
      </c>
      <c r="C1210" s="194" t="s">
        <v>571</v>
      </c>
      <c r="D1210" s="194" t="s">
        <v>572</v>
      </c>
      <c r="E1210" s="194" t="s">
        <v>573</v>
      </c>
      <c r="F1210" s="194">
        <v>100</v>
      </c>
      <c r="G1210" s="195" t="s">
        <v>20</v>
      </c>
      <c r="H1210" s="194" t="s">
        <v>492</v>
      </c>
      <c r="I1210" s="194" t="s">
        <v>571</v>
      </c>
      <c r="J1210" s="194" t="s">
        <v>572</v>
      </c>
      <c r="K1210" s="194" t="s">
        <v>493</v>
      </c>
      <c r="L1210" s="194">
        <v>100</v>
      </c>
      <c r="M1210" s="196" t="s">
        <v>20</v>
      </c>
    </row>
    <row r="1211" spans="1:13" x14ac:dyDescent="0.25">
      <c r="A1211" s="303" t="s">
        <v>11</v>
      </c>
      <c r="B1211" s="359">
        <v>6.25</v>
      </c>
      <c r="C1211" s="349">
        <v>3</v>
      </c>
      <c r="D1211" s="349">
        <v>3</v>
      </c>
      <c r="E1211" s="359">
        <v>42</v>
      </c>
      <c r="F1211" s="198">
        <f>SUM(B1211:E1211)</f>
        <v>54.25</v>
      </c>
      <c r="G1211" s="349" t="str">
        <f>IF(F1211&gt;=91,"A1",IF(F1211&gt;=81,"A2",IF(F1211&gt;=71,"B1",IF(F1211&gt;=61,"B2",IF(F1211&gt;=51,"C1",IF(F1211&gt;=41,"C2",IF(F1211&gt;=33,"D","E")))))))</f>
        <v>C1</v>
      </c>
      <c r="H1211" s="349">
        <v>6.25</v>
      </c>
      <c r="I1211" s="349">
        <v>5</v>
      </c>
      <c r="J1211" s="349">
        <v>5</v>
      </c>
      <c r="K1211" s="349">
        <v>53</v>
      </c>
      <c r="L1211" s="349">
        <f>SUM(H1211:K1211)</f>
        <v>69.25</v>
      </c>
      <c r="M1211" s="349" t="str">
        <f t="shared" ref="M1211:M1215" si="126">IF(L1211&gt;=91,"A1",IF(L1211&gt;=81,"A2",IF(L1211&gt;=71,"B1",IF(L1211&gt;=61,"B2",IF(L1211&gt;=51,"C1",IF(L1211&gt;=41,"C2",IF(L1211&gt;=33,"D","E")))))))</f>
        <v>B2</v>
      </c>
    </row>
    <row r="1212" spans="1:13" x14ac:dyDescent="0.25">
      <c r="A1212" s="303" t="s">
        <v>12</v>
      </c>
      <c r="B1212" s="362">
        <v>7.5</v>
      </c>
      <c r="C1212" s="349">
        <v>3</v>
      </c>
      <c r="D1212" s="349">
        <v>3</v>
      </c>
      <c r="E1212" s="349">
        <v>39</v>
      </c>
      <c r="F1212" s="114">
        <f t="shared" ref="F1212:F1215" si="127">(B1212+C1212+D1212+E1212)</f>
        <v>52.5</v>
      </c>
      <c r="G1212" s="349" t="str">
        <f t="shared" ref="G1212:G1215" si="128">IF(F1212&gt;=91,"A1",IF(F1212&gt;=81,"A2",IF(F1212&gt;=71,"B1",IF(F1212&gt;=61,"B2",IF(F1212&gt;=51,"C1",IF(F1212&gt;=41,"C2",IF(F1212&gt;=33,"D","E")))))))</f>
        <v>C1</v>
      </c>
      <c r="H1212" s="366">
        <v>5.5</v>
      </c>
      <c r="I1212" s="349">
        <v>3</v>
      </c>
      <c r="J1212" s="349">
        <v>3</v>
      </c>
      <c r="K1212" s="349">
        <v>64</v>
      </c>
      <c r="L1212" s="349">
        <f t="shared" ref="L1212:L1215" si="129">SUM(H1212:K1212)</f>
        <v>75.5</v>
      </c>
      <c r="M1212" s="349" t="str">
        <f t="shared" si="126"/>
        <v>B1</v>
      </c>
    </row>
    <row r="1213" spans="1:13" x14ac:dyDescent="0.25">
      <c r="A1213" s="303" t="s">
        <v>494</v>
      </c>
      <c r="B1213" s="349">
        <v>1.5</v>
      </c>
      <c r="C1213" s="349">
        <v>3</v>
      </c>
      <c r="D1213" s="349">
        <v>3</v>
      </c>
      <c r="E1213" s="349">
        <v>28</v>
      </c>
      <c r="F1213" s="349">
        <f t="shared" si="127"/>
        <v>35.5</v>
      </c>
      <c r="G1213" s="349" t="str">
        <f t="shared" si="128"/>
        <v>D</v>
      </c>
      <c r="H1213" s="366">
        <v>2.25</v>
      </c>
      <c r="I1213" s="349">
        <v>3.5</v>
      </c>
      <c r="J1213" s="349">
        <v>3</v>
      </c>
      <c r="K1213" s="349">
        <v>28.5</v>
      </c>
      <c r="L1213" s="349">
        <f t="shared" si="129"/>
        <v>37.25</v>
      </c>
      <c r="M1213" s="349" t="str">
        <f t="shared" si="126"/>
        <v>D</v>
      </c>
    </row>
    <row r="1214" spans="1:13" x14ac:dyDescent="0.25">
      <c r="A1214" s="303" t="s">
        <v>23</v>
      </c>
      <c r="B1214" s="349">
        <v>3.75</v>
      </c>
      <c r="C1214" s="349">
        <v>3</v>
      </c>
      <c r="D1214" s="349">
        <v>2</v>
      </c>
      <c r="E1214" s="349">
        <v>19.5</v>
      </c>
      <c r="F1214" s="349">
        <f t="shared" si="127"/>
        <v>28.25</v>
      </c>
      <c r="G1214" s="349" t="str">
        <f t="shared" si="128"/>
        <v>E</v>
      </c>
      <c r="H1214" s="366">
        <v>2.5</v>
      </c>
      <c r="I1214" s="349">
        <v>3</v>
      </c>
      <c r="J1214" s="349">
        <v>3</v>
      </c>
      <c r="K1214" s="349">
        <v>35.5</v>
      </c>
      <c r="L1214" s="349">
        <f t="shared" si="129"/>
        <v>44</v>
      </c>
      <c r="M1214" s="349" t="str">
        <f t="shared" si="126"/>
        <v>C2</v>
      </c>
    </row>
    <row r="1215" spans="1:13" x14ac:dyDescent="0.25">
      <c r="A1215" s="303" t="s">
        <v>26</v>
      </c>
      <c r="B1215" s="114">
        <v>6.5</v>
      </c>
      <c r="C1215" s="349">
        <v>3</v>
      </c>
      <c r="D1215" s="349">
        <v>3</v>
      </c>
      <c r="E1215" s="349">
        <v>34.5</v>
      </c>
      <c r="F1215" s="332">
        <f t="shared" si="127"/>
        <v>47</v>
      </c>
      <c r="G1215" s="349" t="str">
        <f t="shared" si="128"/>
        <v>C2</v>
      </c>
      <c r="H1215" s="349">
        <v>1.75</v>
      </c>
      <c r="I1215" s="349">
        <v>4</v>
      </c>
      <c r="J1215" s="349">
        <v>3</v>
      </c>
      <c r="K1215" s="349">
        <v>30.5</v>
      </c>
      <c r="L1215" s="114">
        <f t="shared" si="129"/>
        <v>39.25</v>
      </c>
      <c r="M1215" s="349" t="str">
        <f t="shared" si="126"/>
        <v>D</v>
      </c>
    </row>
    <row r="1216" spans="1:13" x14ac:dyDescent="0.25">
      <c r="A1216" s="303" t="s">
        <v>574</v>
      </c>
      <c r="B1216" s="349"/>
      <c r="C1216" s="349"/>
      <c r="D1216" s="349"/>
      <c r="E1216" s="367">
        <v>27</v>
      </c>
      <c r="F1216" s="197"/>
      <c r="G1216" s="349"/>
      <c r="H1216" s="349"/>
      <c r="I1216" s="349"/>
      <c r="J1216" s="349"/>
      <c r="K1216" s="349">
        <v>38</v>
      </c>
      <c r="L1216" s="349"/>
      <c r="M1216" s="350"/>
    </row>
    <row r="1217" spans="1:13" x14ac:dyDescent="0.25">
      <c r="A1217" s="303" t="s">
        <v>575</v>
      </c>
      <c r="B1217" s="349"/>
      <c r="C1217" s="349"/>
      <c r="D1217" s="349"/>
      <c r="E1217" s="31">
        <v>28</v>
      </c>
      <c r="F1217" s="349"/>
      <c r="G1217" s="349"/>
      <c r="H1217" s="349"/>
      <c r="I1217" s="349"/>
      <c r="J1217" s="349"/>
      <c r="K1217" s="31">
        <v>34</v>
      </c>
      <c r="L1217" s="349"/>
      <c r="M1217" s="350"/>
    </row>
    <row r="1218" spans="1:13" x14ac:dyDescent="0.25">
      <c r="A1218" s="303" t="s">
        <v>576</v>
      </c>
      <c r="B1218" s="349"/>
      <c r="C1218" s="349"/>
      <c r="D1218" s="349"/>
      <c r="E1218" s="349">
        <v>29</v>
      </c>
      <c r="F1218" s="349"/>
      <c r="G1218" s="349"/>
      <c r="H1218" s="349"/>
      <c r="I1218" s="349"/>
      <c r="J1218" s="349"/>
      <c r="K1218" s="349">
        <v>34</v>
      </c>
      <c r="L1218" s="349"/>
      <c r="M1218" s="350"/>
    </row>
    <row r="1219" spans="1:13" x14ac:dyDescent="0.25">
      <c r="A1219" s="303" t="s">
        <v>577</v>
      </c>
      <c r="B1219" s="349"/>
      <c r="C1219" s="349"/>
      <c r="D1219" s="349"/>
      <c r="E1219" s="349">
        <v>19.5</v>
      </c>
      <c r="F1219" s="349"/>
      <c r="G1219" s="349"/>
      <c r="H1219" s="349"/>
      <c r="I1219" s="349"/>
      <c r="J1219" s="349"/>
      <c r="K1219" s="349">
        <v>21</v>
      </c>
      <c r="L1219" s="349"/>
      <c r="M1219" s="350"/>
    </row>
    <row r="1220" spans="1:13" ht="26.25" x14ac:dyDescent="0.25">
      <c r="A1220" s="303" t="s">
        <v>497</v>
      </c>
      <c r="B1220" s="305">
        <v>500</v>
      </c>
      <c r="C1220" s="301" t="s">
        <v>498</v>
      </c>
      <c r="D1220" s="200">
        <f>(F1211+F1212+F1213+F1214+F1215)</f>
        <v>217.5</v>
      </c>
      <c r="E1220" s="199"/>
      <c r="F1220" s="301" t="s">
        <v>578</v>
      </c>
      <c r="G1220" s="200">
        <f>(D1220/500)*100</f>
        <v>43.5</v>
      </c>
      <c r="H1220" s="199"/>
      <c r="I1220" s="311"/>
      <c r="J1220" s="513" t="s">
        <v>579</v>
      </c>
      <c r="K1220" s="513"/>
      <c r="L1220" s="514" t="str">
        <f>IF(G1220&gt;=91,"A1",IF(G1220&gt;=81,"A2",IF(G1220&gt;=71,"B1",IF(G1220&gt;=61,"B2",IF(G1220&gt;=51,"C1",IF(G1220&gt;=41,"C2",IF(G1220&gt;=33,"D","E")))))))</f>
        <v>C2</v>
      </c>
      <c r="M1220" s="515" t="str">
        <f t="shared" ref="M1220:M1222" si="130">IF(K1220&gt;=91,"A1",IF(K1220&gt;=81,"A2",IF(K1220&gt;=71,"B1",IF(K1220&gt;=61,"B2",IF(K1220&gt;=51,"C1",IF(K1220&gt;=41,"C2",IF(K1220&gt;=33,"D","E")))))))</f>
        <v>E</v>
      </c>
    </row>
    <row r="1221" spans="1:13" ht="26.25" x14ac:dyDescent="0.25">
      <c r="A1221" s="312" t="s">
        <v>499</v>
      </c>
      <c r="B1221" s="305">
        <v>500</v>
      </c>
      <c r="C1221" s="301" t="s">
        <v>500</v>
      </c>
      <c r="D1221" s="200">
        <f>(L1211+L1212+L1213+L1214+L1215)</f>
        <v>265.25</v>
      </c>
      <c r="E1221" s="199"/>
      <c r="F1221" s="301" t="s">
        <v>580</v>
      </c>
      <c r="G1221" s="200">
        <f>D1221/500*100</f>
        <v>53.05</v>
      </c>
      <c r="H1221" s="200"/>
      <c r="I1221" s="313"/>
      <c r="J1221" s="513" t="s">
        <v>581</v>
      </c>
      <c r="K1221" s="513"/>
      <c r="L1221" s="514" t="str">
        <f>IF(G1221&gt;=91,"A1",IF(G1221&gt;=81,"A2",IF(G1221&gt;=71,"B1",IF(G1221&gt;=61,"B2",IF(G1221&gt;=51,"C1",IF(G1221&gt;=41,"C2",IF(G1221&gt;=33,"D","E")))))))</f>
        <v>C1</v>
      </c>
      <c r="M1221" s="515" t="str">
        <f t="shared" si="130"/>
        <v>E</v>
      </c>
    </row>
    <row r="1222" spans="1:13" x14ac:dyDescent="0.25">
      <c r="A1222" s="314" t="s">
        <v>543</v>
      </c>
      <c r="B1222" s="322">
        <v>1000</v>
      </c>
      <c r="C1222" s="322">
        <f>(D1220+D1221)</f>
        <v>482.75</v>
      </c>
      <c r="D1222" s="527"/>
      <c r="E1222" s="527"/>
      <c r="F1222" s="319" t="s">
        <v>582</v>
      </c>
      <c r="G1222" s="319"/>
      <c r="H1222" s="319"/>
      <c r="I1222" s="324">
        <f>(C1222/1000)*100</f>
        <v>48.274999999999999</v>
      </c>
      <c r="J1222" s="319" t="s">
        <v>501</v>
      </c>
      <c r="K1222" s="319"/>
      <c r="L1222" s="528" t="str">
        <f>IF(I1222&gt;=91,"A1",IF(I1222&gt;=81,"A2",IF(I1222&gt;=71,"B1",IF(I1222&gt;=61,"B2",IF(I1222&gt;=51,"C1",IF(I1222&gt;=41,"C2",IF(I1222&gt;=33,"D","E")))))))</f>
        <v>C2</v>
      </c>
      <c r="M1222" s="529" t="str">
        <f t="shared" si="130"/>
        <v>E</v>
      </c>
    </row>
    <row r="1223" spans="1:13" x14ac:dyDescent="0.25">
      <c r="A1223" s="530" t="s">
        <v>376</v>
      </c>
      <c r="B1223" s="531"/>
      <c r="C1223" s="531"/>
      <c r="D1223" s="531"/>
      <c r="E1223" s="531"/>
      <c r="F1223" s="531"/>
      <c r="G1223" s="531"/>
      <c r="H1223" s="531"/>
      <c r="I1223" s="531"/>
      <c r="J1223" s="531"/>
      <c r="K1223" s="531"/>
      <c r="L1223" s="531"/>
      <c r="M1223" s="532"/>
    </row>
    <row r="1224" spans="1:13" x14ac:dyDescent="0.25">
      <c r="A1224" s="509" t="s">
        <v>377</v>
      </c>
      <c r="B1224" s="510"/>
      <c r="C1224" s="510"/>
      <c r="D1224" s="510"/>
      <c r="E1224" s="510"/>
      <c r="F1224" s="510"/>
      <c r="G1224" s="510"/>
      <c r="H1224" s="510"/>
      <c r="I1224" s="510"/>
      <c r="J1224" s="510"/>
      <c r="K1224" s="510"/>
      <c r="L1224" s="510"/>
      <c r="M1224" s="511"/>
    </row>
    <row r="1225" spans="1:13" x14ac:dyDescent="0.25">
      <c r="A1225" s="509" t="s">
        <v>378</v>
      </c>
      <c r="B1225" s="510"/>
      <c r="C1225" s="510"/>
      <c r="D1225" s="510"/>
      <c r="E1225" s="510"/>
      <c r="F1225" s="510" t="s">
        <v>583</v>
      </c>
      <c r="G1225" s="510"/>
      <c r="H1225" s="510"/>
      <c r="I1225" s="510"/>
      <c r="J1225" s="510"/>
      <c r="K1225" s="510" t="s">
        <v>502</v>
      </c>
      <c r="L1225" s="510"/>
      <c r="M1225" s="511"/>
    </row>
    <row r="1226" spans="1:13" x14ac:dyDescent="0.25">
      <c r="A1226" s="525" t="s">
        <v>380</v>
      </c>
      <c r="B1226" s="526"/>
      <c r="C1226" s="526"/>
      <c r="D1226" s="526"/>
      <c r="E1226" s="526"/>
      <c r="F1226" s="514" t="s">
        <v>402</v>
      </c>
      <c r="G1226" s="514"/>
      <c r="H1226" s="514"/>
      <c r="I1226" s="514"/>
      <c r="J1226" s="514"/>
      <c r="K1226" s="514" t="s">
        <v>402</v>
      </c>
      <c r="L1226" s="514"/>
      <c r="M1226" s="515"/>
    </row>
    <row r="1227" spans="1:13" x14ac:dyDescent="0.25">
      <c r="A1227" s="509" t="s">
        <v>381</v>
      </c>
      <c r="B1227" s="510"/>
      <c r="C1227" s="510"/>
      <c r="D1227" s="510"/>
      <c r="E1227" s="510"/>
      <c r="F1227" s="510"/>
      <c r="G1227" s="510"/>
      <c r="H1227" s="510"/>
      <c r="I1227" s="510"/>
      <c r="J1227" s="510"/>
      <c r="K1227" s="510"/>
      <c r="L1227" s="510"/>
      <c r="M1227" s="511"/>
    </row>
    <row r="1228" spans="1:13" x14ac:dyDescent="0.25">
      <c r="A1228" s="509" t="s">
        <v>378</v>
      </c>
      <c r="B1228" s="510"/>
      <c r="C1228" s="510"/>
      <c r="D1228" s="510"/>
      <c r="E1228" s="510"/>
      <c r="F1228" s="510" t="s">
        <v>583</v>
      </c>
      <c r="G1228" s="510"/>
      <c r="H1228" s="510"/>
      <c r="I1228" s="510"/>
      <c r="J1228" s="510"/>
      <c r="K1228" s="510" t="s">
        <v>502</v>
      </c>
      <c r="L1228" s="510"/>
      <c r="M1228" s="511"/>
    </row>
    <row r="1229" spans="1:13" x14ac:dyDescent="0.25">
      <c r="A1229" s="523" t="s">
        <v>382</v>
      </c>
      <c r="B1229" s="524"/>
      <c r="C1229" s="524"/>
      <c r="D1229" s="524"/>
      <c r="E1229" s="524"/>
      <c r="F1229" s="510" t="s">
        <v>402</v>
      </c>
      <c r="G1229" s="510"/>
      <c r="H1229" s="510"/>
      <c r="I1229" s="510"/>
      <c r="J1229" s="510"/>
      <c r="K1229" s="510" t="s">
        <v>397</v>
      </c>
      <c r="L1229" s="510"/>
      <c r="M1229" s="511"/>
    </row>
    <row r="1230" spans="1:13" x14ac:dyDescent="0.25">
      <c r="A1230" s="523" t="s">
        <v>383</v>
      </c>
      <c r="B1230" s="524"/>
      <c r="C1230" s="524"/>
      <c r="D1230" s="524"/>
      <c r="E1230" s="524"/>
      <c r="F1230" s="514" t="s">
        <v>402</v>
      </c>
      <c r="G1230" s="514"/>
      <c r="H1230" s="514"/>
      <c r="I1230" s="514"/>
      <c r="J1230" s="514"/>
      <c r="K1230" s="514" t="s">
        <v>402</v>
      </c>
      <c r="L1230" s="514"/>
      <c r="M1230" s="515"/>
    </row>
    <row r="1231" spans="1:13" x14ac:dyDescent="0.25">
      <c r="A1231" s="516" t="s">
        <v>384</v>
      </c>
      <c r="B1231" s="517"/>
      <c r="C1231" s="517"/>
      <c r="D1231" s="517"/>
      <c r="E1231" s="518"/>
      <c r="F1231" s="519" t="s">
        <v>402</v>
      </c>
      <c r="G1231" s="520"/>
      <c r="H1231" s="520"/>
      <c r="I1231" s="520"/>
      <c r="J1231" s="521"/>
      <c r="K1231" s="519" t="s">
        <v>397</v>
      </c>
      <c r="L1231" s="520"/>
      <c r="M1231" s="522"/>
    </row>
    <row r="1232" spans="1:13" x14ac:dyDescent="0.25">
      <c r="A1232" s="516" t="s">
        <v>385</v>
      </c>
      <c r="B1232" s="517"/>
      <c r="C1232" s="517"/>
      <c r="D1232" s="517"/>
      <c r="E1232" s="518"/>
      <c r="F1232" s="519" t="s">
        <v>397</v>
      </c>
      <c r="G1232" s="520"/>
      <c r="H1232" s="520"/>
      <c r="I1232" s="520"/>
      <c r="J1232" s="521"/>
      <c r="K1232" s="519" t="s">
        <v>397</v>
      </c>
      <c r="L1232" s="520"/>
      <c r="M1232" s="522"/>
    </row>
    <row r="1233" spans="1:13" x14ac:dyDescent="0.25">
      <c r="A1233" s="509" t="s">
        <v>386</v>
      </c>
      <c r="B1233" s="510"/>
      <c r="C1233" s="510"/>
      <c r="D1233" s="510"/>
      <c r="E1233" s="510"/>
      <c r="F1233" s="510"/>
      <c r="G1233" s="510"/>
      <c r="H1233" s="510"/>
      <c r="I1233" s="510"/>
      <c r="J1233" s="510"/>
      <c r="K1233" s="510"/>
      <c r="L1233" s="510"/>
      <c r="M1233" s="511"/>
    </row>
    <row r="1234" spans="1:13" x14ac:dyDescent="0.25">
      <c r="A1234" s="509" t="s">
        <v>378</v>
      </c>
      <c r="B1234" s="510"/>
      <c r="C1234" s="510"/>
      <c r="D1234" s="510"/>
      <c r="E1234" s="510"/>
      <c r="F1234" s="510" t="s">
        <v>583</v>
      </c>
      <c r="G1234" s="510"/>
      <c r="H1234" s="510"/>
      <c r="I1234" s="510"/>
      <c r="J1234" s="510"/>
      <c r="K1234" s="510" t="s">
        <v>502</v>
      </c>
      <c r="L1234" s="510"/>
      <c r="M1234" s="511"/>
    </row>
    <row r="1235" spans="1:13" x14ac:dyDescent="0.25">
      <c r="A1235" s="525" t="s">
        <v>387</v>
      </c>
      <c r="B1235" s="526"/>
      <c r="C1235" s="526"/>
      <c r="D1235" s="526"/>
      <c r="E1235" s="526"/>
      <c r="F1235" s="526"/>
      <c r="G1235" s="514" t="s">
        <v>601</v>
      </c>
      <c r="H1235" s="514"/>
      <c r="I1235" s="514"/>
      <c r="J1235" s="514"/>
      <c r="K1235" s="514"/>
      <c r="L1235" s="514"/>
      <c r="M1235" s="515"/>
    </row>
    <row r="1236" spans="1:13" x14ac:dyDescent="0.25">
      <c r="A1236" s="303" t="s">
        <v>503</v>
      </c>
      <c r="B1236" s="519" t="s">
        <v>608</v>
      </c>
      <c r="C1236" s="520"/>
      <c r="D1236" s="520"/>
      <c r="E1236" s="520"/>
      <c r="F1236" s="520"/>
      <c r="G1236" s="520"/>
      <c r="H1236" s="520"/>
      <c r="I1236" s="520"/>
      <c r="J1236" s="520"/>
      <c r="K1236" s="520"/>
      <c r="L1236" s="520"/>
      <c r="M1236" s="522"/>
    </row>
    <row r="1237" spans="1:13" x14ac:dyDescent="0.25">
      <c r="A1237" s="303" t="s">
        <v>388</v>
      </c>
      <c r="B1237" s="519" t="s">
        <v>607</v>
      </c>
      <c r="C1237" s="520"/>
      <c r="D1237" s="520"/>
      <c r="E1237" s="520"/>
      <c r="F1237" s="520"/>
      <c r="G1237" s="520"/>
      <c r="H1237" s="520"/>
      <c r="I1237" s="520"/>
      <c r="J1237" s="520"/>
      <c r="K1237" s="520"/>
      <c r="L1237" s="520"/>
      <c r="M1237" s="522"/>
    </row>
    <row r="1238" spans="1:13" x14ac:dyDescent="0.25">
      <c r="A1238" s="509" t="s">
        <v>584</v>
      </c>
      <c r="B1238" s="510"/>
      <c r="C1238" s="510"/>
      <c r="D1238" s="510" t="s">
        <v>613</v>
      </c>
      <c r="E1238" s="510"/>
      <c r="F1238" s="510"/>
      <c r="G1238" s="510"/>
      <c r="H1238" s="510"/>
      <c r="I1238" s="510"/>
      <c r="J1238" s="510" t="s">
        <v>504</v>
      </c>
      <c r="K1238" s="510"/>
      <c r="L1238" s="510"/>
      <c r="M1238" s="511"/>
    </row>
    <row r="1239" spans="1:13" x14ac:dyDescent="0.25">
      <c r="A1239" s="509"/>
      <c r="B1239" s="510"/>
      <c r="C1239" s="510"/>
      <c r="D1239" s="510"/>
      <c r="E1239" s="510"/>
      <c r="F1239" s="510"/>
      <c r="G1239" s="510"/>
      <c r="H1239" s="510"/>
      <c r="I1239" s="510"/>
      <c r="J1239" s="510"/>
      <c r="K1239" s="510"/>
      <c r="L1239" s="510"/>
      <c r="M1239" s="511"/>
    </row>
    <row r="1240" spans="1:13" x14ac:dyDescent="0.25">
      <c r="A1240" s="509"/>
      <c r="B1240" s="510"/>
      <c r="C1240" s="510"/>
      <c r="D1240" s="510"/>
      <c r="E1240" s="510"/>
      <c r="F1240" s="510"/>
      <c r="G1240" s="510"/>
      <c r="H1240" s="510"/>
      <c r="I1240" s="510"/>
      <c r="J1240" s="510"/>
      <c r="K1240" s="510"/>
      <c r="L1240" s="510"/>
      <c r="M1240" s="511"/>
    </row>
    <row r="1241" spans="1:13" x14ac:dyDescent="0.25">
      <c r="A1241" s="509"/>
      <c r="B1241" s="510"/>
      <c r="C1241" s="510"/>
      <c r="D1241" s="510"/>
      <c r="E1241" s="510"/>
      <c r="F1241" s="510"/>
      <c r="G1241" s="510"/>
      <c r="H1241" s="510"/>
      <c r="I1241" s="510"/>
      <c r="J1241" s="510"/>
      <c r="K1241" s="510"/>
      <c r="L1241" s="510"/>
      <c r="M1241" s="511"/>
    </row>
    <row r="1242" spans="1:13" x14ac:dyDescent="0.25">
      <c r="A1242" s="551" t="s">
        <v>389</v>
      </c>
      <c r="B1242" s="552"/>
      <c r="C1242" s="552"/>
      <c r="D1242" s="552"/>
      <c r="E1242" s="552"/>
      <c r="F1242" s="552"/>
      <c r="G1242" s="552"/>
      <c r="H1242" s="553" t="s">
        <v>390</v>
      </c>
      <c r="I1242" s="554"/>
      <c r="J1242" s="554"/>
      <c r="K1242" s="554"/>
      <c r="L1242" s="554"/>
      <c r="M1242" s="555"/>
    </row>
    <row r="1243" spans="1:13" x14ac:dyDescent="0.25">
      <c r="A1243" s="306" t="s">
        <v>391</v>
      </c>
      <c r="B1243" s="552" t="s">
        <v>20</v>
      </c>
      <c r="C1243" s="552"/>
      <c r="D1243" s="316" t="s">
        <v>391</v>
      </c>
      <c r="E1243" s="307"/>
      <c r="F1243" s="552" t="s">
        <v>20</v>
      </c>
      <c r="G1243" s="552"/>
      <c r="H1243" s="317"/>
      <c r="I1243" s="317"/>
      <c r="J1243" s="318" t="s">
        <v>392</v>
      </c>
      <c r="K1243" s="317"/>
      <c r="L1243" s="318" t="s">
        <v>20</v>
      </c>
      <c r="M1243" s="201"/>
    </row>
    <row r="1244" spans="1:13" x14ac:dyDescent="0.25">
      <c r="A1244" s="202" t="s">
        <v>393</v>
      </c>
      <c r="B1244" s="548" t="s">
        <v>394</v>
      </c>
      <c r="C1244" s="548"/>
      <c r="D1244" s="548" t="s">
        <v>395</v>
      </c>
      <c r="E1244" s="548"/>
      <c r="F1244" s="548" t="s">
        <v>396</v>
      </c>
      <c r="G1244" s="548"/>
      <c r="H1244" s="317"/>
      <c r="I1244" s="317"/>
      <c r="J1244" s="549">
        <v>3</v>
      </c>
      <c r="K1244" s="550"/>
      <c r="L1244" s="307" t="s">
        <v>397</v>
      </c>
      <c r="M1244" s="201"/>
    </row>
    <row r="1245" spans="1:13" x14ac:dyDescent="0.25">
      <c r="A1245" s="202" t="s">
        <v>398</v>
      </c>
      <c r="B1245" s="548" t="s">
        <v>399</v>
      </c>
      <c r="C1245" s="548"/>
      <c r="D1245" s="548" t="s">
        <v>400</v>
      </c>
      <c r="E1245" s="548"/>
      <c r="F1245" s="548" t="s">
        <v>401</v>
      </c>
      <c r="G1245" s="548"/>
      <c r="H1245" s="317"/>
      <c r="I1245" s="317"/>
      <c r="J1245" s="549">
        <v>2</v>
      </c>
      <c r="K1245" s="550"/>
      <c r="L1245" s="307" t="s">
        <v>402</v>
      </c>
      <c r="M1245" s="201"/>
    </row>
    <row r="1246" spans="1:13" x14ac:dyDescent="0.25">
      <c r="A1246" s="202" t="s">
        <v>403</v>
      </c>
      <c r="B1246" s="548" t="s">
        <v>404</v>
      </c>
      <c r="C1246" s="548"/>
      <c r="D1246" s="548" t="s">
        <v>405</v>
      </c>
      <c r="E1246" s="548"/>
      <c r="F1246" s="548" t="s">
        <v>406</v>
      </c>
      <c r="G1246" s="548"/>
      <c r="H1246" s="317"/>
      <c r="I1246" s="317"/>
      <c r="J1246" s="549">
        <v>1</v>
      </c>
      <c r="K1246" s="550"/>
      <c r="L1246" s="307" t="s">
        <v>407</v>
      </c>
      <c r="M1246" s="201"/>
    </row>
    <row r="1247" spans="1:13" ht="15.75" thickBot="1" x14ac:dyDescent="0.3">
      <c r="A1247" s="203" t="s">
        <v>408</v>
      </c>
      <c r="B1247" s="560" t="s">
        <v>409</v>
      </c>
      <c r="C1247" s="560"/>
      <c r="D1247" s="560" t="s">
        <v>410</v>
      </c>
      <c r="E1247" s="560"/>
      <c r="F1247" s="560" t="s">
        <v>411</v>
      </c>
      <c r="G1247" s="560"/>
      <c r="H1247" s="204"/>
      <c r="I1247" s="204"/>
      <c r="J1247" s="204"/>
      <c r="K1247" s="204"/>
      <c r="L1247" s="204"/>
      <c r="M1247" s="205"/>
    </row>
    <row r="1248" spans="1:13" ht="15.75" thickBot="1" x14ac:dyDescent="0.3"/>
    <row r="1249" spans="1:13" ht="15.75" x14ac:dyDescent="0.25">
      <c r="A1249" s="188"/>
      <c r="B1249" s="533" t="s">
        <v>470</v>
      </c>
      <c r="C1249" s="533"/>
      <c r="D1249" s="533"/>
      <c r="E1249" s="533"/>
      <c r="F1249" s="533"/>
      <c r="G1249" s="533"/>
      <c r="H1249" s="533"/>
      <c r="I1249" s="534"/>
      <c r="J1249" s="535" t="s">
        <v>471</v>
      </c>
      <c r="K1249" s="533"/>
      <c r="L1249" s="533"/>
      <c r="M1249" s="536"/>
    </row>
    <row r="1250" spans="1:13" ht="21" x14ac:dyDescent="0.35">
      <c r="A1250" s="537" t="s">
        <v>472</v>
      </c>
      <c r="B1250" s="538"/>
      <c r="C1250" s="538"/>
      <c r="D1250" s="538"/>
      <c r="E1250" s="538"/>
      <c r="F1250" s="538"/>
      <c r="G1250" s="538"/>
      <c r="H1250" s="538"/>
      <c r="I1250" s="538"/>
      <c r="J1250" s="538"/>
      <c r="K1250" s="538"/>
      <c r="L1250" s="538"/>
      <c r="M1250" s="539"/>
    </row>
    <row r="1251" spans="1:13" ht="21" x14ac:dyDescent="0.35">
      <c r="A1251" s="189"/>
      <c r="B1251" s="540" t="s">
        <v>473</v>
      </c>
      <c r="C1251" s="540"/>
      <c r="D1251" s="540"/>
      <c r="E1251" s="541"/>
      <c r="F1251" s="190" t="s">
        <v>474</v>
      </c>
      <c r="G1251" s="190"/>
      <c r="H1251" s="542" t="s">
        <v>475</v>
      </c>
      <c r="I1251" s="543"/>
      <c r="J1251" s="544"/>
      <c r="K1251" s="191" t="s">
        <v>476</v>
      </c>
      <c r="L1251" s="304"/>
      <c r="M1251" s="192"/>
    </row>
    <row r="1252" spans="1:13" x14ac:dyDescent="0.25">
      <c r="A1252" s="545" t="s">
        <v>542</v>
      </c>
      <c r="B1252" s="543"/>
      <c r="C1252" s="543"/>
      <c r="D1252" s="543"/>
      <c r="E1252" s="543"/>
      <c r="F1252" s="543"/>
      <c r="G1252" s="543"/>
      <c r="H1252" s="543"/>
      <c r="I1252" s="543"/>
      <c r="J1252" s="543"/>
      <c r="K1252" s="543"/>
      <c r="L1252" s="543"/>
      <c r="M1252" s="546"/>
    </row>
    <row r="1253" spans="1:13" x14ac:dyDescent="0.25">
      <c r="A1253" s="516" t="s">
        <v>477</v>
      </c>
      <c r="B1253" s="517"/>
      <c r="C1253" s="517"/>
      <c r="D1253" s="517"/>
      <c r="E1253" s="517"/>
      <c r="F1253" s="517"/>
      <c r="G1253" s="517"/>
      <c r="H1253" s="517"/>
      <c r="I1253" s="517"/>
      <c r="J1253" s="517"/>
      <c r="K1253" s="517"/>
      <c r="L1253" s="517"/>
      <c r="M1253" s="547"/>
    </row>
    <row r="1254" spans="1:13" x14ac:dyDescent="0.25">
      <c r="A1254" s="523" t="s">
        <v>478</v>
      </c>
      <c r="B1254" s="524"/>
      <c r="C1254" s="519" t="s">
        <v>359</v>
      </c>
      <c r="D1254" s="556"/>
      <c r="E1254" s="556"/>
      <c r="F1254" s="556"/>
      <c r="G1254" s="557"/>
      <c r="H1254" s="304" t="s">
        <v>479</v>
      </c>
      <c r="I1254" s="193"/>
      <c r="J1254" s="558">
        <v>27</v>
      </c>
      <c r="K1254" s="558"/>
      <c r="L1254" s="558"/>
      <c r="M1254" s="559"/>
    </row>
    <row r="1255" spans="1:13" x14ac:dyDescent="0.25">
      <c r="A1255" s="523" t="s">
        <v>480</v>
      </c>
      <c r="B1255" s="524"/>
      <c r="C1255" s="519" t="s">
        <v>343</v>
      </c>
      <c r="D1255" s="556"/>
      <c r="E1255" s="556"/>
      <c r="F1255" s="556"/>
      <c r="G1255" s="557"/>
      <c r="H1255" s="304" t="s">
        <v>481</v>
      </c>
      <c r="I1255" s="193"/>
      <c r="J1255" s="514" t="s">
        <v>537</v>
      </c>
      <c r="K1255" s="558"/>
      <c r="L1255" s="558"/>
      <c r="M1255" s="559"/>
    </row>
    <row r="1256" spans="1:13" x14ac:dyDescent="0.25">
      <c r="A1256" s="523" t="s">
        <v>483</v>
      </c>
      <c r="B1256" s="524"/>
      <c r="C1256" s="561">
        <v>39913</v>
      </c>
      <c r="D1256" s="556"/>
      <c r="E1256" s="556"/>
      <c r="F1256" s="556"/>
      <c r="G1256" s="557"/>
      <c r="H1256" s="304" t="s">
        <v>485</v>
      </c>
      <c r="I1256" s="193"/>
      <c r="J1256" s="558">
        <v>9149761905</v>
      </c>
      <c r="K1256" s="558"/>
      <c r="L1256" s="558"/>
      <c r="M1256" s="559"/>
    </row>
    <row r="1257" spans="1:13" x14ac:dyDescent="0.25">
      <c r="A1257" s="523" t="s">
        <v>486</v>
      </c>
      <c r="B1257" s="524"/>
      <c r="C1257" s="519" t="s">
        <v>320</v>
      </c>
      <c r="D1257" s="556"/>
      <c r="E1257" s="556"/>
      <c r="F1257" s="556"/>
      <c r="G1257" s="557"/>
      <c r="H1257" s="523" t="s">
        <v>18</v>
      </c>
      <c r="I1257" s="524"/>
      <c r="J1257" s="514" t="s">
        <v>321</v>
      </c>
      <c r="K1257" s="558"/>
      <c r="L1257" s="558"/>
      <c r="M1257" s="559"/>
    </row>
    <row r="1258" spans="1:13" x14ac:dyDescent="0.25">
      <c r="A1258" s="545" t="s">
        <v>487</v>
      </c>
      <c r="B1258" s="543"/>
      <c r="C1258" s="543"/>
      <c r="D1258" s="543"/>
      <c r="E1258" s="543"/>
      <c r="F1258" s="543"/>
      <c r="G1258" s="543"/>
      <c r="H1258" s="543"/>
      <c r="I1258" s="543"/>
      <c r="J1258" s="543"/>
      <c r="K1258" s="543"/>
      <c r="L1258" s="543"/>
      <c r="M1258" s="546"/>
    </row>
    <row r="1259" spans="1:13" x14ac:dyDescent="0.25">
      <c r="A1259" s="563" t="s">
        <v>488</v>
      </c>
      <c r="B1259" s="542" t="s">
        <v>489</v>
      </c>
      <c r="C1259" s="543"/>
      <c r="D1259" s="543"/>
      <c r="E1259" s="543"/>
      <c r="F1259" s="543"/>
      <c r="G1259" s="544"/>
      <c r="H1259" s="542" t="s">
        <v>490</v>
      </c>
      <c r="I1259" s="543"/>
      <c r="J1259" s="543"/>
      <c r="K1259" s="543"/>
      <c r="L1259" s="543"/>
      <c r="M1259" s="546"/>
    </row>
    <row r="1260" spans="1:13" ht="30" x14ac:dyDescent="0.25">
      <c r="A1260" s="564"/>
      <c r="B1260" s="194" t="s">
        <v>491</v>
      </c>
      <c r="C1260" s="194" t="s">
        <v>571</v>
      </c>
      <c r="D1260" s="194" t="s">
        <v>572</v>
      </c>
      <c r="E1260" s="194" t="s">
        <v>573</v>
      </c>
      <c r="F1260" s="194">
        <v>100</v>
      </c>
      <c r="G1260" s="195" t="s">
        <v>20</v>
      </c>
      <c r="H1260" s="194" t="s">
        <v>492</v>
      </c>
      <c r="I1260" s="194" t="s">
        <v>571</v>
      </c>
      <c r="J1260" s="194" t="s">
        <v>572</v>
      </c>
      <c r="K1260" s="194" t="s">
        <v>493</v>
      </c>
      <c r="L1260" s="194">
        <v>100</v>
      </c>
      <c r="M1260" s="196" t="s">
        <v>20</v>
      </c>
    </row>
    <row r="1261" spans="1:13" x14ac:dyDescent="0.25">
      <c r="A1261" s="303" t="s">
        <v>11</v>
      </c>
      <c r="B1261" s="359">
        <v>9.75</v>
      </c>
      <c r="C1261" s="349">
        <v>5</v>
      </c>
      <c r="D1261" s="349">
        <v>5</v>
      </c>
      <c r="E1261" s="359">
        <v>77.5</v>
      </c>
      <c r="F1261" s="198">
        <f>SUM(B1261:E1261)</f>
        <v>97.25</v>
      </c>
      <c r="G1261" s="349" t="str">
        <f>IF(F1261&gt;=91,"A1",IF(F1261&gt;=81,"A2",IF(F1261&gt;=71,"B1",IF(F1261&gt;=61,"B2",IF(F1261&gt;=51,"C1",IF(F1261&gt;=41,"C2",IF(F1261&gt;=33,"D","E")))))))</f>
        <v>A1</v>
      </c>
      <c r="H1261" s="349">
        <v>9.75</v>
      </c>
      <c r="I1261" s="349">
        <v>5</v>
      </c>
      <c r="J1261" s="349">
        <v>5</v>
      </c>
      <c r="K1261" s="351">
        <v>77</v>
      </c>
      <c r="L1261" s="351">
        <f>SUM(H1261:K1261)</f>
        <v>96.75</v>
      </c>
      <c r="M1261" s="150" t="str">
        <f t="shared" ref="M1261:M1265" si="131">IF(L1261&gt;=91,"A1",IF(L1261&gt;=81,"A2",IF(L1261&gt;=71,"B1",IF(L1261&gt;=61,"B2",IF(L1261&gt;=51,"C1",IF(L1261&gt;=41,"C2",IF(L1261&gt;=33,"D","E")))))))</f>
        <v>A1</v>
      </c>
    </row>
    <row r="1262" spans="1:13" ht="15.75" x14ac:dyDescent="0.25">
      <c r="A1262" s="303" t="s">
        <v>12</v>
      </c>
      <c r="B1262" s="362">
        <v>9.75</v>
      </c>
      <c r="C1262" s="349">
        <v>5</v>
      </c>
      <c r="D1262" s="349">
        <v>5</v>
      </c>
      <c r="E1262" s="349">
        <v>79</v>
      </c>
      <c r="F1262" s="198">
        <f t="shared" ref="F1262:F1265" si="132">(B1262+C1262+D1262+E1262)</f>
        <v>98.75</v>
      </c>
      <c r="G1262" s="349" t="str">
        <f t="shared" ref="G1262:G1265" si="133">IF(F1262&gt;=91,"A1",IF(F1262&gt;=81,"A2",IF(F1262&gt;=71,"B1",IF(F1262&gt;=61,"B2",IF(F1262&gt;=51,"C1",IF(F1262&gt;=41,"C2",IF(F1262&gt;=33,"D","E")))))))</f>
        <v>A1</v>
      </c>
      <c r="H1262" s="363">
        <v>9.75</v>
      </c>
      <c r="I1262" s="349">
        <v>5</v>
      </c>
      <c r="J1262" s="349">
        <v>5</v>
      </c>
      <c r="K1262" s="349">
        <v>79.5</v>
      </c>
      <c r="L1262" s="349">
        <f t="shared" ref="L1262:L1265" si="134">SUM(H1262:K1262)</f>
        <v>99.25</v>
      </c>
      <c r="M1262" s="349" t="str">
        <f t="shared" si="131"/>
        <v>A1</v>
      </c>
    </row>
    <row r="1263" spans="1:13" ht="15.75" x14ac:dyDescent="0.25">
      <c r="A1263" s="303" t="s">
        <v>494</v>
      </c>
      <c r="B1263" s="349">
        <v>10</v>
      </c>
      <c r="C1263" s="349">
        <v>5</v>
      </c>
      <c r="D1263" s="349">
        <v>5</v>
      </c>
      <c r="E1263" s="349">
        <v>79.5</v>
      </c>
      <c r="F1263" s="349">
        <f t="shared" si="132"/>
        <v>99.5</v>
      </c>
      <c r="G1263" s="349" t="str">
        <f t="shared" si="133"/>
        <v>A1</v>
      </c>
      <c r="H1263" s="363">
        <v>10</v>
      </c>
      <c r="I1263" s="349">
        <v>5</v>
      </c>
      <c r="J1263" s="349">
        <v>5</v>
      </c>
      <c r="K1263" s="349">
        <v>78</v>
      </c>
      <c r="L1263" s="349">
        <f t="shared" si="134"/>
        <v>98</v>
      </c>
      <c r="M1263" s="349" t="str">
        <f t="shared" si="131"/>
        <v>A1</v>
      </c>
    </row>
    <row r="1264" spans="1:13" ht="15.75" x14ac:dyDescent="0.25">
      <c r="A1264" s="303" t="s">
        <v>23</v>
      </c>
      <c r="B1264" s="349">
        <v>10</v>
      </c>
      <c r="C1264" s="349">
        <v>5</v>
      </c>
      <c r="D1264" s="349">
        <v>5</v>
      </c>
      <c r="E1264" s="349">
        <v>79</v>
      </c>
      <c r="F1264" s="349">
        <f t="shared" si="132"/>
        <v>99</v>
      </c>
      <c r="G1264" s="349" t="str">
        <f t="shared" si="133"/>
        <v>A1</v>
      </c>
      <c r="H1264" s="363">
        <v>10</v>
      </c>
      <c r="I1264" s="349">
        <v>5</v>
      </c>
      <c r="J1264" s="349">
        <v>5</v>
      </c>
      <c r="K1264" s="349">
        <v>78.5</v>
      </c>
      <c r="L1264" s="349">
        <f t="shared" si="134"/>
        <v>98.5</v>
      </c>
      <c r="M1264" s="349" t="str">
        <f t="shared" si="131"/>
        <v>A1</v>
      </c>
    </row>
    <row r="1265" spans="1:13" x14ac:dyDescent="0.25">
      <c r="A1265" s="303" t="s">
        <v>26</v>
      </c>
      <c r="B1265" s="332">
        <v>10</v>
      </c>
      <c r="C1265" s="349">
        <v>5</v>
      </c>
      <c r="D1265" s="349">
        <v>5</v>
      </c>
      <c r="E1265" s="349">
        <v>78</v>
      </c>
      <c r="F1265" s="332">
        <f t="shared" si="132"/>
        <v>98</v>
      </c>
      <c r="G1265" s="349" t="str">
        <f t="shared" si="133"/>
        <v>A1</v>
      </c>
      <c r="H1265" s="349">
        <v>9.5</v>
      </c>
      <c r="I1265" s="349">
        <v>5</v>
      </c>
      <c r="J1265" s="349">
        <v>5</v>
      </c>
      <c r="K1265" s="349">
        <v>79</v>
      </c>
      <c r="L1265" s="114">
        <f t="shared" si="134"/>
        <v>98.5</v>
      </c>
      <c r="M1265" s="349" t="str">
        <f t="shared" si="131"/>
        <v>A1</v>
      </c>
    </row>
    <row r="1266" spans="1:13" ht="15.75" x14ac:dyDescent="0.25">
      <c r="A1266" s="303" t="s">
        <v>574</v>
      </c>
      <c r="B1266" s="349"/>
      <c r="C1266" s="349"/>
      <c r="D1266" s="349"/>
      <c r="E1266" s="364">
        <v>50</v>
      </c>
      <c r="F1266" s="197"/>
      <c r="G1266" s="349"/>
      <c r="H1266" s="349"/>
      <c r="I1266" s="349"/>
      <c r="J1266" s="349"/>
      <c r="K1266" s="349">
        <v>50</v>
      </c>
      <c r="L1266" s="349"/>
      <c r="M1266" s="350"/>
    </row>
    <row r="1267" spans="1:13" x14ac:dyDescent="0.25">
      <c r="A1267" s="303" t="s">
        <v>575</v>
      </c>
      <c r="B1267" s="349"/>
      <c r="C1267" s="349"/>
      <c r="D1267" s="349"/>
      <c r="E1267" s="31">
        <v>49</v>
      </c>
      <c r="F1267" s="349"/>
      <c r="G1267" s="349"/>
      <c r="H1267" s="349"/>
      <c r="I1267" s="349"/>
      <c r="J1267" s="349"/>
      <c r="K1267" s="31">
        <v>50</v>
      </c>
      <c r="L1267" s="349"/>
      <c r="M1267" s="350"/>
    </row>
    <row r="1268" spans="1:13" x14ac:dyDescent="0.25">
      <c r="A1268" s="303" t="s">
        <v>576</v>
      </c>
      <c r="B1268" s="349"/>
      <c r="C1268" s="349"/>
      <c r="D1268" s="349"/>
      <c r="E1268" s="349">
        <v>49</v>
      </c>
      <c r="F1268" s="349"/>
      <c r="G1268" s="349"/>
      <c r="H1268" s="349"/>
      <c r="I1268" s="349"/>
      <c r="J1268" s="349"/>
      <c r="K1268" s="349">
        <v>50</v>
      </c>
      <c r="L1268" s="349"/>
      <c r="M1268" s="350"/>
    </row>
    <row r="1269" spans="1:13" x14ac:dyDescent="0.25">
      <c r="A1269" s="303" t="s">
        <v>577</v>
      </c>
      <c r="B1269" s="349"/>
      <c r="C1269" s="349"/>
      <c r="D1269" s="349"/>
      <c r="E1269" s="349">
        <v>50</v>
      </c>
      <c r="F1269" s="349"/>
      <c r="G1269" s="349"/>
      <c r="H1269" s="349"/>
      <c r="I1269" s="349"/>
      <c r="J1269" s="349"/>
      <c r="K1269" s="349">
        <v>49</v>
      </c>
      <c r="L1269" s="349"/>
      <c r="M1269" s="350"/>
    </row>
    <row r="1270" spans="1:13" ht="26.25" x14ac:dyDescent="0.25">
      <c r="A1270" s="303" t="s">
        <v>497</v>
      </c>
      <c r="B1270" s="349">
        <v>500</v>
      </c>
      <c r="C1270" s="346" t="s">
        <v>498</v>
      </c>
      <c r="D1270" s="200">
        <f>(F1261+F1262+F1263+F1264+F1265)</f>
        <v>492.5</v>
      </c>
      <c r="E1270" s="199"/>
      <c r="F1270" s="346" t="s">
        <v>578</v>
      </c>
      <c r="G1270" s="200">
        <f>(D1270/500)*100</f>
        <v>98.5</v>
      </c>
      <c r="H1270" s="199"/>
      <c r="I1270" s="311"/>
      <c r="J1270" s="513" t="s">
        <v>579</v>
      </c>
      <c r="K1270" s="513"/>
      <c r="L1270" s="558" t="str">
        <f>IF(G1270&gt;=91,"A1",IF(G1270&gt;=81,"A2",IF(G1270&gt;=71,"B1",IF(G1270&gt;=61,"B2",IF(G1270&gt;=51,"C1",IF(G1270&gt;=41,"C2",IF(G1270&gt;=33,"D","E")))))))</f>
        <v>A1</v>
      </c>
      <c r="M1270" s="559" t="str">
        <f t="shared" ref="M1270:M1272" si="135">IF(K1270&gt;=91,"A1",IF(K1270&gt;=81,"A2",IF(K1270&gt;=71,"B1",IF(K1270&gt;=61,"B2",IF(K1270&gt;=51,"C1",IF(K1270&gt;=41,"C2",IF(K1270&gt;=33,"D","E")))))))</f>
        <v>E</v>
      </c>
    </row>
    <row r="1271" spans="1:13" ht="26.25" x14ac:dyDescent="0.25">
      <c r="A1271" s="312" t="s">
        <v>499</v>
      </c>
      <c r="B1271" s="349">
        <v>500</v>
      </c>
      <c r="C1271" s="346" t="s">
        <v>500</v>
      </c>
      <c r="D1271" s="200">
        <f>(L1261+L1262+L1263+L1264+L1265)</f>
        <v>491</v>
      </c>
      <c r="E1271" s="199"/>
      <c r="F1271" s="346" t="s">
        <v>580</v>
      </c>
      <c r="G1271" s="200">
        <f>D1271/500*100</f>
        <v>98.2</v>
      </c>
      <c r="H1271" s="200"/>
      <c r="I1271" s="313"/>
      <c r="J1271" s="513" t="s">
        <v>581</v>
      </c>
      <c r="K1271" s="513"/>
      <c r="L1271" s="558" t="str">
        <f>IF(G1271&gt;=91,"A1",IF(G1271&gt;=81,"A2",IF(G1271&gt;=71,"B1",IF(G1271&gt;=61,"B2",IF(G1271&gt;=51,"C1",IF(G1271&gt;=41,"C2",IF(G1271&gt;=33,"D","E")))))))</f>
        <v>A1</v>
      </c>
      <c r="M1271" s="559" t="str">
        <f t="shared" si="135"/>
        <v>E</v>
      </c>
    </row>
    <row r="1272" spans="1:13" x14ac:dyDescent="0.25">
      <c r="A1272" s="314" t="s">
        <v>543</v>
      </c>
      <c r="B1272" s="348">
        <v>1000</v>
      </c>
      <c r="C1272" s="348">
        <f>(D1270+D1271)</f>
        <v>983.5</v>
      </c>
      <c r="D1272" s="527"/>
      <c r="E1272" s="527"/>
      <c r="F1272" s="347" t="s">
        <v>582</v>
      </c>
      <c r="G1272" s="347"/>
      <c r="H1272" s="347"/>
      <c r="I1272" s="324">
        <f>(C1272/1000)*100</f>
        <v>98.350000000000009</v>
      </c>
      <c r="J1272" s="347" t="s">
        <v>501</v>
      </c>
      <c r="K1272" s="347"/>
      <c r="L1272" s="528" t="str">
        <f>IF(I1272&gt;=91,"A1",IF(I1272&gt;=81,"A2",IF(I1272&gt;=71,"B1",IF(I1272&gt;=61,"B2",IF(I1272&gt;=51,"C1",IF(I1272&gt;=41,"C2",IF(I1272&gt;=33,"D","E")))))))</f>
        <v>A1</v>
      </c>
      <c r="M1272" s="529" t="str">
        <f t="shared" si="135"/>
        <v>E</v>
      </c>
    </row>
    <row r="1273" spans="1:13" x14ac:dyDescent="0.25">
      <c r="A1273" s="530" t="s">
        <v>376</v>
      </c>
      <c r="B1273" s="531"/>
      <c r="C1273" s="531"/>
      <c r="D1273" s="531"/>
      <c r="E1273" s="531"/>
      <c r="F1273" s="531"/>
      <c r="G1273" s="531"/>
      <c r="H1273" s="531"/>
      <c r="I1273" s="531"/>
      <c r="J1273" s="531"/>
      <c r="K1273" s="531"/>
      <c r="L1273" s="531"/>
      <c r="M1273" s="532"/>
    </row>
    <row r="1274" spans="1:13" x14ac:dyDescent="0.25">
      <c r="A1274" s="509" t="s">
        <v>377</v>
      </c>
      <c r="B1274" s="510"/>
      <c r="C1274" s="510"/>
      <c r="D1274" s="510"/>
      <c r="E1274" s="510"/>
      <c r="F1274" s="510"/>
      <c r="G1274" s="510"/>
      <c r="H1274" s="510"/>
      <c r="I1274" s="510"/>
      <c r="J1274" s="510"/>
      <c r="K1274" s="510"/>
      <c r="L1274" s="510"/>
      <c r="M1274" s="511"/>
    </row>
    <row r="1275" spans="1:13" x14ac:dyDescent="0.25">
      <c r="A1275" s="509" t="s">
        <v>378</v>
      </c>
      <c r="B1275" s="510"/>
      <c r="C1275" s="510"/>
      <c r="D1275" s="510"/>
      <c r="E1275" s="510"/>
      <c r="F1275" s="510" t="s">
        <v>583</v>
      </c>
      <c r="G1275" s="510"/>
      <c r="H1275" s="510"/>
      <c r="I1275" s="510"/>
      <c r="J1275" s="510"/>
      <c r="K1275" s="510" t="s">
        <v>502</v>
      </c>
      <c r="L1275" s="510"/>
      <c r="M1275" s="511"/>
    </row>
    <row r="1276" spans="1:13" x14ac:dyDescent="0.25">
      <c r="A1276" s="525" t="s">
        <v>380</v>
      </c>
      <c r="B1276" s="526"/>
      <c r="C1276" s="526"/>
      <c r="D1276" s="526"/>
      <c r="E1276" s="526"/>
      <c r="F1276" s="514" t="s">
        <v>402</v>
      </c>
      <c r="G1276" s="514"/>
      <c r="H1276" s="514"/>
      <c r="I1276" s="514"/>
      <c r="J1276" s="514"/>
      <c r="K1276" s="514" t="s">
        <v>402</v>
      </c>
      <c r="L1276" s="514"/>
      <c r="M1276" s="515"/>
    </row>
    <row r="1277" spans="1:13" x14ac:dyDescent="0.25">
      <c r="A1277" s="509" t="s">
        <v>381</v>
      </c>
      <c r="B1277" s="510"/>
      <c r="C1277" s="510"/>
      <c r="D1277" s="510"/>
      <c r="E1277" s="510"/>
      <c r="F1277" s="510"/>
      <c r="G1277" s="510"/>
      <c r="H1277" s="510"/>
      <c r="I1277" s="510"/>
      <c r="J1277" s="510"/>
      <c r="K1277" s="510"/>
      <c r="L1277" s="510"/>
      <c r="M1277" s="511"/>
    </row>
    <row r="1278" spans="1:13" x14ac:dyDescent="0.25">
      <c r="A1278" s="509" t="s">
        <v>378</v>
      </c>
      <c r="B1278" s="510"/>
      <c r="C1278" s="510"/>
      <c r="D1278" s="510"/>
      <c r="E1278" s="510"/>
      <c r="F1278" s="510" t="s">
        <v>583</v>
      </c>
      <c r="G1278" s="510"/>
      <c r="H1278" s="510"/>
      <c r="I1278" s="510"/>
      <c r="J1278" s="510"/>
      <c r="K1278" s="510" t="s">
        <v>502</v>
      </c>
      <c r="L1278" s="510"/>
      <c r="M1278" s="511"/>
    </row>
    <row r="1279" spans="1:13" x14ac:dyDescent="0.25">
      <c r="A1279" s="523" t="s">
        <v>382</v>
      </c>
      <c r="B1279" s="524"/>
      <c r="C1279" s="524"/>
      <c r="D1279" s="524"/>
      <c r="E1279" s="524"/>
      <c r="F1279" s="510" t="s">
        <v>397</v>
      </c>
      <c r="G1279" s="510"/>
      <c r="H1279" s="510"/>
      <c r="I1279" s="510"/>
      <c r="J1279" s="510"/>
      <c r="K1279" s="510" t="s">
        <v>397</v>
      </c>
      <c r="L1279" s="510"/>
      <c r="M1279" s="511"/>
    </row>
    <row r="1280" spans="1:13" x14ac:dyDescent="0.25">
      <c r="A1280" s="523" t="s">
        <v>383</v>
      </c>
      <c r="B1280" s="524"/>
      <c r="C1280" s="524"/>
      <c r="D1280" s="524"/>
      <c r="E1280" s="524"/>
      <c r="F1280" s="514" t="s">
        <v>402</v>
      </c>
      <c r="G1280" s="514"/>
      <c r="H1280" s="514"/>
      <c r="I1280" s="514"/>
      <c r="J1280" s="514"/>
      <c r="K1280" s="514" t="s">
        <v>402</v>
      </c>
      <c r="L1280" s="514"/>
      <c r="M1280" s="515"/>
    </row>
    <row r="1281" spans="1:13" x14ac:dyDescent="0.25">
      <c r="A1281" s="516" t="s">
        <v>384</v>
      </c>
      <c r="B1281" s="517"/>
      <c r="C1281" s="517"/>
      <c r="D1281" s="517"/>
      <c r="E1281" s="518"/>
      <c r="F1281" s="519" t="s">
        <v>402</v>
      </c>
      <c r="G1281" s="520"/>
      <c r="H1281" s="520"/>
      <c r="I1281" s="520"/>
      <c r="J1281" s="521"/>
      <c r="K1281" s="519" t="s">
        <v>397</v>
      </c>
      <c r="L1281" s="520"/>
      <c r="M1281" s="522"/>
    </row>
    <row r="1282" spans="1:13" x14ac:dyDescent="0.25">
      <c r="A1282" s="516" t="s">
        <v>385</v>
      </c>
      <c r="B1282" s="517"/>
      <c r="C1282" s="517"/>
      <c r="D1282" s="517"/>
      <c r="E1282" s="518"/>
      <c r="F1282" s="519" t="s">
        <v>397</v>
      </c>
      <c r="G1282" s="520"/>
      <c r="H1282" s="520"/>
      <c r="I1282" s="520"/>
      <c r="J1282" s="521"/>
      <c r="K1282" s="519" t="s">
        <v>397</v>
      </c>
      <c r="L1282" s="520"/>
      <c r="M1282" s="522"/>
    </row>
    <row r="1283" spans="1:13" x14ac:dyDescent="0.25">
      <c r="A1283" s="509" t="s">
        <v>386</v>
      </c>
      <c r="B1283" s="510"/>
      <c r="C1283" s="510"/>
      <c r="D1283" s="510"/>
      <c r="E1283" s="510"/>
      <c r="F1283" s="510"/>
      <c r="G1283" s="510"/>
      <c r="H1283" s="510"/>
      <c r="I1283" s="510"/>
      <c r="J1283" s="510"/>
      <c r="K1283" s="510"/>
      <c r="L1283" s="510"/>
      <c r="M1283" s="511"/>
    </row>
    <row r="1284" spans="1:13" x14ac:dyDescent="0.25">
      <c r="A1284" s="509" t="s">
        <v>378</v>
      </c>
      <c r="B1284" s="510"/>
      <c r="C1284" s="510"/>
      <c r="D1284" s="510"/>
      <c r="E1284" s="510"/>
      <c r="F1284" s="510" t="s">
        <v>583</v>
      </c>
      <c r="G1284" s="510"/>
      <c r="H1284" s="510"/>
      <c r="I1284" s="510"/>
      <c r="J1284" s="510"/>
      <c r="K1284" s="510" t="s">
        <v>502</v>
      </c>
      <c r="L1284" s="510"/>
      <c r="M1284" s="511"/>
    </row>
    <row r="1285" spans="1:13" x14ac:dyDescent="0.25">
      <c r="A1285" s="525" t="s">
        <v>387</v>
      </c>
      <c r="B1285" s="526"/>
      <c r="C1285" s="526"/>
      <c r="D1285" s="526"/>
      <c r="E1285" s="526"/>
      <c r="F1285" s="526"/>
      <c r="G1285" s="514" t="s">
        <v>598</v>
      </c>
      <c r="H1285" s="514"/>
      <c r="I1285" s="514"/>
      <c r="J1285" s="514"/>
      <c r="K1285" s="514"/>
      <c r="L1285" s="514"/>
      <c r="M1285" s="515"/>
    </row>
    <row r="1286" spans="1:13" x14ac:dyDescent="0.25">
      <c r="A1286" s="303" t="s">
        <v>503</v>
      </c>
      <c r="B1286" s="519" t="s">
        <v>610</v>
      </c>
      <c r="C1286" s="520"/>
      <c r="D1286" s="520"/>
      <c r="E1286" s="520"/>
      <c r="F1286" s="520"/>
      <c r="G1286" s="520"/>
      <c r="H1286" s="520"/>
      <c r="I1286" s="520"/>
      <c r="J1286" s="520"/>
      <c r="K1286" s="520"/>
      <c r="L1286" s="520"/>
      <c r="M1286" s="522"/>
    </row>
    <row r="1287" spans="1:13" x14ac:dyDescent="0.25">
      <c r="A1287" s="303" t="s">
        <v>388</v>
      </c>
      <c r="B1287" s="519" t="s">
        <v>607</v>
      </c>
      <c r="C1287" s="520"/>
      <c r="D1287" s="520"/>
      <c r="E1287" s="520"/>
      <c r="F1287" s="520"/>
      <c r="G1287" s="520"/>
      <c r="H1287" s="520"/>
      <c r="I1287" s="520"/>
      <c r="J1287" s="520"/>
      <c r="K1287" s="520"/>
      <c r="L1287" s="520"/>
      <c r="M1287" s="522"/>
    </row>
    <row r="1288" spans="1:13" x14ac:dyDescent="0.25">
      <c r="A1288" s="509" t="s">
        <v>584</v>
      </c>
      <c r="B1288" s="510"/>
      <c r="C1288" s="510"/>
      <c r="D1288" s="510" t="s">
        <v>613</v>
      </c>
      <c r="E1288" s="510"/>
      <c r="F1288" s="510"/>
      <c r="G1288" s="510"/>
      <c r="H1288" s="510"/>
      <c r="I1288" s="510"/>
      <c r="J1288" s="510" t="s">
        <v>504</v>
      </c>
      <c r="K1288" s="510"/>
      <c r="L1288" s="510"/>
      <c r="M1288" s="511"/>
    </row>
    <row r="1289" spans="1:13" x14ac:dyDescent="0.25">
      <c r="A1289" s="509"/>
      <c r="B1289" s="510"/>
      <c r="C1289" s="510"/>
      <c r="D1289" s="510"/>
      <c r="E1289" s="510"/>
      <c r="F1289" s="510"/>
      <c r="G1289" s="510"/>
      <c r="H1289" s="510"/>
      <c r="I1289" s="510"/>
      <c r="J1289" s="510"/>
      <c r="K1289" s="510"/>
      <c r="L1289" s="510"/>
      <c r="M1289" s="511"/>
    </row>
    <row r="1290" spans="1:13" x14ac:dyDescent="0.25">
      <c r="A1290" s="509"/>
      <c r="B1290" s="510"/>
      <c r="C1290" s="510"/>
      <c r="D1290" s="510"/>
      <c r="E1290" s="510"/>
      <c r="F1290" s="510"/>
      <c r="G1290" s="510"/>
      <c r="H1290" s="510"/>
      <c r="I1290" s="510"/>
      <c r="J1290" s="510"/>
      <c r="K1290" s="510"/>
      <c r="L1290" s="510"/>
      <c r="M1290" s="511"/>
    </row>
    <row r="1291" spans="1:13" x14ac:dyDescent="0.25">
      <c r="A1291" s="509"/>
      <c r="B1291" s="510"/>
      <c r="C1291" s="510"/>
      <c r="D1291" s="510"/>
      <c r="E1291" s="510"/>
      <c r="F1291" s="510"/>
      <c r="G1291" s="510"/>
      <c r="H1291" s="510"/>
      <c r="I1291" s="510"/>
      <c r="J1291" s="510"/>
      <c r="K1291" s="510"/>
      <c r="L1291" s="510"/>
      <c r="M1291" s="511"/>
    </row>
    <row r="1292" spans="1:13" x14ac:dyDescent="0.25">
      <c r="A1292" s="551" t="s">
        <v>389</v>
      </c>
      <c r="B1292" s="552"/>
      <c r="C1292" s="552"/>
      <c r="D1292" s="552"/>
      <c r="E1292" s="552"/>
      <c r="F1292" s="552"/>
      <c r="G1292" s="552"/>
      <c r="H1292" s="553" t="s">
        <v>390</v>
      </c>
      <c r="I1292" s="554"/>
      <c r="J1292" s="554"/>
      <c r="K1292" s="554"/>
      <c r="L1292" s="554"/>
      <c r="M1292" s="555"/>
    </row>
    <row r="1293" spans="1:13" x14ac:dyDescent="0.25">
      <c r="A1293" s="306" t="s">
        <v>391</v>
      </c>
      <c r="B1293" s="552" t="s">
        <v>20</v>
      </c>
      <c r="C1293" s="552"/>
      <c r="D1293" s="316" t="s">
        <v>391</v>
      </c>
      <c r="E1293" s="307"/>
      <c r="F1293" s="552" t="s">
        <v>20</v>
      </c>
      <c r="G1293" s="552"/>
      <c r="H1293" s="317"/>
      <c r="I1293" s="317"/>
      <c r="J1293" s="318" t="s">
        <v>392</v>
      </c>
      <c r="K1293" s="317"/>
      <c r="L1293" s="318" t="s">
        <v>20</v>
      </c>
      <c r="M1293" s="201"/>
    </row>
    <row r="1294" spans="1:13" x14ac:dyDescent="0.25">
      <c r="A1294" s="202" t="s">
        <v>393</v>
      </c>
      <c r="B1294" s="548" t="s">
        <v>394</v>
      </c>
      <c r="C1294" s="548"/>
      <c r="D1294" s="548" t="s">
        <v>395</v>
      </c>
      <c r="E1294" s="548"/>
      <c r="F1294" s="548" t="s">
        <v>396</v>
      </c>
      <c r="G1294" s="548"/>
      <c r="H1294" s="317"/>
      <c r="I1294" s="317"/>
      <c r="J1294" s="549">
        <v>3</v>
      </c>
      <c r="K1294" s="550"/>
      <c r="L1294" s="307" t="s">
        <v>397</v>
      </c>
      <c r="M1294" s="201"/>
    </row>
    <row r="1295" spans="1:13" x14ac:dyDescent="0.25">
      <c r="A1295" s="202" t="s">
        <v>398</v>
      </c>
      <c r="B1295" s="548" t="s">
        <v>399</v>
      </c>
      <c r="C1295" s="548"/>
      <c r="D1295" s="548" t="s">
        <v>400</v>
      </c>
      <c r="E1295" s="548"/>
      <c r="F1295" s="548" t="s">
        <v>401</v>
      </c>
      <c r="G1295" s="548"/>
      <c r="H1295" s="317"/>
      <c r="I1295" s="317"/>
      <c r="J1295" s="549">
        <v>2</v>
      </c>
      <c r="K1295" s="550"/>
      <c r="L1295" s="307" t="s">
        <v>402</v>
      </c>
      <c r="M1295" s="201"/>
    </row>
    <row r="1296" spans="1:13" x14ac:dyDescent="0.25">
      <c r="A1296" s="202" t="s">
        <v>403</v>
      </c>
      <c r="B1296" s="548" t="s">
        <v>404</v>
      </c>
      <c r="C1296" s="548"/>
      <c r="D1296" s="548" t="s">
        <v>405</v>
      </c>
      <c r="E1296" s="548"/>
      <c r="F1296" s="548" t="s">
        <v>406</v>
      </c>
      <c r="G1296" s="548"/>
      <c r="H1296" s="317"/>
      <c r="I1296" s="317"/>
      <c r="J1296" s="549">
        <v>1</v>
      </c>
      <c r="K1296" s="550"/>
      <c r="L1296" s="307" t="s">
        <v>407</v>
      </c>
      <c r="M1296" s="201"/>
    </row>
    <row r="1297" spans="1:13" ht="15.75" thickBot="1" x14ac:dyDescent="0.3">
      <c r="A1297" s="203" t="s">
        <v>408</v>
      </c>
      <c r="B1297" s="560" t="s">
        <v>409</v>
      </c>
      <c r="C1297" s="560"/>
      <c r="D1297" s="560" t="s">
        <v>410</v>
      </c>
      <c r="E1297" s="560"/>
      <c r="F1297" s="560" t="s">
        <v>411</v>
      </c>
      <c r="G1297" s="560"/>
      <c r="H1297" s="204"/>
      <c r="I1297" s="204"/>
      <c r="J1297" s="204"/>
      <c r="K1297" s="204"/>
      <c r="L1297" s="204"/>
      <c r="M1297" s="205"/>
    </row>
    <row r="1298" spans="1:13" ht="15.75" thickBot="1" x14ac:dyDescent="0.3"/>
    <row r="1299" spans="1:13" ht="15.75" x14ac:dyDescent="0.25">
      <c r="A1299" s="188"/>
      <c r="B1299" s="533" t="s">
        <v>470</v>
      </c>
      <c r="C1299" s="533"/>
      <c r="D1299" s="533"/>
      <c r="E1299" s="533"/>
      <c r="F1299" s="533"/>
      <c r="G1299" s="533"/>
      <c r="H1299" s="533"/>
      <c r="I1299" s="534"/>
      <c r="J1299" s="535" t="s">
        <v>471</v>
      </c>
      <c r="K1299" s="533"/>
      <c r="L1299" s="533"/>
      <c r="M1299" s="536"/>
    </row>
    <row r="1300" spans="1:13" ht="21" x14ac:dyDescent="0.35">
      <c r="A1300" s="537" t="s">
        <v>472</v>
      </c>
      <c r="B1300" s="538"/>
      <c r="C1300" s="538"/>
      <c r="D1300" s="538"/>
      <c r="E1300" s="538"/>
      <c r="F1300" s="538"/>
      <c r="G1300" s="538"/>
      <c r="H1300" s="538"/>
      <c r="I1300" s="538"/>
      <c r="J1300" s="538"/>
      <c r="K1300" s="538"/>
      <c r="L1300" s="538"/>
      <c r="M1300" s="539"/>
    </row>
    <row r="1301" spans="1:13" ht="21" x14ac:dyDescent="0.35">
      <c r="A1301" s="189"/>
      <c r="B1301" s="540" t="s">
        <v>473</v>
      </c>
      <c r="C1301" s="540"/>
      <c r="D1301" s="540"/>
      <c r="E1301" s="541"/>
      <c r="F1301" s="190" t="s">
        <v>474</v>
      </c>
      <c r="G1301" s="190"/>
      <c r="H1301" s="542" t="s">
        <v>475</v>
      </c>
      <c r="I1301" s="543"/>
      <c r="J1301" s="544"/>
      <c r="K1301" s="191" t="s">
        <v>476</v>
      </c>
      <c r="L1301" s="304"/>
      <c r="M1301" s="192"/>
    </row>
    <row r="1302" spans="1:13" x14ac:dyDescent="0.25">
      <c r="A1302" s="545" t="s">
        <v>542</v>
      </c>
      <c r="B1302" s="543"/>
      <c r="C1302" s="543"/>
      <c r="D1302" s="543"/>
      <c r="E1302" s="543"/>
      <c r="F1302" s="543"/>
      <c r="G1302" s="543"/>
      <c r="H1302" s="543"/>
      <c r="I1302" s="543"/>
      <c r="J1302" s="543"/>
      <c r="K1302" s="543"/>
      <c r="L1302" s="543"/>
      <c r="M1302" s="546"/>
    </row>
    <row r="1303" spans="1:13" x14ac:dyDescent="0.25">
      <c r="A1303" s="516" t="s">
        <v>477</v>
      </c>
      <c r="B1303" s="517"/>
      <c r="C1303" s="517"/>
      <c r="D1303" s="517"/>
      <c r="E1303" s="517"/>
      <c r="F1303" s="517"/>
      <c r="G1303" s="517"/>
      <c r="H1303" s="517"/>
      <c r="I1303" s="517"/>
      <c r="J1303" s="517"/>
      <c r="K1303" s="517"/>
      <c r="L1303" s="517"/>
      <c r="M1303" s="547"/>
    </row>
    <row r="1304" spans="1:13" x14ac:dyDescent="0.25">
      <c r="A1304" s="523" t="s">
        <v>478</v>
      </c>
      <c r="B1304" s="524"/>
      <c r="C1304" s="519" t="s">
        <v>327</v>
      </c>
      <c r="D1304" s="556"/>
      <c r="E1304" s="556"/>
      <c r="F1304" s="556"/>
      <c r="G1304" s="557"/>
      <c r="H1304" s="304" t="s">
        <v>479</v>
      </c>
      <c r="I1304" s="193"/>
      <c r="J1304" s="558">
        <v>28</v>
      </c>
      <c r="K1304" s="558"/>
      <c r="L1304" s="558"/>
      <c r="M1304" s="559"/>
    </row>
    <row r="1305" spans="1:13" x14ac:dyDescent="0.25">
      <c r="A1305" s="523" t="s">
        <v>480</v>
      </c>
      <c r="B1305" s="524"/>
      <c r="C1305" s="519" t="s">
        <v>343</v>
      </c>
      <c r="D1305" s="556"/>
      <c r="E1305" s="556"/>
      <c r="F1305" s="556"/>
      <c r="G1305" s="557"/>
      <c r="H1305" s="304" t="s">
        <v>481</v>
      </c>
      <c r="I1305" s="193"/>
      <c r="J1305" s="514" t="s">
        <v>538</v>
      </c>
      <c r="K1305" s="558"/>
      <c r="L1305" s="558"/>
      <c r="M1305" s="559"/>
    </row>
    <row r="1306" spans="1:13" x14ac:dyDescent="0.25">
      <c r="A1306" s="523" t="s">
        <v>483</v>
      </c>
      <c r="B1306" s="524"/>
      <c r="C1306" s="519" t="s">
        <v>539</v>
      </c>
      <c r="D1306" s="556"/>
      <c r="E1306" s="556"/>
      <c r="F1306" s="556"/>
      <c r="G1306" s="557"/>
      <c r="H1306" s="304" t="s">
        <v>485</v>
      </c>
      <c r="I1306" s="193"/>
      <c r="J1306" s="558">
        <v>8803652901</v>
      </c>
      <c r="K1306" s="558"/>
      <c r="L1306" s="558"/>
      <c r="M1306" s="559"/>
    </row>
    <row r="1307" spans="1:13" x14ac:dyDescent="0.25">
      <c r="A1307" s="523" t="s">
        <v>486</v>
      </c>
      <c r="B1307" s="524"/>
      <c r="C1307" s="519" t="s">
        <v>328</v>
      </c>
      <c r="D1307" s="556"/>
      <c r="E1307" s="556"/>
      <c r="F1307" s="556"/>
      <c r="G1307" s="557"/>
      <c r="H1307" s="523" t="s">
        <v>18</v>
      </c>
      <c r="I1307" s="524"/>
      <c r="J1307" s="514" t="s">
        <v>329</v>
      </c>
      <c r="K1307" s="558"/>
      <c r="L1307" s="558"/>
      <c r="M1307" s="559"/>
    </row>
    <row r="1308" spans="1:13" x14ac:dyDescent="0.25">
      <c r="A1308" s="545" t="s">
        <v>487</v>
      </c>
      <c r="B1308" s="543"/>
      <c r="C1308" s="543"/>
      <c r="D1308" s="543"/>
      <c r="E1308" s="543"/>
      <c r="F1308" s="543"/>
      <c r="G1308" s="543"/>
      <c r="H1308" s="543"/>
      <c r="I1308" s="543"/>
      <c r="J1308" s="543"/>
      <c r="K1308" s="543"/>
      <c r="L1308" s="543"/>
      <c r="M1308" s="546"/>
    </row>
    <row r="1309" spans="1:13" x14ac:dyDescent="0.25">
      <c r="A1309" s="563" t="s">
        <v>488</v>
      </c>
      <c r="B1309" s="542" t="s">
        <v>489</v>
      </c>
      <c r="C1309" s="543"/>
      <c r="D1309" s="543"/>
      <c r="E1309" s="543"/>
      <c r="F1309" s="543"/>
      <c r="G1309" s="544"/>
      <c r="H1309" s="542" t="s">
        <v>490</v>
      </c>
      <c r="I1309" s="543"/>
      <c r="J1309" s="543"/>
      <c r="K1309" s="543"/>
      <c r="L1309" s="543"/>
      <c r="M1309" s="546"/>
    </row>
    <row r="1310" spans="1:13" ht="30" x14ac:dyDescent="0.25">
      <c r="A1310" s="564"/>
      <c r="B1310" s="194" t="s">
        <v>491</v>
      </c>
      <c r="C1310" s="194" t="s">
        <v>571</v>
      </c>
      <c r="D1310" s="194" t="s">
        <v>572</v>
      </c>
      <c r="E1310" s="194" t="s">
        <v>573</v>
      </c>
      <c r="F1310" s="194">
        <v>100</v>
      </c>
      <c r="G1310" s="195" t="s">
        <v>20</v>
      </c>
      <c r="H1310" s="194" t="s">
        <v>492</v>
      </c>
      <c r="I1310" s="194" t="s">
        <v>571</v>
      </c>
      <c r="J1310" s="194" t="s">
        <v>572</v>
      </c>
      <c r="K1310" s="194" t="s">
        <v>493</v>
      </c>
      <c r="L1310" s="194">
        <v>100</v>
      </c>
      <c r="M1310" s="196" t="s">
        <v>20</v>
      </c>
    </row>
    <row r="1311" spans="1:13" x14ac:dyDescent="0.25">
      <c r="A1311" s="303" t="s">
        <v>11</v>
      </c>
      <c r="B1311" s="359">
        <v>5.5</v>
      </c>
      <c r="C1311" s="349">
        <v>4</v>
      </c>
      <c r="D1311" s="349">
        <v>3.5</v>
      </c>
      <c r="E1311" s="359">
        <v>40</v>
      </c>
      <c r="F1311" s="198">
        <f>SUM(B1311:E1311)</f>
        <v>53</v>
      </c>
      <c r="G1311" s="349" t="str">
        <f>IF(F1311&gt;=91,"A1",IF(F1311&gt;=81,"A2",IF(F1311&gt;=71,"B1",IF(F1311&gt;=61,"B2",IF(F1311&gt;=51,"C1",IF(F1311&gt;=41,"C2",IF(F1311&gt;=33,"D","E")))))))</f>
        <v>C1</v>
      </c>
      <c r="H1311" s="349">
        <v>5</v>
      </c>
      <c r="I1311" s="349">
        <v>4</v>
      </c>
      <c r="J1311" s="349">
        <v>3</v>
      </c>
      <c r="K1311" s="361">
        <v>30</v>
      </c>
      <c r="L1311" s="361">
        <f>SUM(H1311:K1311)</f>
        <v>42</v>
      </c>
      <c r="M1311" s="150" t="str">
        <f t="shared" ref="M1311:M1315" si="136">IF(L1311&gt;=91,"A1",IF(L1311&gt;=81,"A2",IF(L1311&gt;=71,"B1",IF(L1311&gt;=61,"B2",IF(L1311&gt;=51,"C1",IF(L1311&gt;=41,"C2",IF(L1311&gt;=33,"D","E")))))))</f>
        <v>C2</v>
      </c>
    </row>
    <row r="1312" spans="1:13" ht="15.75" x14ac:dyDescent="0.25">
      <c r="A1312" s="303" t="s">
        <v>12</v>
      </c>
      <c r="B1312" s="362">
        <v>6.5</v>
      </c>
      <c r="C1312" s="349">
        <v>4</v>
      </c>
      <c r="D1312" s="349">
        <v>3.5</v>
      </c>
      <c r="E1312" s="349">
        <v>43</v>
      </c>
      <c r="F1312" s="198">
        <f t="shared" ref="F1312:F1315" si="137">(B1312+C1312+D1312+E1312)</f>
        <v>57</v>
      </c>
      <c r="G1312" s="349" t="str">
        <f t="shared" ref="G1312:G1315" si="138">IF(F1312&gt;=91,"A1",IF(F1312&gt;=81,"A2",IF(F1312&gt;=71,"B1",IF(F1312&gt;=61,"B2",IF(F1312&gt;=51,"C1",IF(F1312&gt;=41,"C2",IF(F1312&gt;=33,"D","E")))))))</f>
        <v>C1</v>
      </c>
      <c r="H1312" s="365">
        <v>4</v>
      </c>
      <c r="I1312" s="349">
        <v>3</v>
      </c>
      <c r="J1312" s="349">
        <v>2.5</v>
      </c>
      <c r="K1312" s="349">
        <v>53.5</v>
      </c>
      <c r="L1312" s="349">
        <f t="shared" ref="L1312:L1315" si="139">SUM(H1312:K1312)</f>
        <v>63</v>
      </c>
      <c r="M1312" s="349" t="str">
        <f t="shared" si="136"/>
        <v>B2</v>
      </c>
    </row>
    <row r="1313" spans="1:13" ht="15.75" x14ac:dyDescent="0.25">
      <c r="A1313" s="303" t="s">
        <v>494</v>
      </c>
      <c r="B1313" s="349">
        <v>8</v>
      </c>
      <c r="C1313" s="349">
        <v>4</v>
      </c>
      <c r="D1313" s="349">
        <v>3.5</v>
      </c>
      <c r="E1313" s="349">
        <v>53.5</v>
      </c>
      <c r="F1313" s="349">
        <f t="shared" si="137"/>
        <v>69</v>
      </c>
      <c r="G1313" s="349" t="str">
        <f t="shared" si="138"/>
        <v>B2</v>
      </c>
      <c r="H1313" s="363">
        <v>7.5</v>
      </c>
      <c r="I1313" s="349">
        <v>0</v>
      </c>
      <c r="J1313" s="349">
        <v>2.5</v>
      </c>
      <c r="K1313" s="349">
        <v>46.5</v>
      </c>
      <c r="L1313" s="349">
        <f t="shared" si="139"/>
        <v>56.5</v>
      </c>
      <c r="M1313" s="349" t="str">
        <f t="shared" si="136"/>
        <v>C1</v>
      </c>
    </row>
    <row r="1314" spans="1:13" ht="15.75" x14ac:dyDescent="0.25">
      <c r="A1314" s="303" t="s">
        <v>23</v>
      </c>
      <c r="B1314" s="349">
        <v>5.5</v>
      </c>
      <c r="C1314" s="349">
        <v>4</v>
      </c>
      <c r="D1314" s="349">
        <v>3.5</v>
      </c>
      <c r="E1314" s="349">
        <v>54.5</v>
      </c>
      <c r="F1314" s="349">
        <f t="shared" si="137"/>
        <v>67.5</v>
      </c>
      <c r="G1314" s="349" t="str">
        <f t="shared" si="138"/>
        <v>B2</v>
      </c>
      <c r="H1314" s="363">
        <v>7</v>
      </c>
      <c r="I1314" s="349">
        <v>3.5</v>
      </c>
      <c r="J1314" s="349">
        <v>3.5</v>
      </c>
      <c r="K1314" s="349">
        <v>46.5</v>
      </c>
      <c r="L1314" s="349">
        <f t="shared" si="139"/>
        <v>60.5</v>
      </c>
      <c r="M1314" s="349" t="str">
        <f t="shared" si="136"/>
        <v>C1</v>
      </c>
    </row>
    <row r="1315" spans="1:13" x14ac:dyDescent="0.25">
      <c r="A1315" s="303" t="s">
        <v>26</v>
      </c>
      <c r="B1315" s="114">
        <v>7.25</v>
      </c>
      <c r="C1315" s="349">
        <v>4</v>
      </c>
      <c r="D1315" s="349">
        <v>4</v>
      </c>
      <c r="E1315" s="349">
        <v>52</v>
      </c>
      <c r="F1315" s="198">
        <f t="shared" si="137"/>
        <v>67.25</v>
      </c>
      <c r="G1315" s="349" t="str">
        <f t="shared" si="138"/>
        <v>B2</v>
      </c>
      <c r="H1315" s="349">
        <v>6</v>
      </c>
      <c r="I1315" s="349">
        <v>3</v>
      </c>
      <c r="J1315" s="349">
        <v>3</v>
      </c>
      <c r="K1315" s="349">
        <v>52.5</v>
      </c>
      <c r="L1315" s="114">
        <f t="shared" si="139"/>
        <v>64.5</v>
      </c>
      <c r="M1315" s="349" t="str">
        <f t="shared" si="136"/>
        <v>B2</v>
      </c>
    </row>
    <row r="1316" spans="1:13" ht="15.75" x14ac:dyDescent="0.25">
      <c r="A1316" s="303" t="s">
        <v>574</v>
      </c>
      <c r="B1316" s="349"/>
      <c r="C1316" s="349"/>
      <c r="D1316" s="349"/>
      <c r="E1316" s="364">
        <v>36</v>
      </c>
      <c r="F1316" s="197"/>
      <c r="G1316" s="349"/>
      <c r="H1316" s="349"/>
      <c r="I1316" s="349"/>
      <c r="J1316" s="349"/>
      <c r="K1316" s="349">
        <v>41</v>
      </c>
      <c r="L1316" s="349"/>
      <c r="M1316" s="350"/>
    </row>
    <row r="1317" spans="1:13" x14ac:dyDescent="0.25">
      <c r="A1317" s="303" t="s">
        <v>575</v>
      </c>
      <c r="B1317" s="349"/>
      <c r="C1317" s="349"/>
      <c r="D1317" s="349"/>
      <c r="E1317" s="31">
        <v>36</v>
      </c>
      <c r="F1317" s="349"/>
      <c r="G1317" s="349"/>
      <c r="H1317" s="349"/>
      <c r="I1317" s="349"/>
      <c r="J1317" s="349"/>
      <c r="K1317" s="31">
        <v>28.5</v>
      </c>
      <c r="L1317" s="349"/>
      <c r="M1317" s="350"/>
    </row>
    <row r="1318" spans="1:13" x14ac:dyDescent="0.25">
      <c r="A1318" s="303" t="s">
        <v>576</v>
      </c>
      <c r="B1318" s="349"/>
      <c r="C1318" s="349"/>
      <c r="D1318" s="349"/>
      <c r="E1318" s="349">
        <v>47</v>
      </c>
      <c r="F1318" s="349"/>
      <c r="G1318" s="349"/>
      <c r="H1318" s="349"/>
      <c r="I1318" s="349"/>
      <c r="J1318" s="349"/>
      <c r="K1318" s="349">
        <v>37</v>
      </c>
      <c r="L1318" s="349"/>
      <c r="M1318" s="350"/>
    </row>
    <row r="1319" spans="1:13" x14ac:dyDescent="0.25">
      <c r="A1319" s="303" t="s">
        <v>577</v>
      </c>
      <c r="B1319" s="305"/>
      <c r="C1319" s="305"/>
      <c r="D1319" s="305"/>
      <c r="E1319" s="305">
        <v>31.5</v>
      </c>
      <c r="F1319" s="305"/>
      <c r="G1319" s="305"/>
      <c r="H1319" s="305"/>
      <c r="I1319" s="305"/>
      <c r="J1319" s="305"/>
      <c r="K1319" s="305">
        <v>33</v>
      </c>
      <c r="L1319" s="305"/>
      <c r="M1319" s="310"/>
    </row>
    <row r="1320" spans="1:13" ht="26.25" x14ac:dyDescent="0.25">
      <c r="A1320" s="303" t="s">
        <v>497</v>
      </c>
      <c r="B1320" s="305">
        <v>500</v>
      </c>
      <c r="C1320" s="301" t="s">
        <v>498</v>
      </c>
      <c r="D1320" s="200">
        <f>(F1311+F1312+F1313+F1314+F1315)</f>
        <v>313.75</v>
      </c>
      <c r="E1320" s="199"/>
      <c r="F1320" s="301" t="s">
        <v>578</v>
      </c>
      <c r="G1320" s="200">
        <f>(D1320/500)*100</f>
        <v>62.749999999999993</v>
      </c>
      <c r="H1320" s="199"/>
      <c r="I1320" s="311"/>
      <c r="J1320" s="513" t="s">
        <v>579</v>
      </c>
      <c r="K1320" s="513"/>
      <c r="L1320" s="514" t="str">
        <f>IF(G1320&gt;=91,"A1",IF(G1320&gt;=81,"A2",IF(G1320&gt;=71,"B1",IF(G1320&gt;=61,"B2",IF(G1320&gt;=51,"C1",IF(G1320&gt;=41,"C2",IF(G1320&gt;=33,"D","E")))))))</f>
        <v>B2</v>
      </c>
      <c r="M1320" s="515" t="str">
        <f t="shared" ref="M1320:M1322" si="140">IF(K1320&gt;=91,"A1",IF(K1320&gt;=81,"A2",IF(K1320&gt;=71,"B1",IF(K1320&gt;=61,"B2",IF(K1320&gt;=51,"C1",IF(K1320&gt;=41,"C2",IF(K1320&gt;=33,"D","E")))))))</f>
        <v>E</v>
      </c>
    </row>
    <row r="1321" spans="1:13" ht="26.25" x14ac:dyDescent="0.25">
      <c r="A1321" s="312" t="s">
        <v>499</v>
      </c>
      <c r="B1321" s="305">
        <v>500</v>
      </c>
      <c r="C1321" s="301" t="s">
        <v>500</v>
      </c>
      <c r="D1321" s="200">
        <f>(L1311+L1312+L1313+L1314+L1315)</f>
        <v>286.5</v>
      </c>
      <c r="E1321" s="199"/>
      <c r="F1321" s="301" t="s">
        <v>580</v>
      </c>
      <c r="G1321" s="200">
        <f>D1321/500*100</f>
        <v>57.3</v>
      </c>
      <c r="H1321" s="200"/>
      <c r="I1321" s="313"/>
      <c r="J1321" s="513" t="s">
        <v>581</v>
      </c>
      <c r="K1321" s="513"/>
      <c r="L1321" s="514" t="str">
        <f>IF(G1321&gt;=91,"A1",IF(G1321&gt;=81,"A2",IF(G1321&gt;=71,"B1",IF(G1321&gt;=61,"B2",IF(G1321&gt;=51,"C1",IF(G1321&gt;=41,"C2",IF(G1321&gt;=33,"D","E")))))))</f>
        <v>C1</v>
      </c>
      <c r="M1321" s="515" t="str">
        <f t="shared" si="140"/>
        <v>E</v>
      </c>
    </row>
    <row r="1322" spans="1:13" x14ac:dyDescent="0.25">
      <c r="A1322" s="314" t="s">
        <v>543</v>
      </c>
      <c r="B1322" s="322">
        <v>1000</v>
      </c>
      <c r="C1322" s="322">
        <f>(D1320+D1321)</f>
        <v>600.25</v>
      </c>
      <c r="D1322" s="527"/>
      <c r="E1322" s="527"/>
      <c r="F1322" s="319" t="s">
        <v>582</v>
      </c>
      <c r="G1322" s="319"/>
      <c r="H1322" s="319"/>
      <c r="I1322" s="324">
        <f>(C1322/1000)*100</f>
        <v>60.024999999999991</v>
      </c>
      <c r="J1322" s="319" t="s">
        <v>501</v>
      </c>
      <c r="K1322" s="319"/>
      <c r="L1322" s="528" t="str">
        <f>IF(I1322&gt;=91,"A1",IF(I1322&gt;=81,"A2",IF(I1322&gt;=71,"B1",IF(I1322&gt;=61,"B2",IF(I1322&gt;=51,"C1",IF(I1322&gt;=41,"C2",IF(I1322&gt;=33,"D","E")))))))</f>
        <v>C1</v>
      </c>
      <c r="M1322" s="529" t="str">
        <f t="shared" si="140"/>
        <v>E</v>
      </c>
    </row>
    <row r="1323" spans="1:13" x14ac:dyDescent="0.25">
      <c r="A1323" s="530" t="s">
        <v>376</v>
      </c>
      <c r="B1323" s="531"/>
      <c r="C1323" s="531"/>
      <c r="D1323" s="531"/>
      <c r="E1323" s="531"/>
      <c r="F1323" s="531"/>
      <c r="G1323" s="531"/>
      <c r="H1323" s="531"/>
      <c r="I1323" s="531"/>
      <c r="J1323" s="531"/>
      <c r="K1323" s="531"/>
      <c r="L1323" s="531"/>
      <c r="M1323" s="532"/>
    </row>
    <row r="1324" spans="1:13" x14ac:dyDescent="0.25">
      <c r="A1324" s="509" t="s">
        <v>377</v>
      </c>
      <c r="B1324" s="510"/>
      <c r="C1324" s="510"/>
      <c r="D1324" s="510"/>
      <c r="E1324" s="510"/>
      <c r="F1324" s="510"/>
      <c r="G1324" s="510"/>
      <c r="H1324" s="510"/>
      <c r="I1324" s="510"/>
      <c r="J1324" s="510"/>
      <c r="K1324" s="510"/>
      <c r="L1324" s="510"/>
      <c r="M1324" s="511"/>
    </row>
    <row r="1325" spans="1:13" x14ac:dyDescent="0.25">
      <c r="A1325" s="509" t="s">
        <v>378</v>
      </c>
      <c r="B1325" s="510"/>
      <c r="C1325" s="510"/>
      <c r="D1325" s="510"/>
      <c r="E1325" s="510"/>
      <c r="F1325" s="510" t="s">
        <v>583</v>
      </c>
      <c r="G1325" s="510"/>
      <c r="H1325" s="510"/>
      <c r="I1325" s="510"/>
      <c r="J1325" s="510"/>
      <c r="K1325" s="510" t="s">
        <v>502</v>
      </c>
      <c r="L1325" s="510"/>
      <c r="M1325" s="511"/>
    </row>
    <row r="1326" spans="1:13" x14ac:dyDescent="0.25">
      <c r="A1326" s="525" t="s">
        <v>380</v>
      </c>
      <c r="B1326" s="526"/>
      <c r="C1326" s="526"/>
      <c r="D1326" s="526"/>
      <c r="E1326" s="526"/>
      <c r="F1326" s="514" t="s">
        <v>402</v>
      </c>
      <c r="G1326" s="514"/>
      <c r="H1326" s="514"/>
      <c r="I1326" s="514"/>
      <c r="J1326" s="514"/>
      <c r="K1326" s="514" t="s">
        <v>402</v>
      </c>
      <c r="L1326" s="514"/>
      <c r="M1326" s="515"/>
    </row>
    <row r="1327" spans="1:13" x14ac:dyDescent="0.25">
      <c r="A1327" s="509" t="s">
        <v>381</v>
      </c>
      <c r="B1327" s="510"/>
      <c r="C1327" s="510"/>
      <c r="D1327" s="510"/>
      <c r="E1327" s="510"/>
      <c r="F1327" s="510"/>
      <c r="G1327" s="510"/>
      <c r="H1327" s="510"/>
      <c r="I1327" s="510"/>
      <c r="J1327" s="510"/>
      <c r="K1327" s="510"/>
      <c r="L1327" s="510"/>
      <c r="M1327" s="511"/>
    </row>
    <row r="1328" spans="1:13" x14ac:dyDescent="0.25">
      <c r="A1328" s="509" t="s">
        <v>378</v>
      </c>
      <c r="B1328" s="510"/>
      <c r="C1328" s="510"/>
      <c r="D1328" s="510"/>
      <c r="E1328" s="510"/>
      <c r="F1328" s="510" t="s">
        <v>583</v>
      </c>
      <c r="G1328" s="510"/>
      <c r="H1328" s="510"/>
      <c r="I1328" s="510"/>
      <c r="J1328" s="510"/>
      <c r="K1328" s="510" t="s">
        <v>502</v>
      </c>
      <c r="L1328" s="510"/>
      <c r="M1328" s="511"/>
    </row>
    <row r="1329" spans="1:13" x14ac:dyDescent="0.25">
      <c r="A1329" s="523" t="s">
        <v>382</v>
      </c>
      <c r="B1329" s="524"/>
      <c r="C1329" s="524"/>
      <c r="D1329" s="524"/>
      <c r="E1329" s="524"/>
      <c r="F1329" s="510" t="s">
        <v>402</v>
      </c>
      <c r="G1329" s="510"/>
      <c r="H1329" s="510"/>
      <c r="I1329" s="510"/>
      <c r="J1329" s="510"/>
      <c r="K1329" s="510" t="s">
        <v>397</v>
      </c>
      <c r="L1329" s="510"/>
      <c r="M1329" s="511"/>
    </row>
    <row r="1330" spans="1:13" x14ac:dyDescent="0.25">
      <c r="A1330" s="523" t="s">
        <v>383</v>
      </c>
      <c r="B1330" s="524"/>
      <c r="C1330" s="524"/>
      <c r="D1330" s="524"/>
      <c r="E1330" s="524"/>
      <c r="F1330" s="514" t="s">
        <v>402</v>
      </c>
      <c r="G1330" s="514"/>
      <c r="H1330" s="514"/>
      <c r="I1330" s="514"/>
      <c r="J1330" s="514"/>
      <c r="K1330" s="514" t="s">
        <v>402</v>
      </c>
      <c r="L1330" s="514"/>
      <c r="M1330" s="515"/>
    </row>
    <row r="1331" spans="1:13" x14ac:dyDescent="0.25">
      <c r="A1331" s="516" t="s">
        <v>384</v>
      </c>
      <c r="B1331" s="517"/>
      <c r="C1331" s="517"/>
      <c r="D1331" s="517"/>
      <c r="E1331" s="518"/>
      <c r="F1331" s="519" t="s">
        <v>397</v>
      </c>
      <c r="G1331" s="520"/>
      <c r="H1331" s="520"/>
      <c r="I1331" s="520"/>
      <c r="J1331" s="521"/>
      <c r="K1331" s="519" t="s">
        <v>397</v>
      </c>
      <c r="L1331" s="520"/>
      <c r="M1331" s="522"/>
    </row>
    <row r="1332" spans="1:13" x14ac:dyDescent="0.25">
      <c r="A1332" s="516" t="s">
        <v>385</v>
      </c>
      <c r="B1332" s="517"/>
      <c r="C1332" s="517"/>
      <c r="D1332" s="517"/>
      <c r="E1332" s="518"/>
      <c r="F1332" s="519" t="s">
        <v>397</v>
      </c>
      <c r="G1332" s="520"/>
      <c r="H1332" s="520"/>
      <c r="I1332" s="520"/>
      <c r="J1332" s="521"/>
      <c r="K1332" s="519" t="s">
        <v>397</v>
      </c>
      <c r="L1332" s="520"/>
      <c r="M1332" s="522"/>
    </row>
    <row r="1333" spans="1:13" x14ac:dyDescent="0.25">
      <c r="A1333" s="509" t="s">
        <v>386</v>
      </c>
      <c r="B1333" s="510"/>
      <c r="C1333" s="510"/>
      <c r="D1333" s="510"/>
      <c r="E1333" s="510"/>
      <c r="F1333" s="510"/>
      <c r="G1333" s="510"/>
      <c r="H1333" s="510"/>
      <c r="I1333" s="510"/>
      <c r="J1333" s="510"/>
      <c r="K1333" s="510"/>
      <c r="L1333" s="510"/>
      <c r="M1333" s="511"/>
    </row>
    <row r="1334" spans="1:13" x14ac:dyDescent="0.25">
      <c r="A1334" s="509" t="s">
        <v>378</v>
      </c>
      <c r="B1334" s="510"/>
      <c r="C1334" s="510"/>
      <c r="D1334" s="510"/>
      <c r="E1334" s="510"/>
      <c r="F1334" s="510" t="s">
        <v>583</v>
      </c>
      <c r="G1334" s="510"/>
      <c r="H1334" s="510"/>
      <c r="I1334" s="510"/>
      <c r="J1334" s="510"/>
      <c r="K1334" s="510" t="s">
        <v>502</v>
      </c>
      <c r="L1334" s="510"/>
      <c r="M1334" s="511"/>
    </row>
    <row r="1335" spans="1:13" x14ac:dyDescent="0.25">
      <c r="A1335" s="525" t="s">
        <v>387</v>
      </c>
      <c r="B1335" s="526"/>
      <c r="C1335" s="526"/>
      <c r="D1335" s="526"/>
      <c r="E1335" s="526"/>
      <c r="F1335" s="526"/>
      <c r="G1335" s="514" t="s">
        <v>602</v>
      </c>
      <c r="H1335" s="514"/>
      <c r="I1335" s="514"/>
      <c r="J1335" s="514"/>
      <c r="K1335" s="514"/>
      <c r="L1335" s="514"/>
      <c r="M1335" s="515"/>
    </row>
    <row r="1336" spans="1:13" x14ac:dyDescent="0.25">
      <c r="A1336" s="303" t="s">
        <v>503</v>
      </c>
      <c r="B1336" s="519" t="s">
        <v>609</v>
      </c>
      <c r="C1336" s="520"/>
      <c r="D1336" s="520"/>
      <c r="E1336" s="520"/>
      <c r="F1336" s="520"/>
      <c r="G1336" s="520"/>
      <c r="H1336" s="520"/>
      <c r="I1336" s="520"/>
      <c r="J1336" s="520"/>
      <c r="K1336" s="520"/>
      <c r="L1336" s="520"/>
      <c r="M1336" s="522"/>
    </row>
    <row r="1337" spans="1:13" x14ac:dyDescent="0.25">
      <c r="A1337" s="303" t="s">
        <v>388</v>
      </c>
      <c r="B1337" s="519" t="s">
        <v>607</v>
      </c>
      <c r="C1337" s="520"/>
      <c r="D1337" s="520"/>
      <c r="E1337" s="520"/>
      <c r="F1337" s="520"/>
      <c r="G1337" s="520"/>
      <c r="H1337" s="520"/>
      <c r="I1337" s="520"/>
      <c r="J1337" s="520"/>
      <c r="K1337" s="520"/>
      <c r="L1337" s="520"/>
      <c r="M1337" s="522"/>
    </row>
    <row r="1338" spans="1:13" x14ac:dyDescent="0.25">
      <c r="A1338" s="509" t="s">
        <v>584</v>
      </c>
      <c r="B1338" s="510"/>
      <c r="C1338" s="510"/>
      <c r="D1338" s="510" t="s">
        <v>613</v>
      </c>
      <c r="E1338" s="510"/>
      <c r="F1338" s="510"/>
      <c r="G1338" s="510"/>
      <c r="H1338" s="510"/>
      <c r="I1338" s="510"/>
      <c r="J1338" s="510" t="s">
        <v>504</v>
      </c>
      <c r="K1338" s="510"/>
      <c r="L1338" s="510"/>
      <c r="M1338" s="511"/>
    </row>
    <row r="1339" spans="1:13" x14ac:dyDescent="0.25">
      <c r="A1339" s="509"/>
      <c r="B1339" s="510"/>
      <c r="C1339" s="510"/>
      <c r="D1339" s="510"/>
      <c r="E1339" s="510"/>
      <c r="F1339" s="510"/>
      <c r="G1339" s="510"/>
      <c r="H1339" s="510"/>
      <c r="I1339" s="510"/>
      <c r="J1339" s="510"/>
      <c r="K1339" s="510"/>
      <c r="L1339" s="510"/>
      <c r="M1339" s="511"/>
    </row>
    <row r="1340" spans="1:13" x14ac:dyDescent="0.25">
      <c r="A1340" s="509"/>
      <c r="B1340" s="510"/>
      <c r="C1340" s="510"/>
      <c r="D1340" s="510"/>
      <c r="E1340" s="510"/>
      <c r="F1340" s="510"/>
      <c r="G1340" s="510"/>
      <c r="H1340" s="510"/>
      <c r="I1340" s="510"/>
      <c r="J1340" s="510"/>
      <c r="K1340" s="510"/>
      <c r="L1340" s="510"/>
      <c r="M1340" s="511"/>
    </row>
    <row r="1341" spans="1:13" x14ac:dyDescent="0.25">
      <c r="A1341" s="509"/>
      <c r="B1341" s="510"/>
      <c r="C1341" s="510"/>
      <c r="D1341" s="510"/>
      <c r="E1341" s="510"/>
      <c r="F1341" s="510"/>
      <c r="G1341" s="510"/>
      <c r="H1341" s="510"/>
      <c r="I1341" s="510"/>
      <c r="J1341" s="510"/>
      <c r="K1341" s="510"/>
      <c r="L1341" s="510"/>
      <c r="M1341" s="511"/>
    </row>
    <row r="1342" spans="1:13" x14ac:dyDescent="0.25">
      <c r="A1342" s="551" t="s">
        <v>389</v>
      </c>
      <c r="B1342" s="552"/>
      <c r="C1342" s="552"/>
      <c r="D1342" s="552"/>
      <c r="E1342" s="552"/>
      <c r="F1342" s="552"/>
      <c r="G1342" s="552"/>
      <c r="H1342" s="553" t="s">
        <v>390</v>
      </c>
      <c r="I1342" s="554"/>
      <c r="J1342" s="554"/>
      <c r="K1342" s="554"/>
      <c r="L1342" s="554"/>
      <c r="M1342" s="555"/>
    </row>
    <row r="1343" spans="1:13" x14ac:dyDescent="0.25">
      <c r="A1343" s="306" t="s">
        <v>391</v>
      </c>
      <c r="B1343" s="552" t="s">
        <v>20</v>
      </c>
      <c r="C1343" s="552"/>
      <c r="D1343" s="316" t="s">
        <v>391</v>
      </c>
      <c r="E1343" s="307"/>
      <c r="F1343" s="552" t="s">
        <v>20</v>
      </c>
      <c r="G1343" s="552"/>
      <c r="H1343" s="317"/>
      <c r="I1343" s="317"/>
      <c r="J1343" s="318" t="s">
        <v>392</v>
      </c>
      <c r="K1343" s="317"/>
      <c r="L1343" s="318" t="s">
        <v>20</v>
      </c>
      <c r="M1343" s="201"/>
    </row>
    <row r="1344" spans="1:13" x14ac:dyDescent="0.25">
      <c r="A1344" s="202" t="s">
        <v>393</v>
      </c>
      <c r="B1344" s="548" t="s">
        <v>394</v>
      </c>
      <c r="C1344" s="548"/>
      <c r="D1344" s="548" t="s">
        <v>395</v>
      </c>
      <c r="E1344" s="548"/>
      <c r="F1344" s="548" t="s">
        <v>396</v>
      </c>
      <c r="G1344" s="548"/>
      <c r="H1344" s="317"/>
      <c r="I1344" s="317"/>
      <c r="J1344" s="549">
        <v>3</v>
      </c>
      <c r="K1344" s="550"/>
      <c r="L1344" s="307" t="s">
        <v>397</v>
      </c>
      <c r="M1344" s="201"/>
    </row>
    <row r="1345" spans="1:13" x14ac:dyDescent="0.25">
      <c r="A1345" s="202" t="s">
        <v>398</v>
      </c>
      <c r="B1345" s="548" t="s">
        <v>399</v>
      </c>
      <c r="C1345" s="548"/>
      <c r="D1345" s="548" t="s">
        <v>400</v>
      </c>
      <c r="E1345" s="548"/>
      <c r="F1345" s="548" t="s">
        <v>401</v>
      </c>
      <c r="G1345" s="548"/>
      <c r="H1345" s="317"/>
      <c r="I1345" s="317"/>
      <c r="J1345" s="549">
        <v>2</v>
      </c>
      <c r="K1345" s="550"/>
      <c r="L1345" s="307" t="s">
        <v>402</v>
      </c>
      <c r="M1345" s="201"/>
    </row>
    <row r="1346" spans="1:13" x14ac:dyDescent="0.25">
      <c r="A1346" s="202" t="s">
        <v>403</v>
      </c>
      <c r="B1346" s="548" t="s">
        <v>404</v>
      </c>
      <c r="C1346" s="548"/>
      <c r="D1346" s="548" t="s">
        <v>405</v>
      </c>
      <c r="E1346" s="548"/>
      <c r="F1346" s="548" t="s">
        <v>406</v>
      </c>
      <c r="G1346" s="548"/>
      <c r="H1346" s="317"/>
      <c r="I1346" s="317"/>
      <c r="J1346" s="549">
        <v>1</v>
      </c>
      <c r="K1346" s="550"/>
      <c r="L1346" s="307" t="s">
        <v>407</v>
      </c>
      <c r="M1346" s="201"/>
    </row>
    <row r="1347" spans="1:13" ht="15.75" thickBot="1" x14ac:dyDescent="0.3">
      <c r="A1347" s="203" t="s">
        <v>408</v>
      </c>
      <c r="B1347" s="560" t="s">
        <v>409</v>
      </c>
      <c r="C1347" s="560"/>
      <c r="D1347" s="560" t="s">
        <v>410</v>
      </c>
      <c r="E1347" s="560"/>
      <c r="F1347" s="560" t="s">
        <v>411</v>
      </c>
      <c r="G1347" s="560"/>
      <c r="H1347" s="204"/>
      <c r="I1347" s="204"/>
      <c r="J1347" s="204"/>
      <c r="K1347" s="204"/>
      <c r="L1347" s="204"/>
      <c r="M1347" s="205"/>
    </row>
    <row r="1348" spans="1:13" ht="15.75" thickBot="1" x14ac:dyDescent="0.3"/>
    <row r="1349" spans="1:13" ht="15.75" x14ac:dyDescent="0.25">
      <c r="A1349" s="188"/>
      <c r="B1349" s="533" t="s">
        <v>470</v>
      </c>
      <c r="C1349" s="533"/>
      <c r="D1349" s="533"/>
      <c r="E1349" s="533"/>
      <c r="F1349" s="533"/>
      <c r="G1349" s="533"/>
      <c r="H1349" s="533"/>
      <c r="I1349" s="534"/>
      <c r="J1349" s="535" t="s">
        <v>471</v>
      </c>
      <c r="K1349" s="533"/>
      <c r="L1349" s="533"/>
      <c r="M1349" s="536"/>
    </row>
    <row r="1350" spans="1:13" ht="21" x14ac:dyDescent="0.35">
      <c r="A1350" s="537" t="s">
        <v>472</v>
      </c>
      <c r="B1350" s="538"/>
      <c r="C1350" s="538"/>
      <c r="D1350" s="538"/>
      <c r="E1350" s="538"/>
      <c r="F1350" s="538"/>
      <c r="G1350" s="538"/>
      <c r="H1350" s="538"/>
      <c r="I1350" s="538"/>
      <c r="J1350" s="538"/>
      <c r="K1350" s="538"/>
      <c r="L1350" s="538"/>
      <c r="M1350" s="539"/>
    </row>
    <row r="1351" spans="1:13" ht="21" x14ac:dyDescent="0.35">
      <c r="A1351" s="189"/>
      <c r="B1351" s="540" t="s">
        <v>473</v>
      </c>
      <c r="C1351" s="540"/>
      <c r="D1351" s="540"/>
      <c r="E1351" s="541"/>
      <c r="F1351" s="190" t="s">
        <v>474</v>
      </c>
      <c r="G1351" s="190"/>
      <c r="H1351" s="542" t="s">
        <v>475</v>
      </c>
      <c r="I1351" s="543"/>
      <c r="J1351" s="544"/>
      <c r="K1351" s="191" t="s">
        <v>476</v>
      </c>
      <c r="L1351" s="304"/>
      <c r="M1351" s="192"/>
    </row>
    <row r="1352" spans="1:13" x14ac:dyDescent="0.25">
      <c r="A1352" s="545" t="s">
        <v>542</v>
      </c>
      <c r="B1352" s="543"/>
      <c r="C1352" s="543"/>
      <c r="D1352" s="543"/>
      <c r="E1352" s="543"/>
      <c r="F1352" s="543"/>
      <c r="G1352" s="543"/>
      <c r="H1352" s="543"/>
      <c r="I1352" s="543"/>
      <c r="J1352" s="543"/>
      <c r="K1352" s="543"/>
      <c r="L1352" s="543"/>
      <c r="M1352" s="546"/>
    </row>
    <row r="1353" spans="1:13" x14ac:dyDescent="0.25">
      <c r="A1353" s="516" t="s">
        <v>477</v>
      </c>
      <c r="B1353" s="517"/>
      <c r="C1353" s="517"/>
      <c r="D1353" s="517"/>
      <c r="E1353" s="517"/>
      <c r="F1353" s="517"/>
      <c r="G1353" s="517"/>
      <c r="H1353" s="517"/>
      <c r="I1353" s="517"/>
      <c r="J1353" s="517"/>
      <c r="K1353" s="517"/>
      <c r="L1353" s="517"/>
      <c r="M1353" s="547"/>
    </row>
    <row r="1354" spans="1:13" x14ac:dyDescent="0.25">
      <c r="A1354" s="523" t="s">
        <v>478</v>
      </c>
      <c r="B1354" s="524"/>
      <c r="C1354" s="519" t="s">
        <v>360</v>
      </c>
      <c r="D1354" s="556"/>
      <c r="E1354" s="556"/>
      <c r="F1354" s="556"/>
      <c r="G1354" s="557"/>
      <c r="H1354" s="304" t="s">
        <v>479</v>
      </c>
      <c r="I1354" s="193"/>
      <c r="J1354" s="558">
        <v>29</v>
      </c>
      <c r="K1354" s="558"/>
      <c r="L1354" s="558"/>
      <c r="M1354" s="559"/>
    </row>
    <row r="1355" spans="1:13" x14ac:dyDescent="0.25">
      <c r="A1355" s="523" t="s">
        <v>480</v>
      </c>
      <c r="B1355" s="524"/>
      <c r="C1355" s="519" t="s">
        <v>343</v>
      </c>
      <c r="D1355" s="556"/>
      <c r="E1355" s="556"/>
      <c r="F1355" s="556"/>
      <c r="G1355" s="557"/>
      <c r="H1355" s="304" t="s">
        <v>481</v>
      </c>
      <c r="I1355" s="193"/>
      <c r="J1355" s="514" t="s">
        <v>540</v>
      </c>
      <c r="K1355" s="558"/>
      <c r="L1355" s="558"/>
      <c r="M1355" s="559"/>
    </row>
    <row r="1356" spans="1:13" x14ac:dyDescent="0.25">
      <c r="A1356" s="523" t="s">
        <v>483</v>
      </c>
      <c r="B1356" s="524"/>
      <c r="C1356" s="519" t="s">
        <v>541</v>
      </c>
      <c r="D1356" s="556"/>
      <c r="E1356" s="556"/>
      <c r="F1356" s="556"/>
      <c r="G1356" s="557"/>
      <c r="H1356" s="304" t="s">
        <v>485</v>
      </c>
      <c r="I1356" s="193"/>
      <c r="J1356" s="558">
        <v>9419227195</v>
      </c>
      <c r="K1356" s="558"/>
      <c r="L1356" s="558"/>
      <c r="M1356" s="559"/>
    </row>
    <row r="1357" spans="1:13" x14ac:dyDescent="0.25">
      <c r="A1357" s="523" t="s">
        <v>486</v>
      </c>
      <c r="B1357" s="524"/>
      <c r="C1357" s="519" t="s">
        <v>335</v>
      </c>
      <c r="D1357" s="556"/>
      <c r="E1357" s="556"/>
      <c r="F1357" s="556"/>
      <c r="G1357" s="557"/>
      <c r="H1357" s="523" t="s">
        <v>18</v>
      </c>
      <c r="I1357" s="524"/>
      <c r="J1357" s="514" t="s">
        <v>337</v>
      </c>
      <c r="K1357" s="558"/>
      <c r="L1357" s="558"/>
      <c r="M1357" s="559"/>
    </row>
    <row r="1358" spans="1:13" x14ac:dyDescent="0.25">
      <c r="A1358" s="545" t="s">
        <v>487</v>
      </c>
      <c r="B1358" s="543"/>
      <c r="C1358" s="543"/>
      <c r="D1358" s="543"/>
      <c r="E1358" s="543"/>
      <c r="F1358" s="543"/>
      <c r="G1358" s="543"/>
      <c r="H1358" s="543"/>
      <c r="I1358" s="543"/>
      <c r="J1358" s="543"/>
      <c r="K1358" s="543"/>
      <c r="L1358" s="543"/>
      <c r="M1358" s="546"/>
    </row>
    <row r="1359" spans="1:13" x14ac:dyDescent="0.25">
      <c r="A1359" s="563" t="s">
        <v>488</v>
      </c>
      <c r="B1359" s="542" t="s">
        <v>489</v>
      </c>
      <c r="C1359" s="543"/>
      <c r="D1359" s="543"/>
      <c r="E1359" s="543"/>
      <c r="F1359" s="543"/>
      <c r="G1359" s="544"/>
      <c r="H1359" s="542" t="s">
        <v>490</v>
      </c>
      <c r="I1359" s="543"/>
      <c r="J1359" s="543"/>
      <c r="K1359" s="543"/>
      <c r="L1359" s="543"/>
      <c r="M1359" s="546"/>
    </row>
    <row r="1360" spans="1:13" ht="30" x14ac:dyDescent="0.25">
      <c r="A1360" s="564"/>
      <c r="B1360" s="194" t="s">
        <v>491</v>
      </c>
      <c r="C1360" s="194" t="s">
        <v>571</v>
      </c>
      <c r="D1360" s="194" t="s">
        <v>572</v>
      </c>
      <c r="E1360" s="194" t="s">
        <v>573</v>
      </c>
      <c r="F1360" s="194">
        <v>100</v>
      </c>
      <c r="G1360" s="195" t="s">
        <v>20</v>
      </c>
      <c r="H1360" s="194" t="s">
        <v>492</v>
      </c>
      <c r="I1360" s="194" t="s">
        <v>571</v>
      </c>
      <c r="J1360" s="194" t="s">
        <v>572</v>
      </c>
      <c r="K1360" s="194" t="s">
        <v>493</v>
      </c>
      <c r="L1360" s="194">
        <v>100</v>
      </c>
      <c r="M1360" s="196" t="s">
        <v>20</v>
      </c>
    </row>
    <row r="1361" spans="1:13" x14ac:dyDescent="0.25">
      <c r="A1361" s="303" t="s">
        <v>11</v>
      </c>
      <c r="B1361" s="359">
        <v>7</v>
      </c>
      <c r="C1361" s="349">
        <v>4.5</v>
      </c>
      <c r="D1361" s="349">
        <v>5</v>
      </c>
      <c r="E1361" s="359">
        <v>67</v>
      </c>
      <c r="F1361" s="114">
        <f>SUM(B1361:E1361)</f>
        <v>83.5</v>
      </c>
      <c r="G1361" s="349" t="str">
        <f>IF(F1361&gt;=91,"A1",IF(F1361&gt;=81,"A2",IF(F1361&gt;=71,"B1",IF(F1361&gt;=61,"B2",IF(F1361&gt;=51,"C1",IF(F1361&gt;=41,"C2",IF(F1361&gt;=33,"D","E")))))))</f>
        <v>A2</v>
      </c>
      <c r="H1361" s="349">
        <v>7</v>
      </c>
      <c r="I1361" s="349">
        <v>4</v>
      </c>
      <c r="J1361" s="349">
        <v>4</v>
      </c>
      <c r="K1361" s="360">
        <v>48.5</v>
      </c>
      <c r="L1361" s="360">
        <f>SUM(H1361:K1361)</f>
        <v>63.5</v>
      </c>
      <c r="M1361" s="150" t="str">
        <f t="shared" ref="M1361:M1365" si="141">IF(L1361&gt;=91,"A1",IF(L1361&gt;=81,"A2",IF(L1361&gt;=71,"B1",IF(L1361&gt;=61,"B2",IF(L1361&gt;=51,"C1",IF(L1361&gt;=41,"C2",IF(L1361&gt;=33,"D","E")))))))</f>
        <v>B2</v>
      </c>
    </row>
    <row r="1362" spans="1:13" x14ac:dyDescent="0.25">
      <c r="A1362" s="303" t="s">
        <v>12</v>
      </c>
      <c r="B1362" s="368">
        <v>7</v>
      </c>
      <c r="C1362" s="349">
        <v>4.5</v>
      </c>
      <c r="D1362" s="349">
        <v>5</v>
      </c>
      <c r="E1362" s="349">
        <v>49.5</v>
      </c>
      <c r="F1362" s="332">
        <f t="shared" ref="F1362:F1365" si="142">(B1362+C1362+D1362+E1362)</f>
        <v>66</v>
      </c>
      <c r="G1362" s="349" t="str">
        <f t="shared" ref="G1362:G1365" si="143">IF(F1362&gt;=91,"A1",IF(F1362&gt;=81,"A2",IF(F1362&gt;=71,"B1",IF(F1362&gt;=61,"B2",IF(F1362&gt;=51,"C1",IF(F1362&gt;=41,"C2",IF(F1362&gt;=33,"D","E")))))))</f>
        <v>B2</v>
      </c>
      <c r="H1362" s="366">
        <v>6.5</v>
      </c>
      <c r="I1362" s="349">
        <v>4</v>
      </c>
      <c r="J1362" s="349">
        <v>3</v>
      </c>
      <c r="K1362" s="349">
        <v>62</v>
      </c>
      <c r="L1362" s="349">
        <f t="shared" ref="L1362:L1365" si="144">SUM(H1362:K1362)</f>
        <v>75.5</v>
      </c>
      <c r="M1362" s="349" t="str">
        <f t="shared" si="141"/>
        <v>B1</v>
      </c>
    </row>
    <row r="1363" spans="1:13" x14ac:dyDescent="0.25">
      <c r="A1363" s="303" t="s">
        <v>494</v>
      </c>
      <c r="B1363" s="349">
        <v>9</v>
      </c>
      <c r="C1363" s="349">
        <v>4.5</v>
      </c>
      <c r="D1363" s="349">
        <v>5</v>
      </c>
      <c r="E1363" s="349">
        <v>63</v>
      </c>
      <c r="F1363" s="349">
        <f t="shared" si="142"/>
        <v>81.5</v>
      </c>
      <c r="G1363" s="349" t="str">
        <f t="shared" si="143"/>
        <v>A2</v>
      </c>
      <c r="H1363" s="366">
        <v>8.25</v>
      </c>
      <c r="I1363" s="349">
        <v>5</v>
      </c>
      <c r="J1363" s="349">
        <v>5</v>
      </c>
      <c r="K1363" s="349">
        <v>68</v>
      </c>
      <c r="L1363" s="349">
        <f t="shared" si="144"/>
        <v>86.25</v>
      </c>
      <c r="M1363" s="349" t="str">
        <f t="shared" si="141"/>
        <v>A2</v>
      </c>
    </row>
    <row r="1364" spans="1:13" x14ac:dyDescent="0.25">
      <c r="A1364" s="303" t="s">
        <v>23</v>
      </c>
      <c r="B1364" s="349">
        <v>9.5</v>
      </c>
      <c r="C1364" s="349">
        <v>5</v>
      </c>
      <c r="D1364" s="349">
        <v>4</v>
      </c>
      <c r="E1364" s="349">
        <v>64</v>
      </c>
      <c r="F1364" s="349">
        <f t="shared" si="142"/>
        <v>82.5</v>
      </c>
      <c r="G1364" s="349" t="str">
        <f t="shared" si="143"/>
        <v>A2</v>
      </c>
      <c r="H1364" s="366">
        <v>9</v>
      </c>
      <c r="I1364" s="349">
        <v>5</v>
      </c>
      <c r="J1364" s="349">
        <v>4</v>
      </c>
      <c r="K1364" s="349">
        <v>56</v>
      </c>
      <c r="L1364" s="349">
        <f t="shared" si="144"/>
        <v>74</v>
      </c>
      <c r="M1364" s="349" t="str">
        <f t="shared" si="141"/>
        <v>B1</v>
      </c>
    </row>
    <row r="1365" spans="1:13" x14ac:dyDescent="0.25">
      <c r="A1365" s="303" t="s">
        <v>26</v>
      </c>
      <c r="B1365" s="332">
        <v>9</v>
      </c>
      <c r="C1365" s="349">
        <v>4</v>
      </c>
      <c r="D1365" s="349">
        <v>4</v>
      </c>
      <c r="E1365" s="349">
        <v>54</v>
      </c>
      <c r="F1365" s="332">
        <f t="shared" si="142"/>
        <v>71</v>
      </c>
      <c r="G1365" s="349" t="str">
        <f t="shared" si="143"/>
        <v>B1</v>
      </c>
      <c r="H1365" s="349">
        <v>8.25</v>
      </c>
      <c r="I1365" s="349">
        <v>5</v>
      </c>
      <c r="J1365" s="349">
        <v>5</v>
      </c>
      <c r="K1365" s="349">
        <v>66.5</v>
      </c>
      <c r="L1365" s="114">
        <f t="shared" si="144"/>
        <v>84.75</v>
      </c>
      <c r="M1365" s="349" t="str">
        <f t="shared" si="141"/>
        <v>A2</v>
      </c>
    </row>
    <row r="1366" spans="1:13" x14ac:dyDescent="0.25">
      <c r="A1366" s="303" t="s">
        <v>574</v>
      </c>
      <c r="B1366" s="349"/>
      <c r="C1366" s="349"/>
      <c r="D1366" s="349"/>
      <c r="E1366" s="367">
        <v>44</v>
      </c>
      <c r="F1366" s="197"/>
      <c r="G1366" s="349"/>
      <c r="H1366" s="349"/>
      <c r="I1366" s="349"/>
      <c r="J1366" s="349"/>
      <c r="K1366" s="349">
        <v>44.5</v>
      </c>
      <c r="L1366" s="349"/>
      <c r="M1366" s="350"/>
    </row>
    <row r="1367" spans="1:13" x14ac:dyDescent="0.25">
      <c r="A1367" s="303" t="s">
        <v>575</v>
      </c>
      <c r="B1367" s="349"/>
      <c r="C1367" s="349"/>
      <c r="D1367" s="349"/>
      <c r="E1367" s="31">
        <v>44</v>
      </c>
      <c r="F1367" s="349"/>
      <c r="G1367" s="349"/>
      <c r="H1367" s="349"/>
      <c r="I1367" s="349"/>
      <c r="J1367" s="349"/>
      <c r="K1367" s="31">
        <v>45.5</v>
      </c>
      <c r="L1367" s="349"/>
      <c r="M1367" s="350"/>
    </row>
    <row r="1368" spans="1:13" x14ac:dyDescent="0.25">
      <c r="A1368" s="303" t="s">
        <v>576</v>
      </c>
      <c r="B1368" s="349"/>
      <c r="C1368" s="349"/>
      <c r="D1368" s="349"/>
      <c r="E1368" s="349">
        <v>46</v>
      </c>
      <c r="F1368" s="349"/>
      <c r="G1368" s="349"/>
      <c r="H1368" s="349"/>
      <c r="I1368" s="349"/>
      <c r="J1368" s="349"/>
      <c r="K1368" s="349">
        <v>37</v>
      </c>
      <c r="L1368" s="349"/>
      <c r="M1368" s="350"/>
    </row>
    <row r="1369" spans="1:13" x14ac:dyDescent="0.25">
      <c r="A1369" s="303" t="s">
        <v>577</v>
      </c>
      <c r="B1369" s="349"/>
      <c r="C1369" s="349"/>
      <c r="D1369" s="349"/>
      <c r="E1369" s="349">
        <v>30.5</v>
      </c>
      <c r="F1369" s="349"/>
      <c r="G1369" s="349"/>
      <c r="H1369" s="349"/>
      <c r="I1369" s="349"/>
      <c r="J1369" s="349"/>
      <c r="K1369" s="349">
        <v>34.5</v>
      </c>
      <c r="L1369" s="349"/>
      <c r="M1369" s="350"/>
    </row>
    <row r="1370" spans="1:13" ht="26.25" x14ac:dyDescent="0.25">
      <c r="A1370" s="303" t="s">
        <v>497</v>
      </c>
      <c r="B1370" s="305">
        <v>500</v>
      </c>
      <c r="C1370" s="301" t="s">
        <v>498</v>
      </c>
      <c r="D1370" s="200">
        <f>(F1361+F1362+F1363+F1364+F1365)</f>
        <v>384.5</v>
      </c>
      <c r="E1370" s="199"/>
      <c r="F1370" s="301" t="s">
        <v>578</v>
      </c>
      <c r="G1370" s="200">
        <f>(D1370/500)*100</f>
        <v>76.900000000000006</v>
      </c>
      <c r="H1370" s="199"/>
      <c r="I1370" s="311"/>
      <c r="J1370" s="513" t="s">
        <v>579</v>
      </c>
      <c r="K1370" s="513"/>
      <c r="L1370" s="514" t="str">
        <f>IF(G1370&gt;=91,"A1",IF(G1370&gt;=81,"A2",IF(G1370&gt;=71,"B1",IF(G1370&gt;=61,"B2",IF(G1370&gt;=51,"C1",IF(G1370&gt;=41,"C2",IF(G1370&gt;=33,"D","E")))))))</f>
        <v>B1</v>
      </c>
      <c r="M1370" s="515" t="str">
        <f t="shared" ref="M1370:M1372" si="145">IF(K1370&gt;=91,"A1",IF(K1370&gt;=81,"A2",IF(K1370&gt;=71,"B1",IF(K1370&gt;=61,"B2",IF(K1370&gt;=51,"C1",IF(K1370&gt;=41,"C2",IF(K1370&gt;=33,"D","E")))))))</f>
        <v>E</v>
      </c>
    </row>
    <row r="1371" spans="1:13" ht="26.25" x14ac:dyDescent="0.25">
      <c r="A1371" s="312" t="s">
        <v>499</v>
      </c>
      <c r="B1371" s="305">
        <v>500</v>
      </c>
      <c r="C1371" s="301" t="s">
        <v>500</v>
      </c>
      <c r="D1371" s="200">
        <f>(L1361+L1362+L1363+L1364+L1365)</f>
        <v>384</v>
      </c>
      <c r="E1371" s="199"/>
      <c r="F1371" s="301" t="s">
        <v>580</v>
      </c>
      <c r="G1371" s="200">
        <f>D1371/500*100</f>
        <v>76.8</v>
      </c>
      <c r="H1371" s="200"/>
      <c r="I1371" s="313"/>
      <c r="J1371" s="513" t="s">
        <v>581</v>
      </c>
      <c r="K1371" s="513"/>
      <c r="L1371" s="514" t="str">
        <f>IF(G1371&gt;=91,"A1",IF(G1371&gt;=81,"A2",IF(G1371&gt;=71,"B1",IF(G1371&gt;=61,"B2",IF(G1371&gt;=51,"C1",IF(G1371&gt;=41,"C2",IF(G1371&gt;=33,"D","E")))))))</f>
        <v>B1</v>
      </c>
      <c r="M1371" s="515" t="str">
        <f t="shared" si="145"/>
        <v>E</v>
      </c>
    </row>
    <row r="1372" spans="1:13" x14ac:dyDescent="0.25">
      <c r="A1372" s="314" t="s">
        <v>543</v>
      </c>
      <c r="B1372" s="322">
        <v>1000</v>
      </c>
      <c r="C1372" s="322">
        <f>(D1370+D1371)</f>
        <v>768.5</v>
      </c>
      <c r="D1372" s="527"/>
      <c r="E1372" s="527"/>
      <c r="F1372" s="319" t="s">
        <v>582</v>
      </c>
      <c r="G1372" s="319"/>
      <c r="H1372" s="319"/>
      <c r="I1372" s="324">
        <f>(C1372/1000)*100</f>
        <v>76.849999999999994</v>
      </c>
      <c r="J1372" s="319" t="s">
        <v>501</v>
      </c>
      <c r="K1372" s="319"/>
      <c r="L1372" s="528" t="str">
        <f>IF(I1372&gt;=91,"A1",IF(I1372&gt;=81,"A2",IF(I1372&gt;=71,"B1",IF(I1372&gt;=61,"B2",IF(I1372&gt;=51,"C1",IF(I1372&gt;=41,"C2",IF(I1372&gt;=33,"D","E")))))))</f>
        <v>B1</v>
      </c>
      <c r="M1372" s="529" t="str">
        <f t="shared" si="145"/>
        <v>E</v>
      </c>
    </row>
    <row r="1373" spans="1:13" x14ac:dyDescent="0.25">
      <c r="A1373" s="530" t="s">
        <v>376</v>
      </c>
      <c r="B1373" s="531"/>
      <c r="C1373" s="531"/>
      <c r="D1373" s="531"/>
      <c r="E1373" s="531"/>
      <c r="F1373" s="531"/>
      <c r="G1373" s="531"/>
      <c r="H1373" s="531"/>
      <c r="I1373" s="531"/>
      <c r="J1373" s="531"/>
      <c r="K1373" s="531"/>
      <c r="L1373" s="531"/>
      <c r="M1373" s="532"/>
    </row>
    <row r="1374" spans="1:13" x14ac:dyDescent="0.25">
      <c r="A1374" s="509" t="s">
        <v>377</v>
      </c>
      <c r="B1374" s="510"/>
      <c r="C1374" s="510"/>
      <c r="D1374" s="510"/>
      <c r="E1374" s="510"/>
      <c r="F1374" s="510"/>
      <c r="G1374" s="510"/>
      <c r="H1374" s="510"/>
      <c r="I1374" s="510"/>
      <c r="J1374" s="510"/>
      <c r="K1374" s="510"/>
      <c r="L1374" s="510"/>
      <c r="M1374" s="511"/>
    </row>
    <row r="1375" spans="1:13" x14ac:dyDescent="0.25">
      <c r="A1375" s="509" t="s">
        <v>378</v>
      </c>
      <c r="B1375" s="510"/>
      <c r="C1375" s="510"/>
      <c r="D1375" s="510"/>
      <c r="E1375" s="510"/>
      <c r="F1375" s="510" t="s">
        <v>583</v>
      </c>
      <c r="G1375" s="510"/>
      <c r="H1375" s="510"/>
      <c r="I1375" s="510"/>
      <c r="J1375" s="510"/>
      <c r="K1375" s="510" t="s">
        <v>502</v>
      </c>
      <c r="L1375" s="510"/>
      <c r="M1375" s="511"/>
    </row>
    <row r="1376" spans="1:13" x14ac:dyDescent="0.25">
      <c r="A1376" s="525" t="s">
        <v>380</v>
      </c>
      <c r="B1376" s="526"/>
      <c r="C1376" s="526"/>
      <c r="D1376" s="526"/>
      <c r="E1376" s="526"/>
      <c r="F1376" s="514" t="s">
        <v>402</v>
      </c>
      <c r="G1376" s="514"/>
      <c r="H1376" s="514"/>
      <c r="I1376" s="514"/>
      <c r="J1376" s="514"/>
      <c r="K1376" s="514" t="s">
        <v>402</v>
      </c>
      <c r="L1376" s="514"/>
      <c r="M1376" s="515"/>
    </row>
    <row r="1377" spans="1:13" x14ac:dyDescent="0.25">
      <c r="A1377" s="509" t="s">
        <v>381</v>
      </c>
      <c r="B1377" s="510"/>
      <c r="C1377" s="510"/>
      <c r="D1377" s="510"/>
      <c r="E1377" s="510"/>
      <c r="F1377" s="510"/>
      <c r="G1377" s="510"/>
      <c r="H1377" s="510"/>
      <c r="I1377" s="510"/>
      <c r="J1377" s="510"/>
      <c r="K1377" s="510"/>
      <c r="L1377" s="510"/>
      <c r="M1377" s="511"/>
    </row>
    <row r="1378" spans="1:13" x14ac:dyDescent="0.25">
      <c r="A1378" s="509" t="s">
        <v>378</v>
      </c>
      <c r="B1378" s="510"/>
      <c r="C1378" s="510"/>
      <c r="D1378" s="510"/>
      <c r="E1378" s="510"/>
      <c r="F1378" s="510" t="s">
        <v>583</v>
      </c>
      <c r="G1378" s="510"/>
      <c r="H1378" s="510"/>
      <c r="I1378" s="510"/>
      <c r="J1378" s="510"/>
      <c r="K1378" s="510" t="s">
        <v>502</v>
      </c>
      <c r="L1378" s="510"/>
      <c r="M1378" s="511"/>
    </row>
    <row r="1379" spans="1:13" x14ac:dyDescent="0.25">
      <c r="A1379" s="523" t="s">
        <v>382</v>
      </c>
      <c r="B1379" s="524"/>
      <c r="C1379" s="524"/>
      <c r="D1379" s="524"/>
      <c r="E1379" s="524"/>
      <c r="F1379" s="510" t="s">
        <v>397</v>
      </c>
      <c r="G1379" s="510"/>
      <c r="H1379" s="510"/>
      <c r="I1379" s="510"/>
      <c r="J1379" s="510"/>
      <c r="K1379" s="510" t="s">
        <v>397</v>
      </c>
      <c r="L1379" s="510"/>
      <c r="M1379" s="511"/>
    </row>
    <row r="1380" spans="1:13" x14ac:dyDescent="0.25">
      <c r="A1380" s="523" t="s">
        <v>383</v>
      </c>
      <c r="B1380" s="524"/>
      <c r="C1380" s="524"/>
      <c r="D1380" s="524"/>
      <c r="E1380" s="524"/>
      <c r="F1380" s="514" t="s">
        <v>402</v>
      </c>
      <c r="G1380" s="514"/>
      <c r="H1380" s="514"/>
      <c r="I1380" s="514"/>
      <c r="J1380" s="514"/>
      <c r="K1380" s="514" t="s">
        <v>402</v>
      </c>
      <c r="L1380" s="514"/>
      <c r="M1380" s="515"/>
    </row>
    <row r="1381" spans="1:13" x14ac:dyDescent="0.25">
      <c r="A1381" s="516" t="s">
        <v>384</v>
      </c>
      <c r="B1381" s="517"/>
      <c r="C1381" s="517"/>
      <c r="D1381" s="517"/>
      <c r="E1381" s="518"/>
      <c r="F1381" s="519" t="s">
        <v>397</v>
      </c>
      <c r="G1381" s="520"/>
      <c r="H1381" s="520"/>
      <c r="I1381" s="520"/>
      <c r="J1381" s="521"/>
      <c r="K1381" s="519" t="s">
        <v>397</v>
      </c>
      <c r="L1381" s="520"/>
      <c r="M1381" s="522"/>
    </row>
    <row r="1382" spans="1:13" x14ac:dyDescent="0.25">
      <c r="A1382" s="516" t="s">
        <v>385</v>
      </c>
      <c r="B1382" s="517"/>
      <c r="C1382" s="517"/>
      <c r="D1382" s="517"/>
      <c r="E1382" s="518"/>
      <c r="F1382" s="519" t="s">
        <v>397</v>
      </c>
      <c r="G1382" s="520"/>
      <c r="H1382" s="520"/>
      <c r="I1382" s="520"/>
      <c r="J1382" s="521"/>
      <c r="K1382" s="519" t="s">
        <v>397</v>
      </c>
      <c r="L1382" s="520"/>
      <c r="M1382" s="522"/>
    </row>
    <row r="1383" spans="1:13" x14ac:dyDescent="0.25">
      <c r="A1383" s="509" t="s">
        <v>386</v>
      </c>
      <c r="B1383" s="510"/>
      <c r="C1383" s="510"/>
      <c r="D1383" s="510"/>
      <c r="E1383" s="510"/>
      <c r="F1383" s="510"/>
      <c r="G1383" s="510"/>
      <c r="H1383" s="510"/>
      <c r="I1383" s="510"/>
      <c r="J1383" s="510"/>
      <c r="K1383" s="510"/>
      <c r="L1383" s="510"/>
      <c r="M1383" s="511"/>
    </row>
    <row r="1384" spans="1:13" x14ac:dyDescent="0.25">
      <c r="A1384" s="509" t="s">
        <v>378</v>
      </c>
      <c r="B1384" s="510"/>
      <c r="C1384" s="510"/>
      <c r="D1384" s="510"/>
      <c r="E1384" s="510"/>
      <c r="F1384" s="510" t="s">
        <v>583</v>
      </c>
      <c r="G1384" s="510"/>
      <c r="H1384" s="510"/>
      <c r="I1384" s="510"/>
      <c r="J1384" s="510"/>
      <c r="K1384" s="510" t="s">
        <v>502</v>
      </c>
      <c r="L1384" s="510"/>
      <c r="M1384" s="511"/>
    </row>
    <row r="1385" spans="1:13" x14ac:dyDescent="0.25">
      <c r="A1385" s="525" t="s">
        <v>387</v>
      </c>
      <c r="B1385" s="526"/>
      <c r="C1385" s="526"/>
      <c r="D1385" s="526"/>
      <c r="E1385" s="526"/>
      <c r="F1385" s="526"/>
      <c r="G1385" s="514" t="s">
        <v>590</v>
      </c>
      <c r="H1385" s="514"/>
      <c r="I1385" s="514"/>
      <c r="J1385" s="514"/>
      <c r="K1385" s="514"/>
      <c r="L1385" s="514"/>
      <c r="M1385" s="515"/>
    </row>
    <row r="1386" spans="1:13" x14ac:dyDescent="0.25">
      <c r="A1386" s="303" t="s">
        <v>503</v>
      </c>
      <c r="B1386" s="519" t="s">
        <v>611</v>
      </c>
      <c r="C1386" s="520"/>
      <c r="D1386" s="520"/>
      <c r="E1386" s="520"/>
      <c r="F1386" s="520"/>
      <c r="G1386" s="520"/>
      <c r="H1386" s="520"/>
      <c r="I1386" s="520"/>
      <c r="J1386" s="520"/>
      <c r="K1386" s="520"/>
      <c r="L1386" s="520"/>
      <c r="M1386" s="522"/>
    </row>
    <row r="1387" spans="1:13" x14ac:dyDescent="0.25">
      <c r="A1387" s="303" t="s">
        <v>388</v>
      </c>
      <c r="B1387" s="519" t="s">
        <v>607</v>
      </c>
      <c r="C1387" s="520"/>
      <c r="D1387" s="520"/>
      <c r="E1387" s="520"/>
      <c r="F1387" s="520"/>
      <c r="G1387" s="520"/>
      <c r="H1387" s="520"/>
      <c r="I1387" s="520"/>
      <c r="J1387" s="520"/>
      <c r="K1387" s="520"/>
      <c r="L1387" s="520"/>
      <c r="M1387" s="522"/>
    </row>
    <row r="1388" spans="1:13" x14ac:dyDescent="0.25">
      <c r="A1388" s="509" t="s">
        <v>584</v>
      </c>
      <c r="B1388" s="510"/>
      <c r="C1388" s="510"/>
      <c r="D1388" s="510" t="s">
        <v>613</v>
      </c>
      <c r="E1388" s="510"/>
      <c r="F1388" s="510"/>
      <c r="G1388" s="510"/>
      <c r="H1388" s="510"/>
      <c r="I1388" s="510"/>
      <c r="J1388" s="510" t="s">
        <v>504</v>
      </c>
      <c r="K1388" s="510"/>
      <c r="L1388" s="510"/>
      <c r="M1388" s="511"/>
    </row>
    <row r="1389" spans="1:13" x14ac:dyDescent="0.25">
      <c r="A1389" s="509"/>
      <c r="B1389" s="510"/>
      <c r="C1389" s="510"/>
      <c r="D1389" s="510"/>
      <c r="E1389" s="510"/>
      <c r="F1389" s="510"/>
      <c r="G1389" s="510"/>
      <c r="H1389" s="510"/>
      <c r="I1389" s="510"/>
      <c r="J1389" s="510"/>
      <c r="K1389" s="510"/>
      <c r="L1389" s="510"/>
      <c r="M1389" s="511"/>
    </row>
    <row r="1390" spans="1:13" x14ac:dyDescent="0.25">
      <c r="A1390" s="509"/>
      <c r="B1390" s="510"/>
      <c r="C1390" s="510"/>
      <c r="D1390" s="510"/>
      <c r="E1390" s="510"/>
      <c r="F1390" s="510"/>
      <c r="G1390" s="510"/>
      <c r="H1390" s="510"/>
      <c r="I1390" s="510"/>
      <c r="J1390" s="510"/>
      <c r="K1390" s="510"/>
      <c r="L1390" s="510"/>
      <c r="M1390" s="511"/>
    </row>
    <row r="1391" spans="1:13" x14ac:dyDescent="0.25">
      <c r="A1391" s="509"/>
      <c r="B1391" s="510"/>
      <c r="C1391" s="510"/>
      <c r="D1391" s="510"/>
      <c r="E1391" s="510"/>
      <c r="F1391" s="510"/>
      <c r="G1391" s="510"/>
      <c r="H1391" s="510"/>
      <c r="I1391" s="510"/>
      <c r="J1391" s="510"/>
      <c r="K1391" s="510"/>
      <c r="L1391" s="510"/>
      <c r="M1391" s="511"/>
    </row>
    <row r="1392" spans="1:13" x14ac:dyDescent="0.25">
      <c r="A1392" s="551" t="s">
        <v>389</v>
      </c>
      <c r="B1392" s="552"/>
      <c r="C1392" s="552"/>
      <c r="D1392" s="552"/>
      <c r="E1392" s="552"/>
      <c r="F1392" s="552"/>
      <c r="G1392" s="552"/>
      <c r="H1392" s="553" t="s">
        <v>390</v>
      </c>
      <c r="I1392" s="554"/>
      <c r="J1392" s="554"/>
      <c r="K1392" s="554"/>
      <c r="L1392" s="554"/>
      <c r="M1392" s="555"/>
    </row>
    <row r="1393" spans="1:13" x14ac:dyDescent="0.25">
      <c r="A1393" s="306" t="s">
        <v>391</v>
      </c>
      <c r="B1393" s="552" t="s">
        <v>20</v>
      </c>
      <c r="C1393" s="552"/>
      <c r="D1393" s="316" t="s">
        <v>391</v>
      </c>
      <c r="E1393" s="307"/>
      <c r="F1393" s="552" t="s">
        <v>20</v>
      </c>
      <c r="G1393" s="552"/>
      <c r="H1393" s="317"/>
      <c r="I1393" s="317"/>
      <c r="J1393" s="318" t="s">
        <v>392</v>
      </c>
      <c r="K1393" s="317"/>
      <c r="L1393" s="318" t="s">
        <v>20</v>
      </c>
      <c r="M1393" s="201"/>
    </row>
    <row r="1394" spans="1:13" x14ac:dyDescent="0.25">
      <c r="A1394" s="202" t="s">
        <v>393</v>
      </c>
      <c r="B1394" s="548" t="s">
        <v>394</v>
      </c>
      <c r="C1394" s="548"/>
      <c r="D1394" s="548" t="s">
        <v>395</v>
      </c>
      <c r="E1394" s="548"/>
      <c r="F1394" s="548" t="s">
        <v>396</v>
      </c>
      <c r="G1394" s="548"/>
      <c r="H1394" s="317"/>
      <c r="I1394" s="317"/>
      <c r="J1394" s="549">
        <v>3</v>
      </c>
      <c r="K1394" s="550"/>
      <c r="L1394" s="307" t="s">
        <v>397</v>
      </c>
      <c r="M1394" s="201"/>
    </row>
    <row r="1395" spans="1:13" x14ac:dyDescent="0.25">
      <c r="A1395" s="202" t="s">
        <v>398</v>
      </c>
      <c r="B1395" s="548" t="s">
        <v>399</v>
      </c>
      <c r="C1395" s="548"/>
      <c r="D1395" s="548" t="s">
        <v>400</v>
      </c>
      <c r="E1395" s="548"/>
      <c r="F1395" s="548" t="s">
        <v>401</v>
      </c>
      <c r="G1395" s="548"/>
      <c r="H1395" s="317"/>
      <c r="I1395" s="317"/>
      <c r="J1395" s="549">
        <v>2</v>
      </c>
      <c r="K1395" s="550"/>
      <c r="L1395" s="307" t="s">
        <v>402</v>
      </c>
      <c r="M1395" s="201"/>
    </row>
    <row r="1396" spans="1:13" x14ac:dyDescent="0.25">
      <c r="A1396" s="202" t="s">
        <v>403</v>
      </c>
      <c r="B1396" s="548" t="s">
        <v>404</v>
      </c>
      <c r="C1396" s="548"/>
      <c r="D1396" s="548" t="s">
        <v>405</v>
      </c>
      <c r="E1396" s="548"/>
      <c r="F1396" s="548" t="s">
        <v>406</v>
      </c>
      <c r="G1396" s="548"/>
      <c r="H1396" s="317"/>
      <c r="I1396" s="317"/>
      <c r="J1396" s="549">
        <v>1</v>
      </c>
      <c r="K1396" s="550"/>
      <c r="L1396" s="307" t="s">
        <v>407</v>
      </c>
      <c r="M1396" s="201"/>
    </row>
    <row r="1397" spans="1:13" ht="15.75" thickBot="1" x14ac:dyDescent="0.3">
      <c r="A1397" s="203" t="s">
        <v>408</v>
      </c>
      <c r="B1397" s="560" t="s">
        <v>409</v>
      </c>
      <c r="C1397" s="560"/>
      <c r="D1397" s="560" t="s">
        <v>410</v>
      </c>
      <c r="E1397" s="560"/>
      <c r="F1397" s="560" t="s">
        <v>411</v>
      </c>
      <c r="G1397" s="560"/>
      <c r="H1397" s="204"/>
      <c r="I1397" s="204"/>
      <c r="J1397" s="204"/>
      <c r="K1397" s="204"/>
      <c r="L1397" s="204"/>
      <c r="M1397" s="205"/>
    </row>
  </sheetData>
  <mergeCells count="2350">
    <mergeCell ref="B1397:C1397"/>
    <mergeCell ref="D1397:E1397"/>
    <mergeCell ref="F1397:G1397"/>
    <mergeCell ref="B1395:C1395"/>
    <mergeCell ref="D1395:E1395"/>
    <mergeCell ref="F1395:G1395"/>
    <mergeCell ref="J1395:K1395"/>
    <mergeCell ref="B1396:C1396"/>
    <mergeCell ref="D1396:E1396"/>
    <mergeCell ref="F1396:G1396"/>
    <mergeCell ref="J1396:K1396"/>
    <mergeCell ref="A1392:G1392"/>
    <mergeCell ref="H1392:M1392"/>
    <mergeCell ref="B1393:C1393"/>
    <mergeCell ref="F1393:G1393"/>
    <mergeCell ref="B1394:C1394"/>
    <mergeCell ref="D1394:E1394"/>
    <mergeCell ref="F1394:G1394"/>
    <mergeCell ref="J1394:K1394"/>
    <mergeCell ref="A1385:F1385"/>
    <mergeCell ref="G1385:M1385"/>
    <mergeCell ref="B1386:M1386"/>
    <mergeCell ref="B1387:M1387"/>
    <mergeCell ref="A1388:C1391"/>
    <mergeCell ref="D1388:I1391"/>
    <mergeCell ref="J1388:M1391"/>
    <mergeCell ref="A1382:E1382"/>
    <mergeCell ref="F1382:J1382"/>
    <mergeCell ref="K1382:M1382"/>
    <mergeCell ref="A1383:M1383"/>
    <mergeCell ref="A1384:E1384"/>
    <mergeCell ref="F1384:J1384"/>
    <mergeCell ref="K1384:M1384"/>
    <mergeCell ref="A1380:E1380"/>
    <mergeCell ref="F1380:J1380"/>
    <mergeCell ref="K1380:M1380"/>
    <mergeCell ref="A1381:E1381"/>
    <mergeCell ref="F1381:J1381"/>
    <mergeCell ref="K1381:M1381"/>
    <mergeCell ref="A1377:M1377"/>
    <mergeCell ref="A1378:E1378"/>
    <mergeCell ref="F1378:J1378"/>
    <mergeCell ref="K1378:M1378"/>
    <mergeCell ref="A1379:E1379"/>
    <mergeCell ref="F1379:J1379"/>
    <mergeCell ref="K1379:M1379"/>
    <mergeCell ref="A1373:M1373"/>
    <mergeCell ref="A1374:M1374"/>
    <mergeCell ref="A1375:E1375"/>
    <mergeCell ref="F1375:J1375"/>
    <mergeCell ref="K1375:M1375"/>
    <mergeCell ref="A1376:E1376"/>
    <mergeCell ref="F1376:J1376"/>
    <mergeCell ref="K1376:M1376"/>
    <mergeCell ref="J1370:K1370"/>
    <mergeCell ref="L1370:M1370"/>
    <mergeCell ref="J1371:K1371"/>
    <mergeCell ref="L1371:M1371"/>
    <mergeCell ref="D1372:E1372"/>
    <mergeCell ref="L1372:M1372"/>
    <mergeCell ref="A1357:B1357"/>
    <mergeCell ref="C1357:G1357"/>
    <mergeCell ref="H1357:I1357"/>
    <mergeCell ref="J1357:M1357"/>
    <mergeCell ref="A1358:M1358"/>
    <mergeCell ref="A1359:A1360"/>
    <mergeCell ref="B1359:G1359"/>
    <mergeCell ref="H1359:M1359"/>
    <mergeCell ref="A1355:B1355"/>
    <mergeCell ref="C1355:G1355"/>
    <mergeCell ref="J1355:M1355"/>
    <mergeCell ref="A1356:B1356"/>
    <mergeCell ref="C1356:G1356"/>
    <mergeCell ref="J1356:M1356"/>
    <mergeCell ref="B1351:E1351"/>
    <mergeCell ref="H1351:J1351"/>
    <mergeCell ref="A1352:M1352"/>
    <mergeCell ref="A1353:M1353"/>
    <mergeCell ref="A1354:B1354"/>
    <mergeCell ref="C1354:G1354"/>
    <mergeCell ref="J1354:M1354"/>
    <mergeCell ref="B1347:C1347"/>
    <mergeCell ref="D1347:E1347"/>
    <mergeCell ref="F1347:G1347"/>
    <mergeCell ref="B1349:I1349"/>
    <mergeCell ref="J1349:M1349"/>
    <mergeCell ref="A1350:M1350"/>
    <mergeCell ref="B1345:C1345"/>
    <mergeCell ref="D1345:E1345"/>
    <mergeCell ref="F1345:G1345"/>
    <mergeCell ref="J1345:K1345"/>
    <mergeCell ref="B1346:C1346"/>
    <mergeCell ref="D1346:E1346"/>
    <mergeCell ref="F1346:G1346"/>
    <mergeCell ref="J1346:K1346"/>
    <mergeCell ref="A1342:G1342"/>
    <mergeCell ref="H1342:M1342"/>
    <mergeCell ref="B1343:C1343"/>
    <mergeCell ref="F1343:G1343"/>
    <mergeCell ref="B1344:C1344"/>
    <mergeCell ref="D1344:E1344"/>
    <mergeCell ref="F1344:G1344"/>
    <mergeCell ref="J1344:K1344"/>
    <mergeCell ref="A1335:F1335"/>
    <mergeCell ref="G1335:M1335"/>
    <mergeCell ref="B1336:M1336"/>
    <mergeCell ref="B1337:M1337"/>
    <mergeCell ref="A1338:C1341"/>
    <mergeCell ref="D1338:I1341"/>
    <mergeCell ref="J1338:M1341"/>
    <mergeCell ref="A1332:E1332"/>
    <mergeCell ref="F1332:J1332"/>
    <mergeCell ref="K1332:M1332"/>
    <mergeCell ref="A1333:M1333"/>
    <mergeCell ref="A1334:E1334"/>
    <mergeCell ref="F1334:J1334"/>
    <mergeCell ref="K1334:M1334"/>
    <mergeCell ref="A1330:E1330"/>
    <mergeCell ref="F1330:J1330"/>
    <mergeCell ref="K1330:M1330"/>
    <mergeCell ref="A1331:E1331"/>
    <mergeCell ref="F1331:J1331"/>
    <mergeCell ref="K1331:M1331"/>
    <mergeCell ref="A1327:M1327"/>
    <mergeCell ref="A1328:E1328"/>
    <mergeCell ref="F1328:J1328"/>
    <mergeCell ref="K1328:M1328"/>
    <mergeCell ref="A1329:E1329"/>
    <mergeCell ref="F1329:J1329"/>
    <mergeCell ref="K1329:M1329"/>
    <mergeCell ref="A1323:M1323"/>
    <mergeCell ref="A1324:M1324"/>
    <mergeCell ref="A1325:E1325"/>
    <mergeCell ref="F1325:J1325"/>
    <mergeCell ref="K1325:M1325"/>
    <mergeCell ref="A1326:E1326"/>
    <mergeCell ref="F1326:J1326"/>
    <mergeCell ref="K1326:M1326"/>
    <mergeCell ref="J1320:K1320"/>
    <mergeCell ref="L1320:M1320"/>
    <mergeCell ref="J1321:K1321"/>
    <mergeCell ref="L1321:M1321"/>
    <mergeCell ref="D1322:E1322"/>
    <mergeCell ref="L1322:M1322"/>
    <mergeCell ref="A1307:B1307"/>
    <mergeCell ref="C1307:G1307"/>
    <mergeCell ref="H1307:I1307"/>
    <mergeCell ref="J1307:M1307"/>
    <mergeCell ref="A1308:M1308"/>
    <mergeCell ref="A1309:A1310"/>
    <mergeCell ref="B1309:G1309"/>
    <mergeCell ref="H1309:M1309"/>
    <mergeCell ref="A1305:B1305"/>
    <mergeCell ref="C1305:G1305"/>
    <mergeCell ref="J1305:M1305"/>
    <mergeCell ref="A1306:B1306"/>
    <mergeCell ref="C1306:G1306"/>
    <mergeCell ref="J1306:M1306"/>
    <mergeCell ref="B1301:E1301"/>
    <mergeCell ref="H1301:J1301"/>
    <mergeCell ref="A1302:M1302"/>
    <mergeCell ref="A1303:M1303"/>
    <mergeCell ref="A1304:B1304"/>
    <mergeCell ref="C1304:G1304"/>
    <mergeCell ref="J1304:M1304"/>
    <mergeCell ref="B1297:C1297"/>
    <mergeCell ref="D1297:E1297"/>
    <mergeCell ref="F1297:G1297"/>
    <mergeCell ref="B1299:I1299"/>
    <mergeCell ref="J1299:M1299"/>
    <mergeCell ref="A1300:M1300"/>
    <mergeCell ref="B1295:C1295"/>
    <mergeCell ref="D1295:E1295"/>
    <mergeCell ref="F1295:G1295"/>
    <mergeCell ref="J1295:K1295"/>
    <mergeCell ref="B1296:C1296"/>
    <mergeCell ref="D1296:E1296"/>
    <mergeCell ref="F1296:G1296"/>
    <mergeCell ref="J1296:K1296"/>
    <mergeCell ref="A1292:G1292"/>
    <mergeCell ref="H1292:M1292"/>
    <mergeCell ref="B1293:C1293"/>
    <mergeCell ref="F1293:G1293"/>
    <mergeCell ref="B1294:C1294"/>
    <mergeCell ref="D1294:E1294"/>
    <mergeCell ref="F1294:G1294"/>
    <mergeCell ref="J1294:K1294"/>
    <mergeCell ref="A1285:F1285"/>
    <mergeCell ref="G1285:M1285"/>
    <mergeCell ref="B1286:M1286"/>
    <mergeCell ref="B1287:M1287"/>
    <mergeCell ref="A1288:C1291"/>
    <mergeCell ref="D1288:I1291"/>
    <mergeCell ref="J1288:M1291"/>
    <mergeCell ref="A1282:E1282"/>
    <mergeCell ref="F1282:J1282"/>
    <mergeCell ref="K1282:M1282"/>
    <mergeCell ref="A1283:M1283"/>
    <mergeCell ref="A1284:E1284"/>
    <mergeCell ref="F1284:J1284"/>
    <mergeCell ref="K1284:M1284"/>
    <mergeCell ref="A1280:E1280"/>
    <mergeCell ref="F1280:J1280"/>
    <mergeCell ref="K1280:M1280"/>
    <mergeCell ref="A1281:E1281"/>
    <mergeCell ref="F1281:J1281"/>
    <mergeCell ref="K1281:M1281"/>
    <mergeCell ref="A1277:M1277"/>
    <mergeCell ref="A1278:E1278"/>
    <mergeCell ref="F1278:J1278"/>
    <mergeCell ref="K1278:M1278"/>
    <mergeCell ref="A1279:E1279"/>
    <mergeCell ref="F1279:J1279"/>
    <mergeCell ref="K1279:M1279"/>
    <mergeCell ref="A1273:M1273"/>
    <mergeCell ref="A1274:M1274"/>
    <mergeCell ref="A1275:E1275"/>
    <mergeCell ref="F1275:J1275"/>
    <mergeCell ref="K1275:M1275"/>
    <mergeCell ref="A1276:E1276"/>
    <mergeCell ref="F1276:J1276"/>
    <mergeCell ref="K1276:M1276"/>
    <mergeCell ref="J1270:K1270"/>
    <mergeCell ref="L1270:M1270"/>
    <mergeCell ref="J1271:K1271"/>
    <mergeCell ref="L1271:M1271"/>
    <mergeCell ref="D1272:E1272"/>
    <mergeCell ref="L1272:M1272"/>
    <mergeCell ref="A1257:B1257"/>
    <mergeCell ref="C1257:G1257"/>
    <mergeCell ref="H1257:I1257"/>
    <mergeCell ref="J1257:M1257"/>
    <mergeCell ref="A1258:M1258"/>
    <mergeCell ref="A1259:A1260"/>
    <mergeCell ref="B1259:G1259"/>
    <mergeCell ref="H1259:M1259"/>
    <mergeCell ref="A1255:B1255"/>
    <mergeCell ref="C1255:G1255"/>
    <mergeCell ref="J1255:M1255"/>
    <mergeCell ref="A1256:B1256"/>
    <mergeCell ref="C1256:G1256"/>
    <mergeCell ref="J1256:M1256"/>
    <mergeCell ref="B1251:E1251"/>
    <mergeCell ref="H1251:J1251"/>
    <mergeCell ref="A1252:M1252"/>
    <mergeCell ref="A1253:M1253"/>
    <mergeCell ref="A1254:B1254"/>
    <mergeCell ref="C1254:G1254"/>
    <mergeCell ref="J1254:M1254"/>
    <mergeCell ref="B1247:C1247"/>
    <mergeCell ref="D1247:E1247"/>
    <mergeCell ref="F1247:G1247"/>
    <mergeCell ref="B1249:I1249"/>
    <mergeCell ref="J1249:M1249"/>
    <mergeCell ref="A1250:M1250"/>
    <mergeCell ref="B1245:C1245"/>
    <mergeCell ref="D1245:E1245"/>
    <mergeCell ref="F1245:G1245"/>
    <mergeCell ref="J1245:K1245"/>
    <mergeCell ref="B1246:C1246"/>
    <mergeCell ref="D1246:E1246"/>
    <mergeCell ref="F1246:G1246"/>
    <mergeCell ref="J1246:K1246"/>
    <mergeCell ref="A1242:G1242"/>
    <mergeCell ref="H1242:M1242"/>
    <mergeCell ref="B1243:C1243"/>
    <mergeCell ref="F1243:G1243"/>
    <mergeCell ref="B1244:C1244"/>
    <mergeCell ref="D1244:E1244"/>
    <mergeCell ref="F1244:G1244"/>
    <mergeCell ref="J1244:K1244"/>
    <mergeCell ref="A1235:F1235"/>
    <mergeCell ref="G1235:M1235"/>
    <mergeCell ref="B1236:M1236"/>
    <mergeCell ref="B1237:M1237"/>
    <mergeCell ref="A1238:C1241"/>
    <mergeCell ref="D1238:I1241"/>
    <mergeCell ref="J1238:M1241"/>
    <mergeCell ref="A1232:E1232"/>
    <mergeCell ref="F1232:J1232"/>
    <mergeCell ref="K1232:M1232"/>
    <mergeCell ref="A1233:M1233"/>
    <mergeCell ref="A1234:E1234"/>
    <mergeCell ref="F1234:J1234"/>
    <mergeCell ref="K1234:M1234"/>
    <mergeCell ref="A1230:E1230"/>
    <mergeCell ref="F1230:J1230"/>
    <mergeCell ref="K1230:M1230"/>
    <mergeCell ref="A1231:E1231"/>
    <mergeCell ref="F1231:J1231"/>
    <mergeCell ref="K1231:M1231"/>
    <mergeCell ref="A1227:M1227"/>
    <mergeCell ref="A1228:E1228"/>
    <mergeCell ref="F1228:J1228"/>
    <mergeCell ref="K1228:M1228"/>
    <mergeCell ref="A1229:E1229"/>
    <mergeCell ref="F1229:J1229"/>
    <mergeCell ref="K1229:M1229"/>
    <mergeCell ref="A1223:M1223"/>
    <mergeCell ref="A1224:M1224"/>
    <mergeCell ref="A1225:E1225"/>
    <mergeCell ref="F1225:J1225"/>
    <mergeCell ref="K1225:M1225"/>
    <mergeCell ref="A1226:E1226"/>
    <mergeCell ref="F1226:J1226"/>
    <mergeCell ref="K1226:M1226"/>
    <mergeCell ref="J1220:K1220"/>
    <mergeCell ref="L1220:M1220"/>
    <mergeCell ref="J1221:K1221"/>
    <mergeCell ref="L1221:M1221"/>
    <mergeCell ref="D1222:E1222"/>
    <mergeCell ref="L1222:M1222"/>
    <mergeCell ref="A1207:B1207"/>
    <mergeCell ref="C1207:G1207"/>
    <mergeCell ref="H1207:I1207"/>
    <mergeCell ref="J1207:M1207"/>
    <mergeCell ref="A1208:M1208"/>
    <mergeCell ref="A1209:A1210"/>
    <mergeCell ref="B1209:G1209"/>
    <mergeCell ref="H1209:M1209"/>
    <mergeCell ref="A1205:B1205"/>
    <mergeCell ref="C1205:G1205"/>
    <mergeCell ref="J1205:M1205"/>
    <mergeCell ref="A1206:B1206"/>
    <mergeCell ref="C1206:G1206"/>
    <mergeCell ref="J1206:M1206"/>
    <mergeCell ref="B1201:E1201"/>
    <mergeCell ref="H1201:J1201"/>
    <mergeCell ref="A1202:M1202"/>
    <mergeCell ref="A1203:M1203"/>
    <mergeCell ref="A1204:B1204"/>
    <mergeCell ref="C1204:G1204"/>
    <mergeCell ref="J1204:M1204"/>
    <mergeCell ref="B1197:C1197"/>
    <mergeCell ref="D1197:E1197"/>
    <mergeCell ref="F1197:G1197"/>
    <mergeCell ref="B1199:I1199"/>
    <mergeCell ref="J1199:M1199"/>
    <mergeCell ref="A1200:M1200"/>
    <mergeCell ref="B1195:C1195"/>
    <mergeCell ref="D1195:E1195"/>
    <mergeCell ref="F1195:G1195"/>
    <mergeCell ref="J1195:K1195"/>
    <mergeCell ref="B1196:C1196"/>
    <mergeCell ref="D1196:E1196"/>
    <mergeCell ref="F1196:G1196"/>
    <mergeCell ref="J1196:K1196"/>
    <mergeCell ref="A1192:G1192"/>
    <mergeCell ref="H1192:M1192"/>
    <mergeCell ref="B1193:C1193"/>
    <mergeCell ref="F1193:G1193"/>
    <mergeCell ref="B1194:C1194"/>
    <mergeCell ref="D1194:E1194"/>
    <mergeCell ref="F1194:G1194"/>
    <mergeCell ref="J1194:K1194"/>
    <mergeCell ref="A1185:F1185"/>
    <mergeCell ref="G1185:M1185"/>
    <mergeCell ref="B1186:M1186"/>
    <mergeCell ref="B1187:M1187"/>
    <mergeCell ref="A1188:C1191"/>
    <mergeCell ref="D1188:I1191"/>
    <mergeCell ref="J1188:M1191"/>
    <mergeCell ref="A1182:E1182"/>
    <mergeCell ref="F1182:J1182"/>
    <mergeCell ref="K1182:M1182"/>
    <mergeCell ref="A1183:M1183"/>
    <mergeCell ref="A1184:E1184"/>
    <mergeCell ref="F1184:J1184"/>
    <mergeCell ref="K1184:M1184"/>
    <mergeCell ref="A1180:E1180"/>
    <mergeCell ref="F1180:J1180"/>
    <mergeCell ref="K1180:M1180"/>
    <mergeCell ref="A1181:E1181"/>
    <mergeCell ref="F1181:J1181"/>
    <mergeCell ref="K1181:M1181"/>
    <mergeCell ref="A1177:M1177"/>
    <mergeCell ref="A1178:E1178"/>
    <mergeCell ref="F1178:J1178"/>
    <mergeCell ref="K1178:M1178"/>
    <mergeCell ref="A1179:E1179"/>
    <mergeCell ref="F1179:J1179"/>
    <mergeCell ref="K1179:M1179"/>
    <mergeCell ref="A1173:M1173"/>
    <mergeCell ref="A1174:M1174"/>
    <mergeCell ref="A1175:E1175"/>
    <mergeCell ref="F1175:J1175"/>
    <mergeCell ref="K1175:M1175"/>
    <mergeCell ref="A1176:E1176"/>
    <mergeCell ref="F1176:J1176"/>
    <mergeCell ref="K1176:M1176"/>
    <mergeCell ref="J1170:K1170"/>
    <mergeCell ref="L1170:M1170"/>
    <mergeCell ref="J1171:K1171"/>
    <mergeCell ref="L1171:M1171"/>
    <mergeCell ref="D1172:E1172"/>
    <mergeCell ref="L1172:M1172"/>
    <mergeCell ref="A1157:B1157"/>
    <mergeCell ref="C1157:G1157"/>
    <mergeCell ref="H1157:I1157"/>
    <mergeCell ref="J1157:M1157"/>
    <mergeCell ref="A1158:M1158"/>
    <mergeCell ref="A1159:A1160"/>
    <mergeCell ref="B1159:G1159"/>
    <mergeCell ref="H1159:M1159"/>
    <mergeCell ref="A1155:B1155"/>
    <mergeCell ref="C1155:G1155"/>
    <mergeCell ref="J1155:M1155"/>
    <mergeCell ref="A1156:B1156"/>
    <mergeCell ref="C1156:G1156"/>
    <mergeCell ref="J1156:M1156"/>
    <mergeCell ref="B1151:E1151"/>
    <mergeCell ref="H1151:J1151"/>
    <mergeCell ref="A1152:M1152"/>
    <mergeCell ref="A1153:M1153"/>
    <mergeCell ref="A1154:B1154"/>
    <mergeCell ref="C1154:G1154"/>
    <mergeCell ref="J1154:M1154"/>
    <mergeCell ref="B1147:C1147"/>
    <mergeCell ref="D1147:E1147"/>
    <mergeCell ref="F1147:G1147"/>
    <mergeCell ref="B1149:I1149"/>
    <mergeCell ref="J1149:M1149"/>
    <mergeCell ref="A1150:M1150"/>
    <mergeCell ref="B1145:C1145"/>
    <mergeCell ref="D1145:E1145"/>
    <mergeCell ref="F1145:G1145"/>
    <mergeCell ref="J1145:K1145"/>
    <mergeCell ref="B1146:C1146"/>
    <mergeCell ref="D1146:E1146"/>
    <mergeCell ref="F1146:G1146"/>
    <mergeCell ref="J1146:K1146"/>
    <mergeCell ref="A1142:G1142"/>
    <mergeCell ref="H1142:M1142"/>
    <mergeCell ref="B1143:C1143"/>
    <mergeCell ref="F1143:G1143"/>
    <mergeCell ref="B1144:C1144"/>
    <mergeCell ref="D1144:E1144"/>
    <mergeCell ref="F1144:G1144"/>
    <mergeCell ref="J1144:K1144"/>
    <mergeCell ref="A1135:F1135"/>
    <mergeCell ref="G1135:M1135"/>
    <mergeCell ref="B1136:M1136"/>
    <mergeCell ref="B1137:M1137"/>
    <mergeCell ref="A1138:C1141"/>
    <mergeCell ref="D1138:I1141"/>
    <mergeCell ref="J1138:M1141"/>
    <mergeCell ref="A1132:E1132"/>
    <mergeCell ref="F1132:J1132"/>
    <mergeCell ref="K1132:M1132"/>
    <mergeCell ref="A1133:M1133"/>
    <mergeCell ref="A1134:E1134"/>
    <mergeCell ref="F1134:J1134"/>
    <mergeCell ref="K1134:M1134"/>
    <mergeCell ref="A1130:E1130"/>
    <mergeCell ref="F1130:J1130"/>
    <mergeCell ref="K1130:M1130"/>
    <mergeCell ref="A1131:E1131"/>
    <mergeCell ref="F1131:J1131"/>
    <mergeCell ref="K1131:M1131"/>
    <mergeCell ref="A1127:M1127"/>
    <mergeCell ref="A1128:E1128"/>
    <mergeCell ref="F1128:J1128"/>
    <mergeCell ref="K1128:M1128"/>
    <mergeCell ref="A1129:E1129"/>
    <mergeCell ref="F1129:J1129"/>
    <mergeCell ref="K1129:M1129"/>
    <mergeCell ref="A1123:M1123"/>
    <mergeCell ref="A1124:M1124"/>
    <mergeCell ref="A1125:E1125"/>
    <mergeCell ref="F1125:J1125"/>
    <mergeCell ref="K1125:M1125"/>
    <mergeCell ref="A1126:E1126"/>
    <mergeCell ref="F1126:J1126"/>
    <mergeCell ref="K1126:M1126"/>
    <mergeCell ref="J1120:K1120"/>
    <mergeCell ref="L1120:M1120"/>
    <mergeCell ref="J1121:K1121"/>
    <mergeCell ref="L1121:M1121"/>
    <mergeCell ref="D1122:E1122"/>
    <mergeCell ref="L1122:M1122"/>
    <mergeCell ref="A1107:B1107"/>
    <mergeCell ref="C1107:G1107"/>
    <mergeCell ref="H1107:I1107"/>
    <mergeCell ref="J1107:M1107"/>
    <mergeCell ref="A1108:M1108"/>
    <mergeCell ref="A1109:A1110"/>
    <mergeCell ref="B1109:G1109"/>
    <mergeCell ref="H1109:M1109"/>
    <mergeCell ref="A1105:B1105"/>
    <mergeCell ref="C1105:G1105"/>
    <mergeCell ref="J1105:M1105"/>
    <mergeCell ref="A1106:B1106"/>
    <mergeCell ref="C1106:G1106"/>
    <mergeCell ref="J1106:M1106"/>
    <mergeCell ref="B1101:E1101"/>
    <mergeCell ref="H1101:J1101"/>
    <mergeCell ref="A1102:M1102"/>
    <mergeCell ref="A1103:M1103"/>
    <mergeCell ref="A1104:B1104"/>
    <mergeCell ref="C1104:G1104"/>
    <mergeCell ref="J1104:M1104"/>
    <mergeCell ref="B1097:C1097"/>
    <mergeCell ref="D1097:E1097"/>
    <mergeCell ref="F1097:G1097"/>
    <mergeCell ref="B1099:I1099"/>
    <mergeCell ref="J1099:M1099"/>
    <mergeCell ref="A1100:M1100"/>
    <mergeCell ref="B1095:C1095"/>
    <mergeCell ref="D1095:E1095"/>
    <mergeCell ref="F1095:G1095"/>
    <mergeCell ref="J1095:K1095"/>
    <mergeCell ref="B1096:C1096"/>
    <mergeCell ref="D1096:E1096"/>
    <mergeCell ref="F1096:G1096"/>
    <mergeCell ref="J1096:K1096"/>
    <mergeCell ref="A1092:G1092"/>
    <mergeCell ref="H1092:M1092"/>
    <mergeCell ref="B1093:C1093"/>
    <mergeCell ref="F1093:G1093"/>
    <mergeCell ref="B1094:C1094"/>
    <mergeCell ref="D1094:E1094"/>
    <mergeCell ref="F1094:G1094"/>
    <mergeCell ref="J1094:K1094"/>
    <mergeCell ref="A1085:F1085"/>
    <mergeCell ref="G1085:M1085"/>
    <mergeCell ref="B1086:M1086"/>
    <mergeCell ref="B1087:M1087"/>
    <mergeCell ref="A1088:C1091"/>
    <mergeCell ref="D1088:I1091"/>
    <mergeCell ref="J1088:M1091"/>
    <mergeCell ref="A1082:E1082"/>
    <mergeCell ref="F1082:J1082"/>
    <mergeCell ref="K1082:M1082"/>
    <mergeCell ref="A1083:M1083"/>
    <mergeCell ref="A1084:E1084"/>
    <mergeCell ref="F1084:J1084"/>
    <mergeCell ref="K1084:M1084"/>
    <mergeCell ref="A1080:E1080"/>
    <mergeCell ref="F1080:J1080"/>
    <mergeCell ref="K1080:M1080"/>
    <mergeCell ref="A1081:E1081"/>
    <mergeCell ref="F1081:J1081"/>
    <mergeCell ref="K1081:M1081"/>
    <mergeCell ref="A1077:M1077"/>
    <mergeCell ref="A1078:E1078"/>
    <mergeCell ref="F1078:J1078"/>
    <mergeCell ref="K1078:M1078"/>
    <mergeCell ref="A1079:E1079"/>
    <mergeCell ref="F1079:J1079"/>
    <mergeCell ref="K1079:M1079"/>
    <mergeCell ref="A1073:M1073"/>
    <mergeCell ref="A1074:M1074"/>
    <mergeCell ref="A1075:E1075"/>
    <mergeCell ref="F1075:J1075"/>
    <mergeCell ref="K1075:M1075"/>
    <mergeCell ref="A1076:E1076"/>
    <mergeCell ref="F1076:J1076"/>
    <mergeCell ref="K1076:M1076"/>
    <mergeCell ref="J1070:K1070"/>
    <mergeCell ref="L1070:M1070"/>
    <mergeCell ref="J1071:K1071"/>
    <mergeCell ref="L1071:M1071"/>
    <mergeCell ref="D1072:E1072"/>
    <mergeCell ref="L1072:M1072"/>
    <mergeCell ref="A1057:B1057"/>
    <mergeCell ref="C1057:G1057"/>
    <mergeCell ref="H1057:I1057"/>
    <mergeCell ref="J1057:M1057"/>
    <mergeCell ref="A1058:M1058"/>
    <mergeCell ref="A1059:A1060"/>
    <mergeCell ref="B1059:G1059"/>
    <mergeCell ref="H1059:M1059"/>
    <mergeCell ref="A1055:B1055"/>
    <mergeCell ref="C1055:G1055"/>
    <mergeCell ref="J1055:M1055"/>
    <mergeCell ref="A1056:B1056"/>
    <mergeCell ref="C1056:G1056"/>
    <mergeCell ref="J1056:M1056"/>
    <mergeCell ref="B1051:E1051"/>
    <mergeCell ref="H1051:J1051"/>
    <mergeCell ref="A1052:M1052"/>
    <mergeCell ref="A1053:M1053"/>
    <mergeCell ref="A1054:B1054"/>
    <mergeCell ref="C1054:G1054"/>
    <mergeCell ref="J1054:M1054"/>
    <mergeCell ref="B1047:C1047"/>
    <mergeCell ref="D1047:E1047"/>
    <mergeCell ref="F1047:G1047"/>
    <mergeCell ref="B1049:I1049"/>
    <mergeCell ref="J1049:M1049"/>
    <mergeCell ref="A1050:M1050"/>
    <mergeCell ref="B1045:C1045"/>
    <mergeCell ref="D1045:E1045"/>
    <mergeCell ref="F1045:G1045"/>
    <mergeCell ref="J1045:K1045"/>
    <mergeCell ref="B1046:C1046"/>
    <mergeCell ref="D1046:E1046"/>
    <mergeCell ref="F1046:G1046"/>
    <mergeCell ref="J1046:K1046"/>
    <mergeCell ref="A1042:G1042"/>
    <mergeCell ref="H1042:M1042"/>
    <mergeCell ref="B1043:C1043"/>
    <mergeCell ref="F1043:G1043"/>
    <mergeCell ref="B1044:C1044"/>
    <mergeCell ref="D1044:E1044"/>
    <mergeCell ref="F1044:G1044"/>
    <mergeCell ref="J1044:K1044"/>
    <mergeCell ref="A1035:F1035"/>
    <mergeCell ref="G1035:M1035"/>
    <mergeCell ref="B1036:M1036"/>
    <mergeCell ref="B1037:M1037"/>
    <mergeCell ref="A1038:C1041"/>
    <mergeCell ref="D1038:I1041"/>
    <mergeCell ref="J1038:M1041"/>
    <mergeCell ref="A1032:E1032"/>
    <mergeCell ref="F1032:J1032"/>
    <mergeCell ref="K1032:M1032"/>
    <mergeCell ref="A1033:M1033"/>
    <mergeCell ref="A1034:E1034"/>
    <mergeCell ref="F1034:J1034"/>
    <mergeCell ref="K1034:M1034"/>
    <mergeCell ref="A1030:E1030"/>
    <mergeCell ref="F1030:J1030"/>
    <mergeCell ref="K1030:M1030"/>
    <mergeCell ref="A1031:E1031"/>
    <mergeCell ref="F1031:J1031"/>
    <mergeCell ref="K1031:M1031"/>
    <mergeCell ref="A1027:M1027"/>
    <mergeCell ref="A1028:E1028"/>
    <mergeCell ref="F1028:J1028"/>
    <mergeCell ref="K1028:M1028"/>
    <mergeCell ref="A1029:E1029"/>
    <mergeCell ref="F1029:J1029"/>
    <mergeCell ref="K1029:M1029"/>
    <mergeCell ref="A1023:M1023"/>
    <mergeCell ref="A1024:M1024"/>
    <mergeCell ref="A1025:E1025"/>
    <mergeCell ref="F1025:J1025"/>
    <mergeCell ref="K1025:M1025"/>
    <mergeCell ref="A1026:E1026"/>
    <mergeCell ref="F1026:J1026"/>
    <mergeCell ref="K1026:M1026"/>
    <mergeCell ref="J1020:K1020"/>
    <mergeCell ref="L1020:M1020"/>
    <mergeCell ref="J1021:K1021"/>
    <mergeCell ref="L1021:M1021"/>
    <mergeCell ref="D1022:E1022"/>
    <mergeCell ref="L1022:M1022"/>
    <mergeCell ref="A1007:B1007"/>
    <mergeCell ref="C1007:G1007"/>
    <mergeCell ref="H1007:I1007"/>
    <mergeCell ref="J1007:M1007"/>
    <mergeCell ref="A1008:M1008"/>
    <mergeCell ref="A1009:A1010"/>
    <mergeCell ref="B1009:G1009"/>
    <mergeCell ref="H1009:M1009"/>
    <mergeCell ref="A1005:B1005"/>
    <mergeCell ref="C1005:G1005"/>
    <mergeCell ref="J1005:M1005"/>
    <mergeCell ref="A1006:B1006"/>
    <mergeCell ref="C1006:G1006"/>
    <mergeCell ref="J1006:M1006"/>
    <mergeCell ref="B1001:E1001"/>
    <mergeCell ref="H1001:J1001"/>
    <mergeCell ref="A1002:M1002"/>
    <mergeCell ref="A1003:M1003"/>
    <mergeCell ref="A1004:B1004"/>
    <mergeCell ref="C1004:G1004"/>
    <mergeCell ref="J1004:M1004"/>
    <mergeCell ref="B997:C997"/>
    <mergeCell ref="D997:E997"/>
    <mergeCell ref="F997:G997"/>
    <mergeCell ref="B999:I999"/>
    <mergeCell ref="J999:M999"/>
    <mergeCell ref="A1000:M1000"/>
    <mergeCell ref="B995:C995"/>
    <mergeCell ref="D995:E995"/>
    <mergeCell ref="F995:G995"/>
    <mergeCell ref="J995:K995"/>
    <mergeCell ref="B996:C996"/>
    <mergeCell ref="D996:E996"/>
    <mergeCell ref="F996:G996"/>
    <mergeCell ref="J996:K996"/>
    <mergeCell ref="A992:G992"/>
    <mergeCell ref="H992:M992"/>
    <mergeCell ref="B993:C993"/>
    <mergeCell ref="F993:G993"/>
    <mergeCell ref="B994:C994"/>
    <mergeCell ref="D994:E994"/>
    <mergeCell ref="F994:G994"/>
    <mergeCell ref="J994:K994"/>
    <mergeCell ref="A985:F985"/>
    <mergeCell ref="G985:M985"/>
    <mergeCell ref="B986:M986"/>
    <mergeCell ref="B987:M987"/>
    <mergeCell ref="A988:C991"/>
    <mergeCell ref="D988:I991"/>
    <mergeCell ref="J988:M991"/>
    <mergeCell ref="A982:E982"/>
    <mergeCell ref="F982:J982"/>
    <mergeCell ref="K982:M982"/>
    <mergeCell ref="A983:M983"/>
    <mergeCell ref="A984:E984"/>
    <mergeCell ref="F984:J984"/>
    <mergeCell ref="K984:M984"/>
    <mergeCell ref="A980:E980"/>
    <mergeCell ref="F980:J980"/>
    <mergeCell ref="K980:M980"/>
    <mergeCell ref="A981:E981"/>
    <mergeCell ref="F981:J981"/>
    <mergeCell ref="K981:M981"/>
    <mergeCell ref="A977:M977"/>
    <mergeCell ref="A978:E978"/>
    <mergeCell ref="F978:J978"/>
    <mergeCell ref="K978:M978"/>
    <mergeCell ref="A979:E979"/>
    <mergeCell ref="F979:J979"/>
    <mergeCell ref="K979:M979"/>
    <mergeCell ref="A973:M973"/>
    <mergeCell ref="A974:M974"/>
    <mergeCell ref="A975:E975"/>
    <mergeCell ref="F975:J975"/>
    <mergeCell ref="K975:M975"/>
    <mergeCell ref="A976:E976"/>
    <mergeCell ref="F976:J976"/>
    <mergeCell ref="K976:M976"/>
    <mergeCell ref="J970:K970"/>
    <mergeCell ref="L970:M970"/>
    <mergeCell ref="J971:K971"/>
    <mergeCell ref="L971:M971"/>
    <mergeCell ref="D972:E972"/>
    <mergeCell ref="L972:M972"/>
    <mergeCell ref="A957:B957"/>
    <mergeCell ref="C957:G957"/>
    <mergeCell ref="H957:I957"/>
    <mergeCell ref="J957:M957"/>
    <mergeCell ref="A958:M958"/>
    <mergeCell ref="A959:A960"/>
    <mergeCell ref="B959:G959"/>
    <mergeCell ref="H959:M959"/>
    <mergeCell ref="A955:B955"/>
    <mergeCell ref="C955:G955"/>
    <mergeCell ref="J955:M955"/>
    <mergeCell ref="A956:B956"/>
    <mergeCell ref="C956:G956"/>
    <mergeCell ref="J956:M956"/>
    <mergeCell ref="B951:E951"/>
    <mergeCell ref="H951:J951"/>
    <mergeCell ref="A952:M952"/>
    <mergeCell ref="A953:M953"/>
    <mergeCell ref="A954:B954"/>
    <mergeCell ref="C954:G954"/>
    <mergeCell ref="J954:M954"/>
    <mergeCell ref="B947:C947"/>
    <mergeCell ref="D947:E947"/>
    <mergeCell ref="F947:G947"/>
    <mergeCell ref="B949:I949"/>
    <mergeCell ref="J949:M949"/>
    <mergeCell ref="A950:M950"/>
    <mergeCell ref="B945:C945"/>
    <mergeCell ref="D945:E945"/>
    <mergeCell ref="F945:G945"/>
    <mergeCell ref="J945:K945"/>
    <mergeCell ref="B946:C946"/>
    <mergeCell ref="D946:E946"/>
    <mergeCell ref="F946:G946"/>
    <mergeCell ref="J946:K946"/>
    <mergeCell ref="A942:G942"/>
    <mergeCell ref="H942:M942"/>
    <mergeCell ref="B943:C943"/>
    <mergeCell ref="F943:G943"/>
    <mergeCell ref="B944:C944"/>
    <mergeCell ref="D944:E944"/>
    <mergeCell ref="F944:G944"/>
    <mergeCell ref="J944:K944"/>
    <mergeCell ref="A935:F935"/>
    <mergeCell ref="G935:M935"/>
    <mergeCell ref="B936:M936"/>
    <mergeCell ref="B937:M937"/>
    <mergeCell ref="A938:C941"/>
    <mergeCell ref="D938:I941"/>
    <mergeCell ref="J938:M941"/>
    <mergeCell ref="A932:E932"/>
    <mergeCell ref="F932:J932"/>
    <mergeCell ref="K932:M932"/>
    <mergeCell ref="A933:M933"/>
    <mergeCell ref="A934:E934"/>
    <mergeCell ref="F934:J934"/>
    <mergeCell ref="K934:M934"/>
    <mergeCell ref="A930:E930"/>
    <mergeCell ref="F930:J930"/>
    <mergeCell ref="K930:M930"/>
    <mergeCell ref="A931:E931"/>
    <mergeCell ref="F931:J931"/>
    <mergeCell ref="K931:M931"/>
    <mergeCell ref="A927:M927"/>
    <mergeCell ref="A928:E928"/>
    <mergeCell ref="F928:J928"/>
    <mergeCell ref="K928:M928"/>
    <mergeCell ref="A929:E929"/>
    <mergeCell ref="F929:J929"/>
    <mergeCell ref="K929:M929"/>
    <mergeCell ref="A923:M923"/>
    <mergeCell ref="A924:M924"/>
    <mergeCell ref="A925:E925"/>
    <mergeCell ref="F925:J925"/>
    <mergeCell ref="K925:M925"/>
    <mergeCell ref="A926:E926"/>
    <mergeCell ref="F926:J926"/>
    <mergeCell ref="K926:M926"/>
    <mergeCell ref="J920:K920"/>
    <mergeCell ref="L920:M920"/>
    <mergeCell ref="J921:K921"/>
    <mergeCell ref="L921:M921"/>
    <mergeCell ref="D922:E922"/>
    <mergeCell ref="L922:M922"/>
    <mergeCell ref="A907:B907"/>
    <mergeCell ref="C907:G907"/>
    <mergeCell ref="H907:I907"/>
    <mergeCell ref="J907:M907"/>
    <mergeCell ref="A908:M908"/>
    <mergeCell ref="A909:A910"/>
    <mergeCell ref="B909:G909"/>
    <mergeCell ref="H909:M909"/>
    <mergeCell ref="A905:B905"/>
    <mergeCell ref="C905:G905"/>
    <mergeCell ref="J905:M905"/>
    <mergeCell ref="A906:B906"/>
    <mergeCell ref="C906:G906"/>
    <mergeCell ref="J906:M906"/>
    <mergeCell ref="B901:E901"/>
    <mergeCell ref="H901:J901"/>
    <mergeCell ref="A902:M902"/>
    <mergeCell ref="A903:M903"/>
    <mergeCell ref="A904:B904"/>
    <mergeCell ref="C904:G904"/>
    <mergeCell ref="J904:M904"/>
    <mergeCell ref="B897:C897"/>
    <mergeCell ref="D897:E897"/>
    <mergeCell ref="F897:G897"/>
    <mergeCell ref="B899:I899"/>
    <mergeCell ref="J899:M899"/>
    <mergeCell ref="A900:M900"/>
    <mergeCell ref="B895:C895"/>
    <mergeCell ref="D895:E895"/>
    <mergeCell ref="F895:G895"/>
    <mergeCell ref="J895:K895"/>
    <mergeCell ref="B896:C896"/>
    <mergeCell ref="D896:E896"/>
    <mergeCell ref="F896:G896"/>
    <mergeCell ref="J896:K896"/>
    <mergeCell ref="A892:G892"/>
    <mergeCell ref="H892:M892"/>
    <mergeCell ref="B893:C893"/>
    <mergeCell ref="F893:G893"/>
    <mergeCell ref="B894:C894"/>
    <mergeCell ref="D894:E894"/>
    <mergeCell ref="F894:G894"/>
    <mergeCell ref="J894:K894"/>
    <mergeCell ref="A885:F885"/>
    <mergeCell ref="G885:M885"/>
    <mergeCell ref="B886:M886"/>
    <mergeCell ref="B887:M887"/>
    <mergeCell ref="A888:C891"/>
    <mergeCell ref="D888:I891"/>
    <mergeCell ref="J888:M891"/>
    <mergeCell ref="A882:E882"/>
    <mergeCell ref="F882:J882"/>
    <mergeCell ref="K882:M882"/>
    <mergeCell ref="A883:M883"/>
    <mergeCell ref="A884:E884"/>
    <mergeCell ref="F884:J884"/>
    <mergeCell ref="K884:M884"/>
    <mergeCell ref="A880:E880"/>
    <mergeCell ref="F880:J880"/>
    <mergeCell ref="K880:M880"/>
    <mergeCell ref="A881:E881"/>
    <mergeCell ref="F881:J881"/>
    <mergeCell ref="K881:M881"/>
    <mergeCell ref="A877:M877"/>
    <mergeCell ref="A878:E878"/>
    <mergeCell ref="F878:J878"/>
    <mergeCell ref="K878:M878"/>
    <mergeCell ref="A879:E879"/>
    <mergeCell ref="F879:J879"/>
    <mergeCell ref="K879:M879"/>
    <mergeCell ref="A873:M873"/>
    <mergeCell ref="A874:M874"/>
    <mergeCell ref="A875:E875"/>
    <mergeCell ref="F875:J875"/>
    <mergeCell ref="K875:M875"/>
    <mergeCell ref="A876:E876"/>
    <mergeCell ref="F876:J876"/>
    <mergeCell ref="K876:M876"/>
    <mergeCell ref="J870:K870"/>
    <mergeCell ref="L870:M870"/>
    <mergeCell ref="J871:K871"/>
    <mergeCell ref="L871:M871"/>
    <mergeCell ref="D872:E872"/>
    <mergeCell ref="L872:M872"/>
    <mergeCell ref="A857:B857"/>
    <mergeCell ref="C857:G857"/>
    <mergeCell ref="H857:I857"/>
    <mergeCell ref="J857:M857"/>
    <mergeCell ref="A858:M858"/>
    <mergeCell ref="A859:A860"/>
    <mergeCell ref="B859:G859"/>
    <mergeCell ref="H859:M859"/>
    <mergeCell ref="A855:B855"/>
    <mergeCell ref="C855:G855"/>
    <mergeCell ref="J855:M855"/>
    <mergeCell ref="A856:B856"/>
    <mergeCell ref="C856:G856"/>
    <mergeCell ref="J856:M856"/>
    <mergeCell ref="B851:E851"/>
    <mergeCell ref="H851:J851"/>
    <mergeCell ref="A852:M852"/>
    <mergeCell ref="A853:M853"/>
    <mergeCell ref="A854:B854"/>
    <mergeCell ref="C854:G854"/>
    <mergeCell ref="J854:M854"/>
    <mergeCell ref="B847:C847"/>
    <mergeCell ref="D847:E847"/>
    <mergeCell ref="F847:G847"/>
    <mergeCell ref="B849:I849"/>
    <mergeCell ref="J849:M849"/>
    <mergeCell ref="A850:M850"/>
    <mergeCell ref="B845:C845"/>
    <mergeCell ref="D845:E845"/>
    <mergeCell ref="F845:G845"/>
    <mergeCell ref="J845:K845"/>
    <mergeCell ref="B846:C846"/>
    <mergeCell ref="D846:E846"/>
    <mergeCell ref="F846:G846"/>
    <mergeCell ref="J846:K846"/>
    <mergeCell ref="A842:G842"/>
    <mergeCell ref="H842:M842"/>
    <mergeCell ref="B843:C843"/>
    <mergeCell ref="F843:G843"/>
    <mergeCell ref="B844:C844"/>
    <mergeCell ref="D844:E844"/>
    <mergeCell ref="F844:G844"/>
    <mergeCell ref="J844:K844"/>
    <mergeCell ref="A835:F835"/>
    <mergeCell ref="G835:M835"/>
    <mergeCell ref="B836:M836"/>
    <mergeCell ref="B837:M837"/>
    <mergeCell ref="A838:C841"/>
    <mergeCell ref="D838:I841"/>
    <mergeCell ref="J838:M841"/>
    <mergeCell ref="A832:E832"/>
    <mergeCell ref="F832:J832"/>
    <mergeCell ref="K832:M832"/>
    <mergeCell ref="A833:M833"/>
    <mergeCell ref="A834:E834"/>
    <mergeCell ref="F834:J834"/>
    <mergeCell ref="K834:M834"/>
    <mergeCell ref="A830:E830"/>
    <mergeCell ref="F830:J830"/>
    <mergeCell ref="K830:M830"/>
    <mergeCell ref="A831:E831"/>
    <mergeCell ref="F831:J831"/>
    <mergeCell ref="K831:M831"/>
    <mergeCell ref="A827:M827"/>
    <mergeCell ref="A828:E828"/>
    <mergeCell ref="F828:J828"/>
    <mergeCell ref="K828:M828"/>
    <mergeCell ref="A829:E829"/>
    <mergeCell ref="F829:J829"/>
    <mergeCell ref="K829:M829"/>
    <mergeCell ref="A823:M823"/>
    <mergeCell ref="A824:M824"/>
    <mergeCell ref="A825:E825"/>
    <mergeCell ref="F825:J825"/>
    <mergeCell ref="K825:M825"/>
    <mergeCell ref="A826:E826"/>
    <mergeCell ref="F826:J826"/>
    <mergeCell ref="K826:M826"/>
    <mergeCell ref="J820:K820"/>
    <mergeCell ref="L820:M820"/>
    <mergeCell ref="J821:K821"/>
    <mergeCell ref="L821:M821"/>
    <mergeCell ref="D822:E822"/>
    <mergeCell ref="L822:M822"/>
    <mergeCell ref="A807:B807"/>
    <mergeCell ref="C807:G807"/>
    <mergeCell ref="H807:I807"/>
    <mergeCell ref="J807:M807"/>
    <mergeCell ref="A808:M808"/>
    <mergeCell ref="A809:A810"/>
    <mergeCell ref="B809:G809"/>
    <mergeCell ref="H809:M809"/>
    <mergeCell ref="A805:B805"/>
    <mergeCell ref="C805:G805"/>
    <mergeCell ref="J805:M805"/>
    <mergeCell ref="A806:B806"/>
    <mergeCell ref="C806:G806"/>
    <mergeCell ref="J806:M806"/>
    <mergeCell ref="B801:E801"/>
    <mergeCell ref="H801:J801"/>
    <mergeCell ref="A802:M802"/>
    <mergeCell ref="A803:M803"/>
    <mergeCell ref="A804:B804"/>
    <mergeCell ref="C804:G804"/>
    <mergeCell ref="J804:M804"/>
    <mergeCell ref="B797:C797"/>
    <mergeCell ref="D797:E797"/>
    <mergeCell ref="F797:G797"/>
    <mergeCell ref="B799:I799"/>
    <mergeCell ref="J799:M799"/>
    <mergeCell ref="A800:M800"/>
    <mergeCell ref="B795:C795"/>
    <mergeCell ref="D795:E795"/>
    <mergeCell ref="F795:G795"/>
    <mergeCell ref="J795:K795"/>
    <mergeCell ref="B796:C796"/>
    <mergeCell ref="D796:E796"/>
    <mergeCell ref="F796:G796"/>
    <mergeCell ref="J796:K796"/>
    <mergeCell ref="A792:G792"/>
    <mergeCell ref="H792:M792"/>
    <mergeCell ref="B793:C793"/>
    <mergeCell ref="F793:G793"/>
    <mergeCell ref="B794:C794"/>
    <mergeCell ref="D794:E794"/>
    <mergeCell ref="F794:G794"/>
    <mergeCell ref="J794:K794"/>
    <mergeCell ref="A785:F785"/>
    <mergeCell ref="G785:M785"/>
    <mergeCell ref="B786:M786"/>
    <mergeCell ref="B787:M787"/>
    <mergeCell ref="A788:C791"/>
    <mergeCell ref="D788:I791"/>
    <mergeCell ref="J788:M791"/>
    <mergeCell ref="A782:E782"/>
    <mergeCell ref="F782:J782"/>
    <mergeCell ref="K782:M782"/>
    <mergeCell ref="A783:M783"/>
    <mergeCell ref="A784:E784"/>
    <mergeCell ref="F784:J784"/>
    <mergeCell ref="K784:M784"/>
    <mergeCell ref="A780:E780"/>
    <mergeCell ref="F780:J780"/>
    <mergeCell ref="K780:M780"/>
    <mergeCell ref="A781:E781"/>
    <mergeCell ref="F781:J781"/>
    <mergeCell ref="K781:M781"/>
    <mergeCell ref="A777:M777"/>
    <mergeCell ref="A778:E778"/>
    <mergeCell ref="F778:J778"/>
    <mergeCell ref="K778:M778"/>
    <mergeCell ref="A779:E779"/>
    <mergeCell ref="F779:J779"/>
    <mergeCell ref="K779:M779"/>
    <mergeCell ref="A773:M773"/>
    <mergeCell ref="A774:M774"/>
    <mergeCell ref="A775:E775"/>
    <mergeCell ref="F775:J775"/>
    <mergeCell ref="K775:M775"/>
    <mergeCell ref="A776:E776"/>
    <mergeCell ref="F776:J776"/>
    <mergeCell ref="K776:M776"/>
    <mergeCell ref="J770:K770"/>
    <mergeCell ref="L770:M770"/>
    <mergeCell ref="J771:K771"/>
    <mergeCell ref="L771:M771"/>
    <mergeCell ref="D772:E772"/>
    <mergeCell ref="L772:M772"/>
    <mergeCell ref="A757:B757"/>
    <mergeCell ref="C757:G757"/>
    <mergeCell ref="H757:I757"/>
    <mergeCell ref="J757:M757"/>
    <mergeCell ref="A758:M758"/>
    <mergeCell ref="A759:A760"/>
    <mergeCell ref="B759:G759"/>
    <mergeCell ref="H759:M759"/>
    <mergeCell ref="A755:B755"/>
    <mergeCell ref="C755:G755"/>
    <mergeCell ref="J755:M755"/>
    <mergeCell ref="A756:B756"/>
    <mergeCell ref="C756:G756"/>
    <mergeCell ref="J756:M756"/>
    <mergeCell ref="B751:E751"/>
    <mergeCell ref="H751:J751"/>
    <mergeCell ref="A752:M752"/>
    <mergeCell ref="A753:M753"/>
    <mergeCell ref="A754:B754"/>
    <mergeCell ref="C754:G754"/>
    <mergeCell ref="J754:M754"/>
    <mergeCell ref="B747:C747"/>
    <mergeCell ref="D747:E747"/>
    <mergeCell ref="F747:G747"/>
    <mergeCell ref="B749:I749"/>
    <mergeCell ref="J749:M749"/>
    <mergeCell ref="A750:M750"/>
    <mergeCell ref="B745:C745"/>
    <mergeCell ref="D745:E745"/>
    <mergeCell ref="F745:G745"/>
    <mergeCell ref="J745:K745"/>
    <mergeCell ref="B746:C746"/>
    <mergeCell ref="D746:E746"/>
    <mergeCell ref="F746:G746"/>
    <mergeCell ref="J746:K746"/>
    <mergeCell ref="A742:G742"/>
    <mergeCell ref="H742:M742"/>
    <mergeCell ref="B743:C743"/>
    <mergeCell ref="F743:G743"/>
    <mergeCell ref="B744:C744"/>
    <mergeCell ref="D744:E744"/>
    <mergeCell ref="F744:G744"/>
    <mergeCell ref="J744:K744"/>
    <mergeCell ref="A735:F735"/>
    <mergeCell ref="G735:M735"/>
    <mergeCell ref="B736:M736"/>
    <mergeCell ref="B737:M737"/>
    <mergeCell ref="A738:C741"/>
    <mergeCell ref="D738:I741"/>
    <mergeCell ref="J738:M741"/>
    <mergeCell ref="A732:E732"/>
    <mergeCell ref="F732:J732"/>
    <mergeCell ref="K732:M732"/>
    <mergeCell ref="A733:M733"/>
    <mergeCell ref="A734:E734"/>
    <mergeCell ref="F734:J734"/>
    <mergeCell ref="K734:M734"/>
    <mergeCell ref="A730:E730"/>
    <mergeCell ref="F730:J730"/>
    <mergeCell ref="K730:M730"/>
    <mergeCell ref="A731:E731"/>
    <mergeCell ref="F731:J731"/>
    <mergeCell ref="K731:M731"/>
    <mergeCell ref="A727:M727"/>
    <mergeCell ref="A728:E728"/>
    <mergeCell ref="F728:J728"/>
    <mergeCell ref="K728:M728"/>
    <mergeCell ref="A729:E729"/>
    <mergeCell ref="F729:J729"/>
    <mergeCell ref="K729:M729"/>
    <mergeCell ref="A723:M723"/>
    <mergeCell ref="A724:M724"/>
    <mergeCell ref="A725:E725"/>
    <mergeCell ref="F725:J725"/>
    <mergeCell ref="K725:M725"/>
    <mergeCell ref="A726:E726"/>
    <mergeCell ref="F726:J726"/>
    <mergeCell ref="K726:M726"/>
    <mergeCell ref="J720:K720"/>
    <mergeCell ref="L720:M720"/>
    <mergeCell ref="J721:K721"/>
    <mergeCell ref="L721:M721"/>
    <mergeCell ref="D722:E722"/>
    <mergeCell ref="L722:M722"/>
    <mergeCell ref="A707:B707"/>
    <mergeCell ref="C707:G707"/>
    <mergeCell ref="H707:I707"/>
    <mergeCell ref="J707:M707"/>
    <mergeCell ref="A708:M708"/>
    <mergeCell ref="A709:A710"/>
    <mergeCell ref="B709:G709"/>
    <mergeCell ref="H709:M709"/>
    <mergeCell ref="A705:B705"/>
    <mergeCell ref="C705:G705"/>
    <mergeCell ref="J705:M705"/>
    <mergeCell ref="A706:B706"/>
    <mergeCell ref="C706:G706"/>
    <mergeCell ref="J706:M706"/>
    <mergeCell ref="B701:E701"/>
    <mergeCell ref="H701:J701"/>
    <mergeCell ref="A702:M702"/>
    <mergeCell ref="A703:M703"/>
    <mergeCell ref="A704:B704"/>
    <mergeCell ref="C704:G704"/>
    <mergeCell ref="J704:M704"/>
    <mergeCell ref="B697:C697"/>
    <mergeCell ref="D697:E697"/>
    <mergeCell ref="F697:G697"/>
    <mergeCell ref="B699:I699"/>
    <mergeCell ref="J699:M699"/>
    <mergeCell ref="A700:M700"/>
    <mergeCell ref="B695:C695"/>
    <mergeCell ref="D695:E695"/>
    <mergeCell ref="F695:G695"/>
    <mergeCell ref="J695:K695"/>
    <mergeCell ref="B696:C696"/>
    <mergeCell ref="D696:E696"/>
    <mergeCell ref="F696:G696"/>
    <mergeCell ref="J696:K696"/>
    <mergeCell ref="A692:G692"/>
    <mergeCell ref="H692:M692"/>
    <mergeCell ref="B693:C693"/>
    <mergeCell ref="F693:G693"/>
    <mergeCell ref="B694:C694"/>
    <mergeCell ref="D694:E694"/>
    <mergeCell ref="F694:G694"/>
    <mergeCell ref="J694:K694"/>
    <mergeCell ref="A685:F685"/>
    <mergeCell ref="G685:M685"/>
    <mergeCell ref="B686:M686"/>
    <mergeCell ref="B687:M687"/>
    <mergeCell ref="A688:C691"/>
    <mergeCell ref="D688:I691"/>
    <mergeCell ref="J688:M691"/>
    <mergeCell ref="A682:E682"/>
    <mergeCell ref="F682:J682"/>
    <mergeCell ref="K682:M682"/>
    <mergeCell ref="A683:M683"/>
    <mergeCell ref="A684:E684"/>
    <mergeCell ref="F684:J684"/>
    <mergeCell ref="K684:M684"/>
    <mergeCell ref="A680:E680"/>
    <mergeCell ref="F680:J680"/>
    <mergeCell ref="K680:M680"/>
    <mergeCell ref="A681:E681"/>
    <mergeCell ref="F681:J681"/>
    <mergeCell ref="K681:M681"/>
    <mergeCell ref="A677:M677"/>
    <mergeCell ref="A678:E678"/>
    <mergeCell ref="F678:J678"/>
    <mergeCell ref="K678:M678"/>
    <mergeCell ref="A679:E679"/>
    <mergeCell ref="F679:J679"/>
    <mergeCell ref="K679:M679"/>
    <mergeCell ref="A673:M673"/>
    <mergeCell ref="A674:M674"/>
    <mergeCell ref="A675:E675"/>
    <mergeCell ref="F675:J675"/>
    <mergeCell ref="K675:M675"/>
    <mergeCell ref="A676:E676"/>
    <mergeCell ref="F676:J676"/>
    <mergeCell ref="K676:M676"/>
    <mergeCell ref="J670:K670"/>
    <mergeCell ref="L670:M670"/>
    <mergeCell ref="J671:K671"/>
    <mergeCell ref="L671:M671"/>
    <mergeCell ref="D672:E672"/>
    <mergeCell ref="L672:M672"/>
    <mergeCell ref="A657:B657"/>
    <mergeCell ref="C657:G657"/>
    <mergeCell ref="H657:I657"/>
    <mergeCell ref="J657:M657"/>
    <mergeCell ref="A658:M658"/>
    <mergeCell ref="A659:A660"/>
    <mergeCell ref="B659:G659"/>
    <mergeCell ref="H659:M659"/>
    <mergeCell ref="A655:B655"/>
    <mergeCell ref="C655:G655"/>
    <mergeCell ref="J655:M655"/>
    <mergeCell ref="A656:B656"/>
    <mergeCell ref="C656:G656"/>
    <mergeCell ref="J656:M656"/>
    <mergeCell ref="B651:E651"/>
    <mergeCell ref="H651:J651"/>
    <mergeCell ref="A652:M652"/>
    <mergeCell ref="A653:M653"/>
    <mergeCell ref="A654:B654"/>
    <mergeCell ref="C654:G654"/>
    <mergeCell ref="J654:M654"/>
    <mergeCell ref="B647:C647"/>
    <mergeCell ref="D647:E647"/>
    <mergeCell ref="F647:G647"/>
    <mergeCell ref="B649:I649"/>
    <mergeCell ref="J649:M649"/>
    <mergeCell ref="A650:M650"/>
    <mergeCell ref="B645:C645"/>
    <mergeCell ref="D645:E645"/>
    <mergeCell ref="F645:G645"/>
    <mergeCell ref="J645:K645"/>
    <mergeCell ref="B646:C646"/>
    <mergeCell ref="D646:E646"/>
    <mergeCell ref="F646:G646"/>
    <mergeCell ref="J646:K646"/>
    <mergeCell ref="A642:G642"/>
    <mergeCell ref="H642:M642"/>
    <mergeCell ref="B643:C643"/>
    <mergeCell ref="F643:G643"/>
    <mergeCell ref="B644:C644"/>
    <mergeCell ref="D644:E644"/>
    <mergeCell ref="F644:G644"/>
    <mergeCell ref="J644:K644"/>
    <mergeCell ref="A635:F635"/>
    <mergeCell ref="G635:M635"/>
    <mergeCell ref="B636:M636"/>
    <mergeCell ref="B637:M637"/>
    <mergeCell ref="A638:C641"/>
    <mergeCell ref="D638:I641"/>
    <mergeCell ref="J638:M641"/>
    <mergeCell ref="A632:E632"/>
    <mergeCell ref="F632:J632"/>
    <mergeCell ref="K632:M632"/>
    <mergeCell ref="A633:M633"/>
    <mergeCell ref="A634:E634"/>
    <mergeCell ref="F634:J634"/>
    <mergeCell ref="K634:M634"/>
    <mergeCell ref="A630:E630"/>
    <mergeCell ref="F630:J630"/>
    <mergeCell ref="K630:M630"/>
    <mergeCell ref="A631:E631"/>
    <mergeCell ref="F631:J631"/>
    <mergeCell ref="K631:M631"/>
    <mergeCell ref="A627:M627"/>
    <mergeCell ref="A628:E628"/>
    <mergeCell ref="F628:J628"/>
    <mergeCell ref="K628:M628"/>
    <mergeCell ref="A629:E629"/>
    <mergeCell ref="F629:J629"/>
    <mergeCell ref="K629:M629"/>
    <mergeCell ref="A625:E625"/>
    <mergeCell ref="F625:J625"/>
    <mergeCell ref="K625:M625"/>
    <mergeCell ref="A626:E626"/>
    <mergeCell ref="F626:J626"/>
    <mergeCell ref="K626:M626"/>
    <mergeCell ref="J621:K621"/>
    <mergeCell ref="L621:M621"/>
    <mergeCell ref="D622:E622"/>
    <mergeCell ref="L622:M622"/>
    <mergeCell ref="A623:M623"/>
    <mergeCell ref="A624:M624"/>
    <mergeCell ref="A608:M608"/>
    <mergeCell ref="A609:A610"/>
    <mergeCell ref="B609:G609"/>
    <mergeCell ref="H609:M609"/>
    <mergeCell ref="J620:K620"/>
    <mergeCell ref="L620:M620"/>
    <mergeCell ref="A607:B607"/>
    <mergeCell ref="C607:G607"/>
    <mergeCell ref="H607:I607"/>
    <mergeCell ref="J607:M607"/>
    <mergeCell ref="A605:B605"/>
    <mergeCell ref="C605:G605"/>
    <mergeCell ref="J605:M605"/>
    <mergeCell ref="A606:B606"/>
    <mergeCell ref="C606:G606"/>
    <mergeCell ref="J606:M606"/>
    <mergeCell ref="B601:E601"/>
    <mergeCell ref="H601:J601"/>
    <mergeCell ref="A602:M602"/>
    <mergeCell ref="A603:M603"/>
    <mergeCell ref="A604:B604"/>
    <mergeCell ref="C604:G604"/>
    <mergeCell ref="J604:M604"/>
    <mergeCell ref="B597:C597"/>
    <mergeCell ref="D597:E597"/>
    <mergeCell ref="F597:G597"/>
    <mergeCell ref="B599:I599"/>
    <mergeCell ref="J599:M599"/>
    <mergeCell ref="A600:M600"/>
    <mergeCell ref="B595:C595"/>
    <mergeCell ref="D595:E595"/>
    <mergeCell ref="F595:G595"/>
    <mergeCell ref="J595:K595"/>
    <mergeCell ref="B596:C596"/>
    <mergeCell ref="D596:E596"/>
    <mergeCell ref="F596:G596"/>
    <mergeCell ref="J596:K596"/>
    <mergeCell ref="A592:G592"/>
    <mergeCell ref="H592:M592"/>
    <mergeCell ref="B593:C593"/>
    <mergeCell ref="F593:G593"/>
    <mergeCell ref="B594:C594"/>
    <mergeCell ref="D594:E594"/>
    <mergeCell ref="F594:G594"/>
    <mergeCell ref="J594:K594"/>
    <mergeCell ref="A585:F585"/>
    <mergeCell ref="G585:M585"/>
    <mergeCell ref="B586:M586"/>
    <mergeCell ref="B587:M587"/>
    <mergeCell ref="A588:C591"/>
    <mergeCell ref="D588:I591"/>
    <mergeCell ref="J588:M591"/>
    <mergeCell ref="A582:E582"/>
    <mergeCell ref="F582:J582"/>
    <mergeCell ref="K582:M582"/>
    <mergeCell ref="A583:M583"/>
    <mergeCell ref="A584:E584"/>
    <mergeCell ref="F584:J584"/>
    <mergeCell ref="K584:M584"/>
    <mergeCell ref="A580:E580"/>
    <mergeCell ref="F580:J580"/>
    <mergeCell ref="K580:M580"/>
    <mergeCell ref="A581:E581"/>
    <mergeCell ref="F581:J581"/>
    <mergeCell ref="K581:M581"/>
    <mergeCell ref="A577:M577"/>
    <mergeCell ref="A578:E578"/>
    <mergeCell ref="F578:J578"/>
    <mergeCell ref="K578:M578"/>
    <mergeCell ref="A579:E579"/>
    <mergeCell ref="F579:J579"/>
    <mergeCell ref="K579:M579"/>
    <mergeCell ref="A573:M573"/>
    <mergeCell ref="A574:M574"/>
    <mergeCell ref="A575:E575"/>
    <mergeCell ref="F575:J575"/>
    <mergeCell ref="K575:M575"/>
    <mergeCell ref="A576:E576"/>
    <mergeCell ref="F576:J576"/>
    <mergeCell ref="K576:M576"/>
    <mergeCell ref="J570:K570"/>
    <mergeCell ref="L570:M570"/>
    <mergeCell ref="J571:K571"/>
    <mergeCell ref="L571:M571"/>
    <mergeCell ref="D572:E572"/>
    <mergeCell ref="L572:M572"/>
    <mergeCell ref="A557:B557"/>
    <mergeCell ref="C557:G557"/>
    <mergeCell ref="H557:I557"/>
    <mergeCell ref="J557:M557"/>
    <mergeCell ref="A558:M558"/>
    <mergeCell ref="A559:A560"/>
    <mergeCell ref="B559:G559"/>
    <mergeCell ref="H559:M559"/>
    <mergeCell ref="A555:B555"/>
    <mergeCell ref="C555:G555"/>
    <mergeCell ref="J555:M555"/>
    <mergeCell ref="A556:B556"/>
    <mergeCell ref="C556:G556"/>
    <mergeCell ref="J556:M556"/>
    <mergeCell ref="B551:E551"/>
    <mergeCell ref="H551:J551"/>
    <mergeCell ref="A552:M552"/>
    <mergeCell ref="A553:M553"/>
    <mergeCell ref="A554:B554"/>
    <mergeCell ref="C554:G554"/>
    <mergeCell ref="J554:M554"/>
    <mergeCell ref="B547:C547"/>
    <mergeCell ref="D547:E547"/>
    <mergeCell ref="F547:G547"/>
    <mergeCell ref="B549:I549"/>
    <mergeCell ref="J549:M549"/>
    <mergeCell ref="A550:M550"/>
    <mergeCell ref="B545:C545"/>
    <mergeCell ref="D545:E545"/>
    <mergeCell ref="F545:G545"/>
    <mergeCell ref="J545:K545"/>
    <mergeCell ref="B546:C546"/>
    <mergeCell ref="D546:E546"/>
    <mergeCell ref="F546:G546"/>
    <mergeCell ref="J546:K546"/>
    <mergeCell ref="A542:G542"/>
    <mergeCell ref="H542:M542"/>
    <mergeCell ref="B543:C543"/>
    <mergeCell ref="F543:G543"/>
    <mergeCell ref="B544:C544"/>
    <mergeCell ref="D544:E544"/>
    <mergeCell ref="F544:G544"/>
    <mergeCell ref="J544:K544"/>
    <mergeCell ref="A535:F535"/>
    <mergeCell ref="G535:M535"/>
    <mergeCell ref="B536:M536"/>
    <mergeCell ref="B537:M537"/>
    <mergeCell ref="A538:C541"/>
    <mergeCell ref="D538:I541"/>
    <mergeCell ref="J538:M541"/>
    <mergeCell ref="A532:E532"/>
    <mergeCell ref="F532:J532"/>
    <mergeCell ref="K532:M532"/>
    <mergeCell ref="A533:M533"/>
    <mergeCell ref="A534:E534"/>
    <mergeCell ref="F534:J534"/>
    <mergeCell ref="K534:M534"/>
    <mergeCell ref="A530:E530"/>
    <mergeCell ref="F530:J530"/>
    <mergeCell ref="K530:M530"/>
    <mergeCell ref="A531:E531"/>
    <mergeCell ref="F531:J531"/>
    <mergeCell ref="K531:M531"/>
    <mergeCell ref="A527:M527"/>
    <mergeCell ref="A528:E528"/>
    <mergeCell ref="F528:J528"/>
    <mergeCell ref="K528:M528"/>
    <mergeCell ref="A529:E529"/>
    <mergeCell ref="F529:J529"/>
    <mergeCell ref="K529:M529"/>
    <mergeCell ref="A523:M523"/>
    <mergeCell ref="A524:M524"/>
    <mergeCell ref="A525:E525"/>
    <mergeCell ref="F525:J525"/>
    <mergeCell ref="K525:M525"/>
    <mergeCell ref="A526:E526"/>
    <mergeCell ref="F526:J526"/>
    <mergeCell ref="K526:M526"/>
    <mergeCell ref="J520:K520"/>
    <mergeCell ref="L520:M520"/>
    <mergeCell ref="J521:K521"/>
    <mergeCell ref="L521:M521"/>
    <mergeCell ref="D522:E522"/>
    <mergeCell ref="L522:M522"/>
    <mergeCell ref="A507:B507"/>
    <mergeCell ref="C507:G507"/>
    <mergeCell ref="H507:I507"/>
    <mergeCell ref="J507:M507"/>
    <mergeCell ref="A508:M508"/>
    <mergeCell ref="A509:A510"/>
    <mergeCell ref="B509:G509"/>
    <mergeCell ref="H509:M509"/>
    <mergeCell ref="A505:B505"/>
    <mergeCell ref="C505:G505"/>
    <mergeCell ref="J505:M505"/>
    <mergeCell ref="A506:B506"/>
    <mergeCell ref="C506:G506"/>
    <mergeCell ref="J506:M506"/>
    <mergeCell ref="B501:E501"/>
    <mergeCell ref="H501:J501"/>
    <mergeCell ref="A502:M502"/>
    <mergeCell ref="A503:M503"/>
    <mergeCell ref="A504:B504"/>
    <mergeCell ref="C504:G504"/>
    <mergeCell ref="J504:M504"/>
    <mergeCell ref="B497:C497"/>
    <mergeCell ref="D497:E497"/>
    <mergeCell ref="F497:G497"/>
    <mergeCell ref="B499:I499"/>
    <mergeCell ref="J499:M499"/>
    <mergeCell ref="A500:M500"/>
    <mergeCell ref="B495:C495"/>
    <mergeCell ref="D495:E495"/>
    <mergeCell ref="F495:G495"/>
    <mergeCell ref="J495:K495"/>
    <mergeCell ref="B496:C496"/>
    <mergeCell ref="D496:E496"/>
    <mergeCell ref="F496:G496"/>
    <mergeCell ref="J496:K496"/>
    <mergeCell ref="A492:G492"/>
    <mergeCell ref="H492:M492"/>
    <mergeCell ref="B493:C493"/>
    <mergeCell ref="F493:G493"/>
    <mergeCell ref="B494:C494"/>
    <mergeCell ref="D494:E494"/>
    <mergeCell ref="F494:G494"/>
    <mergeCell ref="J494:K494"/>
    <mergeCell ref="A485:F485"/>
    <mergeCell ref="G485:M485"/>
    <mergeCell ref="B486:M486"/>
    <mergeCell ref="B487:M487"/>
    <mergeCell ref="A488:C491"/>
    <mergeCell ref="D488:I491"/>
    <mergeCell ref="J488:M491"/>
    <mergeCell ref="A482:E482"/>
    <mergeCell ref="F482:J482"/>
    <mergeCell ref="K482:M482"/>
    <mergeCell ref="A483:M483"/>
    <mergeCell ref="A484:E484"/>
    <mergeCell ref="F484:J484"/>
    <mergeCell ref="K484:M484"/>
    <mergeCell ref="A480:E480"/>
    <mergeCell ref="F480:J480"/>
    <mergeCell ref="K480:M480"/>
    <mergeCell ref="A481:E481"/>
    <mergeCell ref="F481:J481"/>
    <mergeCell ref="K481:M481"/>
    <mergeCell ref="A477:M477"/>
    <mergeCell ref="A478:E478"/>
    <mergeCell ref="F478:J478"/>
    <mergeCell ref="K478:M478"/>
    <mergeCell ref="A479:E479"/>
    <mergeCell ref="F479:J479"/>
    <mergeCell ref="K479:M479"/>
    <mergeCell ref="A473:M473"/>
    <mergeCell ref="A474:M474"/>
    <mergeCell ref="A475:E475"/>
    <mergeCell ref="F475:J475"/>
    <mergeCell ref="K475:M475"/>
    <mergeCell ref="A476:E476"/>
    <mergeCell ref="F476:J476"/>
    <mergeCell ref="K476:M476"/>
    <mergeCell ref="J470:K470"/>
    <mergeCell ref="L470:M470"/>
    <mergeCell ref="J471:K471"/>
    <mergeCell ref="L471:M471"/>
    <mergeCell ref="D472:E472"/>
    <mergeCell ref="L472:M472"/>
    <mergeCell ref="A457:B457"/>
    <mergeCell ref="C457:G457"/>
    <mergeCell ref="H457:I457"/>
    <mergeCell ref="J457:M457"/>
    <mergeCell ref="A458:M458"/>
    <mergeCell ref="A459:A460"/>
    <mergeCell ref="B459:G459"/>
    <mergeCell ref="H459:M459"/>
    <mergeCell ref="A455:B455"/>
    <mergeCell ref="C455:G455"/>
    <mergeCell ref="J455:M455"/>
    <mergeCell ref="A456:B456"/>
    <mergeCell ref="C456:G456"/>
    <mergeCell ref="J456:M456"/>
    <mergeCell ref="B451:E451"/>
    <mergeCell ref="H451:J451"/>
    <mergeCell ref="A452:M452"/>
    <mergeCell ref="A453:M453"/>
    <mergeCell ref="A454:B454"/>
    <mergeCell ref="C454:G454"/>
    <mergeCell ref="J454:M454"/>
    <mergeCell ref="B447:C447"/>
    <mergeCell ref="D447:E447"/>
    <mergeCell ref="F447:G447"/>
    <mergeCell ref="B449:I449"/>
    <mergeCell ref="J449:M449"/>
    <mergeCell ref="A450:M450"/>
    <mergeCell ref="B445:C445"/>
    <mergeCell ref="D445:E445"/>
    <mergeCell ref="F445:G445"/>
    <mergeCell ref="J445:K445"/>
    <mergeCell ref="B446:C446"/>
    <mergeCell ref="D446:E446"/>
    <mergeCell ref="F446:G446"/>
    <mergeCell ref="J446:K446"/>
    <mergeCell ref="A442:G442"/>
    <mergeCell ref="H442:M442"/>
    <mergeCell ref="B443:C443"/>
    <mergeCell ref="F443:G443"/>
    <mergeCell ref="B444:C444"/>
    <mergeCell ref="D444:E444"/>
    <mergeCell ref="F444:G444"/>
    <mergeCell ref="J444:K444"/>
    <mergeCell ref="A435:F435"/>
    <mergeCell ref="G435:M435"/>
    <mergeCell ref="B436:M436"/>
    <mergeCell ref="B437:M437"/>
    <mergeCell ref="A438:C441"/>
    <mergeCell ref="D438:I441"/>
    <mergeCell ref="J438:M441"/>
    <mergeCell ref="A432:E432"/>
    <mergeCell ref="F432:J432"/>
    <mergeCell ref="K432:M432"/>
    <mergeCell ref="A433:M433"/>
    <mergeCell ref="A434:E434"/>
    <mergeCell ref="F434:J434"/>
    <mergeCell ref="K434:M434"/>
    <mergeCell ref="A430:E430"/>
    <mergeCell ref="F430:J430"/>
    <mergeCell ref="K430:M430"/>
    <mergeCell ref="A431:E431"/>
    <mergeCell ref="F431:J431"/>
    <mergeCell ref="K431:M431"/>
    <mergeCell ref="A427:M427"/>
    <mergeCell ref="A428:E428"/>
    <mergeCell ref="F428:J428"/>
    <mergeCell ref="K428:M428"/>
    <mergeCell ref="A429:E429"/>
    <mergeCell ref="F429:J429"/>
    <mergeCell ref="K429:M429"/>
    <mergeCell ref="A423:M423"/>
    <mergeCell ref="A424:M424"/>
    <mergeCell ref="A425:E425"/>
    <mergeCell ref="F425:J425"/>
    <mergeCell ref="K425:M425"/>
    <mergeCell ref="A426:E426"/>
    <mergeCell ref="F426:J426"/>
    <mergeCell ref="K426:M426"/>
    <mergeCell ref="J420:K420"/>
    <mergeCell ref="L420:M420"/>
    <mergeCell ref="J421:K421"/>
    <mergeCell ref="L421:M421"/>
    <mergeCell ref="D422:E422"/>
    <mergeCell ref="L422:M422"/>
    <mergeCell ref="A407:B407"/>
    <mergeCell ref="C407:G407"/>
    <mergeCell ref="H407:I407"/>
    <mergeCell ref="J407:M407"/>
    <mergeCell ref="A408:M408"/>
    <mergeCell ref="A409:A410"/>
    <mergeCell ref="B409:G409"/>
    <mergeCell ref="H409:M409"/>
    <mergeCell ref="A405:B405"/>
    <mergeCell ref="C405:G405"/>
    <mergeCell ref="J405:M405"/>
    <mergeCell ref="A406:B406"/>
    <mergeCell ref="C406:G406"/>
    <mergeCell ref="J406:M406"/>
    <mergeCell ref="B401:E401"/>
    <mergeCell ref="H401:J401"/>
    <mergeCell ref="A402:M402"/>
    <mergeCell ref="A403:M403"/>
    <mergeCell ref="A404:B404"/>
    <mergeCell ref="C404:G404"/>
    <mergeCell ref="J404:M404"/>
    <mergeCell ref="B397:C397"/>
    <mergeCell ref="D397:E397"/>
    <mergeCell ref="F397:G397"/>
    <mergeCell ref="B399:I399"/>
    <mergeCell ref="J399:M399"/>
    <mergeCell ref="A400:M400"/>
    <mergeCell ref="B395:C395"/>
    <mergeCell ref="D395:E395"/>
    <mergeCell ref="F395:G395"/>
    <mergeCell ref="J395:K395"/>
    <mergeCell ref="B396:C396"/>
    <mergeCell ref="D396:E396"/>
    <mergeCell ref="F396:G396"/>
    <mergeCell ref="J396:K396"/>
    <mergeCell ref="A392:G392"/>
    <mergeCell ref="H392:M392"/>
    <mergeCell ref="B393:C393"/>
    <mergeCell ref="F393:G393"/>
    <mergeCell ref="B394:C394"/>
    <mergeCell ref="D394:E394"/>
    <mergeCell ref="F394:G394"/>
    <mergeCell ref="J394:K394"/>
    <mergeCell ref="A385:F385"/>
    <mergeCell ref="G385:M385"/>
    <mergeCell ref="B386:M386"/>
    <mergeCell ref="B387:M387"/>
    <mergeCell ref="A388:C391"/>
    <mergeCell ref="D388:I391"/>
    <mergeCell ref="J388:M391"/>
    <mergeCell ref="A382:E382"/>
    <mergeCell ref="F382:J382"/>
    <mergeCell ref="K382:M382"/>
    <mergeCell ref="A383:M383"/>
    <mergeCell ref="A384:E384"/>
    <mergeCell ref="F384:J384"/>
    <mergeCell ref="K384:M384"/>
    <mergeCell ref="A380:E380"/>
    <mergeCell ref="F380:J380"/>
    <mergeCell ref="K380:M380"/>
    <mergeCell ref="A381:E381"/>
    <mergeCell ref="F381:J381"/>
    <mergeCell ref="K381:M381"/>
    <mergeCell ref="A377:M377"/>
    <mergeCell ref="A378:E378"/>
    <mergeCell ref="F378:J378"/>
    <mergeCell ref="K378:M378"/>
    <mergeCell ref="A379:E379"/>
    <mergeCell ref="F379:J379"/>
    <mergeCell ref="K379:M379"/>
    <mergeCell ref="A373:M373"/>
    <mergeCell ref="A374:M374"/>
    <mergeCell ref="A375:E375"/>
    <mergeCell ref="F375:J375"/>
    <mergeCell ref="K375:M375"/>
    <mergeCell ref="A376:E376"/>
    <mergeCell ref="F376:J376"/>
    <mergeCell ref="K376:M376"/>
    <mergeCell ref="J370:K370"/>
    <mergeCell ref="L370:M370"/>
    <mergeCell ref="J371:K371"/>
    <mergeCell ref="L371:M371"/>
    <mergeCell ref="D372:E372"/>
    <mergeCell ref="L372:M372"/>
    <mergeCell ref="A357:B357"/>
    <mergeCell ref="C357:G357"/>
    <mergeCell ref="H357:I357"/>
    <mergeCell ref="J357:M357"/>
    <mergeCell ref="A358:M358"/>
    <mergeCell ref="A359:A360"/>
    <mergeCell ref="B359:G359"/>
    <mergeCell ref="H359:M359"/>
    <mergeCell ref="A355:B355"/>
    <mergeCell ref="C355:G355"/>
    <mergeCell ref="J355:M355"/>
    <mergeCell ref="A356:B356"/>
    <mergeCell ref="C356:G356"/>
    <mergeCell ref="J356:M356"/>
    <mergeCell ref="B351:E351"/>
    <mergeCell ref="H351:J351"/>
    <mergeCell ref="A352:M352"/>
    <mergeCell ref="A353:M353"/>
    <mergeCell ref="A354:B354"/>
    <mergeCell ref="C354:G354"/>
    <mergeCell ref="J354:M354"/>
    <mergeCell ref="B347:C347"/>
    <mergeCell ref="D347:E347"/>
    <mergeCell ref="F347:G347"/>
    <mergeCell ref="B349:I349"/>
    <mergeCell ref="J349:M349"/>
    <mergeCell ref="A350:M350"/>
    <mergeCell ref="B345:C345"/>
    <mergeCell ref="D345:E345"/>
    <mergeCell ref="F345:G345"/>
    <mergeCell ref="J345:K345"/>
    <mergeCell ref="B346:C346"/>
    <mergeCell ref="D346:E346"/>
    <mergeCell ref="F346:G346"/>
    <mergeCell ref="J346:K346"/>
    <mergeCell ref="A342:G342"/>
    <mergeCell ref="H342:M342"/>
    <mergeCell ref="B343:C343"/>
    <mergeCell ref="F343:G343"/>
    <mergeCell ref="B344:C344"/>
    <mergeCell ref="D344:E344"/>
    <mergeCell ref="F344:G344"/>
    <mergeCell ref="J344:K344"/>
    <mergeCell ref="A335:F335"/>
    <mergeCell ref="G335:M335"/>
    <mergeCell ref="B336:M336"/>
    <mergeCell ref="B337:M337"/>
    <mergeCell ref="A338:C341"/>
    <mergeCell ref="D338:I341"/>
    <mergeCell ref="J338:M341"/>
    <mergeCell ref="A332:E332"/>
    <mergeCell ref="F332:J332"/>
    <mergeCell ref="K332:M332"/>
    <mergeCell ref="A333:M333"/>
    <mergeCell ref="A334:E334"/>
    <mergeCell ref="F334:J334"/>
    <mergeCell ref="K334:M334"/>
    <mergeCell ref="A330:E330"/>
    <mergeCell ref="F330:J330"/>
    <mergeCell ref="K330:M330"/>
    <mergeCell ref="A331:E331"/>
    <mergeCell ref="F331:J331"/>
    <mergeCell ref="K331:M331"/>
    <mergeCell ref="A327:M327"/>
    <mergeCell ref="A328:E328"/>
    <mergeCell ref="F328:J328"/>
    <mergeCell ref="K328:M328"/>
    <mergeCell ref="A329:E329"/>
    <mergeCell ref="F329:J329"/>
    <mergeCell ref="K329:M329"/>
    <mergeCell ref="A325:E325"/>
    <mergeCell ref="F325:J325"/>
    <mergeCell ref="K325:M325"/>
    <mergeCell ref="A326:E326"/>
    <mergeCell ref="F326:J326"/>
    <mergeCell ref="K326:M326"/>
    <mergeCell ref="J321:K321"/>
    <mergeCell ref="L321:M321"/>
    <mergeCell ref="D322:E322"/>
    <mergeCell ref="L322:M322"/>
    <mergeCell ref="A323:M323"/>
    <mergeCell ref="A324:M324"/>
    <mergeCell ref="A308:M308"/>
    <mergeCell ref="A309:A310"/>
    <mergeCell ref="B309:G309"/>
    <mergeCell ref="H309:M309"/>
    <mergeCell ref="J320:K320"/>
    <mergeCell ref="L320:M320"/>
    <mergeCell ref="A307:B307"/>
    <mergeCell ref="C307:G307"/>
    <mergeCell ref="H307:I307"/>
    <mergeCell ref="J307:M307"/>
    <mergeCell ref="A305:B305"/>
    <mergeCell ref="C305:G305"/>
    <mergeCell ref="J305:M305"/>
    <mergeCell ref="A306:B306"/>
    <mergeCell ref="C306:G306"/>
    <mergeCell ref="J306:M306"/>
    <mergeCell ref="B301:E301"/>
    <mergeCell ref="H301:J301"/>
    <mergeCell ref="A302:M302"/>
    <mergeCell ref="A303:M303"/>
    <mergeCell ref="A304:B304"/>
    <mergeCell ref="C304:G304"/>
    <mergeCell ref="J304:M304"/>
    <mergeCell ref="B297:C297"/>
    <mergeCell ref="D297:E297"/>
    <mergeCell ref="F297:G297"/>
    <mergeCell ref="B299:I299"/>
    <mergeCell ref="J299:M299"/>
    <mergeCell ref="A300:M300"/>
    <mergeCell ref="B295:C295"/>
    <mergeCell ref="D295:E295"/>
    <mergeCell ref="F295:G295"/>
    <mergeCell ref="J295:K295"/>
    <mergeCell ref="B296:C296"/>
    <mergeCell ref="D296:E296"/>
    <mergeCell ref="F296:G296"/>
    <mergeCell ref="J296:K296"/>
    <mergeCell ref="A292:G292"/>
    <mergeCell ref="H292:M292"/>
    <mergeCell ref="B293:C293"/>
    <mergeCell ref="F293:G293"/>
    <mergeCell ref="B294:C294"/>
    <mergeCell ref="D294:E294"/>
    <mergeCell ref="F294:G294"/>
    <mergeCell ref="J294:K294"/>
    <mergeCell ref="A285:F285"/>
    <mergeCell ref="G285:M285"/>
    <mergeCell ref="B286:M286"/>
    <mergeCell ref="B287:M287"/>
    <mergeCell ref="A288:C291"/>
    <mergeCell ref="D288:I291"/>
    <mergeCell ref="J288:M291"/>
    <mergeCell ref="A282:E282"/>
    <mergeCell ref="F282:J282"/>
    <mergeCell ref="K282:M282"/>
    <mergeCell ref="A283:M283"/>
    <mergeCell ref="A284:E284"/>
    <mergeCell ref="F284:J284"/>
    <mergeCell ref="K284:M284"/>
    <mergeCell ref="A280:E280"/>
    <mergeCell ref="F280:J280"/>
    <mergeCell ref="K280:M280"/>
    <mergeCell ref="A281:E281"/>
    <mergeCell ref="F281:J281"/>
    <mergeCell ref="K281:M281"/>
    <mergeCell ref="A277:M277"/>
    <mergeCell ref="A278:E278"/>
    <mergeCell ref="F278:J278"/>
    <mergeCell ref="K278:M278"/>
    <mergeCell ref="A279:E279"/>
    <mergeCell ref="F279:J279"/>
    <mergeCell ref="K279:M279"/>
    <mergeCell ref="A275:E275"/>
    <mergeCell ref="F275:J275"/>
    <mergeCell ref="K275:M275"/>
    <mergeCell ref="A276:E276"/>
    <mergeCell ref="F276:J276"/>
    <mergeCell ref="K276:M276"/>
    <mergeCell ref="J271:K271"/>
    <mergeCell ref="L271:M271"/>
    <mergeCell ref="D272:E272"/>
    <mergeCell ref="L272:M272"/>
    <mergeCell ref="A273:M273"/>
    <mergeCell ref="A274:M274"/>
    <mergeCell ref="A258:M258"/>
    <mergeCell ref="A259:A260"/>
    <mergeCell ref="B259:G259"/>
    <mergeCell ref="H259:M259"/>
    <mergeCell ref="J270:K270"/>
    <mergeCell ref="L270:M270"/>
    <mergeCell ref="A256:B256"/>
    <mergeCell ref="C256:G256"/>
    <mergeCell ref="J256:M256"/>
    <mergeCell ref="A257:B257"/>
    <mergeCell ref="C257:G257"/>
    <mergeCell ref="H257:I257"/>
    <mergeCell ref="J257:M257"/>
    <mergeCell ref="A253:M253"/>
    <mergeCell ref="A254:B254"/>
    <mergeCell ref="C254:G254"/>
    <mergeCell ref="J254:M254"/>
    <mergeCell ref="A255:B255"/>
    <mergeCell ref="C255:G255"/>
    <mergeCell ref="J255:M255"/>
    <mergeCell ref="B249:I249"/>
    <mergeCell ref="J249:M249"/>
    <mergeCell ref="A250:M250"/>
    <mergeCell ref="B251:E251"/>
    <mergeCell ref="H251:J251"/>
    <mergeCell ref="A252:M252"/>
    <mergeCell ref="B246:C246"/>
    <mergeCell ref="D246:E246"/>
    <mergeCell ref="F246:G246"/>
    <mergeCell ref="J246:K246"/>
    <mergeCell ref="B247:C247"/>
    <mergeCell ref="D247:E247"/>
    <mergeCell ref="F247:G247"/>
    <mergeCell ref="B244:C244"/>
    <mergeCell ref="D244:E244"/>
    <mergeCell ref="F244:G244"/>
    <mergeCell ref="J244:K244"/>
    <mergeCell ref="B245:C245"/>
    <mergeCell ref="D245:E245"/>
    <mergeCell ref="F245:G245"/>
    <mergeCell ref="J245:K245"/>
    <mergeCell ref="A238:C241"/>
    <mergeCell ref="D238:I241"/>
    <mergeCell ref="J238:M241"/>
    <mergeCell ref="A242:G242"/>
    <mergeCell ref="H242:M242"/>
    <mergeCell ref="B243:C243"/>
    <mergeCell ref="F243:G243"/>
    <mergeCell ref="A232:E232"/>
    <mergeCell ref="F232:J232"/>
    <mergeCell ref="K232:M232"/>
    <mergeCell ref="A233:M233"/>
    <mergeCell ref="A234:E234"/>
    <mergeCell ref="F234:J234"/>
    <mergeCell ref="K234:M234"/>
    <mergeCell ref="B236:M236"/>
    <mergeCell ref="B237:M237"/>
    <mergeCell ref="A235:F235"/>
    <mergeCell ref="G235:M235"/>
    <mergeCell ref="A230:E230"/>
    <mergeCell ref="F230:J230"/>
    <mergeCell ref="K230:M230"/>
    <mergeCell ref="A231:E231"/>
    <mergeCell ref="F231:J231"/>
    <mergeCell ref="K231:M231"/>
    <mergeCell ref="A227:M227"/>
    <mergeCell ref="A228:E228"/>
    <mergeCell ref="F228:J228"/>
    <mergeCell ref="K228:M228"/>
    <mergeCell ref="A229:E229"/>
    <mergeCell ref="F229:J229"/>
    <mergeCell ref="K229:M229"/>
    <mergeCell ref="A208:M208"/>
    <mergeCell ref="A209:A210"/>
    <mergeCell ref="B209:G209"/>
    <mergeCell ref="H209:M209"/>
    <mergeCell ref="J220:K220"/>
    <mergeCell ref="L220:M220"/>
    <mergeCell ref="A226:E226"/>
    <mergeCell ref="F226:J226"/>
    <mergeCell ref="K226:M226"/>
    <mergeCell ref="A224:M224"/>
    <mergeCell ref="A225:E225"/>
    <mergeCell ref="F225:J225"/>
    <mergeCell ref="K225:M225"/>
    <mergeCell ref="A223:M223"/>
    <mergeCell ref="J221:K221"/>
    <mergeCell ref="L221:M221"/>
    <mergeCell ref="D222:E222"/>
    <mergeCell ref="L222:M222"/>
    <mergeCell ref="A206:B206"/>
    <mergeCell ref="C206:G206"/>
    <mergeCell ref="J206:M206"/>
    <mergeCell ref="A207:B207"/>
    <mergeCell ref="C207:G207"/>
    <mergeCell ref="H207:I207"/>
    <mergeCell ref="J207:M207"/>
    <mergeCell ref="A204:B204"/>
    <mergeCell ref="C204:G204"/>
    <mergeCell ref="J204:M204"/>
    <mergeCell ref="A205:B205"/>
    <mergeCell ref="C205:G205"/>
    <mergeCell ref="J205:M205"/>
    <mergeCell ref="B199:I199"/>
    <mergeCell ref="J199:M199"/>
    <mergeCell ref="A200:M200"/>
    <mergeCell ref="B201:E201"/>
    <mergeCell ref="H201:J201"/>
    <mergeCell ref="A202:M202"/>
    <mergeCell ref="A203:M203"/>
    <mergeCell ref="B197:C197"/>
    <mergeCell ref="D197:E197"/>
    <mergeCell ref="F197:G197"/>
    <mergeCell ref="B195:C195"/>
    <mergeCell ref="D195:E195"/>
    <mergeCell ref="F195:G195"/>
    <mergeCell ref="J195:K195"/>
    <mergeCell ref="B196:C196"/>
    <mergeCell ref="D196:E196"/>
    <mergeCell ref="F196:G196"/>
    <mergeCell ref="J196:K196"/>
    <mergeCell ref="A192:G192"/>
    <mergeCell ref="H192:M192"/>
    <mergeCell ref="B193:C193"/>
    <mergeCell ref="F193:G193"/>
    <mergeCell ref="B194:C194"/>
    <mergeCell ref="D194:E194"/>
    <mergeCell ref="F194:G194"/>
    <mergeCell ref="J194:K194"/>
    <mergeCell ref="A185:F185"/>
    <mergeCell ref="G185:M185"/>
    <mergeCell ref="B186:M186"/>
    <mergeCell ref="B187:M187"/>
    <mergeCell ref="A188:C191"/>
    <mergeCell ref="D188:I191"/>
    <mergeCell ref="J188:M191"/>
    <mergeCell ref="A182:E182"/>
    <mergeCell ref="F182:J182"/>
    <mergeCell ref="K182:M182"/>
    <mergeCell ref="A183:M183"/>
    <mergeCell ref="A184:E184"/>
    <mergeCell ref="F184:J184"/>
    <mergeCell ref="K184:M184"/>
    <mergeCell ref="A180:E180"/>
    <mergeCell ref="F180:J180"/>
    <mergeCell ref="K180:M180"/>
    <mergeCell ref="A181:E181"/>
    <mergeCell ref="F181:J181"/>
    <mergeCell ref="K181:M181"/>
    <mergeCell ref="A177:M177"/>
    <mergeCell ref="A178:E178"/>
    <mergeCell ref="F178:J178"/>
    <mergeCell ref="K178:M178"/>
    <mergeCell ref="A179:E179"/>
    <mergeCell ref="F179:J179"/>
    <mergeCell ref="K179:M179"/>
    <mergeCell ref="A173:M173"/>
    <mergeCell ref="A174:M174"/>
    <mergeCell ref="A175:E175"/>
    <mergeCell ref="F175:J175"/>
    <mergeCell ref="K175:M175"/>
    <mergeCell ref="A176:E176"/>
    <mergeCell ref="F176:J176"/>
    <mergeCell ref="K176:M176"/>
    <mergeCell ref="J170:K170"/>
    <mergeCell ref="L170:M170"/>
    <mergeCell ref="J171:K171"/>
    <mergeCell ref="L171:M171"/>
    <mergeCell ref="D172:E172"/>
    <mergeCell ref="L172:M172"/>
    <mergeCell ref="A157:B157"/>
    <mergeCell ref="C157:G157"/>
    <mergeCell ref="H157:I157"/>
    <mergeCell ref="J157:M157"/>
    <mergeCell ref="A158:M158"/>
    <mergeCell ref="A159:A160"/>
    <mergeCell ref="B159:G159"/>
    <mergeCell ref="H159:M159"/>
    <mergeCell ref="A155:B155"/>
    <mergeCell ref="C155:G155"/>
    <mergeCell ref="J155:M155"/>
    <mergeCell ref="A156:B156"/>
    <mergeCell ref="C156:G156"/>
    <mergeCell ref="J156:M156"/>
    <mergeCell ref="B151:E151"/>
    <mergeCell ref="H151:J151"/>
    <mergeCell ref="A152:M152"/>
    <mergeCell ref="A153:M153"/>
    <mergeCell ref="A154:B154"/>
    <mergeCell ref="C154:G154"/>
    <mergeCell ref="J154:M154"/>
    <mergeCell ref="B147:C147"/>
    <mergeCell ref="D147:E147"/>
    <mergeCell ref="F147:G147"/>
    <mergeCell ref="B149:I149"/>
    <mergeCell ref="J149:M149"/>
    <mergeCell ref="A150:M150"/>
    <mergeCell ref="B145:C145"/>
    <mergeCell ref="D145:E145"/>
    <mergeCell ref="F145:G145"/>
    <mergeCell ref="J145:K145"/>
    <mergeCell ref="B146:C146"/>
    <mergeCell ref="D146:E146"/>
    <mergeCell ref="F146:G146"/>
    <mergeCell ref="J146:K146"/>
    <mergeCell ref="B143:C143"/>
    <mergeCell ref="F143:G143"/>
    <mergeCell ref="B144:C144"/>
    <mergeCell ref="D144:E144"/>
    <mergeCell ref="F144:G144"/>
    <mergeCell ref="J144:K144"/>
    <mergeCell ref="B136:M136"/>
    <mergeCell ref="B137:M137"/>
    <mergeCell ref="A138:C141"/>
    <mergeCell ref="D138:I141"/>
    <mergeCell ref="J138:M141"/>
    <mergeCell ref="A142:G142"/>
    <mergeCell ref="H142:M142"/>
    <mergeCell ref="A133:M133"/>
    <mergeCell ref="A134:E134"/>
    <mergeCell ref="F134:J134"/>
    <mergeCell ref="K134:M134"/>
    <mergeCell ref="A135:F135"/>
    <mergeCell ref="G135:M135"/>
    <mergeCell ref="A131:E131"/>
    <mergeCell ref="F131:J131"/>
    <mergeCell ref="K131:M131"/>
    <mergeCell ref="A132:E132"/>
    <mergeCell ref="F132:J132"/>
    <mergeCell ref="K132:M132"/>
    <mergeCell ref="A129:E129"/>
    <mergeCell ref="F129:J129"/>
    <mergeCell ref="K129:M129"/>
    <mergeCell ref="A130:E130"/>
    <mergeCell ref="F130:J130"/>
    <mergeCell ref="K130:M130"/>
    <mergeCell ref="A126:E126"/>
    <mergeCell ref="F126:J126"/>
    <mergeCell ref="K126:M126"/>
    <mergeCell ref="A127:M127"/>
    <mergeCell ref="A128:E128"/>
    <mergeCell ref="F128:J128"/>
    <mergeCell ref="K128:M128"/>
    <mergeCell ref="D122:E122"/>
    <mergeCell ref="L122:M122"/>
    <mergeCell ref="A123:M123"/>
    <mergeCell ref="A124:M124"/>
    <mergeCell ref="A125:E125"/>
    <mergeCell ref="F125:J125"/>
    <mergeCell ref="K125:M125"/>
    <mergeCell ref="B95:C95"/>
    <mergeCell ref="D95:E95"/>
    <mergeCell ref="F95:G95"/>
    <mergeCell ref="J95:K95"/>
    <mergeCell ref="B96:C96"/>
    <mergeCell ref="A109:A110"/>
    <mergeCell ref="B109:G109"/>
    <mergeCell ref="H109:M109"/>
    <mergeCell ref="J120:K120"/>
    <mergeCell ref="L120:M120"/>
    <mergeCell ref="J121:K121"/>
    <mergeCell ref="L121:M121"/>
    <mergeCell ref="A89:C92"/>
    <mergeCell ref="D89:I92"/>
    <mergeCell ref="J89:M92"/>
    <mergeCell ref="A93:G93"/>
    <mergeCell ref="H93:M93"/>
    <mergeCell ref="J97:K97"/>
    <mergeCell ref="A107:B107"/>
    <mergeCell ref="C107:G107"/>
    <mergeCell ref="H107:I107"/>
    <mergeCell ref="J107:M107"/>
    <mergeCell ref="A108:M108"/>
    <mergeCell ref="D96:E96"/>
    <mergeCell ref="F96:G96"/>
    <mergeCell ref="J96:K96"/>
    <mergeCell ref="B94:C94"/>
    <mergeCell ref="F94:G94"/>
    <mergeCell ref="A105:B105"/>
    <mergeCell ref="C105:G105"/>
    <mergeCell ref="J105:M105"/>
    <mergeCell ref="A106:B106"/>
    <mergeCell ref="C106:G106"/>
    <mergeCell ref="J106:M106"/>
    <mergeCell ref="B101:E101"/>
    <mergeCell ref="H101:J101"/>
    <mergeCell ref="A102:M102"/>
    <mergeCell ref="A103:M103"/>
    <mergeCell ref="A104:B104"/>
    <mergeCell ref="C104:G104"/>
    <mergeCell ref="J104:M104"/>
    <mergeCell ref="B97:C97"/>
    <mergeCell ref="D97:E97"/>
    <mergeCell ref="F97:G97"/>
    <mergeCell ref="B99:I99"/>
    <mergeCell ref="J99:M99"/>
    <mergeCell ref="A100:M100"/>
    <mergeCell ref="B98:C98"/>
    <mergeCell ref="D98:E98"/>
    <mergeCell ref="F98:G98"/>
    <mergeCell ref="A86:F86"/>
    <mergeCell ref="G86:M86"/>
    <mergeCell ref="B88:M88"/>
    <mergeCell ref="A81:E81"/>
    <mergeCell ref="F81:J81"/>
    <mergeCell ref="K81:M81"/>
    <mergeCell ref="A82:E82"/>
    <mergeCell ref="F82:J82"/>
    <mergeCell ref="K82:M82"/>
    <mergeCell ref="A79:E79"/>
    <mergeCell ref="F79:J79"/>
    <mergeCell ref="K79:M79"/>
    <mergeCell ref="A80:E80"/>
    <mergeCell ref="F80:J80"/>
    <mergeCell ref="K80:M80"/>
    <mergeCell ref="A76:E76"/>
    <mergeCell ref="F76:J76"/>
    <mergeCell ref="K76:M76"/>
    <mergeCell ref="A77:E77"/>
    <mergeCell ref="F77:J77"/>
    <mergeCell ref="K77:M77"/>
    <mergeCell ref="A78:M78"/>
    <mergeCell ref="A83:E83"/>
    <mergeCell ref="F83:J83"/>
    <mergeCell ref="K83:M83"/>
    <mergeCell ref="A84:M84"/>
    <mergeCell ref="A85:E85"/>
    <mergeCell ref="F85:J85"/>
    <mergeCell ref="K85:M85"/>
    <mergeCell ref="B87:M87"/>
    <mergeCell ref="L72:M72"/>
    <mergeCell ref="A74:M74"/>
    <mergeCell ref="D73:E73"/>
    <mergeCell ref="L73:M73"/>
    <mergeCell ref="A75:M75"/>
    <mergeCell ref="J71:K71"/>
    <mergeCell ref="L71:M71"/>
    <mergeCell ref="A58:B58"/>
    <mergeCell ref="C58:G58"/>
    <mergeCell ref="H58:I58"/>
    <mergeCell ref="J58:M58"/>
    <mergeCell ref="A56:B56"/>
    <mergeCell ref="C56:G56"/>
    <mergeCell ref="J56:M56"/>
    <mergeCell ref="A57:B57"/>
    <mergeCell ref="C57:G57"/>
    <mergeCell ref="J57:M57"/>
    <mergeCell ref="A59:M59"/>
    <mergeCell ref="A60:A61"/>
    <mergeCell ref="B60:G60"/>
    <mergeCell ref="H60:M60"/>
    <mergeCell ref="J72:K72"/>
    <mergeCell ref="A51:M51"/>
    <mergeCell ref="B52:E52"/>
    <mergeCell ref="H52:J52"/>
    <mergeCell ref="A53:M53"/>
    <mergeCell ref="A54:M54"/>
    <mergeCell ref="A55:B55"/>
    <mergeCell ref="C55:G55"/>
    <mergeCell ref="J55:M55"/>
    <mergeCell ref="A8:B8"/>
    <mergeCell ref="C8:G8"/>
    <mergeCell ref="J8:M8"/>
    <mergeCell ref="A9:B9"/>
    <mergeCell ref="C9:G9"/>
    <mergeCell ref="H9:I9"/>
    <mergeCell ref="J9:M9"/>
    <mergeCell ref="A6:B6"/>
    <mergeCell ref="C6:G6"/>
    <mergeCell ref="J6:M6"/>
    <mergeCell ref="A7:B7"/>
    <mergeCell ref="C7:G7"/>
    <mergeCell ref="J7:M7"/>
    <mergeCell ref="B49:C49"/>
    <mergeCell ref="D49:E49"/>
    <mergeCell ref="F49:G49"/>
    <mergeCell ref="K34:M34"/>
    <mergeCell ref="A35:M35"/>
    <mergeCell ref="A36:E36"/>
    <mergeCell ref="F36:J36"/>
    <mergeCell ref="K36:M36"/>
    <mergeCell ref="A32:E32"/>
    <mergeCell ref="F32:J32"/>
    <mergeCell ref="K32:M32"/>
    <mergeCell ref="B1:I1"/>
    <mergeCell ref="J1:M1"/>
    <mergeCell ref="A2:M2"/>
    <mergeCell ref="B3:E3"/>
    <mergeCell ref="H3:J3"/>
    <mergeCell ref="A4:M4"/>
    <mergeCell ref="A5:M5"/>
    <mergeCell ref="B47:C47"/>
    <mergeCell ref="D47:E47"/>
    <mergeCell ref="F47:G47"/>
    <mergeCell ref="J47:K47"/>
    <mergeCell ref="B48:C48"/>
    <mergeCell ref="D48:E48"/>
    <mergeCell ref="F48:G48"/>
    <mergeCell ref="J48:K48"/>
    <mergeCell ref="A44:G44"/>
    <mergeCell ref="H44:M44"/>
    <mergeCell ref="B45:C45"/>
    <mergeCell ref="F45:G45"/>
    <mergeCell ref="B46:C46"/>
    <mergeCell ref="D46:E46"/>
    <mergeCell ref="F46:G46"/>
    <mergeCell ref="J46:K46"/>
    <mergeCell ref="A37:F37"/>
    <mergeCell ref="G37:M37"/>
    <mergeCell ref="B38:M38"/>
    <mergeCell ref="B39:M39"/>
    <mergeCell ref="A40:C43"/>
    <mergeCell ref="D40:I43"/>
    <mergeCell ref="J40:M43"/>
    <mergeCell ref="A34:E34"/>
    <mergeCell ref="F34:J34"/>
    <mergeCell ref="A10:M10"/>
    <mergeCell ref="A11:A12"/>
    <mergeCell ref="B11:G11"/>
    <mergeCell ref="H11:M11"/>
    <mergeCell ref="J22:K22"/>
    <mergeCell ref="L22:M22"/>
    <mergeCell ref="A33:E33"/>
    <mergeCell ref="F33:J33"/>
    <mergeCell ref="K33:M33"/>
    <mergeCell ref="A29:M29"/>
    <mergeCell ref="A30:E30"/>
    <mergeCell ref="F30:J30"/>
    <mergeCell ref="K30:M30"/>
    <mergeCell ref="A31:E31"/>
    <mergeCell ref="F31:J31"/>
    <mergeCell ref="K31:M31"/>
    <mergeCell ref="A27:E27"/>
    <mergeCell ref="F27:J27"/>
    <mergeCell ref="K27:M27"/>
    <mergeCell ref="A28:E28"/>
    <mergeCell ref="F28:J28"/>
    <mergeCell ref="K28:M28"/>
    <mergeCell ref="J23:K23"/>
    <mergeCell ref="L23:M23"/>
    <mergeCell ref="D24:E24"/>
    <mergeCell ref="L24:M24"/>
    <mergeCell ref="A25:M25"/>
    <mergeCell ref="A26:M26"/>
  </mergeCells>
  <hyperlinks>
    <hyperlink ref="K3" r:id="rId1"/>
    <hyperlink ref="K52" r:id="rId2"/>
    <hyperlink ref="K101" r:id="rId3"/>
    <hyperlink ref="K151" r:id="rId4"/>
    <hyperlink ref="K201" r:id="rId5"/>
    <hyperlink ref="K251" r:id="rId6"/>
    <hyperlink ref="K301" r:id="rId7"/>
    <hyperlink ref="K351" r:id="rId8"/>
    <hyperlink ref="K401" r:id="rId9"/>
    <hyperlink ref="K451" r:id="rId10"/>
    <hyperlink ref="K501" r:id="rId11"/>
    <hyperlink ref="K551" r:id="rId12"/>
    <hyperlink ref="K601" r:id="rId13"/>
    <hyperlink ref="K651" r:id="rId14"/>
    <hyperlink ref="K701" r:id="rId15"/>
    <hyperlink ref="K751" r:id="rId16"/>
    <hyperlink ref="K801" r:id="rId17"/>
    <hyperlink ref="K851" r:id="rId18"/>
    <hyperlink ref="K901" r:id="rId19"/>
    <hyperlink ref="K951" r:id="rId20"/>
    <hyperlink ref="K1001" r:id="rId21"/>
    <hyperlink ref="K1051" r:id="rId22"/>
    <hyperlink ref="K1101" r:id="rId23"/>
    <hyperlink ref="K1151" r:id="rId24"/>
    <hyperlink ref="K1201" r:id="rId25"/>
    <hyperlink ref="K1251" r:id="rId26"/>
    <hyperlink ref="K1301" r:id="rId27"/>
    <hyperlink ref="K1351" r:id="rId28"/>
  </hyperlinks>
  <pageMargins left="0.19685039370078741" right="0.19685039370078741" top="1.08" bottom="0.74803149606299213" header="0.31496062992125984" footer="0.31496062992125984"/>
  <pageSetup scale="84" orientation="portrait" verticalDpi="0" r:id="rId29"/>
  <rowBreaks count="2" manualBreakCount="2">
    <brk id="50" max="16383" man="1"/>
    <brk id="98" max="16383" man="1"/>
  </rowBreaks>
  <drawing r:id="rId3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>
      <selection activeCell="D2" sqref="D2:D31"/>
    </sheetView>
  </sheetViews>
  <sheetFormatPr defaultRowHeight="21" x14ac:dyDescent="0.35"/>
  <cols>
    <col min="1" max="1" width="9.140625" style="255"/>
    <col min="2" max="2" width="36.85546875" style="255" customWidth="1"/>
    <col min="3" max="16384" width="9.140625" style="255"/>
  </cols>
  <sheetData>
    <row r="1" spans="1:4" x14ac:dyDescent="0.35">
      <c r="A1" s="255" t="s">
        <v>567</v>
      </c>
    </row>
    <row r="2" spans="1:4" x14ac:dyDescent="0.35">
      <c r="A2" s="256" t="s">
        <v>46</v>
      </c>
      <c r="B2" s="256" t="s">
        <v>44</v>
      </c>
      <c r="C2" s="257">
        <v>181</v>
      </c>
      <c r="D2" s="257">
        <v>203</v>
      </c>
    </row>
    <row r="3" spans="1:4" x14ac:dyDescent="0.35">
      <c r="A3" s="258" t="s">
        <v>61</v>
      </c>
      <c r="B3" s="259" t="s">
        <v>62</v>
      </c>
      <c r="C3" s="257">
        <v>146</v>
      </c>
      <c r="D3" s="260">
        <f>C3*1.12</f>
        <v>163.52000000000001</v>
      </c>
    </row>
    <row r="4" spans="1:4" x14ac:dyDescent="0.35">
      <c r="A4" s="258" t="s">
        <v>63</v>
      </c>
      <c r="B4" s="259" t="s">
        <v>64</v>
      </c>
      <c r="C4" s="257">
        <v>132</v>
      </c>
      <c r="D4" s="260">
        <f t="shared" ref="D4:D31" si="0">C4*1.12</f>
        <v>147.84</v>
      </c>
    </row>
    <row r="5" spans="1:4" x14ac:dyDescent="0.35">
      <c r="A5" s="258" t="s">
        <v>65</v>
      </c>
      <c r="B5" s="259" t="s">
        <v>347</v>
      </c>
      <c r="C5" s="257">
        <v>150</v>
      </c>
      <c r="D5" s="260">
        <f t="shared" si="0"/>
        <v>168.00000000000003</v>
      </c>
    </row>
    <row r="6" spans="1:4" x14ac:dyDescent="0.35">
      <c r="A6" s="258" t="s">
        <v>66</v>
      </c>
      <c r="B6" s="259" t="s">
        <v>67</v>
      </c>
      <c r="C6" s="257">
        <v>181</v>
      </c>
      <c r="D6" s="260">
        <f t="shared" si="0"/>
        <v>202.72000000000003</v>
      </c>
    </row>
    <row r="7" spans="1:4" x14ac:dyDescent="0.35">
      <c r="A7" s="258" t="s">
        <v>68</v>
      </c>
      <c r="B7" s="259" t="s">
        <v>69</v>
      </c>
      <c r="C7" s="257">
        <v>167</v>
      </c>
      <c r="D7" s="260">
        <f t="shared" si="0"/>
        <v>187.04000000000002</v>
      </c>
    </row>
    <row r="8" spans="1:4" x14ac:dyDescent="0.35">
      <c r="A8" s="258" t="s">
        <v>70</v>
      </c>
      <c r="B8" s="261" t="s">
        <v>71</v>
      </c>
      <c r="C8" s="257">
        <v>152</v>
      </c>
      <c r="D8" s="260">
        <f t="shared" si="0"/>
        <v>170.24</v>
      </c>
    </row>
    <row r="9" spans="1:4" x14ac:dyDescent="0.35">
      <c r="A9" s="258" t="s">
        <v>72</v>
      </c>
      <c r="B9" s="261" t="s">
        <v>73</v>
      </c>
      <c r="C9" s="257">
        <v>168</v>
      </c>
      <c r="D9" s="260">
        <f t="shared" si="0"/>
        <v>188.16000000000003</v>
      </c>
    </row>
    <row r="10" spans="1:4" x14ac:dyDescent="0.35">
      <c r="A10" s="258" t="s">
        <v>74</v>
      </c>
      <c r="B10" s="262" t="s">
        <v>75</v>
      </c>
      <c r="C10" s="257">
        <v>150</v>
      </c>
      <c r="D10" s="260">
        <f t="shared" si="0"/>
        <v>168.00000000000003</v>
      </c>
    </row>
    <row r="11" spans="1:4" x14ac:dyDescent="0.35">
      <c r="A11" s="258" t="s">
        <v>76</v>
      </c>
      <c r="B11" s="262" t="s">
        <v>77</v>
      </c>
      <c r="C11" s="257">
        <v>167</v>
      </c>
      <c r="D11" s="260">
        <f t="shared" si="0"/>
        <v>187.04000000000002</v>
      </c>
    </row>
    <row r="12" spans="1:4" x14ac:dyDescent="0.35">
      <c r="A12" s="258" t="s">
        <v>78</v>
      </c>
      <c r="B12" s="262" t="s">
        <v>79</v>
      </c>
      <c r="C12" s="257">
        <v>171</v>
      </c>
      <c r="D12" s="260">
        <f t="shared" si="0"/>
        <v>191.52</v>
      </c>
    </row>
    <row r="13" spans="1:4" x14ac:dyDescent="0.35">
      <c r="A13" s="258" t="s">
        <v>80</v>
      </c>
      <c r="B13" s="262" t="s">
        <v>81</v>
      </c>
      <c r="C13" s="257">
        <v>108</v>
      </c>
      <c r="D13" s="260">
        <f t="shared" si="0"/>
        <v>120.96000000000001</v>
      </c>
    </row>
    <row r="14" spans="1:4" x14ac:dyDescent="0.35">
      <c r="A14" s="258" t="s">
        <v>82</v>
      </c>
      <c r="B14" s="262" t="s">
        <v>83</v>
      </c>
      <c r="C14" s="257">
        <v>161</v>
      </c>
      <c r="D14" s="260">
        <f t="shared" si="0"/>
        <v>180.32000000000002</v>
      </c>
    </row>
    <row r="15" spans="1:4" ht="15.75" customHeight="1" x14ac:dyDescent="0.35">
      <c r="A15" s="258" t="s">
        <v>84</v>
      </c>
      <c r="B15" s="262" t="s">
        <v>85</v>
      </c>
      <c r="C15" s="257"/>
      <c r="D15" s="260">
        <f t="shared" si="0"/>
        <v>0</v>
      </c>
    </row>
    <row r="16" spans="1:4" x14ac:dyDescent="0.35">
      <c r="A16" s="258" t="s">
        <v>86</v>
      </c>
      <c r="B16" s="262" t="s">
        <v>87</v>
      </c>
      <c r="C16" s="257">
        <v>139</v>
      </c>
      <c r="D16" s="260">
        <f t="shared" si="0"/>
        <v>155.68</v>
      </c>
    </row>
    <row r="17" spans="1:4" x14ac:dyDescent="0.35">
      <c r="A17" s="258" t="s">
        <v>88</v>
      </c>
      <c r="B17" s="262" t="s">
        <v>348</v>
      </c>
      <c r="C17" s="257">
        <v>167</v>
      </c>
      <c r="D17" s="260">
        <f t="shared" si="0"/>
        <v>187.04000000000002</v>
      </c>
    </row>
    <row r="18" spans="1:4" ht="30" customHeight="1" x14ac:dyDescent="0.35">
      <c r="A18" s="258" t="s">
        <v>89</v>
      </c>
      <c r="B18" s="263" t="s">
        <v>90</v>
      </c>
      <c r="C18" s="257">
        <v>173</v>
      </c>
      <c r="D18" s="260">
        <f t="shared" si="0"/>
        <v>193.76000000000002</v>
      </c>
    </row>
    <row r="19" spans="1:4" x14ac:dyDescent="0.35">
      <c r="A19" s="258" t="s">
        <v>91</v>
      </c>
      <c r="B19" s="263" t="s">
        <v>92</v>
      </c>
      <c r="C19" s="257">
        <v>164</v>
      </c>
      <c r="D19" s="260">
        <f t="shared" si="0"/>
        <v>183.68</v>
      </c>
    </row>
    <row r="20" spans="1:4" x14ac:dyDescent="0.35">
      <c r="A20" s="258" t="s">
        <v>93</v>
      </c>
      <c r="B20" s="262" t="s">
        <v>349</v>
      </c>
      <c r="C20" s="257">
        <v>168</v>
      </c>
      <c r="D20" s="260">
        <f t="shared" si="0"/>
        <v>188.16000000000003</v>
      </c>
    </row>
    <row r="21" spans="1:4" x14ac:dyDescent="0.35">
      <c r="A21" s="258" t="s">
        <v>94</v>
      </c>
      <c r="B21" s="262" t="s">
        <v>350</v>
      </c>
      <c r="C21" s="257">
        <v>168</v>
      </c>
      <c r="D21" s="260">
        <f t="shared" si="0"/>
        <v>188.16000000000003</v>
      </c>
    </row>
    <row r="22" spans="1:4" x14ac:dyDescent="0.35">
      <c r="A22" s="258" t="s">
        <v>95</v>
      </c>
      <c r="B22" s="262" t="s">
        <v>351</v>
      </c>
      <c r="C22" s="257">
        <v>171</v>
      </c>
      <c r="D22" s="260">
        <f t="shared" si="0"/>
        <v>191.52</v>
      </c>
    </row>
    <row r="23" spans="1:4" x14ac:dyDescent="0.35">
      <c r="A23" s="258" t="s">
        <v>96</v>
      </c>
      <c r="B23" s="262" t="s">
        <v>97</v>
      </c>
      <c r="C23" s="257">
        <v>176</v>
      </c>
      <c r="D23" s="260">
        <f t="shared" si="0"/>
        <v>197.12</v>
      </c>
    </row>
    <row r="24" spans="1:4" x14ac:dyDescent="0.35">
      <c r="A24" s="258" t="s">
        <v>98</v>
      </c>
      <c r="B24" s="262" t="s">
        <v>99</v>
      </c>
      <c r="C24" s="257">
        <v>177</v>
      </c>
      <c r="D24" s="260">
        <f t="shared" si="0"/>
        <v>198.24</v>
      </c>
    </row>
    <row r="25" spans="1:4" ht="25.5" customHeight="1" x14ac:dyDescent="0.35">
      <c r="A25" s="258" t="s">
        <v>100</v>
      </c>
      <c r="B25" s="263" t="s">
        <v>101</v>
      </c>
      <c r="C25" s="257">
        <v>171</v>
      </c>
      <c r="D25" s="260">
        <f t="shared" si="0"/>
        <v>191.52</v>
      </c>
    </row>
    <row r="26" spans="1:4" x14ac:dyDescent="0.35">
      <c r="A26" s="258" t="s">
        <v>102</v>
      </c>
      <c r="B26" s="262" t="s">
        <v>352</v>
      </c>
      <c r="C26" s="257">
        <v>170</v>
      </c>
      <c r="D26" s="260">
        <f t="shared" si="0"/>
        <v>190.4</v>
      </c>
    </row>
    <row r="27" spans="1:4" x14ac:dyDescent="0.35">
      <c r="A27" s="258" t="s">
        <v>103</v>
      </c>
      <c r="B27" s="262" t="s">
        <v>353</v>
      </c>
      <c r="C27" s="257">
        <v>171</v>
      </c>
      <c r="D27" s="260">
        <f t="shared" si="0"/>
        <v>191.52</v>
      </c>
    </row>
    <row r="28" spans="1:4" x14ac:dyDescent="0.35">
      <c r="A28" s="258" t="s">
        <v>104</v>
      </c>
      <c r="B28" s="262" t="s">
        <v>354</v>
      </c>
      <c r="C28" s="257">
        <v>125</v>
      </c>
      <c r="D28" s="260">
        <f t="shared" si="0"/>
        <v>140</v>
      </c>
    </row>
    <row r="29" spans="1:4" x14ac:dyDescent="0.35">
      <c r="A29" s="258" t="s">
        <v>105</v>
      </c>
      <c r="B29" s="262" t="s">
        <v>355</v>
      </c>
      <c r="C29" s="257">
        <v>176</v>
      </c>
      <c r="D29" s="260">
        <f t="shared" si="0"/>
        <v>197.12</v>
      </c>
    </row>
    <row r="30" spans="1:4" x14ac:dyDescent="0.35">
      <c r="A30" s="258" t="s">
        <v>106</v>
      </c>
      <c r="B30" s="262" t="s">
        <v>107</v>
      </c>
      <c r="C30" s="257">
        <v>97</v>
      </c>
      <c r="D30" s="260">
        <f t="shared" si="0"/>
        <v>108.64000000000001</v>
      </c>
    </row>
    <row r="31" spans="1:4" x14ac:dyDescent="0.35">
      <c r="A31" s="258" t="s">
        <v>108</v>
      </c>
      <c r="B31" s="262" t="s">
        <v>109</v>
      </c>
      <c r="C31" s="257">
        <v>152</v>
      </c>
      <c r="D31" s="260">
        <f t="shared" si="0"/>
        <v>170.24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opLeftCell="A4" workbookViewId="0">
      <selection activeCell="A4" sqref="A4:B33"/>
    </sheetView>
  </sheetViews>
  <sheetFormatPr defaultRowHeight="15" x14ac:dyDescent="0.25"/>
  <cols>
    <col min="1" max="1" width="6.85546875" customWidth="1"/>
    <col min="2" max="2" width="19.85546875" customWidth="1"/>
    <col min="3" max="3" width="9.85546875" customWidth="1"/>
    <col min="4" max="4" width="7.7109375" customWidth="1"/>
    <col min="5" max="5" width="8.5703125" customWidth="1"/>
    <col min="6" max="6" width="8" customWidth="1"/>
    <col min="7" max="7" width="7.5703125" customWidth="1"/>
    <col min="8" max="8" width="7.85546875" customWidth="1"/>
    <col min="10" max="10" width="7.28515625" customWidth="1"/>
  </cols>
  <sheetData>
    <row r="1" spans="1:11" ht="18.75" x14ac:dyDescent="0.3">
      <c r="A1" s="378" t="s">
        <v>45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</row>
    <row r="2" spans="1:11" ht="16.5" x14ac:dyDescent="0.25">
      <c r="A2" s="379" t="s">
        <v>342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</row>
    <row r="3" spans="1:11" ht="16.5" x14ac:dyDescent="0.25">
      <c r="A3" s="379" t="s">
        <v>111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</row>
    <row r="4" spans="1:11" ht="43.5" x14ac:dyDescent="0.25">
      <c r="A4" s="33" t="s">
        <v>46</v>
      </c>
      <c r="B4" s="33" t="s">
        <v>44</v>
      </c>
      <c r="C4" s="67" t="s">
        <v>465</v>
      </c>
      <c r="D4" s="67" t="s">
        <v>362</v>
      </c>
      <c r="E4" s="67" t="s">
        <v>363</v>
      </c>
      <c r="F4" s="68" t="s">
        <v>364</v>
      </c>
      <c r="G4" s="67" t="s">
        <v>365</v>
      </c>
      <c r="H4" s="67" t="s">
        <v>366</v>
      </c>
      <c r="I4" s="69" t="s">
        <v>367</v>
      </c>
      <c r="J4" s="42" t="s">
        <v>16</v>
      </c>
      <c r="K4" s="42" t="s">
        <v>36</v>
      </c>
    </row>
    <row r="5" spans="1:11" ht="15.75" x14ac:dyDescent="0.25">
      <c r="A5" s="46" t="s">
        <v>61</v>
      </c>
      <c r="B5" s="47" t="s">
        <v>62</v>
      </c>
      <c r="C5" s="34">
        <v>15</v>
      </c>
      <c r="D5" s="34">
        <v>12</v>
      </c>
      <c r="E5" s="34">
        <v>5.5</v>
      </c>
      <c r="F5" s="34">
        <v>9.5</v>
      </c>
      <c r="G5" s="52">
        <v>12.5</v>
      </c>
      <c r="H5" s="29">
        <v>13</v>
      </c>
      <c r="I5" s="42">
        <f>SUM(C5:H5)</f>
        <v>67.5</v>
      </c>
      <c r="J5" s="42">
        <f>I5/120*100</f>
        <v>56.25</v>
      </c>
      <c r="K5" s="42" t="str">
        <f t="shared" ref="K5:K33" si="0">IF(J5&gt;=91,"A1",IF(J5&gt;=81,"A2",IF(J5&gt;=71,"B1",IF(J5&gt;=61,"B2",IF(J5&gt;=51,"C1",IF(J5&gt;=41,"C2",IF(J5&gt;=33,"D","E")))))))</f>
        <v>C1</v>
      </c>
    </row>
    <row r="6" spans="1:11" ht="15.75" x14ac:dyDescent="0.25">
      <c r="A6" s="46" t="s">
        <v>63</v>
      </c>
      <c r="B6" s="47" t="s">
        <v>64</v>
      </c>
      <c r="C6" s="34">
        <v>17</v>
      </c>
      <c r="D6" s="34">
        <v>15</v>
      </c>
      <c r="E6" s="34">
        <v>16.5</v>
      </c>
      <c r="F6" s="35">
        <v>16</v>
      </c>
      <c r="G6" s="52">
        <v>18.5</v>
      </c>
      <c r="H6" s="29">
        <v>16.5</v>
      </c>
      <c r="I6" s="42">
        <f t="shared" ref="I6:I33" si="1">SUM(C6:H6)</f>
        <v>99.5</v>
      </c>
      <c r="J6" s="63">
        <f t="shared" ref="J6:J33" si="2">I6/120*100</f>
        <v>82.916666666666671</v>
      </c>
      <c r="K6" s="42" t="str">
        <f t="shared" si="0"/>
        <v>A2</v>
      </c>
    </row>
    <row r="7" spans="1:11" ht="15.75" x14ac:dyDescent="0.25">
      <c r="A7" s="46" t="s">
        <v>65</v>
      </c>
      <c r="B7" s="47" t="s">
        <v>347</v>
      </c>
      <c r="C7" s="34">
        <v>9.5</v>
      </c>
      <c r="D7" s="34">
        <v>8.5</v>
      </c>
      <c r="E7" s="34">
        <v>13</v>
      </c>
      <c r="F7" s="34">
        <v>13.5</v>
      </c>
      <c r="G7" s="52">
        <v>11.5</v>
      </c>
      <c r="H7" s="29">
        <v>14</v>
      </c>
      <c r="I7" s="42">
        <f t="shared" si="1"/>
        <v>70</v>
      </c>
      <c r="J7" s="63">
        <f t="shared" si="2"/>
        <v>58.333333333333336</v>
      </c>
      <c r="K7" s="42" t="str">
        <f t="shared" si="0"/>
        <v>C1</v>
      </c>
    </row>
    <row r="8" spans="1:11" ht="15.75" x14ac:dyDescent="0.25">
      <c r="A8" s="46" t="s">
        <v>66</v>
      </c>
      <c r="B8" s="47" t="s">
        <v>67</v>
      </c>
      <c r="C8" s="34">
        <v>19</v>
      </c>
      <c r="D8" s="34">
        <v>19.5</v>
      </c>
      <c r="E8" s="34">
        <v>19</v>
      </c>
      <c r="F8" s="34">
        <v>20</v>
      </c>
      <c r="G8" s="52">
        <v>19</v>
      </c>
      <c r="H8" s="29">
        <v>18</v>
      </c>
      <c r="I8" s="42">
        <f t="shared" si="1"/>
        <v>114.5</v>
      </c>
      <c r="J8" s="63">
        <f t="shared" si="2"/>
        <v>95.416666666666671</v>
      </c>
      <c r="K8" s="42" t="str">
        <f t="shared" si="0"/>
        <v>A1</v>
      </c>
    </row>
    <row r="9" spans="1:11" ht="15.75" x14ac:dyDescent="0.25">
      <c r="A9" s="46" t="s">
        <v>68</v>
      </c>
      <c r="B9" s="47" t="s">
        <v>69</v>
      </c>
      <c r="C9" s="34">
        <v>11.5</v>
      </c>
      <c r="D9" s="34">
        <v>13.5</v>
      </c>
      <c r="E9" s="34">
        <v>16</v>
      </c>
      <c r="F9" s="34">
        <v>14</v>
      </c>
      <c r="G9" s="52">
        <v>17</v>
      </c>
      <c r="H9" s="29">
        <v>13.5</v>
      </c>
      <c r="I9" s="42">
        <f t="shared" si="1"/>
        <v>85.5</v>
      </c>
      <c r="J9" s="42">
        <f t="shared" si="2"/>
        <v>71.25</v>
      </c>
      <c r="K9" s="42" t="str">
        <f t="shared" si="0"/>
        <v>B1</v>
      </c>
    </row>
    <row r="10" spans="1:11" ht="15.75" x14ac:dyDescent="0.25">
      <c r="A10" s="46" t="s">
        <v>70</v>
      </c>
      <c r="B10" s="48" t="s">
        <v>71</v>
      </c>
      <c r="C10" s="34">
        <v>13</v>
      </c>
      <c r="D10" s="34">
        <v>13</v>
      </c>
      <c r="E10" s="34">
        <v>13</v>
      </c>
      <c r="F10" s="34">
        <v>12.5</v>
      </c>
      <c r="G10" s="52">
        <v>13.5</v>
      </c>
      <c r="H10" s="29">
        <v>11</v>
      </c>
      <c r="I10" s="42">
        <f t="shared" si="1"/>
        <v>76</v>
      </c>
      <c r="J10" s="63">
        <f t="shared" si="2"/>
        <v>63.333333333333329</v>
      </c>
      <c r="K10" s="42" t="str">
        <f t="shared" si="0"/>
        <v>B2</v>
      </c>
    </row>
    <row r="11" spans="1:11" ht="15.75" x14ac:dyDescent="0.25">
      <c r="A11" s="46" t="s">
        <v>72</v>
      </c>
      <c r="B11" s="48" t="s">
        <v>73</v>
      </c>
      <c r="C11" s="34">
        <v>15</v>
      </c>
      <c r="D11" s="37">
        <v>14</v>
      </c>
      <c r="E11" s="34">
        <v>13</v>
      </c>
      <c r="F11" s="34">
        <v>12.5</v>
      </c>
      <c r="G11" s="52">
        <v>18</v>
      </c>
      <c r="H11" s="29">
        <v>11.5</v>
      </c>
      <c r="I11" s="42">
        <f t="shared" si="1"/>
        <v>84</v>
      </c>
      <c r="J11" s="42">
        <f t="shared" si="2"/>
        <v>70</v>
      </c>
      <c r="K11" s="42" t="str">
        <f t="shared" si="0"/>
        <v>B2</v>
      </c>
    </row>
    <row r="12" spans="1:11" ht="15.75" x14ac:dyDescent="0.25">
      <c r="A12" s="46" t="s">
        <v>74</v>
      </c>
      <c r="B12" s="49" t="s">
        <v>75</v>
      </c>
      <c r="C12" s="34">
        <v>12.5</v>
      </c>
      <c r="D12" s="34">
        <v>11</v>
      </c>
      <c r="E12" s="34">
        <v>12.5</v>
      </c>
      <c r="F12" s="34">
        <v>12</v>
      </c>
      <c r="G12" s="52">
        <v>16</v>
      </c>
      <c r="H12" s="29">
        <v>13.5</v>
      </c>
      <c r="I12" s="42">
        <f t="shared" si="1"/>
        <v>77.5</v>
      </c>
      <c r="J12" s="63">
        <f t="shared" si="2"/>
        <v>64.583333333333343</v>
      </c>
      <c r="K12" s="42" t="str">
        <f t="shared" si="0"/>
        <v>B2</v>
      </c>
    </row>
    <row r="13" spans="1:11" ht="15.75" x14ac:dyDescent="0.25">
      <c r="A13" s="46" t="s">
        <v>76</v>
      </c>
      <c r="B13" s="49" t="s">
        <v>77</v>
      </c>
      <c r="C13" s="34">
        <v>12</v>
      </c>
      <c r="D13" s="34">
        <v>8.5</v>
      </c>
      <c r="E13" s="34">
        <v>12</v>
      </c>
      <c r="F13" s="34">
        <v>18.5</v>
      </c>
      <c r="G13" s="52">
        <v>17</v>
      </c>
      <c r="H13" s="29">
        <v>17.5</v>
      </c>
      <c r="I13" s="42">
        <f t="shared" si="1"/>
        <v>85.5</v>
      </c>
      <c r="J13" s="42">
        <f t="shared" si="2"/>
        <v>71.25</v>
      </c>
      <c r="K13" s="42" t="str">
        <f t="shared" si="0"/>
        <v>B1</v>
      </c>
    </row>
    <row r="14" spans="1:11" ht="15.75" x14ac:dyDescent="0.25">
      <c r="A14" s="46" t="s">
        <v>78</v>
      </c>
      <c r="B14" s="49" t="s">
        <v>79</v>
      </c>
      <c r="C14" s="34">
        <v>19.5</v>
      </c>
      <c r="D14" s="34">
        <v>19.5</v>
      </c>
      <c r="E14" s="34">
        <v>19</v>
      </c>
      <c r="F14" s="34">
        <v>20</v>
      </c>
      <c r="G14" s="52">
        <v>19</v>
      </c>
      <c r="H14" s="29">
        <v>19.5</v>
      </c>
      <c r="I14" s="42">
        <f t="shared" si="1"/>
        <v>116.5</v>
      </c>
      <c r="J14" s="63">
        <f t="shared" si="2"/>
        <v>97.083333333333329</v>
      </c>
      <c r="K14" s="42" t="str">
        <f t="shared" si="0"/>
        <v>A1</v>
      </c>
    </row>
    <row r="15" spans="1:11" ht="15.75" x14ac:dyDescent="0.25">
      <c r="A15" s="46" t="s">
        <v>80</v>
      </c>
      <c r="B15" s="49" t="s">
        <v>81</v>
      </c>
      <c r="C15" s="34">
        <v>12.5</v>
      </c>
      <c r="D15" s="34">
        <v>13.5</v>
      </c>
      <c r="E15" s="34">
        <v>13</v>
      </c>
      <c r="F15" s="34">
        <v>15.5</v>
      </c>
      <c r="G15" s="52">
        <v>16.5</v>
      </c>
      <c r="H15" s="29" t="s">
        <v>110</v>
      </c>
      <c r="I15" s="42">
        <f t="shared" si="1"/>
        <v>71</v>
      </c>
      <c r="J15" s="63">
        <f t="shared" si="2"/>
        <v>59.166666666666664</v>
      </c>
      <c r="K15" s="42" t="str">
        <f t="shared" si="0"/>
        <v>C1</v>
      </c>
    </row>
    <row r="16" spans="1:11" ht="15.75" x14ac:dyDescent="0.25">
      <c r="A16" s="46" t="s">
        <v>82</v>
      </c>
      <c r="B16" s="49" t="s">
        <v>83</v>
      </c>
      <c r="C16" s="34">
        <v>15</v>
      </c>
      <c r="D16" s="34">
        <v>16.5</v>
      </c>
      <c r="E16" s="34">
        <v>7</v>
      </c>
      <c r="F16" s="34">
        <v>11.5</v>
      </c>
      <c r="G16" s="52">
        <v>15</v>
      </c>
      <c r="H16" s="29">
        <v>17</v>
      </c>
      <c r="I16" s="42">
        <f t="shared" si="1"/>
        <v>82</v>
      </c>
      <c r="J16" s="63">
        <f t="shared" si="2"/>
        <v>68.333333333333329</v>
      </c>
      <c r="K16" s="42" t="str">
        <f t="shared" si="0"/>
        <v>B2</v>
      </c>
    </row>
    <row r="17" spans="1:11" ht="15.75" x14ac:dyDescent="0.25">
      <c r="A17" s="46" t="s">
        <v>84</v>
      </c>
      <c r="B17" s="49" t="s">
        <v>85</v>
      </c>
      <c r="C17" s="34">
        <v>11</v>
      </c>
      <c r="D17" s="34">
        <v>10.5</v>
      </c>
      <c r="E17" s="34">
        <v>3.5</v>
      </c>
      <c r="F17" s="34">
        <v>11.5</v>
      </c>
      <c r="G17" s="52">
        <v>8.5</v>
      </c>
      <c r="H17" s="29">
        <v>12</v>
      </c>
      <c r="I17" s="42">
        <f t="shared" si="1"/>
        <v>57</v>
      </c>
      <c r="J17" s="42">
        <f t="shared" si="2"/>
        <v>47.5</v>
      </c>
      <c r="K17" s="42" t="str">
        <f t="shared" si="0"/>
        <v>C2</v>
      </c>
    </row>
    <row r="18" spans="1:11" ht="15.75" x14ac:dyDescent="0.25">
      <c r="A18" s="46" t="s">
        <v>86</v>
      </c>
      <c r="B18" s="49" t="s">
        <v>87</v>
      </c>
      <c r="C18" s="34">
        <v>15</v>
      </c>
      <c r="D18" s="34">
        <v>17</v>
      </c>
      <c r="E18" s="34">
        <v>10.5</v>
      </c>
      <c r="F18" s="34">
        <v>12.5</v>
      </c>
      <c r="G18" s="52">
        <v>18</v>
      </c>
      <c r="H18" s="29">
        <v>9</v>
      </c>
      <c r="I18" s="42">
        <f t="shared" si="1"/>
        <v>82</v>
      </c>
      <c r="J18" s="63">
        <f t="shared" si="2"/>
        <v>68.333333333333329</v>
      </c>
      <c r="K18" s="42" t="str">
        <f t="shared" si="0"/>
        <v>B2</v>
      </c>
    </row>
    <row r="19" spans="1:11" ht="15.75" x14ac:dyDescent="0.25">
      <c r="A19" s="46" t="s">
        <v>88</v>
      </c>
      <c r="B19" s="49" t="s">
        <v>348</v>
      </c>
      <c r="C19" s="34">
        <v>16</v>
      </c>
      <c r="D19" s="34">
        <v>12.5</v>
      </c>
      <c r="E19" s="34">
        <v>11.5</v>
      </c>
      <c r="F19" s="34">
        <v>15.5</v>
      </c>
      <c r="G19" s="52">
        <v>16.5</v>
      </c>
      <c r="H19" s="29">
        <v>13</v>
      </c>
      <c r="I19" s="42">
        <f t="shared" si="1"/>
        <v>85</v>
      </c>
      <c r="J19" s="63">
        <f t="shared" si="2"/>
        <v>70.833333333333343</v>
      </c>
      <c r="K19" s="42" t="str">
        <f t="shared" si="0"/>
        <v>B2</v>
      </c>
    </row>
    <row r="20" spans="1:11" ht="15.75" x14ac:dyDescent="0.25">
      <c r="A20" s="46" t="s">
        <v>89</v>
      </c>
      <c r="B20" s="50" t="s">
        <v>90</v>
      </c>
      <c r="C20" s="34">
        <v>15</v>
      </c>
      <c r="D20" s="34">
        <v>16</v>
      </c>
      <c r="E20" s="34">
        <v>7</v>
      </c>
      <c r="F20" s="34">
        <v>15</v>
      </c>
      <c r="G20" s="52">
        <v>16.5</v>
      </c>
      <c r="H20" s="29">
        <v>13.5</v>
      </c>
      <c r="I20" s="42">
        <f t="shared" si="1"/>
        <v>83</v>
      </c>
      <c r="J20" s="63">
        <f t="shared" si="2"/>
        <v>69.166666666666671</v>
      </c>
      <c r="K20" s="42" t="str">
        <f t="shared" si="0"/>
        <v>B2</v>
      </c>
    </row>
    <row r="21" spans="1:11" ht="15.75" x14ac:dyDescent="0.25">
      <c r="A21" s="46" t="s">
        <v>91</v>
      </c>
      <c r="B21" s="50" t="s">
        <v>92</v>
      </c>
      <c r="C21" s="34">
        <v>18</v>
      </c>
      <c r="D21" s="34">
        <v>15.5</v>
      </c>
      <c r="E21" s="34">
        <v>14</v>
      </c>
      <c r="F21" s="34">
        <v>18.5</v>
      </c>
      <c r="G21" s="52">
        <v>19</v>
      </c>
      <c r="H21" s="29">
        <v>18.5</v>
      </c>
      <c r="I21" s="42">
        <f t="shared" si="1"/>
        <v>103.5</v>
      </c>
      <c r="J21" s="42">
        <f t="shared" si="2"/>
        <v>86.25</v>
      </c>
      <c r="K21" s="42" t="str">
        <f t="shared" si="0"/>
        <v>A2</v>
      </c>
    </row>
    <row r="22" spans="1:11" ht="15.75" x14ac:dyDescent="0.25">
      <c r="A22" s="46" t="s">
        <v>93</v>
      </c>
      <c r="B22" s="49" t="s">
        <v>349</v>
      </c>
      <c r="C22" s="37">
        <v>16.5</v>
      </c>
      <c r="D22" s="37">
        <v>14</v>
      </c>
      <c r="E22" s="34">
        <v>11.5</v>
      </c>
      <c r="F22" s="34">
        <v>11.5</v>
      </c>
      <c r="G22" s="52">
        <v>17</v>
      </c>
      <c r="H22" s="29">
        <v>17</v>
      </c>
      <c r="I22" s="42">
        <f t="shared" si="1"/>
        <v>87.5</v>
      </c>
      <c r="J22" s="63">
        <f t="shared" si="2"/>
        <v>72.916666666666657</v>
      </c>
      <c r="K22" s="42" t="str">
        <f t="shared" si="0"/>
        <v>B1</v>
      </c>
    </row>
    <row r="23" spans="1:11" ht="15.75" x14ac:dyDescent="0.25">
      <c r="A23" s="46" t="s">
        <v>94</v>
      </c>
      <c r="B23" s="49" t="s">
        <v>350</v>
      </c>
      <c r="C23" s="34">
        <v>19</v>
      </c>
      <c r="D23" s="34">
        <v>18</v>
      </c>
      <c r="E23" s="34">
        <v>16.5</v>
      </c>
      <c r="F23" s="34">
        <v>16</v>
      </c>
      <c r="G23" s="52">
        <v>19.5</v>
      </c>
      <c r="H23" s="29">
        <v>18.5</v>
      </c>
      <c r="I23" s="42">
        <f t="shared" si="1"/>
        <v>107.5</v>
      </c>
      <c r="J23" s="63">
        <f t="shared" si="2"/>
        <v>89.583333333333343</v>
      </c>
      <c r="K23" s="42" t="str">
        <f t="shared" si="0"/>
        <v>A2</v>
      </c>
    </row>
    <row r="24" spans="1:11" ht="15.75" x14ac:dyDescent="0.25">
      <c r="A24" s="46" t="s">
        <v>95</v>
      </c>
      <c r="B24" s="49" t="s">
        <v>351</v>
      </c>
      <c r="C24" s="34">
        <v>19</v>
      </c>
      <c r="D24" s="34">
        <v>18</v>
      </c>
      <c r="E24" s="34">
        <v>18</v>
      </c>
      <c r="F24" s="34">
        <v>20</v>
      </c>
      <c r="G24" s="52">
        <v>19</v>
      </c>
      <c r="H24" s="29">
        <v>20</v>
      </c>
      <c r="I24" s="42">
        <f t="shared" si="1"/>
        <v>114</v>
      </c>
      <c r="J24" s="42">
        <f t="shared" si="2"/>
        <v>95</v>
      </c>
      <c r="K24" s="42" t="str">
        <f t="shared" si="0"/>
        <v>A1</v>
      </c>
    </row>
    <row r="25" spans="1:11" ht="15.75" x14ac:dyDescent="0.25">
      <c r="A25" s="46" t="s">
        <v>96</v>
      </c>
      <c r="B25" s="49" t="s">
        <v>97</v>
      </c>
      <c r="C25" s="37">
        <v>16.5</v>
      </c>
      <c r="D25" s="37">
        <v>16.5</v>
      </c>
      <c r="E25" s="37">
        <v>16.5</v>
      </c>
      <c r="F25" s="37">
        <v>14</v>
      </c>
      <c r="G25" s="52">
        <v>16</v>
      </c>
      <c r="H25" s="29">
        <v>10.5</v>
      </c>
      <c r="I25" s="42">
        <f t="shared" si="1"/>
        <v>90</v>
      </c>
      <c r="J25" s="42">
        <f t="shared" si="2"/>
        <v>75</v>
      </c>
      <c r="K25" s="42" t="str">
        <f t="shared" si="0"/>
        <v>B1</v>
      </c>
    </row>
    <row r="26" spans="1:11" ht="15.75" x14ac:dyDescent="0.25">
      <c r="A26" s="46" t="s">
        <v>98</v>
      </c>
      <c r="B26" s="49" t="s">
        <v>99</v>
      </c>
      <c r="C26" s="37">
        <v>15.5</v>
      </c>
      <c r="D26" s="37">
        <v>13.5</v>
      </c>
      <c r="E26" s="37">
        <v>14.5</v>
      </c>
      <c r="F26" s="37">
        <v>16</v>
      </c>
      <c r="G26" s="52">
        <v>18</v>
      </c>
      <c r="H26" s="29">
        <v>18.5</v>
      </c>
      <c r="I26" s="42">
        <f t="shared" si="1"/>
        <v>96</v>
      </c>
      <c r="J26" s="42">
        <f t="shared" si="2"/>
        <v>80</v>
      </c>
      <c r="K26" s="42" t="str">
        <f t="shared" si="0"/>
        <v>B1</v>
      </c>
    </row>
    <row r="27" spans="1:11" ht="15.75" x14ac:dyDescent="0.25">
      <c r="A27" s="46" t="s">
        <v>100</v>
      </c>
      <c r="B27" s="51" t="s">
        <v>101</v>
      </c>
      <c r="C27" s="37">
        <v>19</v>
      </c>
      <c r="D27" s="37">
        <v>19.5</v>
      </c>
      <c r="E27" s="37">
        <v>17.5</v>
      </c>
      <c r="F27" s="37">
        <v>20</v>
      </c>
      <c r="G27" s="52">
        <v>20</v>
      </c>
      <c r="H27" s="29">
        <v>20</v>
      </c>
      <c r="I27" s="42">
        <f t="shared" si="1"/>
        <v>116</v>
      </c>
      <c r="J27" s="63">
        <f t="shared" si="2"/>
        <v>96.666666666666671</v>
      </c>
      <c r="K27" s="42" t="str">
        <f t="shared" si="0"/>
        <v>A1</v>
      </c>
    </row>
    <row r="28" spans="1:11" ht="15.75" x14ac:dyDescent="0.25">
      <c r="A28" s="46" t="s">
        <v>102</v>
      </c>
      <c r="B28" s="49" t="s">
        <v>352</v>
      </c>
      <c r="C28" s="34">
        <v>7.5</v>
      </c>
      <c r="D28" s="34">
        <v>13.5</v>
      </c>
      <c r="E28" s="34">
        <v>7</v>
      </c>
      <c r="F28" s="34">
        <v>15.5</v>
      </c>
      <c r="G28" s="52">
        <v>11</v>
      </c>
      <c r="H28" s="29">
        <v>9</v>
      </c>
      <c r="I28" s="42">
        <f t="shared" si="1"/>
        <v>63.5</v>
      </c>
      <c r="J28" s="63">
        <f t="shared" si="2"/>
        <v>52.916666666666664</v>
      </c>
      <c r="K28" s="42" t="str">
        <f t="shared" si="0"/>
        <v>C1</v>
      </c>
    </row>
    <row r="29" spans="1:11" ht="15.75" x14ac:dyDescent="0.25">
      <c r="A29" s="46" t="s">
        <v>103</v>
      </c>
      <c r="B29" s="49" t="s">
        <v>353</v>
      </c>
      <c r="C29" s="34">
        <v>18</v>
      </c>
      <c r="D29" s="34">
        <v>14.5</v>
      </c>
      <c r="E29" s="34">
        <v>18</v>
      </c>
      <c r="F29" s="34">
        <v>17</v>
      </c>
      <c r="G29" s="52">
        <v>18</v>
      </c>
      <c r="H29" s="29">
        <v>20</v>
      </c>
      <c r="I29" s="42">
        <f t="shared" si="1"/>
        <v>105.5</v>
      </c>
      <c r="J29" s="63">
        <f t="shared" si="2"/>
        <v>87.916666666666671</v>
      </c>
      <c r="K29" s="42" t="str">
        <f t="shared" si="0"/>
        <v>A2</v>
      </c>
    </row>
    <row r="30" spans="1:11" ht="15.75" x14ac:dyDescent="0.25">
      <c r="A30" s="46" t="s">
        <v>104</v>
      </c>
      <c r="B30" s="49" t="s">
        <v>354</v>
      </c>
      <c r="C30" s="34">
        <v>12.5</v>
      </c>
      <c r="D30" s="34">
        <v>15</v>
      </c>
      <c r="E30" s="34">
        <v>3</v>
      </c>
      <c r="F30" s="34">
        <v>7.5</v>
      </c>
      <c r="G30" s="52">
        <v>13</v>
      </c>
      <c r="H30" s="29">
        <v>7</v>
      </c>
      <c r="I30" s="42">
        <f t="shared" si="1"/>
        <v>58</v>
      </c>
      <c r="J30" s="63">
        <f t="shared" si="2"/>
        <v>48.333333333333336</v>
      </c>
      <c r="K30" s="42" t="str">
        <f t="shared" si="0"/>
        <v>C2</v>
      </c>
    </row>
    <row r="31" spans="1:11" ht="15.75" x14ac:dyDescent="0.25">
      <c r="A31" s="46" t="s">
        <v>105</v>
      </c>
      <c r="B31" s="49" t="s">
        <v>355</v>
      </c>
      <c r="C31" s="34">
        <v>19.5</v>
      </c>
      <c r="D31" s="34">
        <v>19.5</v>
      </c>
      <c r="E31" s="34">
        <v>20</v>
      </c>
      <c r="F31" s="34">
        <v>20</v>
      </c>
      <c r="G31" s="52">
        <v>20</v>
      </c>
      <c r="H31" s="29">
        <v>19</v>
      </c>
      <c r="I31" s="42">
        <f t="shared" si="1"/>
        <v>118</v>
      </c>
      <c r="J31" s="63">
        <f t="shared" si="2"/>
        <v>98.333333333333329</v>
      </c>
      <c r="K31" s="42" t="str">
        <f t="shared" si="0"/>
        <v>A1</v>
      </c>
    </row>
    <row r="32" spans="1:11" ht="15.75" x14ac:dyDescent="0.25">
      <c r="A32" s="46" t="s">
        <v>106</v>
      </c>
      <c r="B32" s="49" t="s">
        <v>107</v>
      </c>
      <c r="C32" s="34">
        <v>11</v>
      </c>
      <c r="D32" s="37">
        <v>13</v>
      </c>
      <c r="E32" s="34">
        <v>16</v>
      </c>
      <c r="F32" s="34">
        <v>11</v>
      </c>
      <c r="G32" s="52">
        <v>14.5</v>
      </c>
      <c r="H32" s="29">
        <v>10</v>
      </c>
      <c r="I32" s="42">
        <f t="shared" si="1"/>
        <v>75.5</v>
      </c>
      <c r="J32" s="63">
        <f t="shared" si="2"/>
        <v>62.916666666666664</v>
      </c>
      <c r="K32" s="42" t="str">
        <f t="shared" si="0"/>
        <v>B2</v>
      </c>
    </row>
    <row r="33" spans="1:11" ht="15.75" x14ac:dyDescent="0.25">
      <c r="A33" s="46" t="s">
        <v>108</v>
      </c>
      <c r="B33" s="49" t="s">
        <v>109</v>
      </c>
      <c r="C33" s="34">
        <v>14</v>
      </c>
      <c r="D33" s="34">
        <v>14</v>
      </c>
      <c r="E33" s="34">
        <v>18</v>
      </c>
      <c r="F33" s="34">
        <v>19</v>
      </c>
      <c r="G33" s="52">
        <v>18</v>
      </c>
      <c r="H33" s="29">
        <v>16.5</v>
      </c>
      <c r="I33" s="42">
        <f t="shared" si="1"/>
        <v>99.5</v>
      </c>
      <c r="J33" s="63">
        <f t="shared" si="2"/>
        <v>82.916666666666671</v>
      </c>
      <c r="K33" s="42" t="str">
        <f t="shared" si="0"/>
        <v>A2</v>
      </c>
    </row>
    <row r="34" spans="1:11" x14ac:dyDescent="0.25">
      <c r="I34" s="60"/>
      <c r="J34" s="60"/>
      <c r="K34" s="60"/>
    </row>
  </sheetData>
  <mergeCells count="3">
    <mergeCell ref="A1:K1"/>
    <mergeCell ref="A2:K2"/>
    <mergeCell ref="A3:K3"/>
  </mergeCells>
  <pageMargins left="0.56000000000000005" right="0.7" top="0.31" bottom="0.75" header="0.2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0"/>
  <sheetViews>
    <sheetView workbookViewId="0">
      <selection activeCell="J9" sqref="J9"/>
    </sheetView>
  </sheetViews>
  <sheetFormatPr defaultRowHeight="21.95" customHeight="1" x14ac:dyDescent="0.25"/>
  <cols>
    <col min="1" max="1" width="17" style="60" customWidth="1"/>
    <col min="2" max="2" width="22.85546875" style="60" customWidth="1"/>
    <col min="3" max="3" width="14.7109375" style="60" customWidth="1"/>
    <col min="4" max="4" width="10.85546875" style="60" customWidth="1"/>
    <col min="5" max="5" width="9.140625" style="60"/>
    <col min="6" max="6" width="25" style="60" customWidth="1"/>
    <col min="7" max="16384" width="9.140625" style="60"/>
  </cols>
  <sheetData>
    <row r="1" spans="1:6" ht="21.95" customHeight="1" x14ac:dyDescent="0.25">
      <c r="A1" s="70"/>
      <c r="B1" s="383" t="s">
        <v>0</v>
      </c>
      <c r="C1" s="383"/>
      <c r="D1" s="383"/>
      <c r="E1" s="383"/>
      <c r="F1" s="384"/>
    </row>
    <row r="2" spans="1:6" ht="21.95" customHeight="1" x14ac:dyDescent="0.25">
      <c r="A2" s="71"/>
      <c r="B2" s="381" t="s">
        <v>1</v>
      </c>
      <c r="C2" s="381"/>
      <c r="D2" s="381"/>
      <c r="E2" s="381"/>
      <c r="F2" s="382"/>
    </row>
    <row r="3" spans="1:6" ht="21.95" customHeight="1" x14ac:dyDescent="0.25">
      <c r="A3" s="71"/>
      <c r="B3" s="381" t="s">
        <v>2</v>
      </c>
      <c r="C3" s="381"/>
      <c r="D3" s="381"/>
      <c r="E3" s="381"/>
      <c r="F3" s="382"/>
    </row>
    <row r="4" spans="1:6" ht="21.95" customHeight="1" x14ac:dyDescent="0.25">
      <c r="A4" s="71"/>
      <c r="B4" s="385" t="s">
        <v>368</v>
      </c>
      <c r="C4" s="385"/>
      <c r="D4" s="385"/>
      <c r="E4" s="385"/>
      <c r="F4" s="386"/>
    </row>
    <row r="5" spans="1:6" ht="21.95" customHeight="1" x14ac:dyDescent="0.25">
      <c r="A5" s="71"/>
      <c r="B5" s="381" t="s">
        <v>58</v>
      </c>
      <c r="C5" s="381"/>
      <c r="D5" s="381"/>
      <c r="E5" s="381"/>
      <c r="F5" s="382"/>
    </row>
    <row r="6" spans="1:6" ht="21.95" customHeight="1" x14ac:dyDescent="0.25">
      <c r="A6" s="380" t="s">
        <v>59</v>
      </c>
      <c r="B6" s="381"/>
      <c r="C6" s="381"/>
      <c r="D6" s="381"/>
      <c r="E6" s="381"/>
      <c r="F6" s="382"/>
    </row>
    <row r="7" spans="1:6" ht="21.95" customHeight="1" x14ac:dyDescent="0.25">
      <c r="A7" s="71" t="s">
        <v>3</v>
      </c>
      <c r="B7" s="389" t="s">
        <v>343</v>
      </c>
      <c r="C7" s="390"/>
      <c r="D7" s="72"/>
      <c r="E7" s="381"/>
      <c r="F7" s="382"/>
    </row>
    <row r="8" spans="1:6" ht="21.95" customHeight="1" x14ac:dyDescent="0.25">
      <c r="A8" s="73" t="s">
        <v>4</v>
      </c>
      <c r="B8" s="389" t="s">
        <v>132</v>
      </c>
      <c r="C8" s="390"/>
      <c r="D8" s="38" t="s">
        <v>47</v>
      </c>
      <c r="E8" s="381">
        <v>1</v>
      </c>
      <c r="F8" s="382"/>
    </row>
    <row r="9" spans="1:6" ht="21.95" customHeight="1" x14ac:dyDescent="0.25">
      <c r="A9" s="74" t="s">
        <v>8</v>
      </c>
      <c r="B9" s="65" t="s">
        <v>9</v>
      </c>
      <c r="C9" s="65" t="s">
        <v>48</v>
      </c>
      <c r="D9" s="65" t="s">
        <v>20</v>
      </c>
      <c r="E9" s="385"/>
      <c r="F9" s="386"/>
    </row>
    <row r="10" spans="1:6" ht="21.95" customHeight="1" x14ac:dyDescent="0.25">
      <c r="A10" s="74">
        <v>1</v>
      </c>
      <c r="B10" s="64" t="s">
        <v>11</v>
      </c>
      <c r="C10" s="36">
        <v>15</v>
      </c>
      <c r="D10" s="40" t="str">
        <f>IF(C10&gt;=18,"A1",IF(C10&gt;=16,"A2",IF(C10&gt;=14,"B1",IF(C10&gt;=12,"B2",IF(C10&gt;=10,"C1",IF(C10&gt;=8,"C2",IF(C10&gt;=6.5,"D","E")))))))</f>
        <v>B1</v>
      </c>
      <c r="E10" s="389"/>
      <c r="F10" s="391"/>
    </row>
    <row r="11" spans="1:6" ht="21.95" customHeight="1" x14ac:dyDescent="0.25">
      <c r="A11" s="74">
        <v>2</v>
      </c>
      <c r="B11" s="64" t="s">
        <v>12</v>
      </c>
      <c r="C11" s="36">
        <v>12</v>
      </c>
      <c r="D11" s="40" t="str">
        <f t="shared" ref="D11:D15" si="0">IF(C11&gt;=18,"A1",IF(C11&gt;=16,"A2",IF(C11&gt;=14,"B1",IF(C11&gt;=12,"B2",IF(C11&gt;=10,"C1",IF(C11&gt;=8,"C2",IF(C11&gt;=6.5,"D","E")))))))</f>
        <v>B2</v>
      </c>
      <c r="E11" s="387"/>
      <c r="F11" s="388"/>
    </row>
    <row r="12" spans="1:6" ht="21.95" customHeight="1" x14ac:dyDescent="0.25">
      <c r="A12" s="74">
        <v>3</v>
      </c>
      <c r="B12" s="64" t="s">
        <v>13</v>
      </c>
      <c r="C12" s="36">
        <v>5.5</v>
      </c>
      <c r="D12" s="40" t="str">
        <f t="shared" si="0"/>
        <v>E</v>
      </c>
      <c r="E12" s="387"/>
      <c r="F12" s="388"/>
    </row>
    <row r="13" spans="1:6" ht="21.95" customHeight="1" x14ac:dyDescent="0.25">
      <c r="A13" s="74">
        <v>4</v>
      </c>
      <c r="B13" s="64" t="s">
        <v>23</v>
      </c>
      <c r="C13" s="36">
        <v>9.5</v>
      </c>
      <c r="D13" s="40" t="str">
        <f t="shared" si="0"/>
        <v>C2</v>
      </c>
      <c r="E13" s="387"/>
      <c r="F13" s="388"/>
    </row>
    <row r="14" spans="1:6" ht="21.95" customHeight="1" x14ac:dyDescent="0.25">
      <c r="A14" s="74">
        <v>5</v>
      </c>
      <c r="B14" s="64" t="s">
        <v>39</v>
      </c>
      <c r="C14" s="66">
        <v>12.5</v>
      </c>
      <c r="D14" s="40" t="str">
        <f t="shared" si="0"/>
        <v>B2</v>
      </c>
      <c r="E14" s="387"/>
      <c r="F14" s="388"/>
    </row>
    <row r="15" spans="1:6" ht="21.95" customHeight="1" x14ac:dyDescent="0.25">
      <c r="A15" s="74">
        <v>6</v>
      </c>
      <c r="B15" s="64" t="s">
        <v>40</v>
      </c>
      <c r="C15" s="44">
        <v>13</v>
      </c>
      <c r="D15" s="40" t="str">
        <f t="shared" si="0"/>
        <v>B2</v>
      </c>
      <c r="E15" s="387"/>
      <c r="F15" s="388"/>
    </row>
    <row r="16" spans="1:6" ht="21.95" customHeight="1" x14ac:dyDescent="0.25">
      <c r="A16" s="71"/>
      <c r="B16" s="38"/>
      <c r="C16" s="65"/>
      <c r="D16" s="38"/>
      <c r="E16" s="387"/>
      <c r="F16" s="388"/>
    </row>
    <row r="17" spans="1:6" ht="21.95" customHeight="1" x14ac:dyDescent="0.25">
      <c r="A17" s="71"/>
      <c r="B17" s="65" t="s">
        <v>10</v>
      </c>
      <c r="C17" s="65">
        <f>SUM(C10:C15)</f>
        <v>67.5</v>
      </c>
      <c r="D17" s="38"/>
      <c r="E17" s="387"/>
      <c r="F17" s="388"/>
    </row>
    <row r="18" spans="1:6" ht="21.95" customHeight="1" x14ac:dyDescent="0.25">
      <c r="A18" s="71"/>
      <c r="B18" s="41" t="s">
        <v>50</v>
      </c>
      <c r="C18" s="42">
        <f>(C17/120*100)</f>
        <v>56.25</v>
      </c>
      <c r="D18" s="42" t="str">
        <f t="shared" ref="D18" si="1">IF(C18&gt;=91,"A1",IF(C18&gt;=81,"A2",IF(C18&gt;=71,"B1",IF(C18&gt;=61,"B2",IF(C18&gt;=51,"C1",IF(C18&gt;=41,"C2",IF(C18&gt;=33,"D","E")))))))</f>
        <v>C1</v>
      </c>
      <c r="E18" s="387"/>
      <c r="F18" s="388"/>
    </row>
    <row r="19" spans="1:6" ht="21.95" customHeight="1" x14ac:dyDescent="0.25">
      <c r="A19" s="392" t="s">
        <v>344</v>
      </c>
      <c r="B19" s="394" t="s">
        <v>57</v>
      </c>
      <c r="C19" s="394"/>
      <c r="D19" s="396" t="s">
        <v>49</v>
      </c>
      <c r="E19" s="397"/>
      <c r="F19" s="398"/>
    </row>
    <row r="20" spans="1:6" ht="21.95" customHeight="1" thickBot="1" x14ac:dyDescent="0.3">
      <c r="A20" s="393"/>
      <c r="B20" s="395"/>
      <c r="C20" s="395"/>
      <c r="D20" s="399"/>
      <c r="E20" s="400"/>
      <c r="F20" s="401"/>
    </row>
    <row r="21" spans="1:6" ht="21.95" customHeight="1" thickBot="1" x14ac:dyDescent="0.3"/>
    <row r="22" spans="1:6" ht="21.95" customHeight="1" x14ac:dyDescent="0.25">
      <c r="A22" s="70"/>
      <c r="B22" s="383" t="s">
        <v>0</v>
      </c>
      <c r="C22" s="383"/>
      <c r="D22" s="383"/>
      <c r="E22" s="383"/>
      <c r="F22" s="384"/>
    </row>
    <row r="23" spans="1:6" ht="21.95" customHeight="1" x14ac:dyDescent="0.25">
      <c r="A23" s="71"/>
      <c r="B23" s="381" t="s">
        <v>1</v>
      </c>
      <c r="C23" s="381"/>
      <c r="D23" s="381"/>
      <c r="E23" s="381"/>
      <c r="F23" s="382"/>
    </row>
    <row r="24" spans="1:6" ht="21.95" customHeight="1" x14ac:dyDescent="0.25">
      <c r="A24" s="71"/>
      <c r="B24" s="381" t="s">
        <v>2</v>
      </c>
      <c r="C24" s="381"/>
      <c r="D24" s="381"/>
      <c r="E24" s="381"/>
      <c r="F24" s="382"/>
    </row>
    <row r="25" spans="1:6" ht="21.95" customHeight="1" x14ac:dyDescent="0.25">
      <c r="A25" s="71"/>
      <c r="B25" s="385" t="s">
        <v>370</v>
      </c>
      <c r="C25" s="385"/>
      <c r="D25" s="385"/>
      <c r="E25" s="385"/>
      <c r="F25" s="386"/>
    </row>
    <row r="26" spans="1:6" ht="21.95" customHeight="1" x14ac:dyDescent="0.25">
      <c r="A26" s="71"/>
      <c r="B26" s="381" t="s">
        <v>58</v>
      </c>
      <c r="C26" s="381"/>
      <c r="D26" s="381"/>
      <c r="E26" s="381"/>
      <c r="F26" s="382"/>
    </row>
    <row r="27" spans="1:6" ht="21.95" customHeight="1" x14ac:dyDescent="0.25">
      <c r="A27" s="380" t="s">
        <v>59</v>
      </c>
      <c r="B27" s="381"/>
      <c r="C27" s="381"/>
      <c r="D27" s="381"/>
      <c r="E27" s="381"/>
      <c r="F27" s="382"/>
    </row>
    <row r="28" spans="1:6" ht="21.95" customHeight="1" x14ac:dyDescent="0.25">
      <c r="A28" s="71" t="s">
        <v>3</v>
      </c>
      <c r="B28" s="389" t="s">
        <v>343</v>
      </c>
      <c r="C28" s="390"/>
      <c r="D28" s="72"/>
      <c r="E28" s="381"/>
      <c r="F28" s="382"/>
    </row>
    <row r="29" spans="1:6" ht="21.95" customHeight="1" x14ac:dyDescent="0.25">
      <c r="A29" s="73" t="s">
        <v>4</v>
      </c>
      <c r="B29" s="389" t="s">
        <v>345</v>
      </c>
      <c r="C29" s="390"/>
      <c r="D29" s="38" t="s">
        <v>47</v>
      </c>
      <c r="E29" s="381">
        <v>2</v>
      </c>
      <c r="F29" s="382"/>
    </row>
    <row r="30" spans="1:6" ht="21.95" customHeight="1" x14ac:dyDescent="0.25">
      <c r="A30" s="74" t="s">
        <v>8</v>
      </c>
      <c r="B30" s="65" t="s">
        <v>9</v>
      </c>
      <c r="C30" s="65" t="s">
        <v>48</v>
      </c>
      <c r="D30" s="65" t="s">
        <v>20</v>
      </c>
      <c r="E30" s="385"/>
      <c r="F30" s="386"/>
    </row>
    <row r="31" spans="1:6" ht="21.95" customHeight="1" x14ac:dyDescent="0.25">
      <c r="A31" s="74">
        <v>1</v>
      </c>
      <c r="B31" s="64" t="s">
        <v>11</v>
      </c>
      <c r="C31" s="36">
        <v>17</v>
      </c>
      <c r="D31" s="40" t="str">
        <f>IF(C31&gt;=18,"A1",IF(C31&gt;=16,"A2",IF(C31&gt;=14,"B1",IF(C31&gt;=12,"B2",IF(C31&gt;=10,"C1",IF(C31&gt;=8,"C2",IF(C31&gt;=6.5,"D","E")))))))</f>
        <v>A2</v>
      </c>
      <c r="E31" s="389"/>
      <c r="F31" s="391"/>
    </row>
    <row r="32" spans="1:6" ht="21.95" customHeight="1" x14ac:dyDescent="0.25">
      <c r="A32" s="74">
        <v>2</v>
      </c>
      <c r="B32" s="64" t="s">
        <v>12</v>
      </c>
      <c r="C32" s="36">
        <v>15</v>
      </c>
      <c r="D32" s="40" t="str">
        <f t="shared" ref="D32:D36" si="2">IF(C32&gt;=18,"A1",IF(C32&gt;=16,"A2",IF(C32&gt;=14,"B1",IF(C32&gt;=12,"B2",IF(C32&gt;=10,"C1",IF(C32&gt;=8,"C2",IF(C32&gt;=6.5,"D","E")))))))</f>
        <v>B1</v>
      </c>
      <c r="E32" s="387"/>
      <c r="F32" s="388"/>
    </row>
    <row r="33" spans="1:6" ht="21.95" customHeight="1" x14ac:dyDescent="0.25">
      <c r="A33" s="74">
        <v>3</v>
      </c>
      <c r="B33" s="64" t="s">
        <v>13</v>
      </c>
      <c r="C33" s="36">
        <v>16.5</v>
      </c>
      <c r="D33" s="40" t="str">
        <f t="shared" si="2"/>
        <v>A2</v>
      </c>
      <c r="E33" s="387"/>
      <c r="F33" s="388"/>
    </row>
    <row r="34" spans="1:6" ht="21.95" customHeight="1" x14ac:dyDescent="0.25">
      <c r="A34" s="74">
        <v>4</v>
      </c>
      <c r="B34" s="64" t="s">
        <v>23</v>
      </c>
      <c r="C34" s="75">
        <v>16</v>
      </c>
      <c r="D34" s="40" t="str">
        <f t="shared" si="2"/>
        <v>A2</v>
      </c>
      <c r="E34" s="387"/>
      <c r="F34" s="388"/>
    </row>
    <row r="35" spans="1:6" ht="21.95" customHeight="1" x14ac:dyDescent="0.25">
      <c r="A35" s="74">
        <v>5</v>
      </c>
      <c r="B35" s="64" t="s">
        <v>39</v>
      </c>
      <c r="C35" s="66">
        <v>18.5</v>
      </c>
      <c r="D35" s="40" t="str">
        <f t="shared" si="2"/>
        <v>A1</v>
      </c>
      <c r="E35" s="387"/>
      <c r="F35" s="388"/>
    </row>
    <row r="36" spans="1:6" ht="21.95" customHeight="1" x14ac:dyDescent="0.25">
      <c r="A36" s="74">
        <v>6</v>
      </c>
      <c r="B36" s="64" t="s">
        <v>40</v>
      </c>
      <c r="C36" s="44">
        <v>16.5</v>
      </c>
      <c r="D36" s="40" t="str">
        <f t="shared" si="2"/>
        <v>A2</v>
      </c>
      <c r="E36" s="387"/>
      <c r="F36" s="388"/>
    </row>
    <row r="37" spans="1:6" ht="21.95" customHeight="1" x14ac:dyDescent="0.25">
      <c r="A37" s="71"/>
      <c r="B37" s="38"/>
      <c r="C37" s="65"/>
      <c r="D37" s="38"/>
      <c r="E37" s="387"/>
      <c r="F37" s="388"/>
    </row>
    <row r="38" spans="1:6" ht="21.95" customHeight="1" x14ac:dyDescent="0.25">
      <c r="A38" s="71"/>
      <c r="B38" s="65" t="s">
        <v>10</v>
      </c>
      <c r="C38" s="65">
        <f>SUM(C31:C36)</f>
        <v>99.5</v>
      </c>
      <c r="D38" s="38"/>
      <c r="E38" s="387"/>
      <c r="F38" s="388"/>
    </row>
    <row r="39" spans="1:6" ht="21.95" customHeight="1" x14ac:dyDescent="0.25">
      <c r="A39" s="71"/>
      <c r="B39" s="41" t="s">
        <v>50</v>
      </c>
      <c r="C39" s="63">
        <f>(C38/120*100)</f>
        <v>82.916666666666671</v>
      </c>
      <c r="D39" s="42" t="str">
        <f t="shared" ref="D39" si="3">IF(C39&gt;=91,"A1",IF(C39&gt;=81,"A2",IF(C39&gt;=71,"B1",IF(C39&gt;=61,"B2",IF(C39&gt;=51,"C1",IF(C39&gt;=41,"C2",IF(C39&gt;=33,"D","E")))))))</f>
        <v>A2</v>
      </c>
      <c r="E39" s="387"/>
      <c r="F39" s="388"/>
    </row>
    <row r="40" spans="1:6" ht="21.95" customHeight="1" x14ac:dyDescent="0.25">
      <c r="A40" s="392" t="s">
        <v>344</v>
      </c>
      <c r="B40" s="394" t="s">
        <v>57</v>
      </c>
      <c r="C40" s="394"/>
      <c r="D40" s="396" t="s">
        <v>49</v>
      </c>
      <c r="E40" s="397"/>
      <c r="F40" s="398"/>
    </row>
    <row r="41" spans="1:6" ht="21.95" customHeight="1" thickBot="1" x14ac:dyDescent="0.3">
      <c r="A41" s="393"/>
      <c r="B41" s="395"/>
      <c r="C41" s="395"/>
      <c r="D41" s="399"/>
      <c r="E41" s="400"/>
      <c r="F41" s="401"/>
    </row>
    <row r="42" spans="1:6" ht="21.95" customHeight="1" thickBot="1" x14ac:dyDescent="0.3"/>
    <row r="43" spans="1:6" ht="21.95" customHeight="1" x14ac:dyDescent="0.25">
      <c r="A43" s="70"/>
      <c r="B43" s="383" t="s">
        <v>0</v>
      </c>
      <c r="C43" s="383"/>
      <c r="D43" s="383"/>
      <c r="E43" s="383"/>
      <c r="F43" s="384"/>
    </row>
    <row r="44" spans="1:6" ht="21.95" customHeight="1" x14ac:dyDescent="0.25">
      <c r="A44" s="71"/>
      <c r="B44" s="381" t="s">
        <v>1</v>
      </c>
      <c r="C44" s="381"/>
      <c r="D44" s="381"/>
      <c r="E44" s="381"/>
      <c r="F44" s="382"/>
    </row>
    <row r="45" spans="1:6" ht="21.95" customHeight="1" x14ac:dyDescent="0.25">
      <c r="A45" s="71"/>
      <c r="B45" s="381" t="s">
        <v>2</v>
      </c>
      <c r="C45" s="381"/>
      <c r="D45" s="381"/>
      <c r="E45" s="381"/>
      <c r="F45" s="382"/>
    </row>
    <row r="46" spans="1:6" ht="21.95" customHeight="1" x14ac:dyDescent="0.25">
      <c r="A46" s="71"/>
      <c r="B46" s="385" t="s">
        <v>369</v>
      </c>
      <c r="C46" s="385"/>
      <c r="D46" s="385"/>
      <c r="E46" s="385"/>
      <c r="F46" s="386"/>
    </row>
    <row r="47" spans="1:6" ht="21.95" customHeight="1" x14ac:dyDescent="0.25">
      <c r="A47" s="71"/>
      <c r="B47" s="381" t="s">
        <v>58</v>
      </c>
      <c r="C47" s="381"/>
      <c r="D47" s="381"/>
      <c r="E47" s="381"/>
      <c r="F47" s="382"/>
    </row>
    <row r="48" spans="1:6" ht="21.95" customHeight="1" x14ac:dyDescent="0.25">
      <c r="A48" s="380" t="s">
        <v>59</v>
      </c>
      <c r="B48" s="381"/>
      <c r="C48" s="381"/>
      <c r="D48" s="381"/>
      <c r="E48" s="381"/>
      <c r="F48" s="382"/>
    </row>
    <row r="49" spans="1:6" ht="21.95" customHeight="1" x14ac:dyDescent="0.25">
      <c r="A49" s="71" t="s">
        <v>3</v>
      </c>
      <c r="B49" s="389" t="s">
        <v>343</v>
      </c>
      <c r="C49" s="390"/>
      <c r="D49" s="72"/>
      <c r="E49" s="381"/>
      <c r="F49" s="382"/>
    </row>
    <row r="50" spans="1:6" ht="21.95" customHeight="1" x14ac:dyDescent="0.25">
      <c r="A50" s="73" t="s">
        <v>4</v>
      </c>
      <c r="B50" s="389" t="s">
        <v>150</v>
      </c>
      <c r="C50" s="390"/>
      <c r="D50" s="38" t="s">
        <v>47</v>
      </c>
      <c r="E50" s="381">
        <v>3</v>
      </c>
      <c r="F50" s="382"/>
    </row>
    <row r="51" spans="1:6" ht="21.95" customHeight="1" x14ac:dyDescent="0.25">
      <c r="A51" s="74" t="s">
        <v>8</v>
      </c>
      <c r="B51" s="65" t="s">
        <v>9</v>
      </c>
      <c r="C51" s="65" t="s">
        <v>48</v>
      </c>
      <c r="D51" s="65" t="s">
        <v>20</v>
      </c>
      <c r="E51" s="385"/>
      <c r="F51" s="386"/>
    </row>
    <row r="52" spans="1:6" ht="21.95" customHeight="1" x14ac:dyDescent="0.25">
      <c r="A52" s="74">
        <v>1</v>
      </c>
      <c r="B52" s="64" t="s">
        <v>11</v>
      </c>
      <c r="C52" s="36">
        <v>9.5</v>
      </c>
      <c r="D52" s="40" t="str">
        <f>IF(C52&gt;=18,"A1",IF(C52&gt;=16,"A2",IF(C52&gt;=14,"B1",IF(C52&gt;=12,"B2",IF(C52&gt;=10,"C1",IF(C52&gt;=8,"C2",IF(C52&gt;=6.5,"D","E")))))))</f>
        <v>C2</v>
      </c>
      <c r="E52" s="389"/>
      <c r="F52" s="391"/>
    </row>
    <row r="53" spans="1:6" ht="21.95" customHeight="1" x14ac:dyDescent="0.25">
      <c r="A53" s="74">
        <v>2</v>
      </c>
      <c r="B53" s="64" t="s">
        <v>12</v>
      </c>
      <c r="C53" s="36">
        <v>8.5</v>
      </c>
      <c r="D53" s="40" t="str">
        <f t="shared" ref="D53:D57" si="4">IF(C53&gt;=18,"A1",IF(C53&gt;=16,"A2",IF(C53&gt;=14,"B1",IF(C53&gt;=12,"B2",IF(C53&gt;=10,"C1",IF(C53&gt;=8,"C2",IF(C53&gt;=6.5,"D","E")))))))</f>
        <v>C2</v>
      </c>
      <c r="E53" s="387"/>
      <c r="F53" s="388"/>
    </row>
    <row r="54" spans="1:6" ht="21.95" customHeight="1" x14ac:dyDescent="0.25">
      <c r="A54" s="74">
        <v>3</v>
      </c>
      <c r="B54" s="64" t="s">
        <v>13</v>
      </c>
      <c r="C54" s="36">
        <v>13</v>
      </c>
      <c r="D54" s="40" t="str">
        <f t="shared" si="4"/>
        <v>B2</v>
      </c>
      <c r="E54" s="387"/>
      <c r="F54" s="388"/>
    </row>
    <row r="55" spans="1:6" ht="21.95" customHeight="1" x14ac:dyDescent="0.25">
      <c r="A55" s="74">
        <v>4</v>
      </c>
      <c r="B55" s="64" t="s">
        <v>23</v>
      </c>
      <c r="C55" s="36">
        <v>13.5</v>
      </c>
      <c r="D55" s="40" t="str">
        <f t="shared" si="4"/>
        <v>B2</v>
      </c>
      <c r="E55" s="387"/>
      <c r="F55" s="388"/>
    </row>
    <row r="56" spans="1:6" ht="21.95" customHeight="1" x14ac:dyDescent="0.25">
      <c r="A56" s="74">
        <v>5</v>
      </c>
      <c r="B56" s="64" t="s">
        <v>39</v>
      </c>
      <c r="C56" s="66">
        <v>11.5</v>
      </c>
      <c r="D56" s="40" t="str">
        <f t="shared" si="4"/>
        <v>C1</v>
      </c>
      <c r="E56" s="387"/>
      <c r="F56" s="388"/>
    </row>
    <row r="57" spans="1:6" ht="21.95" customHeight="1" x14ac:dyDescent="0.25">
      <c r="A57" s="74">
        <v>6</v>
      </c>
      <c r="B57" s="64" t="s">
        <v>40</v>
      </c>
      <c r="C57" s="44">
        <v>14</v>
      </c>
      <c r="D57" s="40" t="str">
        <f t="shared" si="4"/>
        <v>B1</v>
      </c>
      <c r="E57" s="387"/>
      <c r="F57" s="388"/>
    </row>
    <row r="58" spans="1:6" ht="21.95" customHeight="1" x14ac:dyDescent="0.25">
      <c r="A58" s="71"/>
      <c r="B58" s="38"/>
      <c r="C58" s="65"/>
      <c r="D58" s="38"/>
      <c r="E58" s="387"/>
      <c r="F58" s="388"/>
    </row>
    <row r="59" spans="1:6" ht="21.95" customHeight="1" x14ac:dyDescent="0.25">
      <c r="A59" s="71"/>
      <c r="B59" s="65" t="s">
        <v>10</v>
      </c>
      <c r="C59" s="65">
        <f>SUM(C52:C57)</f>
        <v>70</v>
      </c>
      <c r="D59" s="38"/>
      <c r="E59" s="387"/>
      <c r="F59" s="388"/>
    </row>
    <row r="60" spans="1:6" ht="21.95" customHeight="1" x14ac:dyDescent="0.25">
      <c r="A60" s="71"/>
      <c r="B60" s="41" t="s">
        <v>50</v>
      </c>
      <c r="C60" s="63">
        <f>(C59/120*100)</f>
        <v>58.333333333333336</v>
      </c>
      <c r="D60" s="42" t="str">
        <f t="shared" ref="D60" si="5">IF(C60&gt;=91,"A1",IF(C60&gt;=81,"A2",IF(C60&gt;=71,"B1",IF(C60&gt;=61,"B2",IF(C60&gt;=51,"C1",IF(C60&gt;=41,"C2",IF(C60&gt;=33,"D","E")))))))</f>
        <v>C1</v>
      </c>
      <c r="E60" s="387"/>
      <c r="F60" s="388"/>
    </row>
    <row r="61" spans="1:6" ht="21.95" customHeight="1" x14ac:dyDescent="0.25">
      <c r="A61" s="392" t="s">
        <v>344</v>
      </c>
      <c r="B61" s="394" t="s">
        <v>57</v>
      </c>
      <c r="C61" s="394"/>
      <c r="D61" s="396" t="s">
        <v>49</v>
      </c>
      <c r="E61" s="397"/>
      <c r="F61" s="398"/>
    </row>
    <row r="62" spans="1:6" ht="21.95" customHeight="1" x14ac:dyDescent="0.25">
      <c r="A62" s="392"/>
      <c r="B62" s="394"/>
      <c r="C62" s="394"/>
      <c r="D62" s="402"/>
      <c r="E62" s="403"/>
      <c r="F62" s="404"/>
    </row>
    <row r="63" spans="1:6" ht="21.95" customHeight="1" x14ac:dyDescent="0.25">
      <c r="A63" s="76"/>
      <c r="B63" s="77"/>
      <c r="C63" s="77"/>
      <c r="D63" s="77"/>
      <c r="E63" s="77"/>
      <c r="F63" s="78"/>
    </row>
    <row r="64" spans="1:6" ht="21.95" customHeight="1" x14ac:dyDescent="0.25">
      <c r="A64" s="71"/>
      <c r="B64" s="381" t="s">
        <v>0</v>
      </c>
      <c r="C64" s="381"/>
      <c r="D64" s="381"/>
      <c r="E64" s="381"/>
      <c r="F64" s="382"/>
    </row>
    <row r="65" spans="1:6" ht="21.95" customHeight="1" x14ac:dyDescent="0.25">
      <c r="A65" s="71"/>
      <c r="B65" s="381" t="s">
        <v>1</v>
      </c>
      <c r="C65" s="381"/>
      <c r="D65" s="381"/>
      <c r="E65" s="381"/>
      <c r="F65" s="382"/>
    </row>
    <row r="66" spans="1:6" ht="21.95" customHeight="1" x14ac:dyDescent="0.25">
      <c r="A66" s="71"/>
      <c r="B66" s="381" t="s">
        <v>2</v>
      </c>
      <c r="C66" s="381"/>
      <c r="D66" s="381"/>
      <c r="E66" s="381"/>
      <c r="F66" s="382"/>
    </row>
    <row r="67" spans="1:6" ht="21.95" customHeight="1" x14ac:dyDescent="0.25">
      <c r="A67" s="71"/>
      <c r="B67" s="385" t="s">
        <v>369</v>
      </c>
      <c r="C67" s="385"/>
      <c r="D67" s="385"/>
      <c r="E67" s="385"/>
      <c r="F67" s="386"/>
    </row>
    <row r="68" spans="1:6" ht="21.95" customHeight="1" x14ac:dyDescent="0.25">
      <c r="A68" s="71"/>
      <c r="B68" s="381" t="s">
        <v>58</v>
      </c>
      <c r="C68" s="381"/>
      <c r="D68" s="381"/>
      <c r="E68" s="381"/>
      <c r="F68" s="382"/>
    </row>
    <row r="69" spans="1:6" ht="21.95" customHeight="1" x14ac:dyDescent="0.25">
      <c r="A69" s="380" t="s">
        <v>59</v>
      </c>
      <c r="B69" s="381"/>
      <c r="C69" s="381"/>
      <c r="D69" s="381"/>
      <c r="E69" s="381"/>
      <c r="F69" s="382"/>
    </row>
    <row r="70" spans="1:6" ht="21.95" customHeight="1" x14ac:dyDescent="0.25">
      <c r="A70" s="71" t="s">
        <v>3</v>
      </c>
      <c r="B70" s="389" t="s">
        <v>343</v>
      </c>
      <c r="C70" s="390"/>
      <c r="D70" s="72"/>
      <c r="E70" s="381"/>
      <c r="F70" s="382"/>
    </row>
    <row r="71" spans="1:6" ht="21.95" customHeight="1" x14ac:dyDescent="0.25">
      <c r="A71" s="73" t="s">
        <v>4</v>
      </c>
      <c r="B71" s="389" t="s">
        <v>158</v>
      </c>
      <c r="C71" s="390"/>
      <c r="D71" s="38" t="s">
        <v>47</v>
      </c>
      <c r="E71" s="381">
        <v>4</v>
      </c>
      <c r="F71" s="382"/>
    </row>
    <row r="72" spans="1:6" ht="21.95" customHeight="1" x14ac:dyDescent="0.25">
      <c r="A72" s="74" t="s">
        <v>8</v>
      </c>
      <c r="B72" s="65" t="s">
        <v>9</v>
      </c>
      <c r="C72" s="65" t="s">
        <v>48</v>
      </c>
      <c r="D72" s="65" t="s">
        <v>20</v>
      </c>
      <c r="E72" s="385"/>
      <c r="F72" s="386"/>
    </row>
    <row r="73" spans="1:6" ht="21.95" customHeight="1" x14ac:dyDescent="0.25">
      <c r="A73" s="74">
        <v>1</v>
      </c>
      <c r="B73" s="64" t="s">
        <v>11</v>
      </c>
      <c r="C73" s="36">
        <v>19</v>
      </c>
      <c r="D73" s="40" t="str">
        <f>IF(C73&gt;=18,"A1",IF(C73&gt;=16,"A2",IF(C73&gt;=14,"B1",IF(C73&gt;=12,"B2",IF(C73&gt;=10,"C1",IF(C73&gt;=8,"C2",IF(C73&gt;=6.5,"D","E")))))))</f>
        <v>A1</v>
      </c>
      <c r="E73" s="389"/>
      <c r="F73" s="391"/>
    </row>
    <row r="74" spans="1:6" ht="21.95" customHeight="1" x14ac:dyDescent="0.25">
      <c r="A74" s="74">
        <v>2</v>
      </c>
      <c r="B74" s="64" t="s">
        <v>12</v>
      </c>
      <c r="C74" s="36">
        <v>19.5</v>
      </c>
      <c r="D74" s="40" t="str">
        <f t="shared" ref="D74:D78" si="6">IF(C74&gt;=18,"A1",IF(C74&gt;=16,"A2",IF(C74&gt;=14,"B1",IF(C74&gt;=12,"B2",IF(C74&gt;=10,"C1",IF(C74&gt;=8,"C2",IF(C74&gt;=6.5,"D","E")))))))</f>
        <v>A1</v>
      </c>
      <c r="E74" s="387"/>
      <c r="F74" s="388"/>
    </row>
    <row r="75" spans="1:6" ht="21.95" customHeight="1" x14ac:dyDescent="0.25">
      <c r="A75" s="74">
        <v>3</v>
      </c>
      <c r="B75" s="64" t="s">
        <v>13</v>
      </c>
      <c r="C75" s="36">
        <v>19</v>
      </c>
      <c r="D75" s="40" t="str">
        <f t="shared" si="6"/>
        <v>A1</v>
      </c>
      <c r="E75" s="387"/>
      <c r="F75" s="388"/>
    </row>
    <row r="76" spans="1:6" ht="21.95" customHeight="1" x14ac:dyDescent="0.25">
      <c r="A76" s="74">
        <v>4</v>
      </c>
      <c r="B76" s="64" t="s">
        <v>23</v>
      </c>
      <c r="C76" s="36">
        <v>20</v>
      </c>
      <c r="D76" s="40" t="str">
        <f t="shared" si="6"/>
        <v>A1</v>
      </c>
      <c r="E76" s="387"/>
      <c r="F76" s="388"/>
    </row>
    <row r="77" spans="1:6" ht="21.95" customHeight="1" x14ac:dyDescent="0.25">
      <c r="A77" s="74">
        <v>5</v>
      </c>
      <c r="B77" s="64" t="s">
        <v>39</v>
      </c>
      <c r="C77" s="66">
        <v>19</v>
      </c>
      <c r="D77" s="40" t="str">
        <f t="shared" si="6"/>
        <v>A1</v>
      </c>
      <c r="E77" s="387"/>
      <c r="F77" s="388"/>
    </row>
    <row r="78" spans="1:6" ht="21.95" customHeight="1" x14ac:dyDescent="0.25">
      <c r="A78" s="74">
        <v>6</v>
      </c>
      <c r="B78" s="64" t="s">
        <v>40</v>
      </c>
      <c r="C78" s="44">
        <v>18</v>
      </c>
      <c r="D78" s="40" t="str">
        <f t="shared" si="6"/>
        <v>A1</v>
      </c>
      <c r="E78" s="387"/>
      <c r="F78" s="388"/>
    </row>
    <row r="79" spans="1:6" ht="21.95" customHeight="1" x14ac:dyDescent="0.25">
      <c r="A79" s="71"/>
      <c r="B79" s="38"/>
      <c r="C79" s="65"/>
      <c r="D79" s="38"/>
      <c r="E79" s="387"/>
      <c r="F79" s="388"/>
    </row>
    <row r="80" spans="1:6" ht="21.95" customHeight="1" x14ac:dyDescent="0.25">
      <c r="A80" s="71"/>
      <c r="B80" s="65" t="s">
        <v>10</v>
      </c>
      <c r="C80" s="65">
        <f>SUM(C73:C78)</f>
        <v>114.5</v>
      </c>
      <c r="D80" s="38"/>
      <c r="E80" s="387"/>
      <c r="F80" s="388"/>
    </row>
    <row r="81" spans="1:6" ht="21.95" customHeight="1" x14ac:dyDescent="0.25">
      <c r="A81" s="71"/>
      <c r="B81" s="41" t="s">
        <v>50</v>
      </c>
      <c r="C81" s="63">
        <f>(C80/120*100)</f>
        <v>95.416666666666671</v>
      </c>
      <c r="D81" s="42" t="str">
        <f t="shared" ref="D81" si="7">IF(C81&gt;=91,"A1",IF(C81&gt;=81,"A2",IF(C81&gt;=71,"B1",IF(C81&gt;=61,"B2",IF(C81&gt;=51,"C1",IF(C81&gt;=41,"C2",IF(C81&gt;=33,"D","E")))))))</f>
        <v>A1</v>
      </c>
      <c r="E81" s="387"/>
      <c r="F81" s="388"/>
    </row>
    <row r="82" spans="1:6" ht="21.95" customHeight="1" x14ac:dyDescent="0.25">
      <c r="A82" s="392" t="s">
        <v>344</v>
      </c>
      <c r="B82" s="394" t="s">
        <v>57</v>
      </c>
      <c r="C82" s="394"/>
      <c r="D82" s="396" t="s">
        <v>49</v>
      </c>
      <c r="E82" s="397"/>
      <c r="F82" s="398"/>
    </row>
    <row r="83" spans="1:6" ht="21.95" customHeight="1" thickBot="1" x14ac:dyDescent="0.3">
      <c r="A83" s="393"/>
      <c r="B83" s="395"/>
      <c r="C83" s="395"/>
      <c r="D83" s="399"/>
      <c r="E83" s="400"/>
      <c r="F83" s="401"/>
    </row>
    <row r="84" spans="1:6" ht="21.95" customHeight="1" thickBot="1" x14ac:dyDescent="0.3"/>
    <row r="85" spans="1:6" ht="21.95" customHeight="1" x14ac:dyDescent="0.25">
      <c r="A85" s="70"/>
      <c r="B85" s="383" t="s">
        <v>0</v>
      </c>
      <c r="C85" s="383"/>
      <c r="D85" s="383"/>
      <c r="E85" s="383"/>
      <c r="F85" s="384"/>
    </row>
    <row r="86" spans="1:6" ht="21.95" customHeight="1" x14ac:dyDescent="0.25">
      <c r="A86" s="71"/>
      <c r="B86" s="381" t="s">
        <v>1</v>
      </c>
      <c r="C86" s="381"/>
      <c r="D86" s="381"/>
      <c r="E86" s="381"/>
      <c r="F86" s="382"/>
    </row>
    <row r="87" spans="1:6" ht="21.95" customHeight="1" x14ac:dyDescent="0.25">
      <c r="A87" s="71"/>
      <c r="B87" s="381" t="s">
        <v>2</v>
      </c>
      <c r="C87" s="381"/>
      <c r="D87" s="381"/>
      <c r="E87" s="381"/>
      <c r="F87" s="382"/>
    </row>
    <row r="88" spans="1:6" ht="21.95" customHeight="1" x14ac:dyDescent="0.25">
      <c r="A88" s="71"/>
      <c r="B88" s="385" t="s">
        <v>371</v>
      </c>
      <c r="C88" s="385"/>
      <c r="D88" s="385"/>
      <c r="E88" s="385"/>
      <c r="F88" s="386"/>
    </row>
    <row r="89" spans="1:6" ht="21.95" customHeight="1" x14ac:dyDescent="0.25">
      <c r="A89" s="71"/>
      <c r="B89" s="381" t="s">
        <v>58</v>
      </c>
      <c r="C89" s="381"/>
      <c r="D89" s="381"/>
      <c r="E89" s="381"/>
      <c r="F89" s="382"/>
    </row>
    <row r="90" spans="1:6" ht="21.95" customHeight="1" x14ac:dyDescent="0.25">
      <c r="A90" s="380" t="s">
        <v>59</v>
      </c>
      <c r="B90" s="381"/>
      <c r="C90" s="381"/>
      <c r="D90" s="381"/>
      <c r="E90" s="381"/>
      <c r="F90" s="382"/>
    </row>
    <row r="91" spans="1:6" ht="21.95" customHeight="1" x14ac:dyDescent="0.25">
      <c r="A91" s="71" t="s">
        <v>3</v>
      </c>
      <c r="B91" s="389" t="s">
        <v>343</v>
      </c>
      <c r="C91" s="390"/>
      <c r="D91" s="72"/>
      <c r="E91" s="381"/>
      <c r="F91" s="382"/>
    </row>
    <row r="92" spans="1:6" ht="21.95" customHeight="1" x14ac:dyDescent="0.25">
      <c r="A92" s="73" t="s">
        <v>4</v>
      </c>
      <c r="B92" s="389" t="s">
        <v>165</v>
      </c>
      <c r="C92" s="390"/>
      <c r="D92" s="38" t="s">
        <v>47</v>
      </c>
      <c r="E92" s="381">
        <v>5</v>
      </c>
      <c r="F92" s="382"/>
    </row>
    <row r="93" spans="1:6" ht="21.95" customHeight="1" x14ac:dyDescent="0.25">
      <c r="A93" s="74" t="s">
        <v>8</v>
      </c>
      <c r="B93" s="65" t="s">
        <v>9</v>
      </c>
      <c r="C93" s="65" t="s">
        <v>48</v>
      </c>
      <c r="D93" s="65" t="s">
        <v>20</v>
      </c>
      <c r="E93" s="385"/>
      <c r="F93" s="386"/>
    </row>
    <row r="94" spans="1:6" ht="21.95" customHeight="1" x14ac:dyDescent="0.25">
      <c r="A94" s="74">
        <v>1</v>
      </c>
      <c r="B94" s="64" t="s">
        <v>11</v>
      </c>
      <c r="C94" s="36">
        <v>11.5</v>
      </c>
      <c r="D94" s="40" t="str">
        <f>IF(C94&gt;=18,"A1",IF(C94&gt;=16,"A2",IF(C94&gt;=14,"B1",IF(C94&gt;=12,"B2",IF(C94&gt;=10,"C1",IF(C94&gt;=8,"C2",IF(C94&gt;=6.5,"D","E")))))))</f>
        <v>C1</v>
      </c>
      <c r="E94" s="389"/>
      <c r="F94" s="391"/>
    </row>
    <row r="95" spans="1:6" ht="21.95" customHeight="1" x14ac:dyDescent="0.25">
      <c r="A95" s="74">
        <v>2</v>
      </c>
      <c r="B95" s="64" t="s">
        <v>12</v>
      </c>
      <c r="C95" s="36">
        <v>13.5</v>
      </c>
      <c r="D95" s="40" t="str">
        <f t="shared" ref="D95:D99" si="8">IF(C95&gt;=18,"A1",IF(C95&gt;=16,"A2",IF(C95&gt;=14,"B1",IF(C95&gt;=12,"B2",IF(C95&gt;=10,"C1",IF(C95&gt;=8,"C2",IF(C95&gt;=6.5,"D","E")))))))</f>
        <v>B2</v>
      </c>
      <c r="E95" s="387"/>
      <c r="F95" s="388"/>
    </row>
    <row r="96" spans="1:6" ht="21.95" customHeight="1" x14ac:dyDescent="0.25">
      <c r="A96" s="74">
        <v>3</v>
      </c>
      <c r="B96" s="64" t="s">
        <v>13</v>
      </c>
      <c r="C96" s="36">
        <v>16</v>
      </c>
      <c r="D96" s="40" t="str">
        <f t="shared" si="8"/>
        <v>A2</v>
      </c>
      <c r="E96" s="387"/>
      <c r="F96" s="388"/>
    </row>
    <row r="97" spans="1:6" ht="21.95" customHeight="1" x14ac:dyDescent="0.25">
      <c r="A97" s="74">
        <v>4</v>
      </c>
      <c r="B97" s="64" t="s">
        <v>23</v>
      </c>
      <c r="C97" s="36">
        <v>14</v>
      </c>
      <c r="D97" s="40" t="str">
        <f t="shared" si="8"/>
        <v>B1</v>
      </c>
      <c r="E97" s="387"/>
      <c r="F97" s="388"/>
    </row>
    <row r="98" spans="1:6" ht="21.95" customHeight="1" x14ac:dyDescent="0.25">
      <c r="A98" s="74">
        <v>5</v>
      </c>
      <c r="B98" s="64" t="s">
        <v>39</v>
      </c>
      <c r="C98" s="66">
        <v>17</v>
      </c>
      <c r="D98" s="40" t="str">
        <f t="shared" si="8"/>
        <v>A2</v>
      </c>
      <c r="E98" s="387"/>
      <c r="F98" s="388"/>
    </row>
    <row r="99" spans="1:6" ht="21.95" customHeight="1" x14ac:dyDescent="0.25">
      <c r="A99" s="74">
        <v>6</v>
      </c>
      <c r="B99" s="64" t="s">
        <v>40</v>
      </c>
      <c r="C99" s="44">
        <v>13.5</v>
      </c>
      <c r="D99" s="40" t="str">
        <f t="shared" si="8"/>
        <v>B2</v>
      </c>
      <c r="E99" s="387"/>
      <c r="F99" s="388"/>
    </row>
    <row r="100" spans="1:6" ht="21.95" customHeight="1" x14ac:dyDescent="0.25">
      <c r="A100" s="71"/>
      <c r="B100" s="38"/>
      <c r="C100" s="65"/>
      <c r="D100" s="38"/>
      <c r="E100" s="387"/>
      <c r="F100" s="388"/>
    </row>
    <row r="101" spans="1:6" ht="21.95" customHeight="1" x14ac:dyDescent="0.25">
      <c r="A101" s="71"/>
      <c r="B101" s="65" t="s">
        <v>10</v>
      </c>
      <c r="C101" s="65">
        <f>SUM(C94:C99)</f>
        <v>85.5</v>
      </c>
      <c r="D101" s="38"/>
      <c r="E101" s="387"/>
      <c r="F101" s="388"/>
    </row>
    <row r="102" spans="1:6" ht="21.95" customHeight="1" x14ac:dyDescent="0.25">
      <c r="A102" s="71"/>
      <c r="B102" s="41" t="s">
        <v>50</v>
      </c>
      <c r="C102" s="42">
        <f>(C101/120*100)</f>
        <v>71.25</v>
      </c>
      <c r="D102" s="42" t="str">
        <f t="shared" ref="D102" si="9">IF(C102&gt;=91,"A1",IF(C102&gt;=81,"A2",IF(C102&gt;=71,"B1",IF(C102&gt;=61,"B2",IF(C102&gt;=51,"C1",IF(C102&gt;=41,"C2",IF(C102&gt;=33,"D","E")))))))</f>
        <v>B1</v>
      </c>
      <c r="E102" s="387"/>
      <c r="F102" s="388"/>
    </row>
    <row r="103" spans="1:6" ht="21.95" customHeight="1" x14ac:dyDescent="0.25">
      <c r="A103" s="392" t="s">
        <v>344</v>
      </c>
      <c r="B103" s="394" t="s">
        <v>57</v>
      </c>
      <c r="C103" s="394"/>
      <c r="D103" s="396" t="s">
        <v>49</v>
      </c>
      <c r="E103" s="397"/>
      <c r="F103" s="398"/>
    </row>
    <row r="104" spans="1:6" ht="21.95" customHeight="1" thickBot="1" x14ac:dyDescent="0.3">
      <c r="A104" s="393"/>
      <c r="B104" s="395"/>
      <c r="C104" s="395"/>
      <c r="D104" s="399"/>
      <c r="E104" s="400"/>
      <c r="F104" s="401"/>
    </row>
    <row r="105" spans="1:6" ht="21.95" customHeight="1" thickBot="1" x14ac:dyDescent="0.3"/>
    <row r="106" spans="1:6" ht="21.95" customHeight="1" x14ac:dyDescent="0.25">
      <c r="A106" s="70"/>
      <c r="B106" s="383" t="s">
        <v>0</v>
      </c>
      <c r="C106" s="383"/>
      <c r="D106" s="383"/>
      <c r="E106" s="383"/>
      <c r="F106" s="384"/>
    </row>
    <row r="107" spans="1:6" ht="21.95" customHeight="1" x14ac:dyDescent="0.25">
      <c r="A107" s="71"/>
      <c r="B107" s="381" t="s">
        <v>1</v>
      </c>
      <c r="C107" s="381"/>
      <c r="D107" s="381"/>
      <c r="E107" s="381"/>
      <c r="F107" s="382"/>
    </row>
    <row r="108" spans="1:6" ht="21.95" customHeight="1" x14ac:dyDescent="0.25">
      <c r="A108" s="71"/>
      <c r="B108" s="381" t="s">
        <v>2</v>
      </c>
      <c r="C108" s="381"/>
      <c r="D108" s="381"/>
      <c r="E108" s="381"/>
      <c r="F108" s="382"/>
    </row>
    <row r="109" spans="1:6" ht="21.95" customHeight="1" x14ac:dyDescent="0.25">
      <c r="A109" s="71"/>
      <c r="B109" s="385" t="s">
        <v>372</v>
      </c>
      <c r="C109" s="385"/>
      <c r="D109" s="385"/>
      <c r="E109" s="385"/>
      <c r="F109" s="386"/>
    </row>
    <row r="110" spans="1:6" ht="21.95" customHeight="1" x14ac:dyDescent="0.25">
      <c r="A110" s="71"/>
      <c r="B110" s="381" t="s">
        <v>58</v>
      </c>
      <c r="C110" s="381"/>
      <c r="D110" s="381"/>
      <c r="E110" s="381"/>
      <c r="F110" s="382"/>
    </row>
    <row r="111" spans="1:6" ht="21.95" customHeight="1" x14ac:dyDescent="0.25">
      <c r="A111" s="380" t="s">
        <v>59</v>
      </c>
      <c r="B111" s="381"/>
      <c r="C111" s="381"/>
      <c r="D111" s="381"/>
      <c r="E111" s="381"/>
      <c r="F111" s="382"/>
    </row>
    <row r="112" spans="1:6" ht="21.95" customHeight="1" x14ac:dyDescent="0.25">
      <c r="A112" s="71" t="s">
        <v>3</v>
      </c>
      <c r="B112" s="389" t="s">
        <v>343</v>
      </c>
      <c r="C112" s="390"/>
      <c r="D112" s="72"/>
      <c r="E112" s="381"/>
      <c r="F112" s="382"/>
    </row>
    <row r="113" spans="1:6" ht="21.95" customHeight="1" x14ac:dyDescent="0.25">
      <c r="A113" s="73" t="s">
        <v>4</v>
      </c>
      <c r="B113" s="389" t="s">
        <v>171</v>
      </c>
      <c r="C113" s="390"/>
      <c r="D113" s="38" t="s">
        <v>47</v>
      </c>
      <c r="E113" s="381">
        <v>6</v>
      </c>
      <c r="F113" s="382"/>
    </row>
    <row r="114" spans="1:6" ht="21.95" customHeight="1" x14ac:dyDescent="0.25">
      <c r="A114" s="74" t="s">
        <v>8</v>
      </c>
      <c r="B114" s="65" t="s">
        <v>9</v>
      </c>
      <c r="C114" s="65" t="s">
        <v>48</v>
      </c>
      <c r="D114" s="65" t="s">
        <v>20</v>
      </c>
      <c r="E114" s="385"/>
      <c r="F114" s="386"/>
    </row>
    <row r="115" spans="1:6" ht="21.95" customHeight="1" x14ac:dyDescent="0.25">
      <c r="A115" s="74">
        <v>1</v>
      </c>
      <c r="B115" s="64" t="s">
        <v>11</v>
      </c>
      <c r="C115" s="36">
        <v>13</v>
      </c>
      <c r="D115" s="40" t="str">
        <f>IF(C115&gt;=18,"A1",IF(C115&gt;=16,"A2",IF(C115&gt;=14,"B1",IF(C115&gt;=12,"B2",IF(C115&gt;=10,"C1",IF(C115&gt;=8,"C2",IF(C115&gt;=6.5,"D","E")))))))</f>
        <v>B2</v>
      </c>
      <c r="E115" s="389"/>
      <c r="F115" s="391"/>
    </row>
    <row r="116" spans="1:6" ht="21.95" customHeight="1" x14ac:dyDescent="0.25">
      <c r="A116" s="74">
        <v>2</v>
      </c>
      <c r="B116" s="64" t="s">
        <v>12</v>
      </c>
      <c r="C116" s="36">
        <v>13</v>
      </c>
      <c r="D116" s="40" t="str">
        <f t="shared" ref="D116:D120" si="10">IF(C116&gt;=18,"A1",IF(C116&gt;=16,"A2",IF(C116&gt;=14,"B1",IF(C116&gt;=12,"B2",IF(C116&gt;=10,"C1",IF(C116&gt;=8,"C2",IF(C116&gt;=6.5,"D","E")))))))</f>
        <v>B2</v>
      </c>
      <c r="E116" s="387"/>
      <c r="F116" s="388"/>
    </row>
    <row r="117" spans="1:6" ht="21.95" customHeight="1" x14ac:dyDescent="0.25">
      <c r="A117" s="74">
        <v>3</v>
      </c>
      <c r="B117" s="64" t="s">
        <v>13</v>
      </c>
      <c r="C117" s="36">
        <v>13</v>
      </c>
      <c r="D117" s="40" t="str">
        <f t="shared" si="10"/>
        <v>B2</v>
      </c>
      <c r="E117" s="387"/>
      <c r="F117" s="388"/>
    </row>
    <row r="118" spans="1:6" ht="21.95" customHeight="1" x14ac:dyDescent="0.25">
      <c r="A118" s="74">
        <v>4</v>
      </c>
      <c r="B118" s="64" t="s">
        <v>23</v>
      </c>
      <c r="C118" s="36">
        <v>12.5</v>
      </c>
      <c r="D118" s="40" t="str">
        <f t="shared" si="10"/>
        <v>B2</v>
      </c>
      <c r="E118" s="387"/>
      <c r="F118" s="388"/>
    </row>
    <row r="119" spans="1:6" ht="21.95" customHeight="1" x14ac:dyDescent="0.25">
      <c r="A119" s="74">
        <v>5</v>
      </c>
      <c r="B119" s="64" t="s">
        <v>39</v>
      </c>
      <c r="C119" s="66">
        <v>13.5</v>
      </c>
      <c r="D119" s="40" t="str">
        <f t="shared" si="10"/>
        <v>B2</v>
      </c>
      <c r="E119" s="387"/>
      <c r="F119" s="388"/>
    </row>
    <row r="120" spans="1:6" ht="21.95" customHeight="1" x14ac:dyDescent="0.25">
      <c r="A120" s="74">
        <v>6</v>
      </c>
      <c r="B120" s="64" t="s">
        <v>40</v>
      </c>
      <c r="C120" s="44">
        <v>11</v>
      </c>
      <c r="D120" s="40" t="str">
        <f t="shared" si="10"/>
        <v>C1</v>
      </c>
      <c r="E120" s="387"/>
      <c r="F120" s="388"/>
    </row>
    <row r="121" spans="1:6" ht="21.95" customHeight="1" x14ac:dyDescent="0.25">
      <c r="A121" s="71"/>
      <c r="B121" s="38"/>
      <c r="C121" s="65"/>
      <c r="D121" s="38"/>
      <c r="E121" s="387"/>
      <c r="F121" s="388"/>
    </row>
    <row r="122" spans="1:6" ht="21.95" customHeight="1" x14ac:dyDescent="0.25">
      <c r="A122" s="71"/>
      <c r="B122" s="65" t="s">
        <v>10</v>
      </c>
      <c r="C122" s="65">
        <f>SUM(C115:C120)</f>
        <v>76</v>
      </c>
      <c r="D122" s="38"/>
      <c r="E122" s="387"/>
      <c r="F122" s="388"/>
    </row>
    <row r="123" spans="1:6" ht="21.95" customHeight="1" x14ac:dyDescent="0.25">
      <c r="A123" s="71"/>
      <c r="B123" s="41" t="s">
        <v>50</v>
      </c>
      <c r="C123" s="63">
        <f>(C122/120*100)</f>
        <v>63.333333333333329</v>
      </c>
      <c r="D123" s="42" t="str">
        <f t="shared" ref="D123" si="11">IF(C123&gt;=91,"A1",IF(C123&gt;=81,"A2",IF(C123&gt;=71,"B1",IF(C123&gt;=61,"B2",IF(C123&gt;=51,"C1",IF(C123&gt;=41,"C2",IF(C123&gt;=33,"D","E")))))))</f>
        <v>B2</v>
      </c>
      <c r="E123" s="387"/>
      <c r="F123" s="388"/>
    </row>
    <row r="124" spans="1:6" ht="21.95" customHeight="1" x14ac:dyDescent="0.25">
      <c r="A124" s="392" t="s">
        <v>344</v>
      </c>
      <c r="B124" s="394" t="s">
        <v>57</v>
      </c>
      <c r="C124" s="394"/>
      <c r="D124" s="396" t="s">
        <v>49</v>
      </c>
      <c r="E124" s="397"/>
      <c r="F124" s="398"/>
    </row>
    <row r="125" spans="1:6" ht="21.95" customHeight="1" thickBot="1" x14ac:dyDescent="0.3">
      <c r="A125" s="393"/>
      <c r="B125" s="395"/>
      <c r="C125" s="395"/>
      <c r="D125" s="399"/>
      <c r="E125" s="400"/>
      <c r="F125" s="401"/>
    </row>
    <row r="126" spans="1:6" ht="21.95" customHeight="1" thickBot="1" x14ac:dyDescent="0.3"/>
    <row r="127" spans="1:6" ht="21.95" customHeight="1" x14ac:dyDescent="0.25">
      <c r="A127" s="70"/>
      <c r="B127" s="383" t="s">
        <v>0</v>
      </c>
      <c r="C127" s="383"/>
      <c r="D127" s="383"/>
      <c r="E127" s="383"/>
      <c r="F127" s="384"/>
    </row>
    <row r="128" spans="1:6" ht="21.95" customHeight="1" x14ac:dyDescent="0.25">
      <c r="A128" s="71"/>
      <c r="B128" s="381" t="s">
        <v>1</v>
      </c>
      <c r="C128" s="381"/>
      <c r="D128" s="381"/>
      <c r="E128" s="381"/>
      <c r="F128" s="382"/>
    </row>
    <row r="129" spans="1:6" ht="21.95" customHeight="1" x14ac:dyDescent="0.25">
      <c r="A129" s="71"/>
      <c r="B129" s="381" t="s">
        <v>2</v>
      </c>
      <c r="C129" s="381"/>
      <c r="D129" s="381"/>
      <c r="E129" s="381"/>
      <c r="F129" s="382"/>
    </row>
    <row r="130" spans="1:6" ht="21.95" customHeight="1" x14ac:dyDescent="0.25">
      <c r="A130" s="71"/>
      <c r="B130" s="385" t="s">
        <v>371</v>
      </c>
      <c r="C130" s="385"/>
      <c r="D130" s="385"/>
      <c r="E130" s="385"/>
      <c r="F130" s="386"/>
    </row>
    <row r="131" spans="1:6" ht="21.95" customHeight="1" x14ac:dyDescent="0.25">
      <c r="A131" s="71"/>
      <c r="B131" s="381" t="s">
        <v>58</v>
      </c>
      <c r="C131" s="381"/>
      <c r="D131" s="381"/>
      <c r="E131" s="381"/>
      <c r="F131" s="382"/>
    </row>
    <row r="132" spans="1:6" ht="21.95" customHeight="1" x14ac:dyDescent="0.25">
      <c r="A132" s="380" t="s">
        <v>59</v>
      </c>
      <c r="B132" s="381"/>
      <c r="C132" s="381"/>
      <c r="D132" s="381"/>
      <c r="E132" s="381"/>
      <c r="F132" s="382"/>
    </row>
    <row r="133" spans="1:6" ht="21.95" customHeight="1" x14ac:dyDescent="0.25">
      <c r="A133" s="71" t="s">
        <v>3</v>
      </c>
      <c r="B133" s="389" t="s">
        <v>343</v>
      </c>
      <c r="C133" s="390"/>
      <c r="D133" s="72"/>
      <c r="E133" s="381"/>
      <c r="F133" s="382"/>
    </row>
    <row r="134" spans="1:6" ht="21.95" customHeight="1" x14ac:dyDescent="0.25">
      <c r="A134" s="73" t="s">
        <v>4</v>
      </c>
      <c r="B134" s="389" t="s">
        <v>177</v>
      </c>
      <c r="C134" s="390"/>
      <c r="D134" s="38" t="s">
        <v>47</v>
      </c>
      <c r="E134" s="381">
        <v>7</v>
      </c>
      <c r="F134" s="382"/>
    </row>
    <row r="135" spans="1:6" ht="21.95" customHeight="1" x14ac:dyDescent="0.25">
      <c r="A135" s="74" t="s">
        <v>8</v>
      </c>
      <c r="B135" s="65" t="s">
        <v>9</v>
      </c>
      <c r="C135" s="65" t="s">
        <v>48</v>
      </c>
      <c r="D135" s="65" t="s">
        <v>20</v>
      </c>
      <c r="E135" s="385"/>
      <c r="F135" s="386"/>
    </row>
    <row r="136" spans="1:6" ht="21.95" customHeight="1" x14ac:dyDescent="0.25">
      <c r="A136" s="74">
        <v>1</v>
      </c>
      <c r="B136" s="64" t="s">
        <v>11</v>
      </c>
      <c r="C136" s="36">
        <v>15</v>
      </c>
      <c r="D136" s="40" t="str">
        <f>IF(C136&gt;=18,"A1",IF(C136&gt;=16,"A2",IF(C136&gt;=14,"B1",IF(C136&gt;=12,"B2",IF(C136&gt;=10,"C1",IF(C136&gt;=8,"C2",IF(C136&gt;=6.5,"D","E")))))))</f>
        <v>B1</v>
      </c>
      <c r="E136" s="389"/>
      <c r="F136" s="391"/>
    </row>
    <row r="137" spans="1:6" ht="21.95" customHeight="1" x14ac:dyDescent="0.25">
      <c r="A137" s="74">
        <v>2</v>
      </c>
      <c r="B137" s="64" t="s">
        <v>12</v>
      </c>
      <c r="C137" s="62">
        <v>14</v>
      </c>
      <c r="D137" s="40" t="str">
        <f t="shared" ref="D137:D141" si="12">IF(C137&gt;=18,"A1",IF(C137&gt;=16,"A2",IF(C137&gt;=14,"B1",IF(C137&gt;=12,"B2",IF(C137&gt;=10,"C1",IF(C137&gt;=8,"C2",IF(C137&gt;=6.5,"D","E")))))))</f>
        <v>B1</v>
      </c>
      <c r="E137" s="387"/>
      <c r="F137" s="388"/>
    </row>
    <row r="138" spans="1:6" ht="21.95" customHeight="1" x14ac:dyDescent="0.25">
      <c r="A138" s="74">
        <v>3</v>
      </c>
      <c r="B138" s="64" t="s">
        <v>13</v>
      </c>
      <c r="C138" s="36">
        <v>13</v>
      </c>
      <c r="D138" s="40" t="str">
        <f t="shared" si="12"/>
        <v>B2</v>
      </c>
      <c r="E138" s="387"/>
      <c r="F138" s="388"/>
    </row>
    <row r="139" spans="1:6" ht="21.95" customHeight="1" x14ac:dyDescent="0.25">
      <c r="A139" s="74">
        <v>4</v>
      </c>
      <c r="B139" s="64" t="s">
        <v>23</v>
      </c>
      <c r="C139" s="36">
        <v>12.5</v>
      </c>
      <c r="D139" s="40" t="str">
        <f t="shared" si="12"/>
        <v>B2</v>
      </c>
      <c r="E139" s="387"/>
      <c r="F139" s="388"/>
    </row>
    <row r="140" spans="1:6" ht="21.95" customHeight="1" x14ac:dyDescent="0.25">
      <c r="A140" s="74">
        <v>5</v>
      </c>
      <c r="B140" s="64" t="s">
        <v>39</v>
      </c>
      <c r="C140" s="66">
        <v>18</v>
      </c>
      <c r="D140" s="40" t="str">
        <f t="shared" si="12"/>
        <v>A1</v>
      </c>
      <c r="E140" s="387"/>
      <c r="F140" s="388"/>
    </row>
    <row r="141" spans="1:6" ht="21.95" customHeight="1" x14ac:dyDescent="0.25">
      <c r="A141" s="74">
        <v>6</v>
      </c>
      <c r="B141" s="64" t="s">
        <v>40</v>
      </c>
      <c r="C141" s="44">
        <v>11.5</v>
      </c>
      <c r="D141" s="40" t="str">
        <f t="shared" si="12"/>
        <v>C1</v>
      </c>
      <c r="E141" s="387"/>
      <c r="F141" s="388"/>
    </row>
    <row r="142" spans="1:6" ht="21.95" customHeight="1" x14ac:dyDescent="0.25">
      <c r="A142" s="71"/>
      <c r="B142" s="38"/>
      <c r="C142" s="65"/>
      <c r="D142" s="38"/>
      <c r="E142" s="387"/>
      <c r="F142" s="388"/>
    </row>
    <row r="143" spans="1:6" ht="21.95" customHeight="1" x14ac:dyDescent="0.25">
      <c r="A143" s="71"/>
      <c r="B143" s="65" t="s">
        <v>10</v>
      </c>
      <c r="C143" s="65">
        <f>SUM(C136:C141)</f>
        <v>84</v>
      </c>
      <c r="D143" s="38"/>
      <c r="E143" s="387"/>
      <c r="F143" s="388"/>
    </row>
    <row r="144" spans="1:6" ht="21.95" customHeight="1" x14ac:dyDescent="0.25">
      <c r="A144" s="71"/>
      <c r="B144" s="41" t="s">
        <v>50</v>
      </c>
      <c r="C144" s="42">
        <f>(C143/120*100)</f>
        <v>70</v>
      </c>
      <c r="D144" s="42" t="str">
        <f t="shared" ref="D144" si="13">IF(C144&gt;=91,"A1",IF(C144&gt;=81,"A2",IF(C144&gt;=71,"B1",IF(C144&gt;=61,"B2",IF(C144&gt;=51,"C1",IF(C144&gt;=41,"C2",IF(C144&gt;=33,"D","E")))))))</f>
        <v>B2</v>
      </c>
      <c r="E144" s="387"/>
      <c r="F144" s="388"/>
    </row>
    <row r="145" spans="1:6" ht="21.95" customHeight="1" x14ac:dyDescent="0.25">
      <c r="A145" s="392" t="s">
        <v>344</v>
      </c>
      <c r="B145" s="394" t="s">
        <v>57</v>
      </c>
      <c r="C145" s="394"/>
      <c r="D145" s="396" t="s">
        <v>49</v>
      </c>
      <c r="E145" s="397"/>
      <c r="F145" s="398"/>
    </row>
    <row r="146" spans="1:6" ht="21.95" customHeight="1" thickBot="1" x14ac:dyDescent="0.3">
      <c r="A146" s="393"/>
      <c r="B146" s="395"/>
      <c r="C146" s="395"/>
      <c r="D146" s="399"/>
      <c r="E146" s="400"/>
      <c r="F146" s="401"/>
    </row>
    <row r="147" spans="1:6" ht="21.95" customHeight="1" thickBot="1" x14ac:dyDescent="0.3"/>
    <row r="148" spans="1:6" ht="21.95" customHeight="1" x14ac:dyDescent="0.25">
      <c r="A148" s="70"/>
      <c r="B148" s="383" t="s">
        <v>0</v>
      </c>
      <c r="C148" s="383"/>
      <c r="D148" s="383"/>
      <c r="E148" s="383"/>
      <c r="F148" s="384"/>
    </row>
    <row r="149" spans="1:6" ht="21.95" customHeight="1" x14ac:dyDescent="0.25">
      <c r="A149" s="71"/>
      <c r="B149" s="381" t="s">
        <v>1</v>
      </c>
      <c r="C149" s="381"/>
      <c r="D149" s="381"/>
      <c r="E149" s="381"/>
      <c r="F149" s="382"/>
    </row>
    <row r="150" spans="1:6" ht="21.95" customHeight="1" x14ac:dyDescent="0.25">
      <c r="A150" s="71"/>
      <c r="B150" s="381" t="s">
        <v>2</v>
      </c>
      <c r="C150" s="381"/>
      <c r="D150" s="381"/>
      <c r="E150" s="381"/>
      <c r="F150" s="382"/>
    </row>
    <row r="151" spans="1:6" ht="21.95" customHeight="1" x14ac:dyDescent="0.25">
      <c r="A151" s="71"/>
      <c r="B151" s="385" t="s">
        <v>373</v>
      </c>
      <c r="C151" s="385"/>
      <c r="D151" s="385"/>
      <c r="E151" s="385"/>
      <c r="F151" s="386"/>
    </row>
    <row r="152" spans="1:6" ht="21.95" customHeight="1" x14ac:dyDescent="0.25">
      <c r="A152" s="71"/>
      <c r="B152" s="381" t="s">
        <v>58</v>
      </c>
      <c r="C152" s="381"/>
      <c r="D152" s="381"/>
      <c r="E152" s="381"/>
      <c r="F152" s="382"/>
    </row>
    <row r="153" spans="1:6" ht="21.95" customHeight="1" x14ac:dyDescent="0.25">
      <c r="A153" s="380" t="s">
        <v>59</v>
      </c>
      <c r="B153" s="381"/>
      <c r="C153" s="381"/>
      <c r="D153" s="381"/>
      <c r="E153" s="381"/>
      <c r="F153" s="382"/>
    </row>
    <row r="154" spans="1:6" ht="21.95" customHeight="1" x14ac:dyDescent="0.25">
      <c r="A154" s="71" t="s">
        <v>3</v>
      </c>
      <c r="B154" s="389" t="s">
        <v>343</v>
      </c>
      <c r="C154" s="390"/>
      <c r="D154" s="72"/>
      <c r="E154" s="381"/>
      <c r="F154" s="382"/>
    </row>
    <row r="155" spans="1:6" ht="21.95" customHeight="1" x14ac:dyDescent="0.25">
      <c r="A155" s="73" t="s">
        <v>4</v>
      </c>
      <c r="B155" s="389" t="s">
        <v>183</v>
      </c>
      <c r="C155" s="390"/>
      <c r="D155" s="38" t="s">
        <v>47</v>
      </c>
      <c r="E155" s="381">
        <v>8</v>
      </c>
      <c r="F155" s="382"/>
    </row>
    <row r="156" spans="1:6" ht="21.95" customHeight="1" x14ac:dyDescent="0.25">
      <c r="A156" s="74" t="s">
        <v>8</v>
      </c>
      <c r="B156" s="65" t="s">
        <v>9</v>
      </c>
      <c r="C156" s="65" t="s">
        <v>48</v>
      </c>
      <c r="D156" s="65" t="s">
        <v>20</v>
      </c>
      <c r="E156" s="385"/>
      <c r="F156" s="386"/>
    </row>
    <row r="157" spans="1:6" ht="21.95" customHeight="1" x14ac:dyDescent="0.25">
      <c r="A157" s="74">
        <v>1</v>
      </c>
      <c r="B157" s="64" t="s">
        <v>11</v>
      </c>
      <c r="C157" s="36">
        <v>12.5</v>
      </c>
      <c r="D157" s="40" t="str">
        <f>IF(C157&gt;=18,"A1",IF(C157&gt;=16,"A2",IF(C157&gt;=14,"B1",IF(C157&gt;=12,"B2",IF(C157&gt;=10,"C1",IF(C157&gt;=8,"C2",IF(C157&gt;=6.5,"D","E")))))))</f>
        <v>B2</v>
      </c>
      <c r="E157" s="389"/>
      <c r="F157" s="391"/>
    </row>
    <row r="158" spans="1:6" ht="21.95" customHeight="1" x14ac:dyDescent="0.25">
      <c r="A158" s="74">
        <v>2</v>
      </c>
      <c r="B158" s="64" t="s">
        <v>12</v>
      </c>
      <c r="C158" s="36">
        <v>11</v>
      </c>
      <c r="D158" s="40" t="str">
        <f t="shared" ref="D158:D162" si="14">IF(C158&gt;=18,"A1",IF(C158&gt;=16,"A2",IF(C158&gt;=14,"B1",IF(C158&gt;=12,"B2",IF(C158&gt;=10,"C1",IF(C158&gt;=8,"C2",IF(C158&gt;=6.5,"D","E")))))))</f>
        <v>C1</v>
      </c>
      <c r="E158" s="387"/>
      <c r="F158" s="388"/>
    </row>
    <row r="159" spans="1:6" ht="21.95" customHeight="1" x14ac:dyDescent="0.25">
      <c r="A159" s="74">
        <v>3</v>
      </c>
      <c r="B159" s="64" t="s">
        <v>13</v>
      </c>
      <c r="C159" s="36">
        <v>12.5</v>
      </c>
      <c r="D159" s="40" t="str">
        <f t="shared" si="14"/>
        <v>B2</v>
      </c>
      <c r="E159" s="387"/>
      <c r="F159" s="388"/>
    </row>
    <row r="160" spans="1:6" ht="21.95" customHeight="1" x14ac:dyDescent="0.25">
      <c r="A160" s="74">
        <v>4</v>
      </c>
      <c r="B160" s="64" t="s">
        <v>23</v>
      </c>
      <c r="C160" s="36">
        <v>12</v>
      </c>
      <c r="D160" s="40" t="str">
        <f t="shared" si="14"/>
        <v>B2</v>
      </c>
      <c r="E160" s="387"/>
      <c r="F160" s="388"/>
    </row>
    <row r="161" spans="1:6" ht="21.95" customHeight="1" x14ac:dyDescent="0.25">
      <c r="A161" s="74">
        <v>5</v>
      </c>
      <c r="B161" s="64" t="s">
        <v>39</v>
      </c>
      <c r="C161" s="66">
        <v>16</v>
      </c>
      <c r="D161" s="40" t="str">
        <f t="shared" si="14"/>
        <v>A2</v>
      </c>
      <c r="E161" s="387"/>
      <c r="F161" s="388"/>
    </row>
    <row r="162" spans="1:6" ht="21.95" customHeight="1" x14ac:dyDescent="0.25">
      <c r="A162" s="74">
        <v>6</v>
      </c>
      <c r="B162" s="64" t="s">
        <v>40</v>
      </c>
      <c r="C162" s="44">
        <v>13.5</v>
      </c>
      <c r="D162" s="40" t="str">
        <f t="shared" si="14"/>
        <v>B2</v>
      </c>
      <c r="E162" s="387"/>
      <c r="F162" s="388"/>
    </row>
    <row r="163" spans="1:6" ht="21.95" customHeight="1" x14ac:dyDescent="0.25">
      <c r="A163" s="71"/>
      <c r="B163" s="38"/>
      <c r="C163" s="65"/>
      <c r="D163" s="38"/>
      <c r="E163" s="387"/>
      <c r="F163" s="388"/>
    </row>
    <row r="164" spans="1:6" ht="21.95" customHeight="1" x14ac:dyDescent="0.25">
      <c r="A164" s="71"/>
      <c r="B164" s="65" t="s">
        <v>10</v>
      </c>
      <c r="C164" s="65">
        <f>SUM(C157:C162)</f>
        <v>77.5</v>
      </c>
      <c r="D164" s="38"/>
      <c r="E164" s="387"/>
      <c r="F164" s="388"/>
    </row>
    <row r="165" spans="1:6" ht="21.95" customHeight="1" x14ac:dyDescent="0.25">
      <c r="A165" s="71"/>
      <c r="B165" s="41" t="s">
        <v>50</v>
      </c>
      <c r="C165" s="63">
        <f>(C164/120*100)</f>
        <v>64.583333333333343</v>
      </c>
      <c r="D165" s="42" t="str">
        <f t="shared" ref="D165" si="15">IF(C165&gt;=91,"A1",IF(C165&gt;=81,"A2",IF(C165&gt;=71,"B1",IF(C165&gt;=61,"B2",IF(C165&gt;=51,"C1",IF(C165&gt;=41,"C2",IF(C165&gt;=33,"D","E")))))))</f>
        <v>B2</v>
      </c>
      <c r="E165" s="387"/>
      <c r="F165" s="388"/>
    </row>
    <row r="166" spans="1:6" ht="21.95" customHeight="1" x14ac:dyDescent="0.25">
      <c r="A166" s="392" t="s">
        <v>344</v>
      </c>
      <c r="B166" s="394" t="s">
        <v>57</v>
      </c>
      <c r="C166" s="394"/>
      <c r="D166" s="396" t="s">
        <v>49</v>
      </c>
      <c r="E166" s="397"/>
      <c r="F166" s="398"/>
    </row>
    <row r="167" spans="1:6" ht="21.95" customHeight="1" thickBot="1" x14ac:dyDescent="0.3">
      <c r="A167" s="393"/>
      <c r="B167" s="395"/>
      <c r="C167" s="395"/>
      <c r="D167" s="399"/>
      <c r="E167" s="400"/>
      <c r="F167" s="401"/>
    </row>
    <row r="168" spans="1:6" ht="21.95" customHeight="1" thickBot="1" x14ac:dyDescent="0.3"/>
    <row r="169" spans="1:6" ht="21.95" customHeight="1" x14ac:dyDescent="0.25">
      <c r="A169" s="70"/>
      <c r="B169" s="383" t="s">
        <v>0</v>
      </c>
      <c r="C169" s="383"/>
      <c r="D169" s="383"/>
      <c r="E169" s="383"/>
      <c r="F169" s="384"/>
    </row>
    <row r="170" spans="1:6" ht="21.95" customHeight="1" x14ac:dyDescent="0.25">
      <c r="A170" s="71"/>
      <c r="B170" s="381" t="s">
        <v>1</v>
      </c>
      <c r="C170" s="381"/>
      <c r="D170" s="381"/>
      <c r="E170" s="381"/>
      <c r="F170" s="382"/>
    </row>
    <row r="171" spans="1:6" ht="21.95" customHeight="1" x14ac:dyDescent="0.25">
      <c r="A171" s="71"/>
      <c r="B171" s="381" t="s">
        <v>2</v>
      </c>
      <c r="C171" s="381"/>
      <c r="D171" s="381"/>
      <c r="E171" s="381"/>
      <c r="F171" s="382"/>
    </row>
    <row r="172" spans="1:6" ht="21.95" customHeight="1" x14ac:dyDescent="0.25">
      <c r="A172" s="71"/>
      <c r="B172" s="385" t="s">
        <v>370</v>
      </c>
      <c r="C172" s="385"/>
      <c r="D172" s="385"/>
      <c r="E172" s="385"/>
      <c r="F172" s="386"/>
    </row>
    <row r="173" spans="1:6" ht="21.95" customHeight="1" x14ac:dyDescent="0.25">
      <c r="A173" s="71"/>
      <c r="B173" s="381" t="s">
        <v>58</v>
      </c>
      <c r="C173" s="381"/>
      <c r="D173" s="381"/>
      <c r="E173" s="381"/>
      <c r="F173" s="382"/>
    </row>
    <row r="174" spans="1:6" ht="21.95" customHeight="1" x14ac:dyDescent="0.25">
      <c r="A174" s="380" t="s">
        <v>59</v>
      </c>
      <c r="B174" s="381"/>
      <c r="C174" s="381"/>
      <c r="D174" s="381"/>
      <c r="E174" s="381"/>
      <c r="F174" s="382"/>
    </row>
    <row r="175" spans="1:6" ht="21.95" customHeight="1" x14ac:dyDescent="0.25">
      <c r="A175" s="71" t="s">
        <v>3</v>
      </c>
      <c r="B175" s="389" t="s">
        <v>343</v>
      </c>
      <c r="C175" s="390"/>
      <c r="D175" s="72"/>
      <c r="E175" s="381"/>
      <c r="F175" s="382"/>
    </row>
    <row r="176" spans="1:6" ht="21.95" customHeight="1" x14ac:dyDescent="0.25">
      <c r="A176" s="73" t="s">
        <v>4</v>
      </c>
      <c r="B176" s="389" t="s">
        <v>190</v>
      </c>
      <c r="C176" s="390"/>
      <c r="D176" s="38" t="s">
        <v>47</v>
      </c>
      <c r="E176" s="381">
        <v>9</v>
      </c>
      <c r="F176" s="382"/>
    </row>
    <row r="177" spans="1:6" ht="21.95" customHeight="1" x14ac:dyDescent="0.25">
      <c r="A177" s="74" t="s">
        <v>8</v>
      </c>
      <c r="B177" s="65" t="s">
        <v>9</v>
      </c>
      <c r="C177" s="65" t="s">
        <v>48</v>
      </c>
      <c r="D177" s="65" t="s">
        <v>20</v>
      </c>
      <c r="E177" s="385"/>
      <c r="F177" s="386"/>
    </row>
    <row r="178" spans="1:6" ht="21.95" customHeight="1" x14ac:dyDescent="0.25">
      <c r="A178" s="74">
        <v>1</v>
      </c>
      <c r="B178" s="64" t="s">
        <v>11</v>
      </c>
      <c r="C178" s="36">
        <v>12</v>
      </c>
      <c r="D178" s="40" t="str">
        <f>IF(C178&gt;=18,"A1",IF(C178&gt;=16,"A2",IF(C178&gt;=14,"B1",IF(C178&gt;=12,"B2",IF(C178&gt;=10,"C1",IF(C178&gt;=8,"C2",IF(C178&gt;=6.5,"D","E")))))))</f>
        <v>B2</v>
      </c>
      <c r="E178" s="389"/>
      <c r="F178" s="391"/>
    </row>
    <row r="179" spans="1:6" ht="21.95" customHeight="1" x14ac:dyDescent="0.25">
      <c r="A179" s="74">
        <v>2</v>
      </c>
      <c r="B179" s="64" t="s">
        <v>12</v>
      </c>
      <c r="C179" s="36">
        <v>8.5</v>
      </c>
      <c r="D179" s="40" t="str">
        <f t="shared" ref="D179:D183" si="16">IF(C179&gt;=18,"A1",IF(C179&gt;=16,"A2",IF(C179&gt;=14,"B1",IF(C179&gt;=12,"B2",IF(C179&gt;=10,"C1",IF(C179&gt;=8,"C2",IF(C179&gt;=6.5,"D","E")))))))</f>
        <v>C2</v>
      </c>
      <c r="E179" s="387"/>
      <c r="F179" s="388"/>
    </row>
    <row r="180" spans="1:6" ht="21.95" customHeight="1" x14ac:dyDescent="0.25">
      <c r="A180" s="74">
        <v>3</v>
      </c>
      <c r="B180" s="64" t="s">
        <v>13</v>
      </c>
      <c r="C180" s="36">
        <v>12</v>
      </c>
      <c r="D180" s="40" t="str">
        <f t="shared" si="16"/>
        <v>B2</v>
      </c>
      <c r="E180" s="387"/>
      <c r="F180" s="388"/>
    </row>
    <row r="181" spans="1:6" ht="21.95" customHeight="1" x14ac:dyDescent="0.25">
      <c r="A181" s="74">
        <v>4</v>
      </c>
      <c r="B181" s="64" t="s">
        <v>23</v>
      </c>
      <c r="C181" s="36">
        <v>18.5</v>
      </c>
      <c r="D181" s="40" t="str">
        <f t="shared" si="16"/>
        <v>A1</v>
      </c>
      <c r="E181" s="387"/>
      <c r="F181" s="388"/>
    </row>
    <row r="182" spans="1:6" ht="21.95" customHeight="1" x14ac:dyDescent="0.25">
      <c r="A182" s="74">
        <v>5</v>
      </c>
      <c r="B182" s="64" t="s">
        <v>39</v>
      </c>
      <c r="C182" s="66">
        <v>17</v>
      </c>
      <c r="D182" s="40" t="str">
        <f t="shared" si="16"/>
        <v>A2</v>
      </c>
      <c r="E182" s="387"/>
      <c r="F182" s="388"/>
    </row>
    <row r="183" spans="1:6" ht="21.95" customHeight="1" x14ac:dyDescent="0.25">
      <c r="A183" s="74">
        <v>6</v>
      </c>
      <c r="B183" s="64" t="s">
        <v>40</v>
      </c>
      <c r="C183" s="44">
        <v>17.5</v>
      </c>
      <c r="D183" s="40" t="str">
        <f t="shared" si="16"/>
        <v>A2</v>
      </c>
      <c r="E183" s="387"/>
      <c r="F183" s="388"/>
    </row>
    <row r="184" spans="1:6" ht="21.95" customHeight="1" x14ac:dyDescent="0.25">
      <c r="A184" s="71"/>
      <c r="B184" s="38"/>
      <c r="C184" s="65"/>
      <c r="D184" s="38"/>
      <c r="E184" s="387"/>
      <c r="F184" s="388"/>
    </row>
    <row r="185" spans="1:6" ht="21.95" customHeight="1" x14ac:dyDescent="0.25">
      <c r="A185" s="71"/>
      <c r="B185" s="65" t="s">
        <v>10</v>
      </c>
      <c r="C185" s="65">
        <f>SUM(C178:C183)</f>
        <v>85.5</v>
      </c>
      <c r="D185" s="38"/>
      <c r="E185" s="387"/>
      <c r="F185" s="388"/>
    </row>
    <row r="186" spans="1:6" ht="21.95" customHeight="1" x14ac:dyDescent="0.25">
      <c r="A186" s="71"/>
      <c r="B186" s="41" t="s">
        <v>50</v>
      </c>
      <c r="C186" s="42">
        <f>(C185/120*100)</f>
        <v>71.25</v>
      </c>
      <c r="D186" s="42" t="str">
        <f t="shared" ref="D186" si="17">IF(C186&gt;=91,"A1",IF(C186&gt;=81,"A2",IF(C186&gt;=71,"B1",IF(C186&gt;=61,"B2",IF(C186&gt;=51,"C1",IF(C186&gt;=41,"C2",IF(C186&gt;=33,"D","E")))))))</f>
        <v>B1</v>
      </c>
      <c r="E186" s="387"/>
      <c r="F186" s="388"/>
    </row>
    <row r="187" spans="1:6" ht="21.95" customHeight="1" x14ac:dyDescent="0.25">
      <c r="A187" s="392" t="s">
        <v>344</v>
      </c>
      <c r="B187" s="394" t="s">
        <v>57</v>
      </c>
      <c r="C187" s="394"/>
      <c r="D187" s="396" t="s">
        <v>49</v>
      </c>
      <c r="E187" s="397"/>
      <c r="F187" s="398"/>
    </row>
    <row r="188" spans="1:6" ht="21.95" customHeight="1" thickBot="1" x14ac:dyDescent="0.3">
      <c r="A188" s="393"/>
      <c r="B188" s="395"/>
      <c r="C188" s="395"/>
      <c r="D188" s="399"/>
      <c r="E188" s="400"/>
      <c r="F188" s="401"/>
    </row>
    <row r="189" spans="1:6" ht="21.95" customHeight="1" thickBot="1" x14ac:dyDescent="0.3"/>
    <row r="190" spans="1:6" ht="21.95" customHeight="1" x14ac:dyDescent="0.25">
      <c r="A190" s="70"/>
      <c r="B190" s="383" t="s">
        <v>0</v>
      </c>
      <c r="C190" s="383"/>
      <c r="D190" s="383"/>
      <c r="E190" s="383"/>
      <c r="F190" s="384"/>
    </row>
    <row r="191" spans="1:6" ht="21.95" customHeight="1" x14ac:dyDescent="0.25">
      <c r="A191" s="71"/>
      <c r="B191" s="381" t="s">
        <v>1</v>
      </c>
      <c r="C191" s="381"/>
      <c r="D191" s="381"/>
      <c r="E191" s="381"/>
      <c r="F191" s="382"/>
    </row>
    <row r="192" spans="1:6" ht="21.95" customHeight="1" x14ac:dyDescent="0.25">
      <c r="A192" s="71"/>
      <c r="B192" s="381" t="s">
        <v>2</v>
      </c>
      <c r="C192" s="381"/>
      <c r="D192" s="381"/>
      <c r="E192" s="381"/>
      <c r="F192" s="382"/>
    </row>
    <row r="193" spans="1:6" ht="21.95" customHeight="1" x14ac:dyDescent="0.25">
      <c r="A193" s="71"/>
      <c r="B193" s="385" t="s">
        <v>368</v>
      </c>
      <c r="C193" s="385"/>
      <c r="D193" s="385"/>
      <c r="E193" s="385"/>
      <c r="F193" s="386"/>
    </row>
    <row r="194" spans="1:6" ht="21.95" customHeight="1" x14ac:dyDescent="0.25">
      <c r="A194" s="71"/>
      <c r="B194" s="381" t="s">
        <v>58</v>
      </c>
      <c r="C194" s="381"/>
      <c r="D194" s="381"/>
      <c r="E194" s="381"/>
      <c r="F194" s="382"/>
    </row>
    <row r="195" spans="1:6" ht="21.95" customHeight="1" x14ac:dyDescent="0.25">
      <c r="A195" s="380" t="s">
        <v>59</v>
      </c>
      <c r="B195" s="381"/>
      <c r="C195" s="381"/>
      <c r="D195" s="381"/>
      <c r="E195" s="381"/>
      <c r="F195" s="382"/>
    </row>
    <row r="196" spans="1:6" ht="21.95" customHeight="1" x14ac:dyDescent="0.25">
      <c r="A196" s="71" t="s">
        <v>3</v>
      </c>
      <c r="B196" s="389" t="s">
        <v>343</v>
      </c>
      <c r="C196" s="390"/>
      <c r="D196" s="72"/>
      <c r="E196" s="381"/>
      <c r="F196" s="382"/>
    </row>
    <row r="197" spans="1:6" ht="21.95" customHeight="1" x14ac:dyDescent="0.25">
      <c r="A197" s="73" t="s">
        <v>4</v>
      </c>
      <c r="B197" s="389" t="s">
        <v>198</v>
      </c>
      <c r="C197" s="390"/>
      <c r="D197" s="38" t="s">
        <v>47</v>
      </c>
      <c r="E197" s="381">
        <v>10</v>
      </c>
      <c r="F197" s="382"/>
    </row>
    <row r="198" spans="1:6" ht="21.95" customHeight="1" x14ac:dyDescent="0.25">
      <c r="A198" s="74" t="s">
        <v>8</v>
      </c>
      <c r="B198" s="65" t="s">
        <v>9</v>
      </c>
      <c r="C198" s="65" t="s">
        <v>48</v>
      </c>
      <c r="D198" s="65" t="s">
        <v>20</v>
      </c>
      <c r="E198" s="385"/>
      <c r="F198" s="386"/>
    </row>
    <row r="199" spans="1:6" ht="21.95" customHeight="1" x14ac:dyDescent="0.25">
      <c r="A199" s="74">
        <v>1</v>
      </c>
      <c r="B199" s="64" t="s">
        <v>11</v>
      </c>
      <c r="C199" s="36">
        <v>19.5</v>
      </c>
      <c r="D199" s="40" t="str">
        <f>IF(C199&gt;=18,"A1",IF(C199&gt;=16,"A2",IF(C199&gt;=14,"B1",IF(C199&gt;=12,"B2",IF(C199&gt;=10,"C1",IF(C199&gt;=8,"C2",IF(C199&gt;=6.5,"D","E")))))))</f>
        <v>A1</v>
      </c>
      <c r="E199" s="389"/>
      <c r="F199" s="391"/>
    </row>
    <row r="200" spans="1:6" ht="21.95" customHeight="1" x14ac:dyDescent="0.25">
      <c r="A200" s="74">
        <v>2</v>
      </c>
      <c r="B200" s="64" t="s">
        <v>12</v>
      </c>
      <c r="C200" s="36">
        <v>19.5</v>
      </c>
      <c r="D200" s="40" t="str">
        <f t="shared" ref="D200:D204" si="18">IF(C200&gt;=18,"A1",IF(C200&gt;=16,"A2",IF(C200&gt;=14,"B1",IF(C200&gt;=12,"B2",IF(C200&gt;=10,"C1",IF(C200&gt;=8,"C2",IF(C200&gt;=6.5,"D","E")))))))</f>
        <v>A1</v>
      </c>
      <c r="E200" s="387"/>
      <c r="F200" s="388"/>
    </row>
    <row r="201" spans="1:6" ht="21.95" customHeight="1" x14ac:dyDescent="0.25">
      <c r="A201" s="74">
        <v>3</v>
      </c>
      <c r="B201" s="64" t="s">
        <v>13</v>
      </c>
      <c r="C201" s="36">
        <v>19</v>
      </c>
      <c r="D201" s="40" t="str">
        <f t="shared" si="18"/>
        <v>A1</v>
      </c>
      <c r="E201" s="387"/>
      <c r="F201" s="388"/>
    </row>
    <row r="202" spans="1:6" ht="21.95" customHeight="1" x14ac:dyDescent="0.25">
      <c r="A202" s="74">
        <v>4</v>
      </c>
      <c r="B202" s="64" t="s">
        <v>23</v>
      </c>
      <c r="C202" s="36">
        <v>20</v>
      </c>
      <c r="D202" s="40" t="str">
        <f t="shared" si="18"/>
        <v>A1</v>
      </c>
      <c r="E202" s="387"/>
      <c r="F202" s="388"/>
    </row>
    <row r="203" spans="1:6" ht="21.95" customHeight="1" x14ac:dyDescent="0.25">
      <c r="A203" s="74">
        <v>5</v>
      </c>
      <c r="B203" s="64" t="s">
        <v>39</v>
      </c>
      <c r="C203" s="66">
        <v>19</v>
      </c>
      <c r="D203" s="40" t="str">
        <f t="shared" si="18"/>
        <v>A1</v>
      </c>
      <c r="E203" s="387"/>
      <c r="F203" s="388"/>
    </row>
    <row r="204" spans="1:6" ht="21.95" customHeight="1" x14ac:dyDescent="0.25">
      <c r="A204" s="74">
        <v>6</v>
      </c>
      <c r="B204" s="64" t="s">
        <v>40</v>
      </c>
      <c r="C204" s="44">
        <v>19.5</v>
      </c>
      <c r="D204" s="40" t="str">
        <f t="shared" si="18"/>
        <v>A1</v>
      </c>
      <c r="E204" s="387"/>
      <c r="F204" s="388"/>
    </row>
    <row r="205" spans="1:6" ht="21.95" customHeight="1" x14ac:dyDescent="0.25">
      <c r="A205" s="71"/>
      <c r="B205" s="38"/>
      <c r="C205" s="65"/>
      <c r="D205" s="38"/>
      <c r="E205" s="387"/>
      <c r="F205" s="388"/>
    </row>
    <row r="206" spans="1:6" ht="21.95" customHeight="1" x14ac:dyDescent="0.25">
      <c r="A206" s="71"/>
      <c r="B206" s="65" t="s">
        <v>10</v>
      </c>
      <c r="C206" s="65">
        <f>SUM(C199:C204)</f>
        <v>116.5</v>
      </c>
      <c r="D206" s="38"/>
      <c r="E206" s="387"/>
      <c r="F206" s="388"/>
    </row>
    <row r="207" spans="1:6" ht="21.95" customHeight="1" x14ac:dyDescent="0.25">
      <c r="A207" s="71"/>
      <c r="B207" s="41" t="s">
        <v>50</v>
      </c>
      <c r="C207" s="63">
        <f>(C206/120*100)</f>
        <v>97.083333333333329</v>
      </c>
      <c r="D207" s="42" t="str">
        <f t="shared" ref="D207" si="19">IF(C207&gt;=91,"A1",IF(C207&gt;=81,"A2",IF(C207&gt;=71,"B1",IF(C207&gt;=61,"B2",IF(C207&gt;=51,"C1",IF(C207&gt;=41,"C2",IF(C207&gt;=33,"D","E")))))))</f>
        <v>A1</v>
      </c>
      <c r="E207" s="387"/>
      <c r="F207" s="388"/>
    </row>
    <row r="208" spans="1:6" ht="21.95" customHeight="1" x14ac:dyDescent="0.25">
      <c r="A208" s="392" t="s">
        <v>344</v>
      </c>
      <c r="B208" s="394" t="s">
        <v>57</v>
      </c>
      <c r="C208" s="394"/>
      <c r="D208" s="396" t="s">
        <v>49</v>
      </c>
      <c r="E208" s="397"/>
      <c r="F208" s="398"/>
    </row>
    <row r="209" spans="1:6" ht="21.95" customHeight="1" thickBot="1" x14ac:dyDescent="0.3">
      <c r="A209" s="393"/>
      <c r="B209" s="395"/>
      <c r="C209" s="395"/>
      <c r="D209" s="399"/>
      <c r="E209" s="400"/>
      <c r="F209" s="401"/>
    </row>
    <row r="210" spans="1:6" ht="21.95" customHeight="1" thickBot="1" x14ac:dyDescent="0.3"/>
    <row r="211" spans="1:6" ht="21.95" customHeight="1" x14ac:dyDescent="0.25">
      <c r="A211" s="70"/>
      <c r="B211" s="383" t="s">
        <v>0</v>
      </c>
      <c r="C211" s="383"/>
      <c r="D211" s="383"/>
      <c r="E211" s="383"/>
      <c r="F211" s="384"/>
    </row>
    <row r="212" spans="1:6" ht="21.95" customHeight="1" x14ac:dyDescent="0.25">
      <c r="A212" s="71"/>
      <c r="B212" s="381" t="s">
        <v>1</v>
      </c>
      <c r="C212" s="381"/>
      <c r="D212" s="381"/>
      <c r="E212" s="381"/>
      <c r="F212" s="382"/>
    </row>
    <row r="213" spans="1:6" ht="21.95" customHeight="1" x14ac:dyDescent="0.25">
      <c r="A213" s="71"/>
      <c r="B213" s="381" t="s">
        <v>2</v>
      </c>
      <c r="C213" s="381"/>
      <c r="D213" s="381"/>
      <c r="E213" s="381"/>
      <c r="F213" s="382"/>
    </row>
    <row r="214" spans="1:6" ht="21.95" customHeight="1" x14ac:dyDescent="0.25">
      <c r="A214" s="71"/>
      <c r="B214" s="385" t="s">
        <v>373</v>
      </c>
      <c r="C214" s="385"/>
      <c r="D214" s="385"/>
      <c r="E214" s="385"/>
      <c r="F214" s="386"/>
    </row>
    <row r="215" spans="1:6" ht="21.95" customHeight="1" x14ac:dyDescent="0.25">
      <c r="A215" s="71"/>
      <c r="B215" s="381" t="s">
        <v>58</v>
      </c>
      <c r="C215" s="381"/>
      <c r="D215" s="381"/>
      <c r="E215" s="381"/>
      <c r="F215" s="382"/>
    </row>
    <row r="216" spans="1:6" ht="21.95" customHeight="1" x14ac:dyDescent="0.25">
      <c r="A216" s="380" t="s">
        <v>59</v>
      </c>
      <c r="B216" s="381"/>
      <c r="C216" s="381"/>
      <c r="D216" s="381"/>
      <c r="E216" s="381"/>
      <c r="F216" s="382"/>
    </row>
    <row r="217" spans="1:6" ht="21.95" customHeight="1" x14ac:dyDescent="0.25">
      <c r="A217" s="71" t="s">
        <v>3</v>
      </c>
      <c r="B217" s="389" t="s">
        <v>343</v>
      </c>
      <c r="C217" s="390"/>
      <c r="D217" s="72"/>
      <c r="E217" s="381"/>
      <c r="F217" s="382"/>
    </row>
    <row r="218" spans="1:6" ht="21.95" customHeight="1" x14ac:dyDescent="0.25">
      <c r="A218" s="73" t="s">
        <v>4</v>
      </c>
      <c r="B218" s="389" t="s">
        <v>206</v>
      </c>
      <c r="C218" s="390"/>
      <c r="D218" s="38" t="s">
        <v>47</v>
      </c>
      <c r="E218" s="381">
        <v>11</v>
      </c>
      <c r="F218" s="382"/>
    </row>
    <row r="219" spans="1:6" ht="21.95" customHeight="1" x14ac:dyDescent="0.25">
      <c r="A219" s="74" t="s">
        <v>8</v>
      </c>
      <c r="B219" s="65" t="s">
        <v>9</v>
      </c>
      <c r="C219" s="65" t="s">
        <v>48</v>
      </c>
      <c r="D219" s="65" t="s">
        <v>20</v>
      </c>
      <c r="E219" s="385"/>
      <c r="F219" s="386"/>
    </row>
    <row r="220" spans="1:6" ht="21.95" customHeight="1" x14ac:dyDescent="0.25">
      <c r="A220" s="74">
        <v>1</v>
      </c>
      <c r="B220" s="64" t="s">
        <v>11</v>
      </c>
      <c r="C220" s="36">
        <v>12.5</v>
      </c>
      <c r="D220" s="40" t="str">
        <f>IF(C220&gt;=18,"A1",IF(C220&gt;=16,"A2",IF(C220&gt;=14,"B1",IF(C220&gt;=12,"B2",IF(C220&gt;=10,"C1",IF(C220&gt;=8,"C2",IF(C220&gt;=6.5,"D","E")))))))</f>
        <v>B2</v>
      </c>
      <c r="E220" s="389"/>
      <c r="F220" s="391"/>
    </row>
    <row r="221" spans="1:6" ht="21.95" customHeight="1" x14ac:dyDescent="0.25">
      <c r="A221" s="74">
        <v>2</v>
      </c>
      <c r="B221" s="64" t="s">
        <v>12</v>
      </c>
      <c r="C221" s="36">
        <v>13.5</v>
      </c>
      <c r="D221" s="40" t="str">
        <f t="shared" ref="D221:D225" si="20">IF(C221&gt;=18,"A1",IF(C221&gt;=16,"A2",IF(C221&gt;=14,"B1",IF(C221&gt;=12,"B2",IF(C221&gt;=10,"C1",IF(C221&gt;=8,"C2",IF(C221&gt;=6.5,"D","E")))))))</f>
        <v>B2</v>
      </c>
      <c r="E221" s="387"/>
      <c r="F221" s="388"/>
    </row>
    <row r="222" spans="1:6" ht="21.95" customHeight="1" x14ac:dyDescent="0.25">
      <c r="A222" s="74">
        <v>3</v>
      </c>
      <c r="B222" s="64" t="s">
        <v>13</v>
      </c>
      <c r="C222" s="36">
        <v>13</v>
      </c>
      <c r="D222" s="40" t="str">
        <f t="shared" si="20"/>
        <v>B2</v>
      </c>
      <c r="E222" s="387"/>
      <c r="F222" s="388"/>
    </row>
    <row r="223" spans="1:6" ht="21.95" customHeight="1" x14ac:dyDescent="0.25">
      <c r="A223" s="74">
        <v>4</v>
      </c>
      <c r="B223" s="64" t="s">
        <v>23</v>
      </c>
      <c r="C223" s="36">
        <v>15.5</v>
      </c>
      <c r="D223" s="40" t="str">
        <f t="shared" si="20"/>
        <v>B1</v>
      </c>
      <c r="E223" s="387"/>
      <c r="F223" s="388"/>
    </row>
    <row r="224" spans="1:6" ht="21.95" customHeight="1" x14ac:dyDescent="0.25">
      <c r="A224" s="74">
        <v>5</v>
      </c>
      <c r="B224" s="64" t="s">
        <v>39</v>
      </c>
      <c r="C224" s="66">
        <v>16.5</v>
      </c>
      <c r="D224" s="40" t="str">
        <f t="shared" si="20"/>
        <v>A2</v>
      </c>
      <c r="E224" s="387"/>
      <c r="F224" s="388"/>
    </row>
    <row r="225" spans="1:6" ht="21.95" customHeight="1" x14ac:dyDescent="0.25">
      <c r="A225" s="74">
        <v>6</v>
      </c>
      <c r="B225" s="64" t="s">
        <v>40</v>
      </c>
      <c r="C225" s="44"/>
      <c r="D225" s="40" t="str">
        <f t="shared" si="20"/>
        <v>E</v>
      </c>
      <c r="E225" s="387"/>
      <c r="F225" s="388"/>
    </row>
    <row r="226" spans="1:6" ht="21.95" customHeight="1" x14ac:dyDescent="0.25">
      <c r="A226" s="71"/>
      <c r="B226" s="38"/>
      <c r="C226" s="65"/>
      <c r="D226" s="38"/>
      <c r="E226" s="387"/>
      <c r="F226" s="388"/>
    </row>
    <row r="227" spans="1:6" ht="21.95" customHeight="1" x14ac:dyDescent="0.25">
      <c r="A227" s="71"/>
      <c r="B227" s="65" t="s">
        <v>10</v>
      </c>
      <c r="C227" s="65">
        <f>SUM(C220:C225)</f>
        <v>71</v>
      </c>
      <c r="D227" s="38"/>
      <c r="E227" s="387"/>
      <c r="F227" s="388"/>
    </row>
    <row r="228" spans="1:6" ht="21.95" customHeight="1" x14ac:dyDescent="0.25">
      <c r="A228" s="71"/>
      <c r="B228" s="41" t="s">
        <v>50</v>
      </c>
      <c r="C228" s="63">
        <f>(C227/120*100)</f>
        <v>59.166666666666664</v>
      </c>
      <c r="D228" s="42" t="str">
        <f t="shared" ref="D228" si="21">IF(C228&gt;=91,"A1",IF(C228&gt;=81,"A2",IF(C228&gt;=71,"B1",IF(C228&gt;=61,"B2",IF(C228&gt;=51,"C1",IF(C228&gt;=41,"C2",IF(C228&gt;=33,"D","E")))))))</f>
        <v>C1</v>
      </c>
      <c r="E228" s="387"/>
      <c r="F228" s="388"/>
    </row>
    <row r="229" spans="1:6" ht="21.95" customHeight="1" x14ac:dyDescent="0.25">
      <c r="A229" s="392" t="s">
        <v>344</v>
      </c>
      <c r="B229" s="394" t="s">
        <v>57</v>
      </c>
      <c r="C229" s="394"/>
      <c r="D229" s="396" t="s">
        <v>49</v>
      </c>
      <c r="E229" s="397"/>
      <c r="F229" s="398"/>
    </row>
    <row r="230" spans="1:6" ht="21.95" customHeight="1" thickBot="1" x14ac:dyDescent="0.3">
      <c r="A230" s="393"/>
      <c r="B230" s="395"/>
      <c r="C230" s="395"/>
      <c r="D230" s="399"/>
      <c r="E230" s="400"/>
      <c r="F230" s="401"/>
    </row>
    <row r="231" spans="1:6" ht="21.95" customHeight="1" thickBot="1" x14ac:dyDescent="0.3"/>
    <row r="232" spans="1:6" ht="21.95" customHeight="1" x14ac:dyDescent="0.25">
      <c r="A232" s="70"/>
      <c r="B232" s="383" t="s">
        <v>0</v>
      </c>
      <c r="C232" s="383"/>
      <c r="D232" s="383"/>
      <c r="E232" s="383"/>
      <c r="F232" s="384"/>
    </row>
    <row r="233" spans="1:6" ht="21.95" customHeight="1" x14ac:dyDescent="0.25">
      <c r="A233" s="71"/>
      <c r="B233" s="381" t="s">
        <v>1</v>
      </c>
      <c r="C233" s="381"/>
      <c r="D233" s="381"/>
      <c r="E233" s="381"/>
      <c r="F233" s="382"/>
    </row>
    <row r="234" spans="1:6" ht="21.95" customHeight="1" x14ac:dyDescent="0.25">
      <c r="A234" s="71"/>
      <c r="B234" s="381" t="s">
        <v>2</v>
      </c>
      <c r="C234" s="381"/>
      <c r="D234" s="381"/>
      <c r="E234" s="381"/>
      <c r="F234" s="382"/>
    </row>
    <row r="235" spans="1:6" ht="21.95" customHeight="1" x14ac:dyDescent="0.25">
      <c r="A235" s="71"/>
      <c r="B235" s="385" t="s">
        <v>374</v>
      </c>
      <c r="C235" s="385"/>
      <c r="D235" s="385"/>
      <c r="E235" s="385"/>
      <c r="F235" s="386"/>
    </row>
    <row r="236" spans="1:6" ht="21.95" customHeight="1" x14ac:dyDescent="0.25">
      <c r="A236" s="71"/>
      <c r="B236" s="381" t="s">
        <v>58</v>
      </c>
      <c r="C236" s="381"/>
      <c r="D236" s="381"/>
      <c r="E236" s="381"/>
      <c r="F236" s="382"/>
    </row>
    <row r="237" spans="1:6" ht="21.95" customHeight="1" x14ac:dyDescent="0.25">
      <c r="A237" s="380" t="s">
        <v>59</v>
      </c>
      <c r="B237" s="381"/>
      <c r="C237" s="381"/>
      <c r="D237" s="381"/>
      <c r="E237" s="381"/>
      <c r="F237" s="382"/>
    </row>
    <row r="238" spans="1:6" ht="21.95" customHeight="1" x14ac:dyDescent="0.25">
      <c r="A238" s="71" t="s">
        <v>3</v>
      </c>
      <c r="B238" s="389" t="s">
        <v>343</v>
      </c>
      <c r="C238" s="390"/>
      <c r="D238" s="72"/>
      <c r="E238" s="381"/>
      <c r="F238" s="382"/>
    </row>
    <row r="239" spans="1:6" ht="21.95" customHeight="1" x14ac:dyDescent="0.25">
      <c r="A239" s="73" t="s">
        <v>4</v>
      </c>
      <c r="B239" s="389" t="s">
        <v>361</v>
      </c>
      <c r="C239" s="390"/>
      <c r="D239" s="38" t="s">
        <v>47</v>
      </c>
      <c r="E239" s="381">
        <v>12</v>
      </c>
      <c r="F239" s="382"/>
    </row>
    <row r="240" spans="1:6" ht="21.95" customHeight="1" x14ac:dyDescent="0.25">
      <c r="A240" s="74" t="s">
        <v>8</v>
      </c>
      <c r="B240" s="65" t="s">
        <v>9</v>
      </c>
      <c r="C240" s="65" t="s">
        <v>48</v>
      </c>
      <c r="D240" s="65" t="s">
        <v>20</v>
      </c>
      <c r="E240" s="385"/>
      <c r="F240" s="386"/>
    </row>
    <row r="241" spans="1:6" ht="21.95" customHeight="1" x14ac:dyDescent="0.25">
      <c r="A241" s="74">
        <v>1</v>
      </c>
      <c r="B241" s="64" t="s">
        <v>11</v>
      </c>
      <c r="C241" s="36">
        <v>15</v>
      </c>
      <c r="D241" s="40" t="str">
        <f>IF(C241&gt;=18,"A1",IF(C241&gt;=16,"A2",IF(C241&gt;=14,"B1",IF(C241&gt;=12,"B2",IF(C241&gt;=10,"C1",IF(C241&gt;=8,"C2",IF(C241&gt;=6.5,"D","E")))))))</f>
        <v>B1</v>
      </c>
      <c r="E241" s="389"/>
      <c r="F241" s="391"/>
    </row>
    <row r="242" spans="1:6" ht="21.95" customHeight="1" x14ac:dyDescent="0.25">
      <c r="A242" s="74">
        <v>2</v>
      </c>
      <c r="B242" s="64" t="s">
        <v>12</v>
      </c>
      <c r="C242" s="36">
        <v>16.5</v>
      </c>
      <c r="D242" s="40" t="str">
        <f t="shared" ref="D242:D246" si="22">IF(C242&gt;=18,"A1",IF(C242&gt;=16,"A2",IF(C242&gt;=14,"B1",IF(C242&gt;=12,"B2",IF(C242&gt;=10,"C1",IF(C242&gt;=8,"C2",IF(C242&gt;=6.5,"D","E")))))))</f>
        <v>A2</v>
      </c>
      <c r="E242" s="387"/>
      <c r="F242" s="388"/>
    </row>
    <row r="243" spans="1:6" ht="21.95" customHeight="1" x14ac:dyDescent="0.25">
      <c r="A243" s="74">
        <v>3</v>
      </c>
      <c r="B243" s="64" t="s">
        <v>13</v>
      </c>
      <c r="C243" s="36">
        <v>7</v>
      </c>
      <c r="D243" s="40" t="str">
        <f t="shared" si="22"/>
        <v>D</v>
      </c>
      <c r="E243" s="387"/>
      <c r="F243" s="388"/>
    </row>
    <row r="244" spans="1:6" ht="21.95" customHeight="1" x14ac:dyDescent="0.25">
      <c r="A244" s="74">
        <v>4</v>
      </c>
      <c r="B244" s="64" t="s">
        <v>23</v>
      </c>
      <c r="C244" s="36">
        <v>11.5</v>
      </c>
      <c r="D244" s="40" t="str">
        <f t="shared" si="22"/>
        <v>C1</v>
      </c>
      <c r="E244" s="387"/>
      <c r="F244" s="388"/>
    </row>
    <row r="245" spans="1:6" ht="21.95" customHeight="1" x14ac:dyDescent="0.25">
      <c r="A245" s="74">
        <v>5</v>
      </c>
      <c r="B245" s="64" t="s">
        <v>39</v>
      </c>
      <c r="C245" s="66">
        <v>15</v>
      </c>
      <c r="D245" s="40" t="str">
        <f t="shared" si="22"/>
        <v>B1</v>
      </c>
      <c r="E245" s="387"/>
      <c r="F245" s="388"/>
    </row>
    <row r="246" spans="1:6" ht="21.95" customHeight="1" x14ac:dyDescent="0.25">
      <c r="A246" s="74">
        <v>6</v>
      </c>
      <c r="B246" s="64" t="s">
        <v>40</v>
      </c>
      <c r="C246" s="44">
        <v>17</v>
      </c>
      <c r="D246" s="40" t="str">
        <f t="shared" si="22"/>
        <v>A2</v>
      </c>
      <c r="E246" s="387"/>
      <c r="F246" s="388"/>
    </row>
    <row r="247" spans="1:6" ht="21.95" customHeight="1" x14ac:dyDescent="0.25">
      <c r="A247" s="71"/>
      <c r="B247" s="38"/>
      <c r="C247" s="65"/>
      <c r="D247" s="38"/>
      <c r="E247" s="387"/>
      <c r="F247" s="388"/>
    </row>
    <row r="248" spans="1:6" ht="21.95" customHeight="1" x14ac:dyDescent="0.25">
      <c r="A248" s="71"/>
      <c r="B248" s="65" t="s">
        <v>10</v>
      </c>
      <c r="C248" s="65">
        <f>SUM(C241:C246)</f>
        <v>82</v>
      </c>
      <c r="D248" s="38"/>
      <c r="E248" s="387"/>
      <c r="F248" s="388"/>
    </row>
    <row r="249" spans="1:6" ht="21.95" customHeight="1" x14ac:dyDescent="0.25">
      <c r="A249" s="71"/>
      <c r="B249" s="41" t="s">
        <v>50</v>
      </c>
      <c r="C249" s="63">
        <f>(C248/120*100)</f>
        <v>68.333333333333329</v>
      </c>
      <c r="D249" s="42" t="str">
        <f t="shared" ref="D249" si="23">IF(C249&gt;=91,"A1",IF(C249&gt;=81,"A2",IF(C249&gt;=71,"B1",IF(C249&gt;=61,"B2",IF(C249&gt;=51,"C1",IF(C249&gt;=41,"C2",IF(C249&gt;=33,"D","E")))))))</f>
        <v>B2</v>
      </c>
      <c r="E249" s="387"/>
      <c r="F249" s="388"/>
    </row>
    <row r="250" spans="1:6" ht="21.95" customHeight="1" x14ac:dyDescent="0.25">
      <c r="A250" s="392" t="s">
        <v>344</v>
      </c>
      <c r="B250" s="394" t="s">
        <v>57</v>
      </c>
      <c r="C250" s="394"/>
      <c r="D250" s="396" t="s">
        <v>49</v>
      </c>
      <c r="E250" s="397"/>
      <c r="F250" s="398"/>
    </row>
    <row r="251" spans="1:6" ht="21.95" customHeight="1" thickBot="1" x14ac:dyDescent="0.3">
      <c r="A251" s="393"/>
      <c r="B251" s="395"/>
      <c r="C251" s="395"/>
      <c r="D251" s="399"/>
      <c r="E251" s="400"/>
      <c r="F251" s="401"/>
    </row>
    <row r="252" spans="1:6" ht="21.95" customHeight="1" thickBot="1" x14ac:dyDescent="0.3"/>
    <row r="253" spans="1:6" ht="21.95" customHeight="1" x14ac:dyDescent="0.25">
      <c r="A253" s="70"/>
      <c r="B253" s="383" t="s">
        <v>0</v>
      </c>
      <c r="C253" s="383"/>
      <c r="D253" s="383"/>
      <c r="E253" s="383"/>
      <c r="F253" s="384"/>
    </row>
    <row r="254" spans="1:6" ht="21.95" customHeight="1" x14ac:dyDescent="0.25">
      <c r="A254" s="71"/>
      <c r="B254" s="381" t="s">
        <v>1</v>
      </c>
      <c r="C254" s="381"/>
      <c r="D254" s="381"/>
      <c r="E254" s="381"/>
      <c r="F254" s="382"/>
    </row>
    <row r="255" spans="1:6" ht="21.95" customHeight="1" x14ac:dyDescent="0.25">
      <c r="A255" s="71"/>
      <c r="B255" s="381" t="s">
        <v>2</v>
      </c>
      <c r="C255" s="381"/>
      <c r="D255" s="381"/>
      <c r="E255" s="381"/>
      <c r="F255" s="382"/>
    </row>
    <row r="256" spans="1:6" ht="21.95" customHeight="1" x14ac:dyDescent="0.25">
      <c r="A256" s="71"/>
      <c r="B256" s="385" t="s">
        <v>371</v>
      </c>
      <c r="C256" s="385"/>
      <c r="D256" s="385"/>
      <c r="E256" s="385"/>
      <c r="F256" s="386"/>
    </row>
    <row r="257" spans="1:6" ht="21.95" customHeight="1" x14ac:dyDescent="0.25">
      <c r="A257" s="71"/>
      <c r="B257" s="381" t="s">
        <v>58</v>
      </c>
      <c r="C257" s="381"/>
      <c r="D257" s="381"/>
      <c r="E257" s="381"/>
      <c r="F257" s="382"/>
    </row>
    <row r="258" spans="1:6" ht="21.95" customHeight="1" x14ac:dyDescent="0.25">
      <c r="A258" s="380" t="s">
        <v>59</v>
      </c>
      <c r="B258" s="381"/>
      <c r="C258" s="381"/>
      <c r="D258" s="381"/>
      <c r="E258" s="381"/>
      <c r="F258" s="382"/>
    </row>
    <row r="259" spans="1:6" ht="21.95" customHeight="1" x14ac:dyDescent="0.25">
      <c r="A259" s="71" t="s">
        <v>3</v>
      </c>
      <c r="B259" s="389" t="s">
        <v>343</v>
      </c>
      <c r="C259" s="390"/>
      <c r="D259" s="72"/>
      <c r="E259" s="381"/>
      <c r="F259" s="382"/>
    </row>
    <row r="260" spans="1:6" ht="21.95" customHeight="1" x14ac:dyDescent="0.25">
      <c r="A260" s="73" t="s">
        <v>4</v>
      </c>
      <c r="B260" s="389" t="s">
        <v>219</v>
      </c>
      <c r="C260" s="390"/>
      <c r="D260" s="38" t="s">
        <v>47</v>
      </c>
      <c r="E260" s="381">
        <v>13</v>
      </c>
      <c r="F260" s="382"/>
    </row>
    <row r="261" spans="1:6" ht="21.95" customHeight="1" x14ac:dyDescent="0.25">
      <c r="A261" s="74" t="s">
        <v>8</v>
      </c>
      <c r="B261" s="65" t="s">
        <v>9</v>
      </c>
      <c r="C261" s="65" t="s">
        <v>48</v>
      </c>
      <c r="D261" s="65" t="s">
        <v>20</v>
      </c>
      <c r="E261" s="385"/>
      <c r="F261" s="386"/>
    </row>
    <row r="262" spans="1:6" ht="21.95" customHeight="1" x14ac:dyDescent="0.25">
      <c r="A262" s="74">
        <v>1</v>
      </c>
      <c r="B262" s="64" t="s">
        <v>11</v>
      </c>
      <c r="C262" s="36">
        <v>11</v>
      </c>
      <c r="D262" s="40" t="str">
        <f>IF(C262&gt;=18,"A1",IF(C262&gt;=16,"A2",IF(C262&gt;=14,"B1",IF(C262&gt;=12,"B2",IF(C262&gt;=10,"C1",IF(C262&gt;=8,"C2",IF(C262&gt;=6.5,"D","E")))))))</f>
        <v>C1</v>
      </c>
      <c r="E262" s="389"/>
      <c r="F262" s="391"/>
    </row>
    <row r="263" spans="1:6" ht="21.95" customHeight="1" x14ac:dyDescent="0.25">
      <c r="A263" s="74">
        <v>2</v>
      </c>
      <c r="B263" s="64" t="s">
        <v>12</v>
      </c>
      <c r="C263" s="36">
        <v>10.5</v>
      </c>
      <c r="D263" s="40" t="str">
        <f t="shared" ref="D263:D267" si="24">IF(C263&gt;=18,"A1",IF(C263&gt;=16,"A2",IF(C263&gt;=14,"B1",IF(C263&gt;=12,"B2",IF(C263&gt;=10,"C1",IF(C263&gt;=8,"C2",IF(C263&gt;=6.5,"D","E")))))))</f>
        <v>C1</v>
      </c>
      <c r="E263" s="387"/>
      <c r="F263" s="388"/>
    </row>
    <row r="264" spans="1:6" ht="21.95" customHeight="1" x14ac:dyDescent="0.25">
      <c r="A264" s="74">
        <v>3</v>
      </c>
      <c r="B264" s="64" t="s">
        <v>13</v>
      </c>
      <c r="C264" s="36">
        <v>3.5</v>
      </c>
      <c r="D264" s="40" t="str">
        <f t="shared" si="24"/>
        <v>E</v>
      </c>
      <c r="E264" s="387"/>
      <c r="F264" s="388"/>
    </row>
    <row r="265" spans="1:6" ht="21.95" customHeight="1" x14ac:dyDescent="0.25">
      <c r="A265" s="74">
        <v>4</v>
      </c>
      <c r="B265" s="64" t="s">
        <v>23</v>
      </c>
      <c r="C265" s="36">
        <v>11.5</v>
      </c>
      <c r="D265" s="40" t="str">
        <f t="shared" si="24"/>
        <v>C1</v>
      </c>
      <c r="E265" s="387"/>
      <c r="F265" s="388"/>
    </row>
    <row r="266" spans="1:6" ht="21.95" customHeight="1" x14ac:dyDescent="0.25">
      <c r="A266" s="74">
        <v>5</v>
      </c>
      <c r="B266" s="64" t="s">
        <v>39</v>
      </c>
      <c r="C266" s="66">
        <v>8.5</v>
      </c>
      <c r="D266" s="40" t="str">
        <f t="shared" si="24"/>
        <v>C2</v>
      </c>
      <c r="E266" s="387"/>
      <c r="F266" s="388"/>
    </row>
    <row r="267" spans="1:6" ht="21.95" customHeight="1" x14ac:dyDescent="0.25">
      <c r="A267" s="74">
        <v>6</v>
      </c>
      <c r="B267" s="64" t="s">
        <v>40</v>
      </c>
      <c r="C267" s="44">
        <v>12</v>
      </c>
      <c r="D267" s="40" t="str">
        <f t="shared" si="24"/>
        <v>B2</v>
      </c>
      <c r="E267" s="387"/>
      <c r="F267" s="388"/>
    </row>
    <row r="268" spans="1:6" ht="21.95" customHeight="1" x14ac:dyDescent="0.25">
      <c r="A268" s="71"/>
      <c r="B268" s="38"/>
      <c r="C268" s="65"/>
      <c r="D268" s="38"/>
      <c r="E268" s="387"/>
      <c r="F268" s="388"/>
    </row>
    <row r="269" spans="1:6" ht="21.95" customHeight="1" x14ac:dyDescent="0.25">
      <c r="A269" s="71"/>
      <c r="B269" s="65" t="s">
        <v>10</v>
      </c>
      <c r="C269" s="65">
        <f>SUM(C262:C267)</f>
        <v>57</v>
      </c>
      <c r="D269" s="38"/>
      <c r="E269" s="387"/>
      <c r="F269" s="388"/>
    </row>
    <row r="270" spans="1:6" ht="21.95" customHeight="1" x14ac:dyDescent="0.25">
      <c r="A270" s="71"/>
      <c r="B270" s="41" t="s">
        <v>50</v>
      </c>
      <c r="C270" s="42">
        <f>(C269/120*100)</f>
        <v>47.5</v>
      </c>
      <c r="D270" s="42" t="str">
        <f t="shared" ref="D270" si="25">IF(C270&gt;=91,"A1",IF(C270&gt;=81,"A2",IF(C270&gt;=71,"B1",IF(C270&gt;=61,"B2",IF(C270&gt;=51,"C1",IF(C270&gt;=41,"C2",IF(C270&gt;=33,"D","E")))))))</f>
        <v>C2</v>
      </c>
      <c r="E270" s="387"/>
      <c r="F270" s="388"/>
    </row>
    <row r="271" spans="1:6" ht="21.95" customHeight="1" x14ac:dyDescent="0.25">
      <c r="A271" s="392" t="s">
        <v>344</v>
      </c>
      <c r="B271" s="394" t="s">
        <v>57</v>
      </c>
      <c r="C271" s="394"/>
      <c r="D271" s="396" t="s">
        <v>49</v>
      </c>
      <c r="E271" s="397"/>
      <c r="F271" s="398"/>
    </row>
    <row r="272" spans="1:6" ht="21.95" customHeight="1" thickBot="1" x14ac:dyDescent="0.3">
      <c r="A272" s="393"/>
      <c r="B272" s="395"/>
      <c r="C272" s="395"/>
      <c r="D272" s="399"/>
      <c r="E272" s="400"/>
      <c r="F272" s="401"/>
    </row>
    <row r="273" spans="1:6" ht="21.95" customHeight="1" thickBot="1" x14ac:dyDescent="0.3"/>
    <row r="274" spans="1:6" ht="21.95" customHeight="1" x14ac:dyDescent="0.25">
      <c r="A274" s="70"/>
      <c r="B274" s="383" t="s">
        <v>0</v>
      </c>
      <c r="C274" s="383"/>
      <c r="D274" s="383"/>
      <c r="E274" s="383"/>
      <c r="F274" s="384"/>
    </row>
    <row r="275" spans="1:6" ht="21.95" customHeight="1" x14ac:dyDescent="0.25">
      <c r="A275" s="71"/>
      <c r="B275" s="381" t="s">
        <v>1</v>
      </c>
      <c r="C275" s="381"/>
      <c r="D275" s="381"/>
      <c r="E275" s="381"/>
      <c r="F275" s="382"/>
    </row>
    <row r="276" spans="1:6" ht="21.95" customHeight="1" x14ac:dyDescent="0.25">
      <c r="A276" s="71"/>
      <c r="B276" s="381" t="s">
        <v>2</v>
      </c>
      <c r="C276" s="381"/>
      <c r="D276" s="381"/>
      <c r="E276" s="381"/>
      <c r="F276" s="382"/>
    </row>
    <row r="277" spans="1:6" ht="21.95" customHeight="1" x14ac:dyDescent="0.25">
      <c r="A277" s="71"/>
      <c r="B277" s="385" t="s">
        <v>371</v>
      </c>
      <c r="C277" s="385"/>
      <c r="D277" s="385"/>
      <c r="E277" s="385"/>
      <c r="F277" s="386"/>
    </row>
    <row r="278" spans="1:6" ht="21.95" customHeight="1" x14ac:dyDescent="0.25">
      <c r="A278" s="71"/>
      <c r="B278" s="381" t="s">
        <v>58</v>
      </c>
      <c r="C278" s="381"/>
      <c r="D278" s="381"/>
      <c r="E278" s="381"/>
      <c r="F278" s="382"/>
    </row>
    <row r="279" spans="1:6" ht="21.95" customHeight="1" x14ac:dyDescent="0.25">
      <c r="A279" s="380" t="s">
        <v>59</v>
      </c>
      <c r="B279" s="381"/>
      <c r="C279" s="381"/>
      <c r="D279" s="381"/>
      <c r="E279" s="381"/>
      <c r="F279" s="382"/>
    </row>
    <row r="280" spans="1:6" ht="21.95" customHeight="1" x14ac:dyDescent="0.25">
      <c r="A280" s="71" t="s">
        <v>3</v>
      </c>
      <c r="B280" s="389" t="s">
        <v>343</v>
      </c>
      <c r="C280" s="390"/>
      <c r="D280" s="72"/>
      <c r="E280" s="381"/>
      <c r="F280" s="382"/>
    </row>
    <row r="281" spans="1:6" ht="21.95" customHeight="1" x14ac:dyDescent="0.25">
      <c r="A281" s="73" t="s">
        <v>4</v>
      </c>
      <c r="B281" s="389" t="s">
        <v>227</v>
      </c>
      <c r="C281" s="390"/>
      <c r="D281" s="38" t="s">
        <v>47</v>
      </c>
      <c r="E281" s="381">
        <v>14</v>
      </c>
      <c r="F281" s="382"/>
    </row>
    <row r="282" spans="1:6" ht="21.95" customHeight="1" x14ac:dyDescent="0.25">
      <c r="A282" s="74" t="s">
        <v>8</v>
      </c>
      <c r="B282" s="65" t="s">
        <v>9</v>
      </c>
      <c r="C282" s="65" t="s">
        <v>48</v>
      </c>
      <c r="D282" s="65" t="s">
        <v>20</v>
      </c>
      <c r="E282" s="385"/>
      <c r="F282" s="386"/>
    </row>
    <row r="283" spans="1:6" ht="21.95" customHeight="1" x14ac:dyDescent="0.25">
      <c r="A283" s="74">
        <v>1</v>
      </c>
      <c r="B283" s="64" t="s">
        <v>11</v>
      </c>
      <c r="C283" s="36">
        <v>15</v>
      </c>
      <c r="D283" s="40" t="str">
        <f>IF(C283&gt;=18,"A1",IF(C283&gt;=16,"A2",IF(C283&gt;=14,"B1",IF(C283&gt;=12,"B2",IF(C283&gt;=10,"C1",IF(C283&gt;=8,"C2",IF(C283&gt;=6.5,"D","E")))))))</f>
        <v>B1</v>
      </c>
      <c r="E283" s="389"/>
      <c r="F283" s="391"/>
    </row>
    <row r="284" spans="1:6" ht="21.95" customHeight="1" x14ac:dyDescent="0.25">
      <c r="A284" s="74">
        <v>2</v>
      </c>
      <c r="B284" s="64" t="s">
        <v>12</v>
      </c>
      <c r="C284" s="36">
        <v>17</v>
      </c>
      <c r="D284" s="40" t="str">
        <f t="shared" ref="D284:D288" si="26">IF(C284&gt;=18,"A1",IF(C284&gt;=16,"A2",IF(C284&gt;=14,"B1",IF(C284&gt;=12,"B2",IF(C284&gt;=10,"C1",IF(C284&gt;=8,"C2",IF(C284&gt;=6.5,"D","E")))))))</f>
        <v>A2</v>
      </c>
      <c r="E284" s="387"/>
      <c r="F284" s="388"/>
    </row>
    <row r="285" spans="1:6" ht="21.95" customHeight="1" x14ac:dyDescent="0.25">
      <c r="A285" s="74">
        <v>3</v>
      </c>
      <c r="B285" s="64" t="s">
        <v>13</v>
      </c>
      <c r="C285" s="36">
        <v>10.5</v>
      </c>
      <c r="D285" s="40" t="str">
        <f t="shared" si="26"/>
        <v>C1</v>
      </c>
      <c r="E285" s="387"/>
      <c r="F285" s="388"/>
    </row>
    <row r="286" spans="1:6" ht="21.95" customHeight="1" x14ac:dyDescent="0.25">
      <c r="A286" s="74">
        <v>4</v>
      </c>
      <c r="B286" s="64" t="s">
        <v>23</v>
      </c>
      <c r="C286" s="36">
        <v>12.5</v>
      </c>
      <c r="D286" s="40" t="str">
        <f t="shared" si="26"/>
        <v>B2</v>
      </c>
      <c r="E286" s="387"/>
      <c r="F286" s="388"/>
    </row>
    <row r="287" spans="1:6" ht="21.95" customHeight="1" x14ac:dyDescent="0.25">
      <c r="A287" s="74">
        <v>5</v>
      </c>
      <c r="B287" s="64" t="s">
        <v>39</v>
      </c>
      <c r="C287" s="66">
        <v>18</v>
      </c>
      <c r="D287" s="40" t="str">
        <f t="shared" si="26"/>
        <v>A1</v>
      </c>
      <c r="E287" s="387"/>
      <c r="F287" s="388"/>
    </row>
    <row r="288" spans="1:6" ht="21.95" customHeight="1" x14ac:dyDescent="0.25">
      <c r="A288" s="74">
        <v>6</v>
      </c>
      <c r="B288" s="64" t="s">
        <v>40</v>
      </c>
      <c r="C288" s="44">
        <v>9</v>
      </c>
      <c r="D288" s="40" t="str">
        <f t="shared" si="26"/>
        <v>C2</v>
      </c>
      <c r="E288" s="387"/>
      <c r="F288" s="388"/>
    </row>
    <row r="289" spans="1:6" ht="21.95" customHeight="1" x14ac:dyDescent="0.25">
      <c r="A289" s="71"/>
      <c r="B289" s="38"/>
      <c r="C289" s="65"/>
      <c r="D289" s="38"/>
      <c r="E289" s="387"/>
      <c r="F289" s="388"/>
    </row>
    <row r="290" spans="1:6" ht="21.95" customHeight="1" x14ac:dyDescent="0.25">
      <c r="A290" s="71"/>
      <c r="B290" s="65" t="s">
        <v>10</v>
      </c>
      <c r="C290" s="65">
        <f>SUM(C283:C288)</f>
        <v>82</v>
      </c>
      <c r="D290" s="38"/>
      <c r="E290" s="387"/>
      <c r="F290" s="388"/>
    </row>
    <row r="291" spans="1:6" ht="21.95" customHeight="1" x14ac:dyDescent="0.25">
      <c r="A291" s="71"/>
      <c r="B291" s="41" t="s">
        <v>50</v>
      </c>
      <c r="C291" s="63">
        <f>(C290/120*100)</f>
        <v>68.333333333333329</v>
      </c>
      <c r="D291" s="42" t="str">
        <f t="shared" ref="D291" si="27">IF(C291&gt;=91,"A1",IF(C291&gt;=81,"A2",IF(C291&gt;=71,"B1",IF(C291&gt;=61,"B2",IF(C291&gt;=51,"C1",IF(C291&gt;=41,"C2",IF(C291&gt;=33,"D","E")))))))</f>
        <v>B2</v>
      </c>
      <c r="E291" s="387"/>
      <c r="F291" s="388"/>
    </row>
    <row r="292" spans="1:6" ht="21.95" customHeight="1" x14ac:dyDescent="0.25">
      <c r="A292" s="392" t="s">
        <v>344</v>
      </c>
      <c r="B292" s="394" t="s">
        <v>57</v>
      </c>
      <c r="C292" s="394"/>
      <c r="D292" s="396" t="s">
        <v>49</v>
      </c>
      <c r="E292" s="397"/>
      <c r="F292" s="398"/>
    </row>
    <row r="293" spans="1:6" ht="21.95" customHeight="1" thickBot="1" x14ac:dyDescent="0.3">
      <c r="A293" s="393"/>
      <c r="B293" s="395"/>
      <c r="C293" s="395"/>
      <c r="D293" s="399"/>
      <c r="E293" s="400"/>
      <c r="F293" s="401"/>
    </row>
    <row r="294" spans="1:6" ht="21.95" customHeight="1" thickBot="1" x14ac:dyDescent="0.3"/>
    <row r="295" spans="1:6" ht="21.95" customHeight="1" x14ac:dyDescent="0.25">
      <c r="A295" s="70"/>
      <c r="B295" s="383" t="s">
        <v>0</v>
      </c>
      <c r="C295" s="383"/>
      <c r="D295" s="383"/>
      <c r="E295" s="383"/>
      <c r="F295" s="384"/>
    </row>
    <row r="296" spans="1:6" ht="21.95" customHeight="1" x14ac:dyDescent="0.25">
      <c r="A296" s="71"/>
      <c r="B296" s="381" t="s">
        <v>1</v>
      </c>
      <c r="C296" s="381"/>
      <c r="D296" s="381"/>
      <c r="E296" s="381"/>
      <c r="F296" s="382"/>
    </row>
    <row r="297" spans="1:6" ht="21.95" customHeight="1" x14ac:dyDescent="0.25">
      <c r="A297" s="71"/>
      <c r="B297" s="381" t="s">
        <v>2</v>
      </c>
      <c r="C297" s="381"/>
      <c r="D297" s="381"/>
      <c r="E297" s="381"/>
      <c r="F297" s="382"/>
    </row>
    <row r="298" spans="1:6" ht="21.95" customHeight="1" x14ac:dyDescent="0.25">
      <c r="A298" s="71"/>
      <c r="B298" s="385" t="s">
        <v>370</v>
      </c>
      <c r="C298" s="385"/>
      <c r="D298" s="385"/>
      <c r="E298" s="385"/>
      <c r="F298" s="386"/>
    </row>
    <row r="299" spans="1:6" ht="21.95" customHeight="1" x14ac:dyDescent="0.25">
      <c r="A299" s="71"/>
      <c r="B299" s="381" t="s">
        <v>58</v>
      </c>
      <c r="C299" s="381"/>
      <c r="D299" s="381"/>
      <c r="E299" s="381"/>
      <c r="F299" s="382"/>
    </row>
    <row r="300" spans="1:6" ht="21.95" customHeight="1" x14ac:dyDescent="0.25">
      <c r="A300" s="380" t="s">
        <v>59</v>
      </c>
      <c r="B300" s="381"/>
      <c r="C300" s="381"/>
      <c r="D300" s="381"/>
      <c r="E300" s="381"/>
      <c r="F300" s="382"/>
    </row>
    <row r="301" spans="1:6" ht="21.95" customHeight="1" x14ac:dyDescent="0.25">
      <c r="A301" s="71" t="s">
        <v>3</v>
      </c>
      <c r="B301" s="389" t="s">
        <v>343</v>
      </c>
      <c r="C301" s="390"/>
      <c r="D301" s="72"/>
      <c r="E301" s="381"/>
      <c r="F301" s="382"/>
    </row>
    <row r="302" spans="1:6" ht="21.95" customHeight="1" x14ac:dyDescent="0.25">
      <c r="A302" s="73" t="s">
        <v>4</v>
      </c>
      <c r="B302" s="389" t="s">
        <v>234</v>
      </c>
      <c r="C302" s="390"/>
      <c r="D302" s="38" t="s">
        <v>47</v>
      </c>
      <c r="E302" s="381">
        <v>15</v>
      </c>
      <c r="F302" s="382"/>
    </row>
    <row r="303" spans="1:6" ht="21.95" customHeight="1" x14ac:dyDescent="0.25">
      <c r="A303" s="74" t="s">
        <v>8</v>
      </c>
      <c r="B303" s="65" t="s">
        <v>9</v>
      </c>
      <c r="C303" s="65" t="s">
        <v>48</v>
      </c>
      <c r="D303" s="65" t="s">
        <v>20</v>
      </c>
      <c r="E303" s="385"/>
      <c r="F303" s="386"/>
    </row>
    <row r="304" spans="1:6" ht="21.95" customHeight="1" x14ac:dyDescent="0.25">
      <c r="A304" s="74">
        <v>1</v>
      </c>
      <c r="B304" s="64" t="s">
        <v>11</v>
      </c>
      <c r="C304" s="36">
        <v>16</v>
      </c>
      <c r="D304" s="40" t="str">
        <f>IF(C304&gt;=18,"A1",IF(C304&gt;=16,"A2",IF(C304&gt;=14,"B1",IF(C304&gt;=12,"B2",IF(C304&gt;=10,"C1",IF(C304&gt;=8,"C2",IF(C304&gt;=6.5,"D","E")))))))</f>
        <v>A2</v>
      </c>
      <c r="E304" s="389"/>
      <c r="F304" s="391"/>
    </row>
    <row r="305" spans="1:6" ht="21.95" customHeight="1" x14ac:dyDescent="0.25">
      <c r="A305" s="74">
        <v>2</v>
      </c>
      <c r="B305" s="64" t="s">
        <v>12</v>
      </c>
      <c r="C305" s="36">
        <v>12.5</v>
      </c>
      <c r="D305" s="40" t="str">
        <f t="shared" ref="D305:D309" si="28">IF(C305&gt;=18,"A1",IF(C305&gt;=16,"A2",IF(C305&gt;=14,"B1",IF(C305&gt;=12,"B2",IF(C305&gt;=10,"C1",IF(C305&gt;=8,"C2",IF(C305&gt;=6.5,"D","E")))))))</f>
        <v>B2</v>
      </c>
      <c r="E305" s="387"/>
      <c r="F305" s="388"/>
    </row>
    <row r="306" spans="1:6" ht="21.95" customHeight="1" x14ac:dyDescent="0.25">
      <c r="A306" s="74">
        <v>3</v>
      </c>
      <c r="B306" s="64" t="s">
        <v>13</v>
      </c>
      <c r="C306" s="36">
        <v>11.5</v>
      </c>
      <c r="D306" s="40" t="str">
        <f t="shared" si="28"/>
        <v>C1</v>
      </c>
      <c r="E306" s="387"/>
      <c r="F306" s="388"/>
    </row>
    <row r="307" spans="1:6" ht="21.95" customHeight="1" x14ac:dyDescent="0.25">
      <c r="A307" s="74">
        <v>4</v>
      </c>
      <c r="B307" s="64" t="s">
        <v>23</v>
      </c>
      <c r="C307" s="36">
        <v>15.5</v>
      </c>
      <c r="D307" s="40" t="str">
        <f t="shared" si="28"/>
        <v>B1</v>
      </c>
      <c r="E307" s="387"/>
      <c r="F307" s="388"/>
    </row>
    <row r="308" spans="1:6" ht="21.95" customHeight="1" x14ac:dyDescent="0.25">
      <c r="A308" s="74">
        <v>5</v>
      </c>
      <c r="B308" s="64" t="s">
        <v>39</v>
      </c>
      <c r="C308" s="66">
        <v>16.5</v>
      </c>
      <c r="D308" s="40" t="str">
        <f t="shared" si="28"/>
        <v>A2</v>
      </c>
      <c r="E308" s="387"/>
      <c r="F308" s="388"/>
    </row>
    <row r="309" spans="1:6" ht="21.95" customHeight="1" x14ac:dyDescent="0.25">
      <c r="A309" s="74">
        <v>6</v>
      </c>
      <c r="B309" s="64" t="s">
        <v>40</v>
      </c>
      <c r="C309" s="44">
        <v>13</v>
      </c>
      <c r="D309" s="40" t="str">
        <f t="shared" si="28"/>
        <v>B2</v>
      </c>
      <c r="E309" s="387"/>
      <c r="F309" s="388"/>
    </row>
    <row r="310" spans="1:6" ht="21.95" customHeight="1" x14ac:dyDescent="0.25">
      <c r="A310" s="71"/>
      <c r="B310" s="38"/>
      <c r="C310" s="65"/>
      <c r="D310" s="38"/>
      <c r="E310" s="387"/>
      <c r="F310" s="388"/>
    </row>
    <row r="311" spans="1:6" ht="21.95" customHeight="1" x14ac:dyDescent="0.25">
      <c r="A311" s="71"/>
      <c r="B311" s="65" t="s">
        <v>10</v>
      </c>
      <c r="C311" s="65">
        <f>SUM(C304:C309)</f>
        <v>85</v>
      </c>
      <c r="D311" s="38"/>
      <c r="E311" s="387"/>
      <c r="F311" s="388"/>
    </row>
    <row r="312" spans="1:6" ht="21.95" customHeight="1" x14ac:dyDescent="0.25">
      <c r="A312" s="71"/>
      <c r="B312" s="41" t="s">
        <v>50</v>
      </c>
      <c r="C312" s="63">
        <f>(C311/120*100)</f>
        <v>70.833333333333343</v>
      </c>
      <c r="D312" s="42" t="str">
        <f t="shared" ref="D312" si="29">IF(C312&gt;=91,"A1",IF(C312&gt;=81,"A2",IF(C312&gt;=71,"B1",IF(C312&gt;=61,"B2",IF(C312&gt;=51,"C1",IF(C312&gt;=41,"C2",IF(C312&gt;=33,"D","E")))))))</f>
        <v>B2</v>
      </c>
      <c r="E312" s="387"/>
      <c r="F312" s="388"/>
    </row>
    <row r="313" spans="1:6" ht="21.95" customHeight="1" x14ac:dyDescent="0.25">
      <c r="A313" s="392" t="s">
        <v>344</v>
      </c>
      <c r="B313" s="394" t="s">
        <v>57</v>
      </c>
      <c r="C313" s="394"/>
      <c r="D313" s="396" t="s">
        <v>49</v>
      </c>
      <c r="E313" s="397"/>
      <c r="F313" s="398"/>
    </row>
    <row r="314" spans="1:6" ht="21.95" customHeight="1" thickBot="1" x14ac:dyDescent="0.3">
      <c r="A314" s="393"/>
      <c r="B314" s="395"/>
      <c r="C314" s="395"/>
      <c r="D314" s="399"/>
      <c r="E314" s="400"/>
      <c r="F314" s="401"/>
    </row>
    <row r="315" spans="1:6" ht="21.95" customHeight="1" thickBot="1" x14ac:dyDescent="0.3">
      <c r="A315" s="76"/>
      <c r="B315" s="77"/>
      <c r="C315" s="77"/>
      <c r="D315" s="77"/>
      <c r="E315" s="77"/>
      <c r="F315" s="78"/>
    </row>
    <row r="316" spans="1:6" ht="21.95" customHeight="1" x14ac:dyDescent="0.25">
      <c r="A316" s="70"/>
      <c r="B316" s="383" t="s">
        <v>0</v>
      </c>
      <c r="C316" s="383"/>
      <c r="D316" s="383"/>
      <c r="E316" s="383"/>
      <c r="F316" s="384"/>
    </row>
    <row r="317" spans="1:6" ht="21.95" customHeight="1" x14ac:dyDescent="0.25">
      <c r="A317" s="71"/>
      <c r="B317" s="381" t="s">
        <v>1</v>
      </c>
      <c r="C317" s="381"/>
      <c r="D317" s="381"/>
      <c r="E317" s="381"/>
      <c r="F317" s="382"/>
    </row>
    <row r="318" spans="1:6" ht="21.95" customHeight="1" x14ac:dyDescent="0.25">
      <c r="A318" s="71"/>
      <c r="B318" s="381" t="s">
        <v>2</v>
      </c>
      <c r="C318" s="381"/>
      <c r="D318" s="381"/>
      <c r="E318" s="381"/>
      <c r="F318" s="382"/>
    </row>
    <row r="319" spans="1:6" ht="21.95" customHeight="1" x14ac:dyDescent="0.25">
      <c r="A319" s="71"/>
      <c r="B319" s="385" t="s">
        <v>371</v>
      </c>
      <c r="C319" s="385"/>
      <c r="D319" s="385"/>
      <c r="E319" s="385"/>
      <c r="F319" s="386"/>
    </row>
    <row r="320" spans="1:6" ht="21.95" customHeight="1" x14ac:dyDescent="0.25">
      <c r="A320" s="71"/>
      <c r="B320" s="381" t="s">
        <v>58</v>
      </c>
      <c r="C320" s="381"/>
      <c r="D320" s="381"/>
      <c r="E320" s="381"/>
      <c r="F320" s="382"/>
    </row>
    <row r="321" spans="1:6" ht="21.95" customHeight="1" x14ac:dyDescent="0.25">
      <c r="A321" s="380" t="s">
        <v>59</v>
      </c>
      <c r="B321" s="381"/>
      <c r="C321" s="381"/>
      <c r="D321" s="381"/>
      <c r="E321" s="381"/>
      <c r="F321" s="382"/>
    </row>
    <row r="322" spans="1:6" ht="21.95" customHeight="1" x14ac:dyDescent="0.25">
      <c r="A322" s="71" t="s">
        <v>3</v>
      </c>
      <c r="B322" s="389" t="s">
        <v>343</v>
      </c>
      <c r="C322" s="390"/>
      <c r="D322" s="72"/>
      <c r="E322" s="381"/>
      <c r="F322" s="382"/>
    </row>
    <row r="323" spans="1:6" ht="21.95" customHeight="1" x14ac:dyDescent="0.25">
      <c r="A323" s="73" t="s">
        <v>4</v>
      </c>
      <c r="B323" s="389" t="s">
        <v>241</v>
      </c>
      <c r="C323" s="390"/>
      <c r="D323" s="38" t="s">
        <v>47</v>
      </c>
      <c r="E323" s="381">
        <v>16</v>
      </c>
      <c r="F323" s="382"/>
    </row>
    <row r="324" spans="1:6" ht="21.95" customHeight="1" x14ac:dyDescent="0.25">
      <c r="A324" s="74" t="s">
        <v>8</v>
      </c>
      <c r="B324" s="65" t="s">
        <v>9</v>
      </c>
      <c r="C324" s="65" t="s">
        <v>48</v>
      </c>
      <c r="D324" s="65" t="s">
        <v>20</v>
      </c>
      <c r="E324" s="385"/>
      <c r="F324" s="386"/>
    </row>
    <row r="325" spans="1:6" ht="21.95" customHeight="1" x14ac:dyDescent="0.25">
      <c r="A325" s="74">
        <v>1</v>
      </c>
      <c r="B325" s="64" t="s">
        <v>11</v>
      </c>
      <c r="C325" s="36">
        <v>15</v>
      </c>
      <c r="D325" s="40" t="str">
        <f>IF(C325&gt;=18,"A1",IF(C325&gt;=16,"A2",IF(C325&gt;=14,"B1",IF(C325&gt;=12,"B2",IF(C325&gt;=10,"C1",IF(C325&gt;=8,"C2",IF(C325&gt;=6.5,"D","E")))))))</f>
        <v>B1</v>
      </c>
      <c r="E325" s="389"/>
      <c r="F325" s="391"/>
    </row>
    <row r="326" spans="1:6" ht="21.95" customHeight="1" x14ac:dyDescent="0.25">
      <c r="A326" s="74">
        <v>2</v>
      </c>
      <c r="B326" s="64" t="s">
        <v>12</v>
      </c>
      <c r="C326" s="36">
        <v>16</v>
      </c>
      <c r="D326" s="40" t="str">
        <f t="shared" ref="D326:D330" si="30">IF(C326&gt;=18,"A1",IF(C326&gt;=16,"A2",IF(C326&gt;=14,"B1",IF(C326&gt;=12,"B2",IF(C326&gt;=10,"C1",IF(C326&gt;=8,"C2",IF(C326&gt;=6.5,"D","E")))))))</f>
        <v>A2</v>
      </c>
      <c r="E326" s="387"/>
      <c r="F326" s="388"/>
    </row>
    <row r="327" spans="1:6" ht="21.95" customHeight="1" x14ac:dyDescent="0.25">
      <c r="A327" s="74">
        <v>3</v>
      </c>
      <c r="B327" s="64" t="s">
        <v>13</v>
      </c>
      <c r="C327" s="36">
        <v>7</v>
      </c>
      <c r="D327" s="40" t="str">
        <f t="shared" si="30"/>
        <v>D</v>
      </c>
      <c r="E327" s="387"/>
      <c r="F327" s="388"/>
    </row>
    <row r="328" spans="1:6" ht="21.95" customHeight="1" x14ac:dyDescent="0.25">
      <c r="A328" s="74">
        <v>4</v>
      </c>
      <c r="B328" s="64" t="s">
        <v>23</v>
      </c>
      <c r="C328" s="36">
        <v>15</v>
      </c>
      <c r="D328" s="40" t="str">
        <f t="shared" si="30"/>
        <v>B1</v>
      </c>
      <c r="E328" s="387"/>
      <c r="F328" s="388"/>
    </row>
    <row r="329" spans="1:6" ht="21.95" customHeight="1" x14ac:dyDescent="0.25">
      <c r="A329" s="74">
        <v>5</v>
      </c>
      <c r="B329" s="64" t="s">
        <v>39</v>
      </c>
      <c r="C329" s="66">
        <v>16.5</v>
      </c>
      <c r="D329" s="40" t="str">
        <f t="shared" si="30"/>
        <v>A2</v>
      </c>
      <c r="E329" s="387"/>
      <c r="F329" s="388"/>
    </row>
    <row r="330" spans="1:6" ht="21.95" customHeight="1" x14ac:dyDescent="0.25">
      <c r="A330" s="74">
        <v>6</v>
      </c>
      <c r="B330" s="64" t="s">
        <v>40</v>
      </c>
      <c r="C330" s="44">
        <v>13.5</v>
      </c>
      <c r="D330" s="40" t="str">
        <f t="shared" si="30"/>
        <v>B2</v>
      </c>
      <c r="E330" s="387"/>
      <c r="F330" s="388"/>
    </row>
    <row r="331" spans="1:6" ht="21.95" customHeight="1" x14ac:dyDescent="0.25">
      <c r="A331" s="71"/>
      <c r="B331" s="38"/>
      <c r="C331" s="65"/>
      <c r="D331" s="38"/>
      <c r="E331" s="387"/>
      <c r="F331" s="388"/>
    </row>
    <row r="332" spans="1:6" ht="21.95" customHeight="1" x14ac:dyDescent="0.25">
      <c r="A332" s="71"/>
      <c r="B332" s="65" t="s">
        <v>10</v>
      </c>
      <c r="C332" s="65">
        <f>SUM(C325:C330)</f>
        <v>83</v>
      </c>
      <c r="D332" s="38"/>
      <c r="E332" s="387"/>
      <c r="F332" s="388"/>
    </row>
    <row r="333" spans="1:6" ht="21.95" customHeight="1" x14ac:dyDescent="0.25">
      <c r="A333" s="71"/>
      <c r="B333" s="41" t="s">
        <v>50</v>
      </c>
      <c r="C333" s="63">
        <f>(C332/120*100)</f>
        <v>69.166666666666671</v>
      </c>
      <c r="D333" s="42" t="str">
        <f t="shared" ref="D333" si="31">IF(C333&gt;=91,"A1",IF(C333&gt;=81,"A2",IF(C333&gt;=71,"B1",IF(C333&gt;=61,"B2",IF(C333&gt;=51,"C1",IF(C333&gt;=41,"C2",IF(C333&gt;=33,"D","E")))))))</f>
        <v>B2</v>
      </c>
      <c r="E333" s="387"/>
      <c r="F333" s="388"/>
    </row>
    <row r="334" spans="1:6" ht="21.95" customHeight="1" x14ac:dyDescent="0.25">
      <c r="A334" s="392" t="s">
        <v>344</v>
      </c>
      <c r="B334" s="394" t="s">
        <v>57</v>
      </c>
      <c r="C334" s="394"/>
      <c r="D334" s="396" t="s">
        <v>49</v>
      </c>
      <c r="E334" s="397"/>
      <c r="F334" s="398"/>
    </row>
    <row r="335" spans="1:6" ht="21.95" customHeight="1" thickBot="1" x14ac:dyDescent="0.3">
      <c r="A335" s="393"/>
      <c r="B335" s="395"/>
      <c r="C335" s="395"/>
      <c r="D335" s="399"/>
      <c r="E335" s="400"/>
      <c r="F335" s="401"/>
    </row>
    <row r="336" spans="1:6" ht="21.95" customHeight="1" thickBot="1" x14ac:dyDescent="0.3">
      <c r="A336" s="76"/>
      <c r="B336" s="77"/>
      <c r="C336" s="77"/>
      <c r="D336" s="77"/>
      <c r="E336" s="77"/>
      <c r="F336" s="78"/>
    </row>
    <row r="337" spans="1:6" ht="21.95" customHeight="1" x14ac:dyDescent="0.25">
      <c r="A337" s="70"/>
      <c r="B337" s="383" t="s">
        <v>0</v>
      </c>
      <c r="C337" s="383"/>
      <c r="D337" s="383"/>
      <c r="E337" s="383"/>
      <c r="F337" s="384"/>
    </row>
    <row r="338" spans="1:6" ht="21.95" customHeight="1" x14ac:dyDescent="0.25">
      <c r="A338" s="71"/>
      <c r="B338" s="381" t="s">
        <v>1</v>
      </c>
      <c r="C338" s="381"/>
      <c r="D338" s="381"/>
      <c r="E338" s="381"/>
      <c r="F338" s="382"/>
    </row>
    <row r="339" spans="1:6" ht="21.95" customHeight="1" x14ac:dyDescent="0.25">
      <c r="A339" s="71"/>
      <c r="B339" s="381" t="s">
        <v>2</v>
      </c>
      <c r="C339" s="381"/>
      <c r="D339" s="381"/>
      <c r="E339" s="381"/>
      <c r="F339" s="382"/>
    </row>
    <row r="340" spans="1:6" ht="21.95" customHeight="1" x14ac:dyDescent="0.25">
      <c r="A340" s="71"/>
      <c r="B340" s="385" t="s">
        <v>370</v>
      </c>
      <c r="C340" s="385"/>
      <c r="D340" s="385"/>
      <c r="E340" s="385"/>
      <c r="F340" s="386"/>
    </row>
    <row r="341" spans="1:6" ht="21.95" customHeight="1" x14ac:dyDescent="0.25">
      <c r="A341" s="71"/>
      <c r="B341" s="381" t="s">
        <v>58</v>
      </c>
      <c r="C341" s="381"/>
      <c r="D341" s="381"/>
      <c r="E341" s="381"/>
      <c r="F341" s="382"/>
    </row>
    <row r="342" spans="1:6" ht="21.95" customHeight="1" x14ac:dyDescent="0.25">
      <c r="A342" s="380" t="s">
        <v>59</v>
      </c>
      <c r="B342" s="381"/>
      <c r="C342" s="381"/>
      <c r="D342" s="381"/>
      <c r="E342" s="381"/>
      <c r="F342" s="382"/>
    </row>
    <row r="343" spans="1:6" ht="21.95" customHeight="1" x14ac:dyDescent="0.25">
      <c r="A343" s="71" t="s">
        <v>3</v>
      </c>
      <c r="B343" s="389" t="s">
        <v>343</v>
      </c>
      <c r="C343" s="390"/>
      <c r="D343" s="72"/>
      <c r="E343" s="381"/>
      <c r="F343" s="382"/>
    </row>
    <row r="344" spans="1:6" ht="21.95" customHeight="1" x14ac:dyDescent="0.25">
      <c r="A344" s="73" t="s">
        <v>4</v>
      </c>
      <c r="B344" s="389" t="s">
        <v>346</v>
      </c>
      <c r="C344" s="390"/>
      <c r="D344" s="38" t="s">
        <v>47</v>
      </c>
      <c r="E344" s="381">
        <v>17</v>
      </c>
      <c r="F344" s="382"/>
    </row>
    <row r="345" spans="1:6" ht="21.95" customHeight="1" x14ac:dyDescent="0.25">
      <c r="A345" s="74" t="s">
        <v>8</v>
      </c>
      <c r="B345" s="65" t="s">
        <v>9</v>
      </c>
      <c r="C345" s="65" t="s">
        <v>48</v>
      </c>
      <c r="D345" s="65" t="s">
        <v>20</v>
      </c>
      <c r="E345" s="385"/>
      <c r="F345" s="386"/>
    </row>
    <row r="346" spans="1:6" ht="21.95" customHeight="1" x14ac:dyDescent="0.25">
      <c r="A346" s="74">
        <v>1</v>
      </c>
      <c r="B346" s="64" t="s">
        <v>11</v>
      </c>
      <c r="C346" s="36">
        <v>18</v>
      </c>
      <c r="D346" s="40" t="str">
        <f>IF(C346&gt;=18,"A1",IF(C346&gt;=16,"A2",IF(C346&gt;=14,"B1",IF(C346&gt;=12,"B2",IF(C346&gt;=10,"C1",IF(C346&gt;=8,"C2",IF(C346&gt;=6.5,"D","E")))))))</f>
        <v>A1</v>
      </c>
      <c r="E346" s="389"/>
      <c r="F346" s="391"/>
    </row>
    <row r="347" spans="1:6" ht="21.95" customHeight="1" x14ac:dyDescent="0.25">
      <c r="A347" s="74">
        <v>2</v>
      </c>
      <c r="B347" s="64" t="s">
        <v>12</v>
      </c>
      <c r="C347" s="36">
        <v>15.5</v>
      </c>
      <c r="D347" s="40" t="str">
        <f t="shared" ref="D347:D351" si="32">IF(C347&gt;=18,"A1",IF(C347&gt;=16,"A2",IF(C347&gt;=14,"B1",IF(C347&gt;=12,"B2",IF(C347&gt;=10,"C1",IF(C347&gt;=8,"C2",IF(C347&gt;=6.5,"D","E")))))))</f>
        <v>B1</v>
      </c>
      <c r="E347" s="387"/>
      <c r="F347" s="388"/>
    </row>
    <row r="348" spans="1:6" ht="21.95" customHeight="1" x14ac:dyDescent="0.25">
      <c r="A348" s="74">
        <v>3</v>
      </c>
      <c r="B348" s="64" t="s">
        <v>13</v>
      </c>
      <c r="C348" s="36">
        <v>14</v>
      </c>
      <c r="D348" s="40" t="str">
        <f t="shared" si="32"/>
        <v>B1</v>
      </c>
      <c r="E348" s="387"/>
      <c r="F348" s="388"/>
    </row>
    <row r="349" spans="1:6" ht="21.95" customHeight="1" x14ac:dyDescent="0.25">
      <c r="A349" s="74">
        <v>4</v>
      </c>
      <c r="B349" s="64" t="s">
        <v>23</v>
      </c>
      <c r="C349" s="36">
        <v>18.5</v>
      </c>
      <c r="D349" s="40" t="str">
        <f t="shared" si="32"/>
        <v>A1</v>
      </c>
      <c r="E349" s="387"/>
      <c r="F349" s="388"/>
    </row>
    <row r="350" spans="1:6" ht="21.95" customHeight="1" x14ac:dyDescent="0.25">
      <c r="A350" s="74">
        <v>5</v>
      </c>
      <c r="B350" s="64" t="s">
        <v>39</v>
      </c>
      <c r="C350" s="66">
        <v>19</v>
      </c>
      <c r="D350" s="40" t="str">
        <f t="shared" si="32"/>
        <v>A1</v>
      </c>
      <c r="E350" s="387"/>
      <c r="F350" s="388"/>
    </row>
    <row r="351" spans="1:6" ht="21.95" customHeight="1" x14ac:dyDescent="0.25">
      <c r="A351" s="74">
        <v>6</v>
      </c>
      <c r="B351" s="64" t="s">
        <v>40</v>
      </c>
      <c r="C351" s="44">
        <v>18.5</v>
      </c>
      <c r="D351" s="40" t="str">
        <f t="shared" si="32"/>
        <v>A1</v>
      </c>
      <c r="E351" s="387"/>
      <c r="F351" s="388"/>
    </row>
    <row r="352" spans="1:6" ht="21.95" customHeight="1" x14ac:dyDescent="0.25">
      <c r="A352" s="71"/>
      <c r="B352" s="38"/>
      <c r="C352" s="65"/>
      <c r="D352" s="38"/>
      <c r="E352" s="387"/>
      <c r="F352" s="388"/>
    </row>
    <row r="353" spans="1:6" ht="21.95" customHeight="1" x14ac:dyDescent="0.25">
      <c r="A353" s="71"/>
      <c r="B353" s="65" t="s">
        <v>10</v>
      </c>
      <c r="C353" s="65">
        <f>SUM(C346:C351)</f>
        <v>103.5</v>
      </c>
      <c r="D353" s="38"/>
      <c r="E353" s="387"/>
      <c r="F353" s="388"/>
    </row>
    <row r="354" spans="1:6" ht="21.95" customHeight="1" x14ac:dyDescent="0.25">
      <c r="A354" s="71"/>
      <c r="B354" s="41" t="s">
        <v>50</v>
      </c>
      <c r="C354" s="42">
        <f>(C353/120*100)</f>
        <v>86.25</v>
      </c>
      <c r="D354" s="42" t="str">
        <f t="shared" ref="D354" si="33">IF(C354&gt;=91,"A1",IF(C354&gt;=81,"A2",IF(C354&gt;=71,"B1",IF(C354&gt;=61,"B2",IF(C354&gt;=51,"C1",IF(C354&gt;=41,"C2",IF(C354&gt;=33,"D","E")))))))</f>
        <v>A2</v>
      </c>
      <c r="E354" s="387"/>
      <c r="F354" s="388"/>
    </row>
    <row r="355" spans="1:6" ht="21.95" customHeight="1" x14ac:dyDescent="0.25">
      <c r="A355" s="392" t="s">
        <v>344</v>
      </c>
      <c r="B355" s="394" t="s">
        <v>57</v>
      </c>
      <c r="C355" s="394"/>
      <c r="D355" s="396" t="s">
        <v>49</v>
      </c>
      <c r="E355" s="397"/>
      <c r="F355" s="398"/>
    </row>
    <row r="356" spans="1:6" ht="21.95" customHeight="1" thickBot="1" x14ac:dyDescent="0.3">
      <c r="A356" s="393"/>
      <c r="B356" s="395"/>
      <c r="C356" s="395"/>
      <c r="D356" s="399"/>
      <c r="E356" s="400"/>
      <c r="F356" s="401"/>
    </row>
    <row r="357" spans="1:6" ht="21.95" customHeight="1" thickBot="1" x14ac:dyDescent="0.3"/>
    <row r="358" spans="1:6" ht="21.95" customHeight="1" x14ac:dyDescent="0.25">
      <c r="A358" s="70"/>
      <c r="B358" s="383" t="s">
        <v>0</v>
      </c>
      <c r="C358" s="383"/>
      <c r="D358" s="383"/>
      <c r="E358" s="383"/>
      <c r="F358" s="384"/>
    </row>
    <row r="359" spans="1:6" ht="21.95" customHeight="1" x14ac:dyDescent="0.25">
      <c r="A359" s="71"/>
      <c r="B359" s="381" t="s">
        <v>1</v>
      </c>
      <c r="C359" s="381"/>
      <c r="D359" s="381"/>
      <c r="E359" s="381"/>
      <c r="F359" s="382"/>
    </row>
    <row r="360" spans="1:6" ht="21.95" customHeight="1" x14ac:dyDescent="0.25">
      <c r="A360" s="71"/>
      <c r="B360" s="381" t="s">
        <v>2</v>
      </c>
      <c r="C360" s="381"/>
      <c r="D360" s="381"/>
      <c r="E360" s="381"/>
      <c r="F360" s="382"/>
    </row>
    <row r="361" spans="1:6" ht="21.95" customHeight="1" x14ac:dyDescent="0.25">
      <c r="A361" s="71"/>
      <c r="B361" s="385" t="s">
        <v>368</v>
      </c>
      <c r="C361" s="385"/>
      <c r="D361" s="385"/>
      <c r="E361" s="385"/>
      <c r="F361" s="386"/>
    </row>
    <row r="362" spans="1:6" ht="21.95" customHeight="1" x14ac:dyDescent="0.25">
      <c r="A362" s="71"/>
      <c r="B362" s="381" t="s">
        <v>58</v>
      </c>
      <c r="C362" s="381"/>
      <c r="D362" s="381"/>
      <c r="E362" s="381"/>
      <c r="F362" s="382"/>
    </row>
    <row r="363" spans="1:6" ht="21.95" customHeight="1" x14ac:dyDescent="0.25">
      <c r="A363" s="380" t="s">
        <v>59</v>
      </c>
      <c r="B363" s="381"/>
      <c r="C363" s="381"/>
      <c r="D363" s="381"/>
      <c r="E363" s="381"/>
      <c r="F363" s="382"/>
    </row>
    <row r="364" spans="1:6" ht="21.95" customHeight="1" x14ac:dyDescent="0.25">
      <c r="A364" s="71" t="s">
        <v>3</v>
      </c>
      <c r="B364" s="389" t="s">
        <v>343</v>
      </c>
      <c r="C364" s="390"/>
      <c r="D364" s="72"/>
      <c r="E364" s="381"/>
      <c r="F364" s="382"/>
    </row>
    <row r="365" spans="1:6" ht="21.95" customHeight="1" x14ac:dyDescent="0.25">
      <c r="A365" s="73" t="s">
        <v>4</v>
      </c>
      <c r="B365" s="389" t="s">
        <v>356</v>
      </c>
      <c r="C365" s="390"/>
      <c r="D365" s="38" t="s">
        <v>47</v>
      </c>
      <c r="E365" s="381">
        <v>18</v>
      </c>
      <c r="F365" s="382"/>
    </row>
    <row r="366" spans="1:6" ht="21.95" customHeight="1" x14ac:dyDescent="0.25">
      <c r="A366" s="74" t="s">
        <v>8</v>
      </c>
      <c r="B366" s="65" t="s">
        <v>9</v>
      </c>
      <c r="C366" s="65" t="s">
        <v>48</v>
      </c>
      <c r="D366" s="65" t="s">
        <v>20</v>
      </c>
      <c r="E366" s="385"/>
      <c r="F366" s="386"/>
    </row>
    <row r="367" spans="1:6" ht="21.95" customHeight="1" x14ac:dyDescent="0.25">
      <c r="A367" s="74">
        <v>1</v>
      </c>
      <c r="B367" s="64" t="s">
        <v>11</v>
      </c>
      <c r="C367" s="62">
        <v>16.5</v>
      </c>
      <c r="D367" s="40" t="str">
        <f>IF(C367&gt;=18,"A1",IF(C367&gt;=16,"A2",IF(C367&gt;=14,"B1",IF(C367&gt;=12,"B2",IF(C367&gt;=10,"C1",IF(C367&gt;=8,"C2",IF(C367&gt;=6.5,"D","E")))))))</f>
        <v>A2</v>
      </c>
      <c r="E367" s="389"/>
      <c r="F367" s="391"/>
    </row>
    <row r="368" spans="1:6" ht="21.95" customHeight="1" x14ac:dyDescent="0.25">
      <c r="A368" s="74">
        <v>2</v>
      </c>
      <c r="B368" s="64" t="s">
        <v>12</v>
      </c>
      <c r="C368" s="62">
        <v>14</v>
      </c>
      <c r="D368" s="40" t="str">
        <f t="shared" ref="D368:D372" si="34">IF(C368&gt;=18,"A1",IF(C368&gt;=16,"A2",IF(C368&gt;=14,"B1",IF(C368&gt;=12,"B2",IF(C368&gt;=10,"C1",IF(C368&gt;=8,"C2",IF(C368&gt;=6.5,"D","E")))))))</f>
        <v>B1</v>
      </c>
      <c r="E368" s="387"/>
      <c r="F368" s="388"/>
    </row>
    <row r="369" spans="1:6" ht="21.95" customHeight="1" x14ac:dyDescent="0.25">
      <c r="A369" s="74">
        <v>3</v>
      </c>
      <c r="B369" s="64" t="s">
        <v>13</v>
      </c>
      <c r="C369" s="36">
        <v>11.5</v>
      </c>
      <c r="D369" s="40" t="str">
        <f t="shared" si="34"/>
        <v>C1</v>
      </c>
      <c r="E369" s="387"/>
      <c r="F369" s="388"/>
    </row>
    <row r="370" spans="1:6" ht="21.95" customHeight="1" x14ac:dyDescent="0.25">
      <c r="A370" s="74">
        <v>4</v>
      </c>
      <c r="B370" s="64" t="s">
        <v>23</v>
      </c>
      <c r="C370" s="36">
        <v>11.5</v>
      </c>
      <c r="D370" s="40" t="str">
        <f t="shared" si="34"/>
        <v>C1</v>
      </c>
      <c r="E370" s="387"/>
      <c r="F370" s="388"/>
    </row>
    <row r="371" spans="1:6" ht="21.95" customHeight="1" x14ac:dyDescent="0.25">
      <c r="A371" s="74">
        <v>5</v>
      </c>
      <c r="B371" s="64" t="s">
        <v>39</v>
      </c>
      <c r="C371" s="66">
        <v>17</v>
      </c>
      <c r="D371" s="40" t="str">
        <f t="shared" si="34"/>
        <v>A2</v>
      </c>
      <c r="E371" s="387"/>
      <c r="F371" s="388"/>
    </row>
    <row r="372" spans="1:6" ht="21.95" customHeight="1" x14ac:dyDescent="0.25">
      <c r="A372" s="74">
        <v>6</v>
      </c>
      <c r="B372" s="64" t="s">
        <v>40</v>
      </c>
      <c r="C372" s="44">
        <v>17</v>
      </c>
      <c r="D372" s="40" t="str">
        <f t="shared" si="34"/>
        <v>A2</v>
      </c>
      <c r="E372" s="387"/>
      <c r="F372" s="388"/>
    </row>
    <row r="373" spans="1:6" ht="21.95" customHeight="1" x14ac:dyDescent="0.25">
      <c r="A373" s="71"/>
      <c r="B373" s="38"/>
      <c r="C373" s="65"/>
      <c r="D373" s="38"/>
      <c r="E373" s="387"/>
      <c r="F373" s="388"/>
    </row>
    <row r="374" spans="1:6" ht="21.95" customHeight="1" x14ac:dyDescent="0.25">
      <c r="A374" s="71"/>
      <c r="B374" s="65" t="s">
        <v>10</v>
      </c>
      <c r="C374" s="65">
        <f>SUM(C367:C372)</f>
        <v>87.5</v>
      </c>
      <c r="D374" s="38"/>
      <c r="E374" s="387"/>
      <c r="F374" s="388"/>
    </row>
    <row r="375" spans="1:6" ht="21.95" customHeight="1" x14ac:dyDescent="0.25">
      <c r="A375" s="71"/>
      <c r="B375" s="41" t="s">
        <v>50</v>
      </c>
      <c r="C375" s="63">
        <f>(C374/120*100)</f>
        <v>72.916666666666657</v>
      </c>
      <c r="D375" s="42" t="str">
        <f t="shared" ref="D375" si="35">IF(C375&gt;=91,"A1",IF(C375&gt;=81,"A2",IF(C375&gt;=71,"B1",IF(C375&gt;=61,"B2",IF(C375&gt;=51,"C1",IF(C375&gt;=41,"C2",IF(C375&gt;=33,"D","E")))))))</f>
        <v>B1</v>
      </c>
      <c r="E375" s="387"/>
      <c r="F375" s="388"/>
    </row>
    <row r="376" spans="1:6" ht="21.95" customHeight="1" x14ac:dyDescent="0.25">
      <c r="A376" s="392" t="s">
        <v>344</v>
      </c>
      <c r="B376" s="394" t="s">
        <v>57</v>
      </c>
      <c r="C376" s="394"/>
      <c r="D376" s="396" t="s">
        <v>49</v>
      </c>
      <c r="E376" s="397"/>
      <c r="F376" s="398"/>
    </row>
    <row r="377" spans="1:6" ht="21.95" customHeight="1" thickBot="1" x14ac:dyDescent="0.3">
      <c r="A377" s="393"/>
      <c r="B377" s="395"/>
      <c r="C377" s="395"/>
      <c r="D377" s="399"/>
      <c r="E377" s="400"/>
      <c r="F377" s="401"/>
    </row>
    <row r="378" spans="1:6" ht="21.95" customHeight="1" thickBot="1" x14ac:dyDescent="0.3"/>
    <row r="379" spans="1:6" ht="21.95" customHeight="1" x14ac:dyDescent="0.25">
      <c r="A379" s="70"/>
      <c r="B379" s="383" t="s">
        <v>0</v>
      </c>
      <c r="C379" s="383"/>
      <c r="D379" s="383"/>
      <c r="E379" s="383"/>
      <c r="F379" s="384"/>
    </row>
    <row r="380" spans="1:6" ht="21.95" customHeight="1" x14ac:dyDescent="0.25">
      <c r="A380" s="71"/>
      <c r="B380" s="381" t="s">
        <v>1</v>
      </c>
      <c r="C380" s="381"/>
      <c r="D380" s="381"/>
      <c r="E380" s="381"/>
      <c r="F380" s="382"/>
    </row>
    <row r="381" spans="1:6" ht="21.95" customHeight="1" x14ac:dyDescent="0.25">
      <c r="A381" s="71"/>
      <c r="B381" s="381" t="s">
        <v>2</v>
      </c>
      <c r="C381" s="381"/>
      <c r="D381" s="381"/>
      <c r="E381" s="381"/>
      <c r="F381" s="382"/>
    </row>
    <row r="382" spans="1:6" ht="21.95" customHeight="1" x14ac:dyDescent="0.25">
      <c r="A382" s="71"/>
      <c r="B382" s="385" t="s">
        <v>375</v>
      </c>
      <c r="C382" s="385"/>
      <c r="D382" s="385"/>
      <c r="E382" s="385"/>
      <c r="F382" s="386"/>
    </row>
    <row r="383" spans="1:6" ht="21.95" customHeight="1" x14ac:dyDescent="0.25">
      <c r="A383" s="71"/>
      <c r="B383" s="381" t="s">
        <v>58</v>
      </c>
      <c r="C383" s="381"/>
      <c r="D383" s="381"/>
      <c r="E383" s="381"/>
      <c r="F383" s="382"/>
    </row>
    <row r="384" spans="1:6" ht="21.95" customHeight="1" x14ac:dyDescent="0.25">
      <c r="A384" s="380" t="s">
        <v>59</v>
      </c>
      <c r="B384" s="381"/>
      <c r="C384" s="381"/>
      <c r="D384" s="381"/>
      <c r="E384" s="381"/>
      <c r="F384" s="382"/>
    </row>
    <row r="385" spans="1:6" ht="21.95" customHeight="1" x14ac:dyDescent="0.25">
      <c r="A385" s="71" t="s">
        <v>3</v>
      </c>
      <c r="B385" s="389" t="s">
        <v>343</v>
      </c>
      <c r="C385" s="390"/>
      <c r="D385" s="72"/>
      <c r="E385" s="381"/>
      <c r="F385" s="382"/>
    </row>
    <row r="386" spans="1:6" ht="21.95" customHeight="1" x14ac:dyDescent="0.25">
      <c r="A386" s="73" t="s">
        <v>4</v>
      </c>
      <c r="B386" s="389" t="s">
        <v>261</v>
      </c>
      <c r="C386" s="390"/>
      <c r="D386" s="38" t="s">
        <v>47</v>
      </c>
      <c r="E386" s="381">
        <v>19</v>
      </c>
      <c r="F386" s="382"/>
    </row>
    <row r="387" spans="1:6" ht="21.95" customHeight="1" x14ac:dyDescent="0.25">
      <c r="A387" s="74" t="s">
        <v>8</v>
      </c>
      <c r="B387" s="65" t="s">
        <v>9</v>
      </c>
      <c r="C387" s="65" t="s">
        <v>48</v>
      </c>
      <c r="D387" s="65" t="s">
        <v>20</v>
      </c>
      <c r="E387" s="385"/>
      <c r="F387" s="386"/>
    </row>
    <row r="388" spans="1:6" ht="21.95" customHeight="1" x14ac:dyDescent="0.25">
      <c r="A388" s="74">
        <v>1</v>
      </c>
      <c r="B388" s="64" t="s">
        <v>11</v>
      </c>
      <c r="C388" s="36">
        <v>19</v>
      </c>
      <c r="D388" s="40" t="str">
        <f>IF(C388&gt;=18,"A1",IF(C388&gt;=16,"A2",IF(C388&gt;=14,"B1",IF(C388&gt;=12,"B2",IF(C388&gt;=10,"C1",IF(C388&gt;=8,"C2",IF(C388&gt;=6.5,"D","E")))))))</f>
        <v>A1</v>
      </c>
      <c r="E388" s="389"/>
      <c r="F388" s="391"/>
    </row>
    <row r="389" spans="1:6" ht="21.95" customHeight="1" x14ac:dyDescent="0.25">
      <c r="A389" s="74">
        <v>2</v>
      </c>
      <c r="B389" s="64" t="s">
        <v>12</v>
      </c>
      <c r="C389" s="36">
        <v>18</v>
      </c>
      <c r="D389" s="40" t="str">
        <f t="shared" ref="D389:D393" si="36">IF(C389&gt;=18,"A1",IF(C389&gt;=16,"A2",IF(C389&gt;=14,"B1",IF(C389&gt;=12,"B2",IF(C389&gt;=10,"C1",IF(C389&gt;=8,"C2",IF(C389&gt;=6.5,"D","E")))))))</f>
        <v>A1</v>
      </c>
      <c r="E389" s="387"/>
      <c r="F389" s="388"/>
    </row>
    <row r="390" spans="1:6" ht="21.95" customHeight="1" x14ac:dyDescent="0.25">
      <c r="A390" s="74">
        <v>3</v>
      </c>
      <c r="B390" s="64" t="s">
        <v>13</v>
      </c>
      <c r="C390" s="36">
        <v>16.5</v>
      </c>
      <c r="D390" s="40" t="str">
        <f t="shared" si="36"/>
        <v>A2</v>
      </c>
      <c r="E390" s="387"/>
      <c r="F390" s="388"/>
    </row>
    <row r="391" spans="1:6" ht="21.95" customHeight="1" x14ac:dyDescent="0.25">
      <c r="A391" s="74">
        <v>4</v>
      </c>
      <c r="B391" s="64" t="s">
        <v>23</v>
      </c>
      <c r="C391" s="36">
        <v>16</v>
      </c>
      <c r="D391" s="40" t="str">
        <f t="shared" si="36"/>
        <v>A2</v>
      </c>
      <c r="E391" s="387"/>
      <c r="F391" s="388"/>
    </row>
    <row r="392" spans="1:6" ht="21.95" customHeight="1" x14ac:dyDescent="0.25">
      <c r="A392" s="74">
        <v>5</v>
      </c>
      <c r="B392" s="64" t="s">
        <v>39</v>
      </c>
      <c r="C392" s="66">
        <v>19.5</v>
      </c>
      <c r="D392" s="40" t="str">
        <f t="shared" si="36"/>
        <v>A1</v>
      </c>
      <c r="E392" s="387"/>
      <c r="F392" s="388"/>
    </row>
    <row r="393" spans="1:6" ht="21.95" customHeight="1" x14ac:dyDescent="0.25">
      <c r="A393" s="74">
        <v>6</v>
      </c>
      <c r="B393" s="64" t="s">
        <v>40</v>
      </c>
      <c r="C393" s="44">
        <v>18.5</v>
      </c>
      <c r="D393" s="40" t="str">
        <f t="shared" si="36"/>
        <v>A1</v>
      </c>
      <c r="E393" s="387"/>
      <c r="F393" s="388"/>
    </row>
    <row r="394" spans="1:6" ht="21.95" customHeight="1" x14ac:dyDescent="0.25">
      <c r="A394" s="71"/>
      <c r="B394" s="38"/>
      <c r="C394" s="65"/>
      <c r="D394" s="38"/>
      <c r="E394" s="387"/>
      <c r="F394" s="388"/>
    </row>
    <row r="395" spans="1:6" ht="21.95" customHeight="1" x14ac:dyDescent="0.25">
      <c r="A395" s="71"/>
      <c r="B395" s="65" t="s">
        <v>10</v>
      </c>
      <c r="C395" s="65">
        <f>SUM(C388:C393)</f>
        <v>107.5</v>
      </c>
      <c r="D395" s="38"/>
      <c r="E395" s="387"/>
      <c r="F395" s="388"/>
    </row>
    <row r="396" spans="1:6" ht="21.95" customHeight="1" x14ac:dyDescent="0.25">
      <c r="A396" s="71"/>
      <c r="B396" s="41" t="s">
        <v>50</v>
      </c>
      <c r="C396" s="63">
        <f>(C395/120*100)</f>
        <v>89.583333333333343</v>
      </c>
      <c r="D396" s="42" t="str">
        <f t="shared" ref="D396" si="37">IF(C396&gt;=91,"A1",IF(C396&gt;=81,"A2",IF(C396&gt;=71,"B1",IF(C396&gt;=61,"B2",IF(C396&gt;=51,"C1",IF(C396&gt;=41,"C2",IF(C396&gt;=33,"D","E")))))))</f>
        <v>A2</v>
      </c>
      <c r="E396" s="387"/>
      <c r="F396" s="388"/>
    </row>
    <row r="397" spans="1:6" ht="21.95" customHeight="1" x14ac:dyDescent="0.25">
      <c r="A397" s="392" t="s">
        <v>344</v>
      </c>
      <c r="B397" s="394" t="s">
        <v>57</v>
      </c>
      <c r="C397" s="394"/>
      <c r="D397" s="396" t="s">
        <v>49</v>
      </c>
      <c r="E397" s="397"/>
      <c r="F397" s="398"/>
    </row>
    <row r="398" spans="1:6" ht="21.95" customHeight="1" thickBot="1" x14ac:dyDescent="0.3">
      <c r="A398" s="393"/>
      <c r="B398" s="395"/>
      <c r="C398" s="395"/>
      <c r="D398" s="399"/>
      <c r="E398" s="400"/>
      <c r="F398" s="401"/>
    </row>
    <row r="399" spans="1:6" ht="21.95" customHeight="1" thickBot="1" x14ac:dyDescent="0.3"/>
    <row r="400" spans="1:6" ht="21.95" customHeight="1" x14ac:dyDescent="0.25">
      <c r="A400" s="70"/>
      <c r="B400" s="383" t="s">
        <v>0</v>
      </c>
      <c r="C400" s="383"/>
      <c r="D400" s="383"/>
      <c r="E400" s="383"/>
      <c r="F400" s="384"/>
    </row>
    <row r="401" spans="1:6" ht="21.95" customHeight="1" x14ac:dyDescent="0.25">
      <c r="A401" s="71"/>
      <c r="B401" s="381" t="s">
        <v>1</v>
      </c>
      <c r="C401" s="381"/>
      <c r="D401" s="381"/>
      <c r="E401" s="381"/>
      <c r="F401" s="382"/>
    </row>
    <row r="402" spans="1:6" ht="21.95" customHeight="1" x14ac:dyDescent="0.25">
      <c r="A402" s="71"/>
      <c r="B402" s="381" t="s">
        <v>2</v>
      </c>
      <c r="C402" s="381"/>
      <c r="D402" s="381"/>
      <c r="E402" s="381"/>
      <c r="F402" s="382"/>
    </row>
    <row r="403" spans="1:6" ht="21.95" customHeight="1" x14ac:dyDescent="0.25">
      <c r="A403" s="71"/>
      <c r="B403" s="385" t="s">
        <v>370</v>
      </c>
      <c r="C403" s="385"/>
      <c r="D403" s="385"/>
      <c r="E403" s="385"/>
      <c r="F403" s="386"/>
    </row>
    <row r="404" spans="1:6" ht="21.95" customHeight="1" x14ac:dyDescent="0.25">
      <c r="A404" s="71"/>
      <c r="B404" s="381" t="s">
        <v>58</v>
      </c>
      <c r="C404" s="381"/>
      <c r="D404" s="381"/>
      <c r="E404" s="381"/>
      <c r="F404" s="382"/>
    </row>
    <row r="405" spans="1:6" ht="21.95" customHeight="1" x14ac:dyDescent="0.25">
      <c r="A405" s="380" t="s">
        <v>59</v>
      </c>
      <c r="B405" s="381"/>
      <c r="C405" s="381"/>
      <c r="D405" s="381"/>
      <c r="E405" s="381"/>
      <c r="F405" s="382"/>
    </row>
    <row r="406" spans="1:6" ht="21.95" customHeight="1" x14ac:dyDescent="0.25">
      <c r="A406" s="71" t="s">
        <v>3</v>
      </c>
      <c r="B406" s="389" t="s">
        <v>343</v>
      </c>
      <c r="C406" s="390"/>
      <c r="D406" s="72"/>
      <c r="E406" s="381"/>
      <c r="F406" s="382"/>
    </row>
    <row r="407" spans="1:6" ht="21.95" customHeight="1" x14ac:dyDescent="0.25">
      <c r="A407" s="73" t="s">
        <v>4</v>
      </c>
      <c r="B407" s="389" t="s">
        <v>357</v>
      </c>
      <c r="C407" s="390"/>
      <c r="D407" s="38" t="s">
        <v>47</v>
      </c>
      <c r="E407" s="381">
        <v>20</v>
      </c>
      <c r="F407" s="382"/>
    </row>
    <row r="408" spans="1:6" ht="21.95" customHeight="1" x14ac:dyDescent="0.25">
      <c r="A408" s="74" t="s">
        <v>8</v>
      </c>
      <c r="B408" s="65" t="s">
        <v>9</v>
      </c>
      <c r="C408" s="65" t="s">
        <v>48</v>
      </c>
      <c r="D408" s="65" t="s">
        <v>20</v>
      </c>
      <c r="E408" s="385"/>
      <c r="F408" s="386"/>
    </row>
    <row r="409" spans="1:6" ht="21.95" customHeight="1" x14ac:dyDescent="0.25">
      <c r="A409" s="74">
        <v>1</v>
      </c>
      <c r="B409" s="64" t="s">
        <v>11</v>
      </c>
      <c r="C409" s="36">
        <v>19</v>
      </c>
      <c r="D409" s="40" t="str">
        <f>IF(C409&gt;=18,"A1",IF(C409&gt;=16,"A2",IF(C409&gt;=14,"B1",IF(C409&gt;=12,"B2",IF(C409&gt;=10,"C1",IF(C409&gt;=8,"C2",IF(C409&gt;=6.5,"D","E")))))))</f>
        <v>A1</v>
      </c>
      <c r="E409" s="389"/>
      <c r="F409" s="391"/>
    </row>
    <row r="410" spans="1:6" ht="21.95" customHeight="1" x14ac:dyDescent="0.25">
      <c r="A410" s="74">
        <v>2</v>
      </c>
      <c r="B410" s="64" t="s">
        <v>12</v>
      </c>
      <c r="C410" s="36">
        <v>18</v>
      </c>
      <c r="D410" s="40" t="str">
        <f t="shared" ref="D410:D414" si="38">IF(C410&gt;=18,"A1",IF(C410&gt;=16,"A2",IF(C410&gt;=14,"B1",IF(C410&gt;=12,"B2",IF(C410&gt;=10,"C1",IF(C410&gt;=8,"C2",IF(C410&gt;=6.5,"D","E")))))))</f>
        <v>A1</v>
      </c>
      <c r="E410" s="387"/>
      <c r="F410" s="388"/>
    </row>
    <row r="411" spans="1:6" ht="21.95" customHeight="1" x14ac:dyDescent="0.25">
      <c r="A411" s="74">
        <v>3</v>
      </c>
      <c r="B411" s="64" t="s">
        <v>13</v>
      </c>
      <c r="C411" s="36">
        <v>18</v>
      </c>
      <c r="D411" s="40" t="str">
        <f t="shared" si="38"/>
        <v>A1</v>
      </c>
      <c r="E411" s="387"/>
      <c r="F411" s="388"/>
    </row>
    <row r="412" spans="1:6" ht="21.95" customHeight="1" x14ac:dyDescent="0.25">
      <c r="A412" s="74">
        <v>4</v>
      </c>
      <c r="B412" s="64" t="s">
        <v>23</v>
      </c>
      <c r="C412" s="36">
        <v>20</v>
      </c>
      <c r="D412" s="40" t="str">
        <f t="shared" si="38"/>
        <v>A1</v>
      </c>
      <c r="E412" s="387"/>
      <c r="F412" s="388"/>
    </row>
    <row r="413" spans="1:6" ht="21.95" customHeight="1" x14ac:dyDescent="0.25">
      <c r="A413" s="74">
        <v>5</v>
      </c>
      <c r="B413" s="64" t="s">
        <v>39</v>
      </c>
      <c r="C413" s="66">
        <v>19</v>
      </c>
      <c r="D413" s="40" t="str">
        <f t="shared" si="38"/>
        <v>A1</v>
      </c>
      <c r="E413" s="387"/>
      <c r="F413" s="388"/>
    </row>
    <row r="414" spans="1:6" ht="21.95" customHeight="1" x14ac:dyDescent="0.25">
      <c r="A414" s="74">
        <v>6</v>
      </c>
      <c r="B414" s="64" t="s">
        <v>40</v>
      </c>
      <c r="C414" s="44">
        <v>20</v>
      </c>
      <c r="D414" s="40" t="str">
        <f t="shared" si="38"/>
        <v>A1</v>
      </c>
      <c r="E414" s="387"/>
      <c r="F414" s="388"/>
    </row>
    <row r="415" spans="1:6" ht="21.95" customHeight="1" x14ac:dyDescent="0.25">
      <c r="A415" s="71"/>
      <c r="B415" s="38"/>
      <c r="C415" s="65"/>
      <c r="D415" s="38"/>
      <c r="E415" s="387"/>
      <c r="F415" s="388"/>
    </row>
    <row r="416" spans="1:6" ht="21.95" customHeight="1" x14ac:dyDescent="0.25">
      <c r="A416" s="71"/>
      <c r="B416" s="65" t="s">
        <v>10</v>
      </c>
      <c r="C416" s="65">
        <f>SUM(C409:C414)</f>
        <v>114</v>
      </c>
      <c r="D416" s="38"/>
      <c r="E416" s="387"/>
      <c r="F416" s="388"/>
    </row>
    <row r="417" spans="1:6" ht="21.95" customHeight="1" x14ac:dyDescent="0.25">
      <c r="A417" s="71"/>
      <c r="B417" s="41" t="s">
        <v>50</v>
      </c>
      <c r="C417" s="42">
        <f>(C416/120*100)</f>
        <v>95</v>
      </c>
      <c r="D417" s="42" t="str">
        <f t="shared" ref="D417" si="39">IF(C417&gt;=91,"A1",IF(C417&gt;=81,"A2",IF(C417&gt;=71,"B1",IF(C417&gt;=61,"B2",IF(C417&gt;=51,"C1",IF(C417&gt;=41,"C2",IF(C417&gt;=33,"D","E")))))))</f>
        <v>A1</v>
      </c>
      <c r="E417" s="387"/>
      <c r="F417" s="388"/>
    </row>
    <row r="418" spans="1:6" ht="21.95" customHeight="1" x14ac:dyDescent="0.25">
      <c r="A418" s="392" t="s">
        <v>344</v>
      </c>
      <c r="B418" s="394" t="s">
        <v>57</v>
      </c>
      <c r="C418" s="394"/>
      <c r="D418" s="396" t="s">
        <v>49</v>
      </c>
      <c r="E418" s="397"/>
      <c r="F418" s="398"/>
    </row>
    <row r="419" spans="1:6" ht="21.95" customHeight="1" thickBot="1" x14ac:dyDescent="0.3">
      <c r="A419" s="393"/>
      <c r="B419" s="395"/>
      <c r="C419" s="395"/>
      <c r="D419" s="399"/>
      <c r="E419" s="400"/>
      <c r="F419" s="401"/>
    </row>
    <row r="420" spans="1:6" ht="21.95" customHeight="1" thickBot="1" x14ac:dyDescent="0.3"/>
    <row r="421" spans="1:6" ht="21.95" customHeight="1" x14ac:dyDescent="0.25">
      <c r="A421" s="70"/>
      <c r="B421" s="383" t="s">
        <v>0</v>
      </c>
      <c r="C421" s="383"/>
      <c r="D421" s="383"/>
      <c r="E421" s="383"/>
      <c r="F421" s="384"/>
    </row>
    <row r="422" spans="1:6" ht="21.95" customHeight="1" x14ac:dyDescent="0.25">
      <c r="A422" s="71"/>
      <c r="B422" s="381" t="s">
        <v>1</v>
      </c>
      <c r="C422" s="381"/>
      <c r="D422" s="381"/>
      <c r="E422" s="381"/>
      <c r="F422" s="382"/>
    </row>
    <row r="423" spans="1:6" ht="21.95" customHeight="1" x14ac:dyDescent="0.25">
      <c r="A423" s="71"/>
      <c r="B423" s="381" t="s">
        <v>2</v>
      </c>
      <c r="C423" s="381"/>
      <c r="D423" s="381"/>
      <c r="E423" s="381"/>
      <c r="F423" s="382"/>
    </row>
    <row r="424" spans="1:6" ht="21.95" customHeight="1" x14ac:dyDescent="0.25">
      <c r="A424" s="71"/>
      <c r="B424" s="385" t="s">
        <v>370</v>
      </c>
      <c r="C424" s="385"/>
      <c r="D424" s="385"/>
      <c r="E424" s="385"/>
      <c r="F424" s="386"/>
    </row>
    <row r="425" spans="1:6" ht="21.95" customHeight="1" x14ac:dyDescent="0.25">
      <c r="A425" s="71"/>
      <c r="B425" s="381" t="s">
        <v>58</v>
      </c>
      <c r="C425" s="381"/>
      <c r="D425" s="381"/>
      <c r="E425" s="381"/>
      <c r="F425" s="382"/>
    </row>
    <row r="426" spans="1:6" ht="21.95" customHeight="1" x14ac:dyDescent="0.25">
      <c r="A426" s="380" t="s">
        <v>59</v>
      </c>
      <c r="B426" s="381"/>
      <c r="C426" s="381"/>
      <c r="D426" s="381"/>
      <c r="E426" s="381"/>
      <c r="F426" s="382"/>
    </row>
    <row r="427" spans="1:6" ht="21.95" customHeight="1" x14ac:dyDescent="0.25">
      <c r="A427" s="71" t="s">
        <v>3</v>
      </c>
      <c r="B427" s="389" t="s">
        <v>343</v>
      </c>
      <c r="C427" s="390"/>
      <c r="D427" s="72"/>
      <c r="E427" s="381"/>
      <c r="F427" s="382"/>
    </row>
    <row r="428" spans="1:6" ht="21.95" customHeight="1" x14ac:dyDescent="0.25">
      <c r="A428" s="73" t="s">
        <v>4</v>
      </c>
      <c r="B428" s="389" t="s">
        <v>278</v>
      </c>
      <c r="C428" s="390"/>
      <c r="D428" s="38" t="s">
        <v>47</v>
      </c>
      <c r="E428" s="381">
        <v>21</v>
      </c>
      <c r="F428" s="382"/>
    </row>
    <row r="429" spans="1:6" ht="21.95" customHeight="1" x14ac:dyDescent="0.25">
      <c r="A429" s="74" t="s">
        <v>8</v>
      </c>
      <c r="B429" s="65" t="s">
        <v>9</v>
      </c>
      <c r="C429" s="65" t="s">
        <v>48</v>
      </c>
      <c r="D429" s="65" t="s">
        <v>20</v>
      </c>
      <c r="E429" s="385"/>
      <c r="F429" s="386"/>
    </row>
    <row r="430" spans="1:6" ht="21.95" customHeight="1" x14ac:dyDescent="0.25">
      <c r="A430" s="74">
        <v>1</v>
      </c>
      <c r="B430" s="64" t="s">
        <v>11</v>
      </c>
      <c r="C430" s="62">
        <v>16.5</v>
      </c>
      <c r="D430" s="40" t="str">
        <f>IF(C430&gt;=18,"A1",IF(C430&gt;=16,"A2",IF(C430&gt;=14,"B1",IF(C430&gt;=12,"B2",IF(C430&gt;=10,"C1",IF(C430&gt;=8,"C2",IF(C430&gt;=6.5,"D","E")))))))</f>
        <v>A2</v>
      </c>
      <c r="E430" s="389"/>
      <c r="F430" s="391"/>
    </row>
    <row r="431" spans="1:6" ht="21.95" customHeight="1" x14ac:dyDescent="0.25">
      <c r="A431" s="74">
        <v>2</v>
      </c>
      <c r="B431" s="64" t="s">
        <v>12</v>
      </c>
      <c r="C431" s="62">
        <v>16.5</v>
      </c>
      <c r="D431" s="40" t="str">
        <f t="shared" ref="D431:D435" si="40">IF(C431&gt;=18,"A1",IF(C431&gt;=16,"A2",IF(C431&gt;=14,"B1",IF(C431&gt;=12,"B2",IF(C431&gt;=10,"C1",IF(C431&gt;=8,"C2",IF(C431&gt;=6.5,"D","E")))))))</f>
        <v>A2</v>
      </c>
      <c r="E431" s="387"/>
      <c r="F431" s="388"/>
    </row>
    <row r="432" spans="1:6" ht="21.95" customHeight="1" x14ac:dyDescent="0.25">
      <c r="A432" s="74">
        <v>3</v>
      </c>
      <c r="B432" s="64" t="s">
        <v>13</v>
      </c>
      <c r="C432" s="62">
        <v>16.5</v>
      </c>
      <c r="D432" s="40" t="str">
        <f t="shared" si="40"/>
        <v>A2</v>
      </c>
      <c r="E432" s="387"/>
      <c r="F432" s="388"/>
    </row>
    <row r="433" spans="1:6" ht="21.95" customHeight="1" x14ac:dyDescent="0.25">
      <c r="A433" s="74">
        <v>4</v>
      </c>
      <c r="B433" s="64" t="s">
        <v>23</v>
      </c>
      <c r="C433" s="62">
        <v>14</v>
      </c>
      <c r="D433" s="40" t="str">
        <f t="shared" si="40"/>
        <v>B1</v>
      </c>
      <c r="E433" s="387"/>
      <c r="F433" s="388"/>
    </row>
    <row r="434" spans="1:6" ht="21.95" customHeight="1" x14ac:dyDescent="0.25">
      <c r="A434" s="74">
        <v>5</v>
      </c>
      <c r="B434" s="64" t="s">
        <v>39</v>
      </c>
      <c r="C434" s="66">
        <v>16</v>
      </c>
      <c r="D434" s="40" t="str">
        <f t="shared" si="40"/>
        <v>A2</v>
      </c>
      <c r="E434" s="387"/>
      <c r="F434" s="388"/>
    </row>
    <row r="435" spans="1:6" ht="21.95" customHeight="1" x14ac:dyDescent="0.25">
      <c r="A435" s="74">
        <v>6</v>
      </c>
      <c r="B435" s="64" t="s">
        <v>40</v>
      </c>
      <c r="C435" s="44">
        <v>10.5</v>
      </c>
      <c r="D435" s="40" t="str">
        <f t="shared" si="40"/>
        <v>C1</v>
      </c>
      <c r="E435" s="387"/>
      <c r="F435" s="388"/>
    </row>
    <row r="436" spans="1:6" ht="21.95" customHeight="1" x14ac:dyDescent="0.25">
      <c r="A436" s="71"/>
      <c r="B436" s="38"/>
      <c r="C436" s="65"/>
      <c r="D436" s="38"/>
      <c r="E436" s="387"/>
      <c r="F436" s="388"/>
    </row>
    <row r="437" spans="1:6" ht="21.95" customHeight="1" x14ac:dyDescent="0.25">
      <c r="A437" s="71"/>
      <c r="B437" s="65" t="s">
        <v>10</v>
      </c>
      <c r="C437" s="65">
        <f>SUM(C430:C435)</f>
        <v>90</v>
      </c>
      <c r="D437" s="38"/>
      <c r="E437" s="387"/>
      <c r="F437" s="388"/>
    </row>
    <row r="438" spans="1:6" ht="21.95" customHeight="1" x14ac:dyDescent="0.25">
      <c r="A438" s="71"/>
      <c r="B438" s="41" t="s">
        <v>50</v>
      </c>
      <c r="C438" s="42">
        <f>(C437/120*100)</f>
        <v>75</v>
      </c>
      <c r="D438" s="42" t="str">
        <f t="shared" ref="D438" si="41">IF(C438&gt;=91,"A1",IF(C438&gt;=81,"A2",IF(C438&gt;=71,"B1",IF(C438&gt;=61,"B2",IF(C438&gt;=51,"C1",IF(C438&gt;=41,"C2",IF(C438&gt;=33,"D","E")))))))</f>
        <v>B1</v>
      </c>
      <c r="E438" s="387"/>
      <c r="F438" s="388"/>
    </row>
    <row r="439" spans="1:6" ht="21.95" customHeight="1" x14ac:dyDescent="0.25">
      <c r="A439" s="392" t="s">
        <v>344</v>
      </c>
      <c r="B439" s="394" t="s">
        <v>57</v>
      </c>
      <c r="C439" s="394"/>
      <c r="D439" s="396" t="s">
        <v>49</v>
      </c>
      <c r="E439" s="397"/>
      <c r="F439" s="398"/>
    </row>
    <row r="440" spans="1:6" ht="21.95" customHeight="1" thickBot="1" x14ac:dyDescent="0.3">
      <c r="A440" s="393"/>
      <c r="B440" s="395"/>
      <c r="C440" s="395"/>
      <c r="D440" s="399"/>
      <c r="E440" s="400"/>
      <c r="F440" s="401"/>
    </row>
    <row r="441" spans="1:6" ht="21.95" customHeight="1" thickBot="1" x14ac:dyDescent="0.3"/>
    <row r="442" spans="1:6" ht="21.95" customHeight="1" x14ac:dyDescent="0.25">
      <c r="A442" s="70"/>
      <c r="B442" s="383" t="s">
        <v>0</v>
      </c>
      <c r="C442" s="383"/>
      <c r="D442" s="383"/>
      <c r="E442" s="383"/>
      <c r="F442" s="384"/>
    </row>
    <row r="443" spans="1:6" ht="21.95" customHeight="1" x14ac:dyDescent="0.25">
      <c r="A443" s="71"/>
      <c r="B443" s="381" t="s">
        <v>1</v>
      </c>
      <c r="C443" s="381"/>
      <c r="D443" s="381"/>
      <c r="E443" s="381"/>
      <c r="F443" s="382"/>
    </row>
    <row r="444" spans="1:6" ht="21.95" customHeight="1" x14ac:dyDescent="0.25">
      <c r="A444" s="71"/>
      <c r="B444" s="381" t="s">
        <v>2</v>
      </c>
      <c r="C444" s="381"/>
      <c r="D444" s="381"/>
      <c r="E444" s="381"/>
      <c r="F444" s="382"/>
    </row>
    <row r="445" spans="1:6" ht="21.95" customHeight="1" x14ac:dyDescent="0.25">
      <c r="A445" s="71"/>
      <c r="B445" s="385" t="s">
        <v>370</v>
      </c>
      <c r="C445" s="385"/>
      <c r="D445" s="385"/>
      <c r="E445" s="385"/>
      <c r="F445" s="386"/>
    </row>
    <row r="446" spans="1:6" ht="21.95" customHeight="1" x14ac:dyDescent="0.25">
      <c r="A446" s="71"/>
      <c r="B446" s="381" t="s">
        <v>58</v>
      </c>
      <c r="C446" s="381"/>
      <c r="D446" s="381"/>
      <c r="E446" s="381"/>
      <c r="F446" s="382"/>
    </row>
    <row r="447" spans="1:6" ht="21.95" customHeight="1" x14ac:dyDescent="0.25">
      <c r="A447" s="380" t="s">
        <v>59</v>
      </c>
      <c r="B447" s="381"/>
      <c r="C447" s="381"/>
      <c r="D447" s="381"/>
      <c r="E447" s="381"/>
      <c r="F447" s="382"/>
    </row>
    <row r="448" spans="1:6" ht="21.95" customHeight="1" x14ac:dyDescent="0.25">
      <c r="A448" s="71" t="s">
        <v>3</v>
      </c>
      <c r="B448" s="389" t="s">
        <v>343</v>
      </c>
      <c r="C448" s="390"/>
      <c r="D448" s="72"/>
      <c r="E448" s="381"/>
      <c r="F448" s="382"/>
    </row>
    <row r="449" spans="1:6" ht="21.95" customHeight="1" x14ac:dyDescent="0.25">
      <c r="A449" s="73" t="s">
        <v>4</v>
      </c>
      <c r="B449" s="389" t="s">
        <v>285</v>
      </c>
      <c r="C449" s="390"/>
      <c r="D449" s="38" t="s">
        <v>47</v>
      </c>
      <c r="E449" s="381">
        <v>22</v>
      </c>
      <c r="F449" s="382"/>
    </row>
    <row r="450" spans="1:6" ht="21.95" customHeight="1" x14ac:dyDescent="0.25">
      <c r="A450" s="74" t="s">
        <v>8</v>
      </c>
      <c r="B450" s="65" t="s">
        <v>9</v>
      </c>
      <c r="C450" s="65" t="s">
        <v>48</v>
      </c>
      <c r="D450" s="65" t="s">
        <v>20</v>
      </c>
      <c r="E450" s="385"/>
      <c r="F450" s="386"/>
    </row>
    <row r="451" spans="1:6" ht="21.95" customHeight="1" x14ac:dyDescent="0.25">
      <c r="A451" s="74">
        <v>1</v>
      </c>
      <c r="B451" s="64" t="s">
        <v>11</v>
      </c>
      <c r="C451" s="62">
        <v>15.5</v>
      </c>
      <c r="D451" s="40" t="str">
        <f>IF(C451&gt;=18,"A1",IF(C451&gt;=16,"A2",IF(C451&gt;=14,"B1",IF(C451&gt;=12,"B2",IF(C451&gt;=10,"C1",IF(C451&gt;=8,"C2",IF(C451&gt;=6.5,"D","E")))))))</f>
        <v>B1</v>
      </c>
      <c r="E451" s="389"/>
      <c r="F451" s="391"/>
    </row>
    <row r="452" spans="1:6" ht="21.95" customHeight="1" x14ac:dyDescent="0.25">
      <c r="A452" s="74">
        <v>2</v>
      </c>
      <c r="B452" s="64" t="s">
        <v>12</v>
      </c>
      <c r="C452" s="62">
        <v>13.5</v>
      </c>
      <c r="D452" s="40" t="str">
        <f t="shared" ref="D452:D456" si="42">IF(C452&gt;=18,"A1",IF(C452&gt;=16,"A2",IF(C452&gt;=14,"B1",IF(C452&gt;=12,"B2",IF(C452&gt;=10,"C1",IF(C452&gt;=8,"C2",IF(C452&gt;=6.5,"D","E")))))))</f>
        <v>B2</v>
      </c>
      <c r="E452" s="387"/>
      <c r="F452" s="388"/>
    </row>
    <row r="453" spans="1:6" ht="21.95" customHeight="1" x14ac:dyDescent="0.25">
      <c r="A453" s="74">
        <v>3</v>
      </c>
      <c r="B453" s="64" t="s">
        <v>13</v>
      </c>
      <c r="C453" s="62">
        <v>14.5</v>
      </c>
      <c r="D453" s="40" t="str">
        <f t="shared" si="42"/>
        <v>B1</v>
      </c>
      <c r="E453" s="387"/>
      <c r="F453" s="388"/>
    </row>
    <row r="454" spans="1:6" ht="21.95" customHeight="1" x14ac:dyDescent="0.25">
      <c r="A454" s="74">
        <v>4</v>
      </c>
      <c r="B454" s="64" t="s">
        <v>23</v>
      </c>
      <c r="C454" s="62">
        <v>16</v>
      </c>
      <c r="D454" s="40" t="str">
        <f t="shared" si="42"/>
        <v>A2</v>
      </c>
      <c r="E454" s="387"/>
      <c r="F454" s="388"/>
    </row>
    <row r="455" spans="1:6" ht="21.95" customHeight="1" x14ac:dyDescent="0.25">
      <c r="A455" s="74">
        <v>5</v>
      </c>
      <c r="B455" s="64" t="s">
        <v>39</v>
      </c>
      <c r="C455" s="66">
        <v>18</v>
      </c>
      <c r="D455" s="40" t="str">
        <f t="shared" si="42"/>
        <v>A1</v>
      </c>
      <c r="E455" s="387"/>
      <c r="F455" s="388"/>
    </row>
    <row r="456" spans="1:6" ht="21.95" customHeight="1" x14ac:dyDescent="0.25">
      <c r="A456" s="74">
        <v>6</v>
      </c>
      <c r="B456" s="64" t="s">
        <v>40</v>
      </c>
      <c r="C456" s="44">
        <v>18.5</v>
      </c>
      <c r="D456" s="40" t="str">
        <f t="shared" si="42"/>
        <v>A1</v>
      </c>
      <c r="E456" s="387"/>
      <c r="F456" s="388"/>
    </row>
    <row r="457" spans="1:6" ht="21.95" customHeight="1" x14ac:dyDescent="0.25">
      <c r="A457" s="71"/>
      <c r="B457" s="38"/>
      <c r="C457" s="65"/>
      <c r="D457" s="38"/>
      <c r="E457" s="387"/>
      <c r="F457" s="388"/>
    </row>
    <row r="458" spans="1:6" ht="21.95" customHeight="1" x14ac:dyDescent="0.25">
      <c r="A458" s="71"/>
      <c r="B458" s="65" t="s">
        <v>10</v>
      </c>
      <c r="C458" s="65">
        <f>SUM(C451:C456)</f>
        <v>96</v>
      </c>
      <c r="D458" s="38"/>
      <c r="E458" s="387"/>
      <c r="F458" s="388"/>
    </row>
    <row r="459" spans="1:6" ht="21.95" customHeight="1" x14ac:dyDescent="0.25">
      <c r="A459" s="71"/>
      <c r="B459" s="41" t="s">
        <v>50</v>
      </c>
      <c r="C459" s="42">
        <f>(C458/120*100)</f>
        <v>80</v>
      </c>
      <c r="D459" s="42" t="str">
        <f t="shared" ref="D459" si="43">IF(C459&gt;=91,"A1",IF(C459&gt;=81,"A2",IF(C459&gt;=71,"B1",IF(C459&gt;=61,"B2",IF(C459&gt;=51,"C1",IF(C459&gt;=41,"C2",IF(C459&gt;=33,"D","E")))))))</f>
        <v>B1</v>
      </c>
      <c r="E459" s="387"/>
      <c r="F459" s="388"/>
    </row>
    <row r="460" spans="1:6" ht="21.95" customHeight="1" x14ac:dyDescent="0.25">
      <c r="A460" s="392" t="s">
        <v>344</v>
      </c>
      <c r="B460" s="394" t="s">
        <v>57</v>
      </c>
      <c r="C460" s="394"/>
      <c r="D460" s="396" t="s">
        <v>49</v>
      </c>
      <c r="E460" s="397"/>
      <c r="F460" s="398"/>
    </row>
    <row r="461" spans="1:6" ht="21.95" customHeight="1" thickBot="1" x14ac:dyDescent="0.3">
      <c r="A461" s="393"/>
      <c r="B461" s="395"/>
      <c r="C461" s="395"/>
      <c r="D461" s="399"/>
      <c r="E461" s="400"/>
      <c r="F461" s="401"/>
    </row>
    <row r="462" spans="1:6" ht="21.95" customHeight="1" thickBot="1" x14ac:dyDescent="0.3"/>
    <row r="463" spans="1:6" ht="21.95" customHeight="1" x14ac:dyDescent="0.25">
      <c r="A463" s="70"/>
      <c r="B463" s="383" t="s">
        <v>0</v>
      </c>
      <c r="C463" s="383"/>
      <c r="D463" s="383"/>
      <c r="E463" s="383"/>
      <c r="F463" s="384"/>
    </row>
    <row r="464" spans="1:6" ht="21.95" customHeight="1" x14ac:dyDescent="0.25">
      <c r="A464" s="71"/>
      <c r="B464" s="381" t="s">
        <v>1</v>
      </c>
      <c r="C464" s="381"/>
      <c r="D464" s="381"/>
      <c r="E464" s="381"/>
      <c r="F464" s="382"/>
    </row>
    <row r="465" spans="1:6" ht="21.95" customHeight="1" x14ac:dyDescent="0.25">
      <c r="A465" s="71"/>
      <c r="B465" s="381" t="s">
        <v>2</v>
      </c>
      <c r="C465" s="381"/>
      <c r="D465" s="381"/>
      <c r="E465" s="381"/>
      <c r="F465" s="382"/>
    </row>
    <row r="466" spans="1:6" ht="21.95" customHeight="1" x14ac:dyDescent="0.25">
      <c r="A466" s="71"/>
      <c r="B466" s="385" t="s">
        <v>374</v>
      </c>
      <c r="C466" s="385"/>
      <c r="D466" s="385"/>
      <c r="E466" s="385"/>
      <c r="F466" s="386"/>
    </row>
    <row r="467" spans="1:6" ht="21.95" customHeight="1" x14ac:dyDescent="0.25">
      <c r="A467" s="71"/>
      <c r="B467" s="381" t="s">
        <v>58</v>
      </c>
      <c r="C467" s="381"/>
      <c r="D467" s="381"/>
      <c r="E467" s="381"/>
      <c r="F467" s="382"/>
    </row>
    <row r="468" spans="1:6" ht="21.95" customHeight="1" x14ac:dyDescent="0.25">
      <c r="A468" s="380" t="s">
        <v>59</v>
      </c>
      <c r="B468" s="381"/>
      <c r="C468" s="381"/>
      <c r="D468" s="381"/>
      <c r="E468" s="381"/>
      <c r="F468" s="382"/>
    </row>
    <row r="469" spans="1:6" ht="21.95" customHeight="1" x14ac:dyDescent="0.25">
      <c r="A469" s="71" t="s">
        <v>3</v>
      </c>
      <c r="B469" s="389" t="s">
        <v>343</v>
      </c>
      <c r="C469" s="390"/>
      <c r="D469" s="72"/>
      <c r="E469" s="381"/>
      <c r="F469" s="382"/>
    </row>
    <row r="470" spans="1:6" ht="21.95" customHeight="1" x14ac:dyDescent="0.25">
      <c r="A470" s="73" t="s">
        <v>4</v>
      </c>
      <c r="B470" s="389" t="s">
        <v>291</v>
      </c>
      <c r="C470" s="390"/>
      <c r="D470" s="38" t="s">
        <v>47</v>
      </c>
      <c r="E470" s="381">
        <v>23</v>
      </c>
      <c r="F470" s="382"/>
    </row>
    <row r="471" spans="1:6" ht="21.95" customHeight="1" x14ac:dyDescent="0.25">
      <c r="A471" s="74" t="s">
        <v>8</v>
      </c>
      <c r="B471" s="65" t="s">
        <v>9</v>
      </c>
      <c r="C471" s="65" t="s">
        <v>48</v>
      </c>
      <c r="D471" s="65" t="s">
        <v>20</v>
      </c>
      <c r="E471" s="385"/>
      <c r="F471" s="386"/>
    </row>
    <row r="472" spans="1:6" ht="21.95" customHeight="1" x14ac:dyDescent="0.25">
      <c r="A472" s="74">
        <v>1</v>
      </c>
      <c r="B472" s="64" t="s">
        <v>11</v>
      </c>
      <c r="C472" s="62">
        <v>19</v>
      </c>
      <c r="D472" s="40" t="str">
        <f>IF(C472&gt;=18,"A1",IF(C472&gt;=16,"A2",IF(C472&gt;=14,"B1",IF(C472&gt;=12,"B2",IF(C472&gt;=10,"C1",IF(C472&gt;=8,"C2",IF(C472&gt;=6.5,"D","E")))))))</f>
        <v>A1</v>
      </c>
      <c r="E472" s="389"/>
      <c r="F472" s="391"/>
    </row>
    <row r="473" spans="1:6" ht="21.95" customHeight="1" x14ac:dyDescent="0.25">
      <c r="A473" s="74">
        <v>2</v>
      </c>
      <c r="B473" s="64" t="s">
        <v>12</v>
      </c>
      <c r="C473" s="62">
        <v>19.5</v>
      </c>
      <c r="D473" s="40" t="str">
        <f t="shared" ref="D473:D477" si="44">IF(C473&gt;=18,"A1",IF(C473&gt;=16,"A2",IF(C473&gt;=14,"B1",IF(C473&gt;=12,"B2",IF(C473&gt;=10,"C1",IF(C473&gt;=8,"C2",IF(C473&gt;=6.5,"D","E")))))))</f>
        <v>A1</v>
      </c>
      <c r="E473" s="387"/>
      <c r="F473" s="388"/>
    </row>
    <row r="474" spans="1:6" ht="21.95" customHeight="1" x14ac:dyDescent="0.25">
      <c r="A474" s="74">
        <v>3</v>
      </c>
      <c r="B474" s="64" t="s">
        <v>13</v>
      </c>
      <c r="C474" s="62">
        <v>17.5</v>
      </c>
      <c r="D474" s="40" t="str">
        <f t="shared" si="44"/>
        <v>A2</v>
      </c>
      <c r="E474" s="387"/>
      <c r="F474" s="388"/>
    </row>
    <row r="475" spans="1:6" ht="21.95" customHeight="1" x14ac:dyDescent="0.25">
      <c r="A475" s="74">
        <v>4</v>
      </c>
      <c r="B475" s="64" t="s">
        <v>23</v>
      </c>
      <c r="C475" s="62">
        <v>20</v>
      </c>
      <c r="D475" s="40" t="str">
        <f t="shared" si="44"/>
        <v>A1</v>
      </c>
      <c r="E475" s="387"/>
      <c r="F475" s="388"/>
    </row>
    <row r="476" spans="1:6" ht="21.95" customHeight="1" x14ac:dyDescent="0.25">
      <c r="A476" s="74">
        <v>5</v>
      </c>
      <c r="B476" s="64" t="s">
        <v>39</v>
      </c>
      <c r="C476" s="66">
        <v>20</v>
      </c>
      <c r="D476" s="40" t="str">
        <f t="shared" si="44"/>
        <v>A1</v>
      </c>
      <c r="E476" s="387"/>
      <c r="F476" s="388"/>
    </row>
    <row r="477" spans="1:6" ht="21.95" customHeight="1" x14ac:dyDescent="0.25">
      <c r="A477" s="74">
        <v>6</v>
      </c>
      <c r="B477" s="64" t="s">
        <v>40</v>
      </c>
      <c r="C477" s="44">
        <v>20</v>
      </c>
      <c r="D477" s="40" t="str">
        <f t="shared" si="44"/>
        <v>A1</v>
      </c>
      <c r="E477" s="387"/>
      <c r="F477" s="388"/>
    </row>
    <row r="478" spans="1:6" ht="21.95" customHeight="1" x14ac:dyDescent="0.25">
      <c r="A478" s="71"/>
      <c r="B478" s="38"/>
      <c r="C478" s="65"/>
      <c r="D478" s="38"/>
      <c r="E478" s="387"/>
      <c r="F478" s="388"/>
    </row>
    <row r="479" spans="1:6" ht="21.95" customHeight="1" x14ac:dyDescent="0.25">
      <c r="A479" s="71"/>
      <c r="B479" s="65" t="s">
        <v>10</v>
      </c>
      <c r="C479" s="65">
        <f>SUM(C472:C477)</f>
        <v>116</v>
      </c>
      <c r="D479" s="38"/>
      <c r="E479" s="387"/>
      <c r="F479" s="388"/>
    </row>
    <row r="480" spans="1:6" ht="21.95" customHeight="1" x14ac:dyDescent="0.25">
      <c r="A480" s="71"/>
      <c r="B480" s="41" t="s">
        <v>50</v>
      </c>
      <c r="C480" s="63">
        <f>(C479/120*100)</f>
        <v>96.666666666666671</v>
      </c>
      <c r="D480" s="42" t="str">
        <f t="shared" ref="D480" si="45">IF(C480&gt;=91,"A1",IF(C480&gt;=81,"A2",IF(C480&gt;=71,"B1",IF(C480&gt;=61,"B2",IF(C480&gt;=51,"C1",IF(C480&gt;=41,"C2",IF(C480&gt;=33,"D","E")))))))</f>
        <v>A1</v>
      </c>
      <c r="E480" s="387"/>
      <c r="F480" s="388"/>
    </row>
    <row r="481" spans="1:6" ht="21.95" customHeight="1" x14ac:dyDescent="0.25">
      <c r="A481" s="392" t="s">
        <v>344</v>
      </c>
      <c r="B481" s="394" t="s">
        <v>57</v>
      </c>
      <c r="C481" s="394"/>
      <c r="D481" s="396" t="s">
        <v>49</v>
      </c>
      <c r="E481" s="397"/>
      <c r="F481" s="398"/>
    </row>
    <row r="482" spans="1:6" ht="21.95" customHeight="1" thickBot="1" x14ac:dyDescent="0.3">
      <c r="A482" s="393"/>
      <c r="B482" s="395"/>
      <c r="C482" s="395"/>
      <c r="D482" s="399"/>
      <c r="E482" s="400"/>
      <c r="F482" s="401"/>
    </row>
    <row r="483" spans="1:6" ht="21.95" customHeight="1" thickBot="1" x14ac:dyDescent="0.3"/>
    <row r="484" spans="1:6" ht="21.95" customHeight="1" x14ac:dyDescent="0.25">
      <c r="A484" s="70"/>
      <c r="B484" s="383" t="s">
        <v>0</v>
      </c>
      <c r="C484" s="383"/>
      <c r="D484" s="383"/>
      <c r="E484" s="383"/>
      <c r="F484" s="384"/>
    </row>
    <row r="485" spans="1:6" ht="21.95" customHeight="1" x14ac:dyDescent="0.25">
      <c r="A485" s="71"/>
      <c r="B485" s="381" t="s">
        <v>1</v>
      </c>
      <c r="C485" s="381"/>
      <c r="D485" s="381"/>
      <c r="E485" s="381"/>
      <c r="F485" s="382"/>
    </row>
    <row r="486" spans="1:6" ht="21.95" customHeight="1" x14ac:dyDescent="0.25">
      <c r="A486" s="71"/>
      <c r="B486" s="381" t="s">
        <v>2</v>
      </c>
      <c r="C486" s="381"/>
      <c r="D486" s="381"/>
      <c r="E486" s="381"/>
      <c r="F486" s="382"/>
    </row>
    <row r="487" spans="1:6" ht="21.95" customHeight="1" x14ac:dyDescent="0.25">
      <c r="A487" s="71"/>
      <c r="B487" s="385" t="s">
        <v>370</v>
      </c>
      <c r="C487" s="385"/>
      <c r="D487" s="385"/>
      <c r="E487" s="385"/>
      <c r="F487" s="386"/>
    </row>
    <row r="488" spans="1:6" ht="21.95" customHeight="1" x14ac:dyDescent="0.25">
      <c r="A488" s="71"/>
      <c r="B488" s="381" t="s">
        <v>58</v>
      </c>
      <c r="C488" s="381"/>
      <c r="D488" s="381"/>
      <c r="E488" s="381"/>
      <c r="F488" s="382"/>
    </row>
    <row r="489" spans="1:6" ht="21.95" customHeight="1" x14ac:dyDescent="0.25">
      <c r="A489" s="380" t="s">
        <v>59</v>
      </c>
      <c r="B489" s="381"/>
      <c r="C489" s="381"/>
      <c r="D489" s="381"/>
      <c r="E489" s="381"/>
      <c r="F489" s="382"/>
    </row>
    <row r="490" spans="1:6" ht="21.95" customHeight="1" x14ac:dyDescent="0.25">
      <c r="A490" s="71" t="s">
        <v>3</v>
      </c>
      <c r="B490" s="389" t="s">
        <v>343</v>
      </c>
      <c r="C490" s="390"/>
      <c r="D490" s="72"/>
      <c r="E490" s="381"/>
      <c r="F490" s="382"/>
    </row>
    <row r="491" spans="1:6" ht="21.95" customHeight="1" x14ac:dyDescent="0.25">
      <c r="A491" s="73" t="s">
        <v>4</v>
      </c>
      <c r="B491" s="389" t="s">
        <v>297</v>
      </c>
      <c r="C491" s="390"/>
      <c r="D491" s="38" t="s">
        <v>47</v>
      </c>
      <c r="E491" s="381">
        <v>24</v>
      </c>
      <c r="F491" s="382"/>
    </row>
    <row r="492" spans="1:6" ht="21.95" customHeight="1" x14ac:dyDescent="0.25">
      <c r="A492" s="74" t="s">
        <v>8</v>
      </c>
      <c r="B492" s="65" t="s">
        <v>9</v>
      </c>
      <c r="C492" s="65" t="s">
        <v>48</v>
      </c>
      <c r="D492" s="65" t="s">
        <v>20</v>
      </c>
      <c r="E492" s="385"/>
      <c r="F492" s="386"/>
    </row>
    <row r="493" spans="1:6" ht="21.95" customHeight="1" x14ac:dyDescent="0.25">
      <c r="A493" s="74">
        <v>1</v>
      </c>
      <c r="B493" s="64" t="s">
        <v>11</v>
      </c>
      <c r="C493" s="36">
        <v>7.5</v>
      </c>
      <c r="D493" s="40" t="str">
        <f>IF(C493&gt;=18,"A1",IF(C493&gt;=16,"A2",IF(C493&gt;=14,"B1",IF(C493&gt;=12,"B2",IF(C493&gt;=10,"C1",IF(C493&gt;=8,"C2",IF(C493&gt;=6.5,"D","E")))))))</f>
        <v>D</v>
      </c>
      <c r="E493" s="389"/>
      <c r="F493" s="391"/>
    </row>
    <row r="494" spans="1:6" ht="21.95" customHeight="1" x14ac:dyDescent="0.25">
      <c r="A494" s="74">
        <v>2</v>
      </c>
      <c r="B494" s="64" t="s">
        <v>12</v>
      </c>
      <c r="C494" s="36">
        <v>13.5</v>
      </c>
      <c r="D494" s="40" t="str">
        <f t="shared" ref="D494:D498" si="46">IF(C494&gt;=18,"A1",IF(C494&gt;=16,"A2",IF(C494&gt;=14,"B1",IF(C494&gt;=12,"B2",IF(C494&gt;=10,"C1",IF(C494&gt;=8,"C2",IF(C494&gt;=6.5,"D","E")))))))</f>
        <v>B2</v>
      </c>
      <c r="E494" s="387"/>
      <c r="F494" s="388"/>
    </row>
    <row r="495" spans="1:6" ht="21.95" customHeight="1" x14ac:dyDescent="0.25">
      <c r="A495" s="74">
        <v>3</v>
      </c>
      <c r="B495" s="64" t="s">
        <v>13</v>
      </c>
      <c r="C495" s="36">
        <v>7</v>
      </c>
      <c r="D495" s="40" t="str">
        <f t="shared" si="46"/>
        <v>D</v>
      </c>
      <c r="E495" s="387"/>
      <c r="F495" s="388"/>
    </row>
    <row r="496" spans="1:6" ht="21.95" customHeight="1" x14ac:dyDescent="0.25">
      <c r="A496" s="74">
        <v>4</v>
      </c>
      <c r="B496" s="64" t="s">
        <v>23</v>
      </c>
      <c r="C496" s="36">
        <v>15.5</v>
      </c>
      <c r="D496" s="40" t="str">
        <f t="shared" si="46"/>
        <v>B1</v>
      </c>
      <c r="E496" s="387"/>
      <c r="F496" s="388"/>
    </row>
    <row r="497" spans="1:6" ht="21.95" customHeight="1" x14ac:dyDescent="0.25">
      <c r="A497" s="74">
        <v>5</v>
      </c>
      <c r="B497" s="64" t="s">
        <v>39</v>
      </c>
      <c r="C497" s="66">
        <v>11</v>
      </c>
      <c r="D497" s="40" t="str">
        <f t="shared" si="46"/>
        <v>C1</v>
      </c>
      <c r="E497" s="387"/>
      <c r="F497" s="388"/>
    </row>
    <row r="498" spans="1:6" ht="21.95" customHeight="1" x14ac:dyDescent="0.25">
      <c r="A498" s="74">
        <v>6</v>
      </c>
      <c r="B498" s="64" t="s">
        <v>40</v>
      </c>
      <c r="C498" s="44">
        <v>9</v>
      </c>
      <c r="D498" s="40" t="str">
        <f t="shared" si="46"/>
        <v>C2</v>
      </c>
      <c r="E498" s="387"/>
      <c r="F498" s="388"/>
    </row>
    <row r="499" spans="1:6" ht="21.95" customHeight="1" x14ac:dyDescent="0.25">
      <c r="A499" s="71"/>
      <c r="B499" s="38"/>
      <c r="C499" s="65"/>
      <c r="D499" s="38"/>
      <c r="E499" s="387"/>
      <c r="F499" s="388"/>
    </row>
    <row r="500" spans="1:6" ht="21.95" customHeight="1" x14ac:dyDescent="0.25">
      <c r="A500" s="71"/>
      <c r="B500" s="65" t="s">
        <v>10</v>
      </c>
      <c r="C500" s="65">
        <f>SUM(C493:C498)</f>
        <v>63.5</v>
      </c>
      <c r="D500" s="38"/>
      <c r="E500" s="387"/>
      <c r="F500" s="388"/>
    </row>
    <row r="501" spans="1:6" ht="21.95" customHeight="1" x14ac:dyDescent="0.25">
      <c r="A501" s="71"/>
      <c r="B501" s="41" t="s">
        <v>50</v>
      </c>
      <c r="C501" s="63">
        <f>(C500/120*100)</f>
        <v>52.916666666666664</v>
      </c>
      <c r="D501" s="42" t="str">
        <f t="shared" ref="D501" si="47">IF(C501&gt;=91,"A1",IF(C501&gt;=81,"A2",IF(C501&gt;=71,"B1",IF(C501&gt;=61,"B2",IF(C501&gt;=51,"C1",IF(C501&gt;=41,"C2",IF(C501&gt;=33,"D","E")))))))</f>
        <v>C1</v>
      </c>
      <c r="E501" s="387"/>
      <c r="F501" s="388"/>
    </row>
    <row r="502" spans="1:6" ht="21.95" customHeight="1" x14ac:dyDescent="0.25">
      <c r="A502" s="392" t="s">
        <v>344</v>
      </c>
      <c r="B502" s="394" t="s">
        <v>57</v>
      </c>
      <c r="C502" s="394"/>
      <c r="D502" s="396" t="s">
        <v>49</v>
      </c>
      <c r="E502" s="397"/>
      <c r="F502" s="398"/>
    </row>
    <row r="503" spans="1:6" ht="21.95" customHeight="1" thickBot="1" x14ac:dyDescent="0.3">
      <c r="A503" s="393"/>
      <c r="B503" s="395"/>
      <c r="C503" s="395"/>
      <c r="D503" s="399"/>
      <c r="E503" s="400"/>
      <c r="F503" s="401"/>
    </row>
    <row r="504" spans="1:6" ht="21.95" customHeight="1" thickBot="1" x14ac:dyDescent="0.3"/>
    <row r="505" spans="1:6" ht="21.95" customHeight="1" x14ac:dyDescent="0.25">
      <c r="A505" s="70"/>
      <c r="B505" s="383" t="s">
        <v>0</v>
      </c>
      <c r="C505" s="383"/>
      <c r="D505" s="383"/>
      <c r="E505" s="383"/>
      <c r="F505" s="384"/>
    </row>
    <row r="506" spans="1:6" ht="21.95" customHeight="1" x14ac:dyDescent="0.25">
      <c r="A506" s="71"/>
      <c r="B506" s="381" t="s">
        <v>1</v>
      </c>
      <c r="C506" s="381"/>
      <c r="D506" s="381"/>
      <c r="E506" s="381"/>
      <c r="F506" s="382"/>
    </row>
    <row r="507" spans="1:6" ht="21.95" customHeight="1" x14ac:dyDescent="0.25">
      <c r="A507" s="71"/>
      <c r="B507" s="381" t="s">
        <v>2</v>
      </c>
      <c r="C507" s="381"/>
      <c r="D507" s="381"/>
      <c r="E507" s="381"/>
      <c r="F507" s="382"/>
    </row>
    <row r="508" spans="1:6" ht="21.95" customHeight="1" x14ac:dyDescent="0.25">
      <c r="A508" s="71"/>
      <c r="B508" s="385" t="s">
        <v>370</v>
      </c>
      <c r="C508" s="385"/>
      <c r="D508" s="385"/>
      <c r="E508" s="385"/>
      <c r="F508" s="386"/>
    </row>
    <row r="509" spans="1:6" ht="21.95" customHeight="1" x14ac:dyDescent="0.25">
      <c r="A509" s="71"/>
      <c r="B509" s="381" t="s">
        <v>58</v>
      </c>
      <c r="C509" s="381"/>
      <c r="D509" s="381"/>
      <c r="E509" s="381"/>
      <c r="F509" s="382"/>
    </row>
    <row r="510" spans="1:6" ht="21.95" customHeight="1" x14ac:dyDescent="0.25">
      <c r="A510" s="380" t="s">
        <v>59</v>
      </c>
      <c r="B510" s="381"/>
      <c r="C510" s="381"/>
      <c r="D510" s="381"/>
      <c r="E510" s="381"/>
      <c r="F510" s="382"/>
    </row>
    <row r="511" spans="1:6" ht="21.95" customHeight="1" x14ac:dyDescent="0.25">
      <c r="A511" s="71" t="s">
        <v>3</v>
      </c>
      <c r="B511" s="389" t="s">
        <v>343</v>
      </c>
      <c r="C511" s="390"/>
      <c r="D511" s="72"/>
      <c r="E511" s="381"/>
      <c r="F511" s="382"/>
    </row>
    <row r="512" spans="1:6" ht="21.95" customHeight="1" x14ac:dyDescent="0.25">
      <c r="A512" s="73" t="s">
        <v>4</v>
      </c>
      <c r="B512" s="389" t="s">
        <v>358</v>
      </c>
      <c r="C512" s="390"/>
      <c r="D512" s="38" t="s">
        <v>47</v>
      </c>
      <c r="E512" s="381">
        <v>25</v>
      </c>
      <c r="F512" s="382"/>
    </row>
    <row r="513" spans="1:6" ht="21.95" customHeight="1" x14ac:dyDescent="0.25">
      <c r="A513" s="74" t="s">
        <v>8</v>
      </c>
      <c r="B513" s="65" t="s">
        <v>9</v>
      </c>
      <c r="C513" s="65" t="s">
        <v>48</v>
      </c>
      <c r="D513" s="65" t="s">
        <v>20</v>
      </c>
      <c r="E513" s="385"/>
      <c r="F513" s="386"/>
    </row>
    <row r="514" spans="1:6" ht="21.95" customHeight="1" x14ac:dyDescent="0.25">
      <c r="A514" s="74">
        <v>1</v>
      </c>
      <c r="B514" s="64" t="s">
        <v>11</v>
      </c>
      <c r="C514" s="36">
        <v>18</v>
      </c>
      <c r="D514" s="40" t="str">
        <f>IF(C514&gt;=18,"A1",IF(C514&gt;=16,"A2",IF(C514&gt;=14,"B1",IF(C514&gt;=12,"B2",IF(C514&gt;=10,"C1",IF(C514&gt;=8,"C2",IF(C514&gt;=6.5,"D","E")))))))</f>
        <v>A1</v>
      </c>
      <c r="E514" s="389"/>
      <c r="F514" s="391"/>
    </row>
    <row r="515" spans="1:6" ht="21.95" customHeight="1" x14ac:dyDescent="0.25">
      <c r="A515" s="74">
        <v>2</v>
      </c>
      <c r="B515" s="64" t="s">
        <v>12</v>
      </c>
      <c r="C515" s="36">
        <v>14.5</v>
      </c>
      <c r="D515" s="40" t="str">
        <f t="shared" ref="D515:D519" si="48">IF(C515&gt;=18,"A1",IF(C515&gt;=16,"A2",IF(C515&gt;=14,"B1",IF(C515&gt;=12,"B2",IF(C515&gt;=10,"C1",IF(C515&gt;=8,"C2",IF(C515&gt;=6.5,"D","E")))))))</f>
        <v>B1</v>
      </c>
      <c r="E515" s="387"/>
      <c r="F515" s="388"/>
    </row>
    <row r="516" spans="1:6" ht="21.95" customHeight="1" x14ac:dyDescent="0.25">
      <c r="A516" s="74">
        <v>3</v>
      </c>
      <c r="B516" s="64" t="s">
        <v>13</v>
      </c>
      <c r="C516" s="36">
        <v>18</v>
      </c>
      <c r="D516" s="40" t="str">
        <f t="shared" si="48"/>
        <v>A1</v>
      </c>
      <c r="E516" s="387"/>
      <c r="F516" s="388"/>
    </row>
    <row r="517" spans="1:6" ht="21.95" customHeight="1" x14ac:dyDescent="0.25">
      <c r="A517" s="74">
        <v>4</v>
      </c>
      <c r="B517" s="64" t="s">
        <v>23</v>
      </c>
      <c r="C517" s="36">
        <v>17</v>
      </c>
      <c r="D517" s="40" t="str">
        <f t="shared" si="48"/>
        <v>A2</v>
      </c>
      <c r="E517" s="387"/>
      <c r="F517" s="388"/>
    </row>
    <row r="518" spans="1:6" ht="21.95" customHeight="1" x14ac:dyDescent="0.25">
      <c r="A518" s="74">
        <v>5</v>
      </c>
      <c r="B518" s="64" t="s">
        <v>39</v>
      </c>
      <c r="C518" s="66">
        <v>18</v>
      </c>
      <c r="D518" s="40" t="str">
        <f t="shared" si="48"/>
        <v>A1</v>
      </c>
      <c r="E518" s="387"/>
      <c r="F518" s="388"/>
    </row>
    <row r="519" spans="1:6" ht="21.95" customHeight="1" x14ac:dyDescent="0.25">
      <c r="A519" s="74">
        <v>6</v>
      </c>
      <c r="B519" s="64" t="s">
        <v>40</v>
      </c>
      <c r="C519" s="44">
        <v>20</v>
      </c>
      <c r="D519" s="40" t="str">
        <f t="shared" si="48"/>
        <v>A1</v>
      </c>
      <c r="E519" s="387"/>
      <c r="F519" s="388"/>
    </row>
    <row r="520" spans="1:6" ht="21.95" customHeight="1" x14ac:dyDescent="0.25">
      <c r="A520" s="71"/>
      <c r="B520" s="38"/>
      <c r="C520" s="65"/>
      <c r="D520" s="38"/>
      <c r="E520" s="387"/>
      <c r="F520" s="388"/>
    </row>
    <row r="521" spans="1:6" ht="21.95" customHeight="1" x14ac:dyDescent="0.25">
      <c r="A521" s="71"/>
      <c r="B521" s="65" t="s">
        <v>10</v>
      </c>
      <c r="C521" s="65">
        <f>SUM(C514:C519)</f>
        <v>105.5</v>
      </c>
      <c r="D521" s="38"/>
      <c r="E521" s="387"/>
      <c r="F521" s="388"/>
    </row>
    <row r="522" spans="1:6" ht="21.95" customHeight="1" x14ac:dyDescent="0.25">
      <c r="A522" s="71"/>
      <c r="B522" s="41" t="s">
        <v>50</v>
      </c>
      <c r="C522" s="63">
        <f>(C521/120*100)</f>
        <v>87.916666666666671</v>
      </c>
      <c r="D522" s="42" t="str">
        <f t="shared" ref="D522" si="49">IF(C522&gt;=91,"A1",IF(C522&gt;=81,"A2",IF(C522&gt;=71,"B1",IF(C522&gt;=61,"B2",IF(C522&gt;=51,"C1",IF(C522&gt;=41,"C2",IF(C522&gt;=33,"D","E")))))))</f>
        <v>A2</v>
      </c>
      <c r="E522" s="387"/>
      <c r="F522" s="388"/>
    </row>
    <row r="523" spans="1:6" ht="21.95" customHeight="1" x14ac:dyDescent="0.25">
      <c r="A523" s="392" t="s">
        <v>344</v>
      </c>
      <c r="B523" s="394" t="s">
        <v>57</v>
      </c>
      <c r="C523" s="394"/>
      <c r="D523" s="396" t="s">
        <v>49</v>
      </c>
      <c r="E523" s="397"/>
      <c r="F523" s="398"/>
    </row>
    <row r="524" spans="1:6" ht="21.95" customHeight="1" thickBot="1" x14ac:dyDescent="0.3">
      <c r="A524" s="393"/>
      <c r="B524" s="395"/>
      <c r="C524" s="395"/>
      <c r="D524" s="399"/>
      <c r="E524" s="400"/>
      <c r="F524" s="401"/>
    </row>
    <row r="526" spans="1:6" ht="21.95" customHeight="1" thickBot="1" x14ac:dyDescent="0.3"/>
    <row r="527" spans="1:6" ht="21.95" customHeight="1" x14ac:dyDescent="0.25">
      <c r="A527" s="70"/>
      <c r="B527" s="383" t="s">
        <v>0</v>
      </c>
      <c r="C527" s="383"/>
      <c r="D527" s="383"/>
      <c r="E527" s="383"/>
      <c r="F527" s="384"/>
    </row>
    <row r="528" spans="1:6" ht="21.95" customHeight="1" x14ac:dyDescent="0.25">
      <c r="A528" s="71"/>
      <c r="B528" s="381" t="s">
        <v>1</v>
      </c>
      <c r="C528" s="381"/>
      <c r="D528" s="381"/>
      <c r="E528" s="381"/>
      <c r="F528" s="382"/>
    </row>
    <row r="529" spans="1:6" ht="21.95" customHeight="1" x14ac:dyDescent="0.25">
      <c r="A529" s="71"/>
      <c r="B529" s="381" t="s">
        <v>2</v>
      </c>
      <c r="C529" s="381"/>
      <c r="D529" s="381"/>
      <c r="E529" s="381"/>
      <c r="F529" s="382"/>
    </row>
    <row r="530" spans="1:6" ht="21.95" customHeight="1" x14ac:dyDescent="0.25">
      <c r="A530" s="71"/>
      <c r="B530" s="385" t="s">
        <v>369</v>
      </c>
      <c r="C530" s="385"/>
      <c r="D530" s="385"/>
      <c r="E530" s="385"/>
      <c r="F530" s="386"/>
    </row>
    <row r="531" spans="1:6" ht="21.95" customHeight="1" x14ac:dyDescent="0.25">
      <c r="A531" s="71"/>
      <c r="B531" s="381" t="s">
        <v>58</v>
      </c>
      <c r="C531" s="381"/>
      <c r="D531" s="381"/>
      <c r="E531" s="381"/>
      <c r="F531" s="382"/>
    </row>
    <row r="532" spans="1:6" ht="21.95" customHeight="1" x14ac:dyDescent="0.25">
      <c r="A532" s="380" t="s">
        <v>59</v>
      </c>
      <c r="B532" s="381"/>
      <c r="C532" s="381"/>
      <c r="D532" s="381"/>
      <c r="E532" s="381"/>
      <c r="F532" s="382"/>
    </row>
    <row r="533" spans="1:6" ht="21.95" customHeight="1" x14ac:dyDescent="0.25">
      <c r="A533" s="71" t="s">
        <v>3</v>
      </c>
      <c r="B533" s="389" t="s">
        <v>343</v>
      </c>
      <c r="C533" s="390"/>
      <c r="D533" s="72"/>
      <c r="E533" s="381"/>
      <c r="F533" s="382"/>
    </row>
    <row r="534" spans="1:6" ht="21.95" customHeight="1" x14ac:dyDescent="0.25">
      <c r="A534" s="73" t="s">
        <v>4</v>
      </c>
      <c r="B534" s="389" t="s">
        <v>312</v>
      </c>
      <c r="C534" s="390"/>
      <c r="D534" s="38" t="s">
        <v>47</v>
      </c>
      <c r="E534" s="381">
        <v>26</v>
      </c>
      <c r="F534" s="382"/>
    </row>
    <row r="535" spans="1:6" ht="21.95" customHeight="1" x14ac:dyDescent="0.25">
      <c r="A535" s="74" t="s">
        <v>8</v>
      </c>
      <c r="B535" s="65" t="s">
        <v>9</v>
      </c>
      <c r="C535" s="65" t="s">
        <v>48</v>
      </c>
      <c r="D535" s="65" t="s">
        <v>20</v>
      </c>
      <c r="E535" s="385"/>
      <c r="F535" s="386"/>
    </row>
    <row r="536" spans="1:6" ht="21.95" customHeight="1" x14ac:dyDescent="0.25">
      <c r="A536" s="74">
        <v>1</v>
      </c>
      <c r="B536" s="64" t="s">
        <v>11</v>
      </c>
      <c r="C536" s="36">
        <v>12.5</v>
      </c>
      <c r="D536" s="40" t="str">
        <f>IF(C536&gt;=18,"A1",IF(C536&gt;=16,"A2",IF(C536&gt;=14,"B1",IF(C536&gt;=12,"B2",IF(C536&gt;=10,"C1",IF(C536&gt;=8,"C2",IF(C536&gt;=6.5,"D","E")))))))</f>
        <v>B2</v>
      </c>
      <c r="E536" s="389"/>
      <c r="F536" s="391"/>
    </row>
    <row r="537" spans="1:6" ht="21.95" customHeight="1" x14ac:dyDescent="0.25">
      <c r="A537" s="74">
        <v>2</v>
      </c>
      <c r="B537" s="64" t="s">
        <v>12</v>
      </c>
      <c r="C537" s="36">
        <v>15</v>
      </c>
      <c r="D537" s="40" t="str">
        <f t="shared" ref="D537:D541" si="50">IF(C537&gt;=18,"A1",IF(C537&gt;=16,"A2",IF(C537&gt;=14,"B1",IF(C537&gt;=12,"B2",IF(C537&gt;=10,"C1",IF(C537&gt;=8,"C2",IF(C537&gt;=6.5,"D","E")))))))</f>
        <v>B1</v>
      </c>
      <c r="E537" s="387"/>
      <c r="F537" s="388"/>
    </row>
    <row r="538" spans="1:6" ht="21.95" customHeight="1" x14ac:dyDescent="0.25">
      <c r="A538" s="74">
        <v>3</v>
      </c>
      <c r="B538" s="64" t="s">
        <v>13</v>
      </c>
      <c r="C538" s="36">
        <v>3</v>
      </c>
      <c r="D538" s="40" t="str">
        <f t="shared" si="50"/>
        <v>E</v>
      </c>
      <c r="E538" s="387"/>
      <c r="F538" s="388"/>
    </row>
    <row r="539" spans="1:6" ht="21.95" customHeight="1" x14ac:dyDescent="0.25">
      <c r="A539" s="74">
        <v>4</v>
      </c>
      <c r="B539" s="64" t="s">
        <v>23</v>
      </c>
      <c r="C539" s="36">
        <v>7.5</v>
      </c>
      <c r="D539" s="40" t="str">
        <f t="shared" si="50"/>
        <v>D</v>
      </c>
      <c r="E539" s="387"/>
      <c r="F539" s="388"/>
    </row>
    <row r="540" spans="1:6" ht="21.95" customHeight="1" x14ac:dyDescent="0.25">
      <c r="A540" s="74">
        <v>5</v>
      </c>
      <c r="B540" s="64" t="s">
        <v>39</v>
      </c>
      <c r="C540" s="66">
        <v>13</v>
      </c>
      <c r="D540" s="40" t="str">
        <f t="shared" si="50"/>
        <v>B2</v>
      </c>
      <c r="E540" s="387"/>
      <c r="F540" s="388"/>
    </row>
    <row r="541" spans="1:6" ht="21.95" customHeight="1" x14ac:dyDescent="0.25">
      <c r="A541" s="74">
        <v>6</v>
      </c>
      <c r="B541" s="64" t="s">
        <v>40</v>
      </c>
      <c r="C541" s="44">
        <v>7</v>
      </c>
      <c r="D541" s="40" t="str">
        <f t="shared" si="50"/>
        <v>D</v>
      </c>
      <c r="E541" s="387"/>
      <c r="F541" s="388"/>
    </row>
    <row r="542" spans="1:6" ht="21.95" customHeight="1" x14ac:dyDescent="0.25">
      <c r="A542" s="71"/>
      <c r="B542" s="38"/>
      <c r="C542" s="65"/>
      <c r="D542" s="38"/>
      <c r="E542" s="387"/>
      <c r="F542" s="388"/>
    </row>
    <row r="543" spans="1:6" ht="21.95" customHeight="1" x14ac:dyDescent="0.25">
      <c r="A543" s="71"/>
      <c r="B543" s="65" t="s">
        <v>10</v>
      </c>
      <c r="C543" s="65">
        <f>SUM(C536:C541)</f>
        <v>58</v>
      </c>
      <c r="D543" s="38"/>
      <c r="E543" s="387"/>
      <c r="F543" s="388"/>
    </row>
    <row r="544" spans="1:6" ht="21.95" customHeight="1" x14ac:dyDescent="0.25">
      <c r="A544" s="71"/>
      <c r="B544" s="41" t="s">
        <v>50</v>
      </c>
      <c r="C544" s="63">
        <f>(C543/120*100)</f>
        <v>48.333333333333336</v>
      </c>
      <c r="D544" s="42" t="str">
        <f t="shared" ref="D544" si="51">IF(C544&gt;=91,"A1",IF(C544&gt;=81,"A2",IF(C544&gt;=71,"B1",IF(C544&gt;=61,"B2",IF(C544&gt;=51,"C1",IF(C544&gt;=41,"C2",IF(C544&gt;=33,"D","E")))))))</f>
        <v>C2</v>
      </c>
      <c r="E544" s="387"/>
      <c r="F544" s="388"/>
    </row>
    <row r="545" spans="1:6" ht="21.95" customHeight="1" x14ac:dyDescent="0.25">
      <c r="A545" s="392" t="s">
        <v>344</v>
      </c>
      <c r="B545" s="394" t="s">
        <v>57</v>
      </c>
      <c r="C545" s="394"/>
      <c r="D545" s="396" t="s">
        <v>49</v>
      </c>
      <c r="E545" s="397"/>
      <c r="F545" s="398"/>
    </row>
    <row r="546" spans="1:6" ht="21.95" customHeight="1" thickBot="1" x14ac:dyDescent="0.3">
      <c r="A546" s="393"/>
      <c r="B546" s="395"/>
      <c r="C546" s="395"/>
      <c r="D546" s="399"/>
      <c r="E546" s="400"/>
      <c r="F546" s="401"/>
    </row>
    <row r="549" spans="1:6" ht="21.95" customHeight="1" x14ac:dyDescent="0.25">
      <c r="A549" s="38"/>
      <c r="B549" s="381" t="s">
        <v>0</v>
      </c>
      <c r="C549" s="381"/>
      <c r="D549" s="381"/>
      <c r="E549" s="381"/>
      <c r="F549" s="381"/>
    </row>
    <row r="550" spans="1:6" ht="21.95" customHeight="1" x14ac:dyDescent="0.25">
      <c r="A550" s="38"/>
      <c r="B550" s="381" t="s">
        <v>1</v>
      </c>
      <c r="C550" s="381"/>
      <c r="D550" s="381"/>
      <c r="E550" s="381"/>
      <c r="F550" s="381"/>
    </row>
    <row r="551" spans="1:6" ht="21.95" customHeight="1" x14ac:dyDescent="0.25">
      <c r="A551" s="38"/>
      <c r="B551" s="381" t="s">
        <v>2</v>
      </c>
      <c r="C551" s="381"/>
      <c r="D551" s="381"/>
      <c r="E551" s="381"/>
      <c r="F551" s="381"/>
    </row>
    <row r="552" spans="1:6" ht="21.95" customHeight="1" x14ac:dyDescent="0.25">
      <c r="A552" s="38"/>
      <c r="B552" s="385" t="s">
        <v>371</v>
      </c>
      <c r="C552" s="385"/>
      <c r="D552" s="385"/>
      <c r="E552" s="385"/>
      <c r="F552" s="385"/>
    </row>
    <row r="553" spans="1:6" ht="21.95" customHeight="1" x14ac:dyDescent="0.25">
      <c r="A553" s="38"/>
      <c r="B553" s="381" t="s">
        <v>58</v>
      </c>
      <c r="C553" s="381"/>
      <c r="D553" s="381"/>
      <c r="E553" s="381"/>
      <c r="F553" s="381"/>
    </row>
    <row r="554" spans="1:6" ht="21.95" customHeight="1" x14ac:dyDescent="0.25">
      <c r="A554" s="381" t="s">
        <v>59</v>
      </c>
      <c r="B554" s="381"/>
      <c r="C554" s="381"/>
      <c r="D554" s="381"/>
      <c r="E554" s="381"/>
      <c r="F554" s="381"/>
    </row>
    <row r="555" spans="1:6" ht="21.95" customHeight="1" x14ac:dyDescent="0.25">
      <c r="A555" s="38" t="s">
        <v>3</v>
      </c>
      <c r="B555" s="389" t="s">
        <v>343</v>
      </c>
      <c r="C555" s="390"/>
      <c r="D555" s="61"/>
      <c r="E555" s="381"/>
      <c r="F555" s="381"/>
    </row>
    <row r="556" spans="1:6" ht="21.95" customHeight="1" x14ac:dyDescent="0.25">
      <c r="A556" s="39" t="s">
        <v>4</v>
      </c>
      <c r="B556" s="389" t="s">
        <v>359</v>
      </c>
      <c r="C556" s="390"/>
      <c r="D556" s="38" t="s">
        <v>47</v>
      </c>
      <c r="E556" s="381">
        <v>27</v>
      </c>
      <c r="F556" s="381"/>
    </row>
    <row r="557" spans="1:6" ht="21.95" customHeight="1" x14ac:dyDescent="0.25">
      <c r="A557" s="58" t="s">
        <v>8</v>
      </c>
      <c r="B557" s="58" t="s">
        <v>9</v>
      </c>
      <c r="C557" s="58" t="s">
        <v>48</v>
      </c>
      <c r="D557" s="58" t="s">
        <v>20</v>
      </c>
      <c r="E557" s="385"/>
      <c r="F557" s="385"/>
    </row>
    <row r="558" spans="1:6" ht="21.95" customHeight="1" x14ac:dyDescent="0.25">
      <c r="A558" s="58">
        <v>1</v>
      </c>
      <c r="B558" s="57" t="s">
        <v>11</v>
      </c>
      <c r="C558" s="36">
        <v>19.5</v>
      </c>
      <c r="D558" s="40" t="str">
        <f>IF(C558&gt;=18,"A1",IF(C558&gt;=16,"A2",IF(C558&gt;=14,"B1",IF(C558&gt;=12,"B2",IF(C558&gt;=10,"C1",IF(C558&gt;=8,"C2",IF(C558&gt;=6.5,"D","E")))))))</f>
        <v>A1</v>
      </c>
      <c r="E558" s="389"/>
      <c r="F558" s="390"/>
    </row>
    <row r="559" spans="1:6" ht="21.95" customHeight="1" x14ac:dyDescent="0.25">
      <c r="A559" s="58">
        <v>2</v>
      </c>
      <c r="B559" s="57" t="s">
        <v>12</v>
      </c>
      <c r="C559" s="36">
        <v>19.5</v>
      </c>
      <c r="D559" s="40" t="str">
        <f t="shared" ref="D559:D563" si="52">IF(C559&gt;=18,"A1",IF(C559&gt;=16,"A2",IF(C559&gt;=14,"B1",IF(C559&gt;=12,"B2",IF(C559&gt;=10,"C1",IF(C559&gt;=8,"C2",IF(C559&gt;=6.5,"D","E")))))))</f>
        <v>A1</v>
      </c>
      <c r="E559" s="387"/>
      <c r="F559" s="405"/>
    </row>
    <row r="560" spans="1:6" ht="21.95" customHeight="1" x14ac:dyDescent="0.25">
      <c r="A560" s="58">
        <v>3</v>
      </c>
      <c r="B560" s="57" t="s">
        <v>13</v>
      </c>
      <c r="C560" s="36">
        <v>20</v>
      </c>
      <c r="D560" s="40" t="str">
        <f t="shared" si="52"/>
        <v>A1</v>
      </c>
      <c r="E560" s="387"/>
      <c r="F560" s="405"/>
    </row>
    <row r="561" spans="1:6" ht="21.95" customHeight="1" x14ac:dyDescent="0.25">
      <c r="A561" s="58">
        <v>4</v>
      </c>
      <c r="B561" s="57" t="s">
        <v>23</v>
      </c>
      <c r="C561" s="36">
        <v>20</v>
      </c>
      <c r="D561" s="40" t="str">
        <f t="shared" si="52"/>
        <v>A1</v>
      </c>
      <c r="E561" s="387"/>
      <c r="F561" s="405"/>
    </row>
    <row r="562" spans="1:6" ht="21.95" customHeight="1" x14ac:dyDescent="0.25">
      <c r="A562" s="58">
        <v>5</v>
      </c>
      <c r="B562" s="57" t="s">
        <v>39</v>
      </c>
      <c r="C562" s="59">
        <v>20</v>
      </c>
      <c r="D562" s="40" t="str">
        <f t="shared" si="52"/>
        <v>A1</v>
      </c>
      <c r="E562" s="387"/>
      <c r="F562" s="405"/>
    </row>
    <row r="563" spans="1:6" ht="21.95" customHeight="1" x14ac:dyDescent="0.25">
      <c r="A563" s="58">
        <v>6</v>
      </c>
      <c r="B563" s="57" t="s">
        <v>40</v>
      </c>
      <c r="C563" s="44">
        <v>19</v>
      </c>
      <c r="D563" s="40" t="str">
        <f t="shared" si="52"/>
        <v>A1</v>
      </c>
      <c r="E563" s="387"/>
      <c r="F563" s="405"/>
    </row>
    <row r="564" spans="1:6" ht="21.95" customHeight="1" x14ac:dyDescent="0.25">
      <c r="A564" s="38"/>
      <c r="B564" s="38"/>
      <c r="C564" s="58"/>
      <c r="D564" s="38"/>
      <c r="E564" s="387"/>
      <c r="F564" s="405"/>
    </row>
    <row r="565" spans="1:6" ht="21.95" customHeight="1" x14ac:dyDescent="0.25">
      <c r="A565" s="38"/>
      <c r="B565" s="58" t="s">
        <v>10</v>
      </c>
      <c r="C565" s="58">
        <f>SUM(C558:C563)</f>
        <v>118</v>
      </c>
      <c r="D565" s="38"/>
      <c r="E565" s="387"/>
      <c r="F565" s="405"/>
    </row>
    <row r="566" spans="1:6" ht="21.95" customHeight="1" x14ac:dyDescent="0.25">
      <c r="A566" s="38"/>
      <c r="B566" s="41" t="s">
        <v>50</v>
      </c>
      <c r="C566" s="63">
        <f>(C565/120*100)</f>
        <v>98.333333333333329</v>
      </c>
      <c r="D566" s="42" t="str">
        <f t="shared" ref="D566" si="53">IF(C566&gt;=91,"A1",IF(C566&gt;=81,"A2",IF(C566&gt;=71,"B1",IF(C566&gt;=61,"B2",IF(C566&gt;=51,"C1",IF(C566&gt;=41,"C2",IF(C566&gt;=33,"D","E")))))))</f>
        <v>A1</v>
      </c>
      <c r="E566" s="387"/>
      <c r="F566" s="405"/>
    </row>
    <row r="567" spans="1:6" ht="21.95" customHeight="1" x14ac:dyDescent="0.25">
      <c r="A567" s="394" t="s">
        <v>344</v>
      </c>
      <c r="B567" s="394" t="s">
        <v>57</v>
      </c>
      <c r="C567" s="394"/>
      <c r="D567" s="396" t="s">
        <v>49</v>
      </c>
      <c r="E567" s="397"/>
      <c r="F567" s="406"/>
    </row>
    <row r="568" spans="1:6" ht="21.95" customHeight="1" x14ac:dyDescent="0.25">
      <c r="A568" s="394"/>
      <c r="B568" s="394"/>
      <c r="C568" s="394"/>
      <c r="D568" s="402"/>
      <c r="E568" s="403"/>
      <c r="F568" s="407"/>
    </row>
    <row r="570" spans="1:6" ht="21.95" customHeight="1" x14ac:dyDescent="0.25">
      <c r="A570" s="38"/>
      <c r="B570" s="381" t="s">
        <v>0</v>
      </c>
      <c r="C570" s="381"/>
      <c r="D570" s="381"/>
      <c r="E570" s="381"/>
      <c r="F570" s="381"/>
    </row>
    <row r="571" spans="1:6" ht="21.95" customHeight="1" x14ac:dyDescent="0.25">
      <c r="A571" s="38"/>
      <c r="B571" s="381" t="s">
        <v>1</v>
      </c>
      <c r="C571" s="381"/>
      <c r="D571" s="381"/>
      <c r="E571" s="381"/>
      <c r="F571" s="381"/>
    </row>
    <row r="572" spans="1:6" ht="21.95" customHeight="1" x14ac:dyDescent="0.25">
      <c r="A572" s="38"/>
      <c r="B572" s="381" t="s">
        <v>2</v>
      </c>
      <c r="C572" s="381"/>
      <c r="D572" s="381"/>
      <c r="E572" s="381"/>
      <c r="F572" s="381"/>
    </row>
    <row r="573" spans="1:6" ht="21.95" customHeight="1" x14ac:dyDescent="0.25">
      <c r="A573" s="38"/>
      <c r="B573" s="385" t="s">
        <v>368</v>
      </c>
      <c r="C573" s="385"/>
      <c r="D573" s="385"/>
      <c r="E573" s="385"/>
      <c r="F573" s="385"/>
    </row>
    <row r="574" spans="1:6" ht="21.95" customHeight="1" x14ac:dyDescent="0.25">
      <c r="A574" s="38"/>
      <c r="B574" s="381" t="s">
        <v>58</v>
      </c>
      <c r="C574" s="381"/>
      <c r="D574" s="381"/>
      <c r="E574" s="381"/>
      <c r="F574" s="381"/>
    </row>
    <row r="575" spans="1:6" ht="21.95" customHeight="1" x14ac:dyDescent="0.25">
      <c r="A575" s="381" t="s">
        <v>59</v>
      </c>
      <c r="B575" s="381"/>
      <c r="C575" s="381"/>
      <c r="D575" s="381"/>
      <c r="E575" s="381"/>
      <c r="F575" s="381"/>
    </row>
    <row r="576" spans="1:6" ht="21.95" customHeight="1" x14ac:dyDescent="0.25">
      <c r="A576" s="38" t="s">
        <v>3</v>
      </c>
      <c r="B576" s="389" t="s">
        <v>343</v>
      </c>
      <c r="C576" s="390"/>
      <c r="D576" s="61"/>
      <c r="E576" s="381"/>
      <c r="F576" s="381"/>
    </row>
    <row r="577" spans="1:6" ht="21.95" customHeight="1" x14ac:dyDescent="0.25">
      <c r="A577" s="39" t="s">
        <v>4</v>
      </c>
      <c r="B577" s="389" t="s">
        <v>327</v>
      </c>
      <c r="C577" s="390"/>
      <c r="D577" s="38" t="s">
        <v>47</v>
      </c>
      <c r="E577" s="381">
        <v>28</v>
      </c>
      <c r="F577" s="381"/>
    </row>
    <row r="578" spans="1:6" ht="21.95" customHeight="1" x14ac:dyDescent="0.25">
      <c r="A578" s="58" t="s">
        <v>8</v>
      </c>
      <c r="B578" s="58" t="s">
        <v>9</v>
      </c>
      <c r="C578" s="58" t="s">
        <v>48</v>
      </c>
      <c r="D578" s="58" t="s">
        <v>20</v>
      </c>
      <c r="E578" s="385"/>
      <c r="F578" s="385"/>
    </row>
    <row r="579" spans="1:6" ht="21.95" customHeight="1" x14ac:dyDescent="0.25">
      <c r="A579" s="58">
        <v>1</v>
      </c>
      <c r="B579" s="57" t="s">
        <v>11</v>
      </c>
      <c r="C579" s="36">
        <v>11</v>
      </c>
      <c r="D579" s="40" t="str">
        <f>IF(C579&gt;=18,"A1",IF(C579&gt;=16,"A2",IF(C579&gt;=14,"B1",IF(C579&gt;=12,"B2",IF(C579&gt;=10,"C1",IF(C579&gt;=8,"C2",IF(C579&gt;=6.5,"D","E")))))))</f>
        <v>C1</v>
      </c>
      <c r="E579" s="389"/>
      <c r="F579" s="390"/>
    </row>
    <row r="580" spans="1:6" ht="21.95" customHeight="1" x14ac:dyDescent="0.25">
      <c r="A580" s="58">
        <v>2</v>
      </c>
      <c r="B580" s="57" t="s">
        <v>12</v>
      </c>
      <c r="C580" s="62">
        <v>13</v>
      </c>
      <c r="D580" s="40" t="str">
        <f t="shared" ref="D580:D584" si="54">IF(C580&gt;=18,"A1",IF(C580&gt;=16,"A2",IF(C580&gt;=14,"B1",IF(C580&gt;=12,"B2",IF(C580&gt;=10,"C1",IF(C580&gt;=8,"C2",IF(C580&gt;=6.5,"D","E")))))))</f>
        <v>B2</v>
      </c>
      <c r="E580" s="387"/>
      <c r="F580" s="405"/>
    </row>
    <row r="581" spans="1:6" ht="21.95" customHeight="1" x14ac:dyDescent="0.25">
      <c r="A581" s="58">
        <v>3</v>
      </c>
      <c r="B581" s="57" t="s">
        <v>13</v>
      </c>
      <c r="C581" s="36">
        <v>16</v>
      </c>
      <c r="D581" s="40" t="str">
        <f t="shared" si="54"/>
        <v>A2</v>
      </c>
      <c r="E581" s="387"/>
      <c r="F581" s="405"/>
    </row>
    <row r="582" spans="1:6" ht="21.95" customHeight="1" x14ac:dyDescent="0.25">
      <c r="A582" s="58">
        <v>4</v>
      </c>
      <c r="B582" s="57" t="s">
        <v>23</v>
      </c>
      <c r="C582" s="36">
        <v>11</v>
      </c>
      <c r="D582" s="40" t="str">
        <f t="shared" si="54"/>
        <v>C1</v>
      </c>
      <c r="E582" s="387"/>
      <c r="F582" s="405"/>
    </row>
    <row r="583" spans="1:6" ht="21.95" customHeight="1" x14ac:dyDescent="0.25">
      <c r="A583" s="58">
        <v>5</v>
      </c>
      <c r="B583" s="57" t="s">
        <v>39</v>
      </c>
      <c r="C583" s="59">
        <v>14.5</v>
      </c>
      <c r="D583" s="40" t="str">
        <f t="shared" si="54"/>
        <v>B1</v>
      </c>
      <c r="E583" s="387"/>
      <c r="F583" s="405"/>
    </row>
    <row r="584" spans="1:6" ht="21.95" customHeight="1" x14ac:dyDescent="0.25">
      <c r="A584" s="58">
        <v>6</v>
      </c>
      <c r="B584" s="57" t="s">
        <v>40</v>
      </c>
      <c r="C584" s="44">
        <v>10</v>
      </c>
      <c r="D584" s="40" t="str">
        <f t="shared" si="54"/>
        <v>C1</v>
      </c>
      <c r="E584" s="387"/>
      <c r="F584" s="405"/>
    </row>
    <row r="585" spans="1:6" ht="21.95" customHeight="1" x14ac:dyDescent="0.25">
      <c r="A585" s="38"/>
      <c r="B585" s="38"/>
      <c r="C585" s="58"/>
      <c r="D585" s="38"/>
      <c r="E585" s="387"/>
      <c r="F585" s="405"/>
    </row>
    <row r="586" spans="1:6" ht="21.95" customHeight="1" x14ac:dyDescent="0.25">
      <c r="A586" s="38"/>
      <c r="B586" s="58" t="s">
        <v>10</v>
      </c>
      <c r="C586" s="58">
        <f>SUM(C579:C584)</f>
        <v>75.5</v>
      </c>
      <c r="D586" s="38"/>
      <c r="E586" s="387"/>
      <c r="F586" s="405"/>
    </row>
    <row r="587" spans="1:6" ht="21.95" customHeight="1" x14ac:dyDescent="0.25">
      <c r="A587" s="38"/>
      <c r="B587" s="41" t="s">
        <v>50</v>
      </c>
      <c r="C587" s="63">
        <f>(C586/120*100)</f>
        <v>62.916666666666664</v>
      </c>
      <c r="D587" s="42" t="str">
        <f t="shared" ref="D587" si="55">IF(C587&gt;=91,"A1",IF(C587&gt;=81,"A2",IF(C587&gt;=71,"B1",IF(C587&gt;=61,"B2",IF(C587&gt;=51,"C1",IF(C587&gt;=41,"C2",IF(C587&gt;=33,"D","E")))))))</f>
        <v>B2</v>
      </c>
      <c r="E587" s="387"/>
      <c r="F587" s="405"/>
    </row>
    <row r="588" spans="1:6" ht="21.95" customHeight="1" x14ac:dyDescent="0.25">
      <c r="A588" s="394" t="s">
        <v>344</v>
      </c>
      <c r="B588" s="394" t="s">
        <v>57</v>
      </c>
      <c r="C588" s="394"/>
      <c r="D588" s="396" t="s">
        <v>49</v>
      </c>
      <c r="E588" s="397"/>
      <c r="F588" s="406"/>
    </row>
    <row r="589" spans="1:6" ht="21.95" customHeight="1" x14ac:dyDescent="0.25">
      <c r="A589" s="394"/>
      <c r="B589" s="394"/>
      <c r="C589" s="394"/>
      <c r="D589" s="402"/>
      <c r="E589" s="403"/>
      <c r="F589" s="407"/>
    </row>
    <row r="591" spans="1:6" ht="21.95" customHeight="1" x14ac:dyDescent="0.25">
      <c r="A591" s="38"/>
      <c r="B591" s="381" t="s">
        <v>0</v>
      </c>
      <c r="C591" s="381"/>
      <c r="D591" s="381"/>
      <c r="E591" s="381"/>
      <c r="F591" s="381"/>
    </row>
    <row r="592" spans="1:6" ht="21.95" customHeight="1" x14ac:dyDescent="0.25">
      <c r="A592" s="38"/>
      <c r="B592" s="381" t="s">
        <v>1</v>
      </c>
      <c r="C592" s="381"/>
      <c r="D592" s="381"/>
      <c r="E592" s="381"/>
      <c r="F592" s="381"/>
    </row>
    <row r="593" spans="1:6" ht="21.95" customHeight="1" x14ac:dyDescent="0.25">
      <c r="A593" s="38"/>
      <c r="B593" s="381" t="s">
        <v>2</v>
      </c>
      <c r="C593" s="381"/>
      <c r="D593" s="381"/>
      <c r="E593" s="381"/>
      <c r="F593" s="381"/>
    </row>
    <row r="594" spans="1:6" ht="21.95" customHeight="1" x14ac:dyDescent="0.25">
      <c r="A594" s="38"/>
      <c r="B594" s="385" t="s">
        <v>372</v>
      </c>
      <c r="C594" s="385"/>
      <c r="D594" s="385"/>
      <c r="E594" s="385"/>
      <c r="F594" s="385"/>
    </row>
    <row r="595" spans="1:6" ht="21.95" customHeight="1" x14ac:dyDescent="0.25">
      <c r="A595" s="38"/>
      <c r="B595" s="381" t="s">
        <v>58</v>
      </c>
      <c r="C595" s="381"/>
      <c r="D595" s="381"/>
      <c r="E595" s="381"/>
      <c r="F595" s="381"/>
    </row>
    <row r="596" spans="1:6" ht="21.95" customHeight="1" x14ac:dyDescent="0.25">
      <c r="A596" s="381" t="s">
        <v>59</v>
      </c>
      <c r="B596" s="381"/>
      <c r="C596" s="381"/>
      <c r="D596" s="381"/>
      <c r="E596" s="381"/>
      <c r="F596" s="381"/>
    </row>
    <row r="597" spans="1:6" ht="21.95" customHeight="1" x14ac:dyDescent="0.25">
      <c r="A597" s="38" t="s">
        <v>3</v>
      </c>
      <c r="B597" s="389" t="s">
        <v>343</v>
      </c>
      <c r="C597" s="390"/>
      <c r="D597" s="61"/>
      <c r="E597" s="381"/>
      <c r="F597" s="381"/>
    </row>
    <row r="598" spans="1:6" ht="21.95" customHeight="1" x14ac:dyDescent="0.25">
      <c r="A598" s="39" t="s">
        <v>4</v>
      </c>
      <c r="B598" s="389" t="s">
        <v>360</v>
      </c>
      <c r="C598" s="390"/>
      <c r="D598" s="38" t="s">
        <v>47</v>
      </c>
      <c r="E598" s="381">
        <v>29</v>
      </c>
      <c r="F598" s="381"/>
    </row>
    <row r="599" spans="1:6" ht="21.95" customHeight="1" x14ac:dyDescent="0.25">
      <c r="A599" s="58" t="s">
        <v>8</v>
      </c>
      <c r="B599" s="58" t="s">
        <v>9</v>
      </c>
      <c r="C599" s="58" t="s">
        <v>48</v>
      </c>
      <c r="D599" s="58" t="s">
        <v>20</v>
      </c>
      <c r="E599" s="385"/>
      <c r="F599" s="385"/>
    </row>
    <row r="600" spans="1:6" ht="21.95" customHeight="1" x14ac:dyDescent="0.25">
      <c r="A600" s="58">
        <v>1</v>
      </c>
      <c r="B600" s="57" t="s">
        <v>11</v>
      </c>
      <c r="C600" s="36">
        <v>14</v>
      </c>
      <c r="D600" s="40" t="str">
        <f>IF(C600&gt;=18,"A1",IF(C600&gt;=16,"A2",IF(C600&gt;=14,"B1",IF(C600&gt;=12,"B2",IF(C600&gt;=10,"C1",IF(C600&gt;=8,"C2",IF(C600&gt;=6.5,"D","E")))))))</f>
        <v>B1</v>
      </c>
      <c r="E600" s="389"/>
      <c r="F600" s="390"/>
    </row>
    <row r="601" spans="1:6" ht="21.95" customHeight="1" x14ac:dyDescent="0.25">
      <c r="A601" s="58">
        <v>2</v>
      </c>
      <c r="B601" s="57" t="s">
        <v>12</v>
      </c>
      <c r="C601" s="36">
        <v>14</v>
      </c>
      <c r="D601" s="40" t="str">
        <f t="shared" ref="D601:D605" si="56">IF(C601&gt;=18,"A1",IF(C601&gt;=16,"A2",IF(C601&gt;=14,"B1",IF(C601&gt;=12,"B2",IF(C601&gt;=10,"C1",IF(C601&gt;=8,"C2",IF(C601&gt;=6.5,"D","E")))))))</f>
        <v>B1</v>
      </c>
      <c r="E601" s="387"/>
      <c r="F601" s="405"/>
    </row>
    <row r="602" spans="1:6" ht="21.95" customHeight="1" x14ac:dyDescent="0.25">
      <c r="A602" s="58">
        <v>3</v>
      </c>
      <c r="B602" s="57" t="s">
        <v>13</v>
      </c>
      <c r="C602" s="36">
        <v>18</v>
      </c>
      <c r="D602" s="40" t="str">
        <f t="shared" si="56"/>
        <v>A1</v>
      </c>
      <c r="E602" s="387"/>
      <c r="F602" s="405"/>
    </row>
    <row r="603" spans="1:6" ht="21.95" customHeight="1" x14ac:dyDescent="0.25">
      <c r="A603" s="58">
        <v>4</v>
      </c>
      <c r="B603" s="57" t="s">
        <v>23</v>
      </c>
      <c r="C603" s="36">
        <v>19</v>
      </c>
      <c r="D603" s="40" t="str">
        <f t="shared" si="56"/>
        <v>A1</v>
      </c>
      <c r="E603" s="387"/>
      <c r="F603" s="405"/>
    </row>
    <row r="604" spans="1:6" ht="21.95" customHeight="1" x14ac:dyDescent="0.25">
      <c r="A604" s="58">
        <v>5</v>
      </c>
      <c r="B604" s="57" t="s">
        <v>39</v>
      </c>
      <c r="C604" s="59">
        <v>18</v>
      </c>
      <c r="D604" s="40" t="str">
        <f t="shared" si="56"/>
        <v>A1</v>
      </c>
      <c r="E604" s="387"/>
      <c r="F604" s="405"/>
    </row>
    <row r="605" spans="1:6" ht="21.95" customHeight="1" x14ac:dyDescent="0.25">
      <c r="A605" s="58">
        <v>6</v>
      </c>
      <c r="B605" s="57" t="s">
        <v>40</v>
      </c>
      <c r="C605" s="44">
        <v>16.5</v>
      </c>
      <c r="D605" s="40" t="str">
        <f t="shared" si="56"/>
        <v>A2</v>
      </c>
      <c r="E605" s="387"/>
      <c r="F605" s="405"/>
    </row>
    <row r="606" spans="1:6" ht="21.95" customHeight="1" x14ac:dyDescent="0.25">
      <c r="A606" s="38"/>
      <c r="B606" s="38"/>
      <c r="C606" s="58"/>
      <c r="D606" s="38"/>
      <c r="E606" s="387"/>
      <c r="F606" s="405"/>
    </row>
    <row r="607" spans="1:6" ht="21.95" customHeight="1" x14ac:dyDescent="0.25">
      <c r="A607" s="38"/>
      <c r="B607" s="58" t="s">
        <v>10</v>
      </c>
      <c r="C607" s="58">
        <f>SUM(C600:C605)</f>
        <v>99.5</v>
      </c>
      <c r="D607" s="38"/>
      <c r="E607" s="387"/>
      <c r="F607" s="405"/>
    </row>
    <row r="608" spans="1:6" ht="21.95" customHeight="1" x14ac:dyDescent="0.25">
      <c r="A608" s="38"/>
      <c r="B608" s="41" t="s">
        <v>50</v>
      </c>
      <c r="C608" s="63">
        <f>(C607/120*100)</f>
        <v>82.916666666666671</v>
      </c>
      <c r="D608" s="42" t="str">
        <f t="shared" ref="D608" si="57">IF(C608&gt;=91,"A1",IF(C608&gt;=81,"A2",IF(C608&gt;=71,"B1",IF(C608&gt;=61,"B2",IF(C608&gt;=51,"C1",IF(C608&gt;=41,"C2",IF(C608&gt;=33,"D","E")))))))</f>
        <v>A2</v>
      </c>
      <c r="E608" s="387"/>
      <c r="F608" s="405"/>
    </row>
    <row r="609" spans="1:6" ht="21.95" customHeight="1" x14ac:dyDescent="0.25">
      <c r="A609" s="394" t="s">
        <v>344</v>
      </c>
      <c r="B609" s="394" t="s">
        <v>57</v>
      </c>
      <c r="C609" s="394"/>
      <c r="D609" s="396" t="s">
        <v>49</v>
      </c>
      <c r="E609" s="397"/>
      <c r="F609" s="406"/>
    </row>
    <row r="610" spans="1:6" ht="21.95" customHeight="1" x14ac:dyDescent="0.25">
      <c r="A610" s="394"/>
      <c r="B610" s="394"/>
      <c r="C610" s="394"/>
      <c r="D610" s="402"/>
      <c r="E610" s="403"/>
      <c r="F610" s="407"/>
    </row>
  </sheetData>
  <mergeCells count="667">
    <mergeCell ref="A609:A610"/>
    <mergeCell ref="B609:C610"/>
    <mergeCell ref="D609:F610"/>
    <mergeCell ref="E604:F604"/>
    <mergeCell ref="E605:F605"/>
    <mergeCell ref="E606:F606"/>
    <mergeCell ref="E607:F607"/>
    <mergeCell ref="E608:F608"/>
    <mergeCell ref="E599:F599"/>
    <mergeCell ref="E600:F600"/>
    <mergeCell ref="E601:F601"/>
    <mergeCell ref="E602:F602"/>
    <mergeCell ref="E603:F603"/>
    <mergeCell ref="A596:F596"/>
    <mergeCell ref="B597:C597"/>
    <mergeCell ref="E597:F597"/>
    <mergeCell ref="B598:C598"/>
    <mergeCell ref="E598:F598"/>
    <mergeCell ref="B591:F591"/>
    <mergeCell ref="B592:F592"/>
    <mergeCell ref="B593:F593"/>
    <mergeCell ref="B594:F594"/>
    <mergeCell ref="B595:F595"/>
    <mergeCell ref="E586:F586"/>
    <mergeCell ref="E587:F587"/>
    <mergeCell ref="A588:A589"/>
    <mergeCell ref="B588:C589"/>
    <mergeCell ref="D588:F589"/>
    <mergeCell ref="E581:F581"/>
    <mergeCell ref="E582:F582"/>
    <mergeCell ref="E583:F583"/>
    <mergeCell ref="E584:F584"/>
    <mergeCell ref="E585:F585"/>
    <mergeCell ref="B577:C577"/>
    <mergeCell ref="E577:F577"/>
    <mergeCell ref="E578:F578"/>
    <mergeCell ref="E579:F579"/>
    <mergeCell ref="E580:F580"/>
    <mergeCell ref="B572:F572"/>
    <mergeCell ref="B573:F573"/>
    <mergeCell ref="B574:F574"/>
    <mergeCell ref="A575:F575"/>
    <mergeCell ref="B576:C576"/>
    <mergeCell ref="E576:F576"/>
    <mergeCell ref="A567:A568"/>
    <mergeCell ref="B567:C568"/>
    <mergeCell ref="D567:F568"/>
    <mergeCell ref="B570:F570"/>
    <mergeCell ref="B571:F571"/>
    <mergeCell ref="E562:F562"/>
    <mergeCell ref="E563:F563"/>
    <mergeCell ref="E564:F564"/>
    <mergeCell ref="E565:F565"/>
    <mergeCell ref="E566:F566"/>
    <mergeCell ref="E557:F557"/>
    <mergeCell ref="E558:F558"/>
    <mergeCell ref="E559:F559"/>
    <mergeCell ref="E560:F560"/>
    <mergeCell ref="E561:F561"/>
    <mergeCell ref="A554:F554"/>
    <mergeCell ref="B555:C555"/>
    <mergeCell ref="E555:F555"/>
    <mergeCell ref="B556:C556"/>
    <mergeCell ref="E556:F556"/>
    <mergeCell ref="B549:F549"/>
    <mergeCell ref="B550:F550"/>
    <mergeCell ref="B551:F551"/>
    <mergeCell ref="B552:F552"/>
    <mergeCell ref="B553:F553"/>
    <mergeCell ref="E543:F543"/>
    <mergeCell ref="E544:F544"/>
    <mergeCell ref="A545:A546"/>
    <mergeCell ref="B545:C546"/>
    <mergeCell ref="D545:F546"/>
    <mergeCell ref="E538:F538"/>
    <mergeCell ref="E539:F539"/>
    <mergeCell ref="E540:F540"/>
    <mergeCell ref="E541:F541"/>
    <mergeCell ref="E542:F542"/>
    <mergeCell ref="B534:C534"/>
    <mergeCell ref="E534:F534"/>
    <mergeCell ref="E535:F535"/>
    <mergeCell ref="E536:F536"/>
    <mergeCell ref="E537:F537"/>
    <mergeCell ref="B529:F529"/>
    <mergeCell ref="B530:F530"/>
    <mergeCell ref="B531:F531"/>
    <mergeCell ref="A532:F532"/>
    <mergeCell ref="B533:C533"/>
    <mergeCell ref="E533:F533"/>
    <mergeCell ref="A523:A524"/>
    <mergeCell ref="B523:C524"/>
    <mergeCell ref="D523:F524"/>
    <mergeCell ref="B527:F527"/>
    <mergeCell ref="B528:F528"/>
    <mergeCell ref="E518:F518"/>
    <mergeCell ref="E519:F519"/>
    <mergeCell ref="E520:F520"/>
    <mergeCell ref="E521:F521"/>
    <mergeCell ref="E522:F522"/>
    <mergeCell ref="E513:F513"/>
    <mergeCell ref="E514:F514"/>
    <mergeCell ref="E515:F515"/>
    <mergeCell ref="E516:F516"/>
    <mergeCell ref="E517:F517"/>
    <mergeCell ref="A510:F510"/>
    <mergeCell ref="B511:C511"/>
    <mergeCell ref="E511:F511"/>
    <mergeCell ref="B512:C512"/>
    <mergeCell ref="E512:F512"/>
    <mergeCell ref="B505:F505"/>
    <mergeCell ref="B506:F506"/>
    <mergeCell ref="B507:F507"/>
    <mergeCell ref="B508:F508"/>
    <mergeCell ref="B509:F509"/>
    <mergeCell ref="E500:F500"/>
    <mergeCell ref="E501:F501"/>
    <mergeCell ref="A502:A503"/>
    <mergeCell ref="B502:C503"/>
    <mergeCell ref="D502:F503"/>
    <mergeCell ref="E495:F495"/>
    <mergeCell ref="E496:F496"/>
    <mergeCell ref="E497:F497"/>
    <mergeCell ref="E498:F498"/>
    <mergeCell ref="E499:F499"/>
    <mergeCell ref="B491:C491"/>
    <mergeCell ref="E491:F491"/>
    <mergeCell ref="E492:F492"/>
    <mergeCell ref="E493:F493"/>
    <mergeCell ref="E494:F494"/>
    <mergeCell ref="B486:F486"/>
    <mergeCell ref="B487:F487"/>
    <mergeCell ref="B488:F488"/>
    <mergeCell ref="A489:F489"/>
    <mergeCell ref="B490:C490"/>
    <mergeCell ref="E490:F490"/>
    <mergeCell ref="A481:A482"/>
    <mergeCell ref="B481:C482"/>
    <mergeCell ref="D481:F482"/>
    <mergeCell ref="B484:F484"/>
    <mergeCell ref="B485:F485"/>
    <mergeCell ref="E476:F476"/>
    <mergeCell ref="E477:F477"/>
    <mergeCell ref="E478:F478"/>
    <mergeCell ref="E479:F479"/>
    <mergeCell ref="E480:F480"/>
    <mergeCell ref="E471:F471"/>
    <mergeCell ref="E472:F472"/>
    <mergeCell ref="E473:F473"/>
    <mergeCell ref="E474:F474"/>
    <mergeCell ref="E475:F475"/>
    <mergeCell ref="A468:F468"/>
    <mergeCell ref="B469:C469"/>
    <mergeCell ref="E469:F469"/>
    <mergeCell ref="B470:C470"/>
    <mergeCell ref="E470:F470"/>
    <mergeCell ref="B463:F463"/>
    <mergeCell ref="B464:F464"/>
    <mergeCell ref="B465:F465"/>
    <mergeCell ref="B466:F466"/>
    <mergeCell ref="B467:F467"/>
    <mergeCell ref="A460:A461"/>
    <mergeCell ref="B460:C461"/>
    <mergeCell ref="D460:F461"/>
    <mergeCell ref="E455:F455"/>
    <mergeCell ref="E456:F456"/>
    <mergeCell ref="E457:F457"/>
    <mergeCell ref="E458:F458"/>
    <mergeCell ref="E459:F459"/>
    <mergeCell ref="E450:F450"/>
    <mergeCell ref="E451:F451"/>
    <mergeCell ref="E452:F452"/>
    <mergeCell ref="E453:F453"/>
    <mergeCell ref="E454:F454"/>
    <mergeCell ref="A447:F447"/>
    <mergeCell ref="B448:C448"/>
    <mergeCell ref="E448:F448"/>
    <mergeCell ref="B449:C449"/>
    <mergeCell ref="E449:F449"/>
    <mergeCell ref="B442:F442"/>
    <mergeCell ref="B443:F443"/>
    <mergeCell ref="B444:F444"/>
    <mergeCell ref="B445:F445"/>
    <mergeCell ref="B446:F446"/>
    <mergeCell ref="E437:F437"/>
    <mergeCell ref="E438:F438"/>
    <mergeCell ref="A439:A440"/>
    <mergeCell ref="B439:C440"/>
    <mergeCell ref="D439:F440"/>
    <mergeCell ref="E432:F432"/>
    <mergeCell ref="E433:F433"/>
    <mergeCell ref="E434:F434"/>
    <mergeCell ref="E435:F435"/>
    <mergeCell ref="E436:F436"/>
    <mergeCell ref="B428:C428"/>
    <mergeCell ref="E428:F428"/>
    <mergeCell ref="E429:F429"/>
    <mergeCell ref="E430:F430"/>
    <mergeCell ref="E431:F431"/>
    <mergeCell ref="B423:F423"/>
    <mergeCell ref="B424:F424"/>
    <mergeCell ref="B425:F425"/>
    <mergeCell ref="A426:F426"/>
    <mergeCell ref="B427:C427"/>
    <mergeCell ref="E427:F427"/>
    <mergeCell ref="A418:A419"/>
    <mergeCell ref="B418:C419"/>
    <mergeCell ref="D418:F419"/>
    <mergeCell ref="B421:F421"/>
    <mergeCell ref="B422:F422"/>
    <mergeCell ref="E413:F413"/>
    <mergeCell ref="E414:F414"/>
    <mergeCell ref="E415:F415"/>
    <mergeCell ref="E416:F416"/>
    <mergeCell ref="E417:F417"/>
    <mergeCell ref="E408:F408"/>
    <mergeCell ref="E409:F409"/>
    <mergeCell ref="E410:F410"/>
    <mergeCell ref="E411:F411"/>
    <mergeCell ref="E412:F412"/>
    <mergeCell ref="A405:F405"/>
    <mergeCell ref="B406:C406"/>
    <mergeCell ref="E406:F406"/>
    <mergeCell ref="B407:C407"/>
    <mergeCell ref="E407:F407"/>
    <mergeCell ref="B400:F400"/>
    <mergeCell ref="B401:F401"/>
    <mergeCell ref="B402:F402"/>
    <mergeCell ref="B403:F403"/>
    <mergeCell ref="B404:F404"/>
    <mergeCell ref="E395:F395"/>
    <mergeCell ref="E396:F396"/>
    <mergeCell ref="A397:A398"/>
    <mergeCell ref="B397:C398"/>
    <mergeCell ref="D397:F398"/>
    <mergeCell ref="E390:F390"/>
    <mergeCell ref="E391:F391"/>
    <mergeCell ref="E392:F392"/>
    <mergeCell ref="E393:F393"/>
    <mergeCell ref="E394:F394"/>
    <mergeCell ref="B386:C386"/>
    <mergeCell ref="E386:F386"/>
    <mergeCell ref="E387:F387"/>
    <mergeCell ref="E388:F388"/>
    <mergeCell ref="E389:F389"/>
    <mergeCell ref="B381:F381"/>
    <mergeCell ref="B382:F382"/>
    <mergeCell ref="B383:F383"/>
    <mergeCell ref="A384:F384"/>
    <mergeCell ref="B385:C385"/>
    <mergeCell ref="E385:F385"/>
    <mergeCell ref="A376:A377"/>
    <mergeCell ref="B376:C377"/>
    <mergeCell ref="D376:F377"/>
    <mergeCell ref="B379:F379"/>
    <mergeCell ref="B380:F380"/>
    <mergeCell ref="E371:F371"/>
    <mergeCell ref="E372:F372"/>
    <mergeCell ref="E373:F373"/>
    <mergeCell ref="E374:F374"/>
    <mergeCell ref="E375:F375"/>
    <mergeCell ref="E366:F366"/>
    <mergeCell ref="E367:F367"/>
    <mergeCell ref="E368:F368"/>
    <mergeCell ref="E369:F369"/>
    <mergeCell ref="E370:F370"/>
    <mergeCell ref="A363:F363"/>
    <mergeCell ref="B364:C364"/>
    <mergeCell ref="E364:F364"/>
    <mergeCell ref="B365:C365"/>
    <mergeCell ref="E365:F365"/>
    <mergeCell ref="B358:F358"/>
    <mergeCell ref="B359:F359"/>
    <mergeCell ref="B360:F360"/>
    <mergeCell ref="B361:F361"/>
    <mergeCell ref="B362:F362"/>
    <mergeCell ref="E353:F353"/>
    <mergeCell ref="E354:F354"/>
    <mergeCell ref="A355:A356"/>
    <mergeCell ref="B355:C356"/>
    <mergeCell ref="D355:F356"/>
    <mergeCell ref="E348:F348"/>
    <mergeCell ref="E349:F349"/>
    <mergeCell ref="E350:F350"/>
    <mergeCell ref="E351:F351"/>
    <mergeCell ref="E352:F352"/>
    <mergeCell ref="B344:C344"/>
    <mergeCell ref="E344:F344"/>
    <mergeCell ref="E345:F345"/>
    <mergeCell ref="E346:F346"/>
    <mergeCell ref="E347:F347"/>
    <mergeCell ref="B339:F339"/>
    <mergeCell ref="B340:F340"/>
    <mergeCell ref="B341:F341"/>
    <mergeCell ref="A342:F342"/>
    <mergeCell ref="B343:C343"/>
    <mergeCell ref="E343:F343"/>
    <mergeCell ref="A334:A335"/>
    <mergeCell ref="B334:C335"/>
    <mergeCell ref="D334:F335"/>
    <mergeCell ref="B337:F337"/>
    <mergeCell ref="B338:F338"/>
    <mergeCell ref="E329:F329"/>
    <mergeCell ref="E330:F330"/>
    <mergeCell ref="E331:F331"/>
    <mergeCell ref="E332:F332"/>
    <mergeCell ref="E333:F333"/>
    <mergeCell ref="E324:F324"/>
    <mergeCell ref="E325:F325"/>
    <mergeCell ref="E326:F326"/>
    <mergeCell ref="E327:F327"/>
    <mergeCell ref="E328:F328"/>
    <mergeCell ref="A321:F321"/>
    <mergeCell ref="B322:C322"/>
    <mergeCell ref="E322:F322"/>
    <mergeCell ref="B323:C323"/>
    <mergeCell ref="E323:F323"/>
    <mergeCell ref="B316:F316"/>
    <mergeCell ref="B317:F317"/>
    <mergeCell ref="B318:F318"/>
    <mergeCell ref="B319:F319"/>
    <mergeCell ref="B320:F320"/>
    <mergeCell ref="E311:F311"/>
    <mergeCell ref="E312:F312"/>
    <mergeCell ref="A313:A314"/>
    <mergeCell ref="B313:C314"/>
    <mergeCell ref="D313:F314"/>
    <mergeCell ref="E306:F306"/>
    <mergeCell ref="E307:F307"/>
    <mergeCell ref="E308:F308"/>
    <mergeCell ref="E309:F309"/>
    <mergeCell ref="E310:F310"/>
    <mergeCell ref="B302:C302"/>
    <mergeCell ref="E302:F302"/>
    <mergeCell ref="E303:F303"/>
    <mergeCell ref="E304:F304"/>
    <mergeCell ref="E305:F305"/>
    <mergeCell ref="B297:F297"/>
    <mergeCell ref="B298:F298"/>
    <mergeCell ref="B299:F299"/>
    <mergeCell ref="A300:F300"/>
    <mergeCell ref="B301:C301"/>
    <mergeCell ref="E301:F301"/>
    <mergeCell ref="A292:A293"/>
    <mergeCell ref="B292:C293"/>
    <mergeCell ref="D292:F293"/>
    <mergeCell ref="B295:F295"/>
    <mergeCell ref="B296:F296"/>
    <mergeCell ref="E287:F287"/>
    <mergeCell ref="E288:F288"/>
    <mergeCell ref="E289:F289"/>
    <mergeCell ref="E290:F290"/>
    <mergeCell ref="E291:F291"/>
    <mergeCell ref="E282:F282"/>
    <mergeCell ref="E283:F283"/>
    <mergeCell ref="E284:F284"/>
    <mergeCell ref="E285:F285"/>
    <mergeCell ref="E286:F286"/>
    <mergeCell ref="A279:F279"/>
    <mergeCell ref="B280:C280"/>
    <mergeCell ref="E280:F280"/>
    <mergeCell ref="B281:C281"/>
    <mergeCell ref="E281:F281"/>
    <mergeCell ref="B274:F274"/>
    <mergeCell ref="B275:F275"/>
    <mergeCell ref="B276:F276"/>
    <mergeCell ref="B277:F277"/>
    <mergeCell ref="B278:F278"/>
    <mergeCell ref="E269:F269"/>
    <mergeCell ref="E270:F270"/>
    <mergeCell ref="A271:A272"/>
    <mergeCell ref="B271:C272"/>
    <mergeCell ref="D271:F272"/>
    <mergeCell ref="E264:F264"/>
    <mergeCell ref="E265:F265"/>
    <mergeCell ref="E266:F266"/>
    <mergeCell ref="E267:F267"/>
    <mergeCell ref="E268:F268"/>
    <mergeCell ref="B260:C260"/>
    <mergeCell ref="E260:F260"/>
    <mergeCell ref="E261:F261"/>
    <mergeCell ref="E262:F262"/>
    <mergeCell ref="E263:F263"/>
    <mergeCell ref="B255:F255"/>
    <mergeCell ref="B256:F256"/>
    <mergeCell ref="B257:F257"/>
    <mergeCell ref="A258:F258"/>
    <mergeCell ref="B259:C259"/>
    <mergeCell ref="E259:F259"/>
    <mergeCell ref="A250:A251"/>
    <mergeCell ref="B250:C251"/>
    <mergeCell ref="D250:F251"/>
    <mergeCell ref="B253:F253"/>
    <mergeCell ref="B254:F254"/>
    <mergeCell ref="E245:F245"/>
    <mergeCell ref="E246:F246"/>
    <mergeCell ref="E247:F247"/>
    <mergeCell ref="E248:F248"/>
    <mergeCell ref="E249:F249"/>
    <mergeCell ref="E240:F240"/>
    <mergeCell ref="E241:F241"/>
    <mergeCell ref="E242:F242"/>
    <mergeCell ref="E243:F243"/>
    <mergeCell ref="E244:F244"/>
    <mergeCell ref="A237:F237"/>
    <mergeCell ref="B238:C238"/>
    <mergeCell ref="E238:F238"/>
    <mergeCell ref="B239:C239"/>
    <mergeCell ref="E239:F239"/>
    <mergeCell ref="B232:F232"/>
    <mergeCell ref="B233:F233"/>
    <mergeCell ref="B234:F234"/>
    <mergeCell ref="B235:F235"/>
    <mergeCell ref="B236:F236"/>
    <mergeCell ref="E227:F227"/>
    <mergeCell ref="E228:F228"/>
    <mergeCell ref="A229:A230"/>
    <mergeCell ref="B229:C230"/>
    <mergeCell ref="D229:F230"/>
    <mergeCell ref="E222:F222"/>
    <mergeCell ref="E223:F223"/>
    <mergeCell ref="E224:F224"/>
    <mergeCell ref="E225:F225"/>
    <mergeCell ref="E226:F226"/>
    <mergeCell ref="B218:C218"/>
    <mergeCell ref="E218:F218"/>
    <mergeCell ref="E219:F219"/>
    <mergeCell ref="E220:F220"/>
    <mergeCell ref="E221:F221"/>
    <mergeCell ref="B213:F213"/>
    <mergeCell ref="B214:F214"/>
    <mergeCell ref="B215:F215"/>
    <mergeCell ref="A216:F216"/>
    <mergeCell ref="B217:C217"/>
    <mergeCell ref="E217:F217"/>
    <mergeCell ref="A208:A209"/>
    <mergeCell ref="B208:C209"/>
    <mergeCell ref="D208:F209"/>
    <mergeCell ref="B211:F211"/>
    <mergeCell ref="B212:F212"/>
    <mergeCell ref="E203:F203"/>
    <mergeCell ref="E204:F204"/>
    <mergeCell ref="E205:F205"/>
    <mergeCell ref="E206:F206"/>
    <mergeCell ref="E207:F207"/>
    <mergeCell ref="E198:F198"/>
    <mergeCell ref="E199:F199"/>
    <mergeCell ref="E200:F200"/>
    <mergeCell ref="E201:F201"/>
    <mergeCell ref="E202:F202"/>
    <mergeCell ref="A195:F195"/>
    <mergeCell ref="B196:C196"/>
    <mergeCell ref="E196:F196"/>
    <mergeCell ref="B197:C197"/>
    <mergeCell ref="E197:F197"/>
    <mergeCell ref="B190:F190"/>
    <mergeCell ref="B191:F191"/>
    <mergeCell ref="B192:F192"/>
    <mergeCell ref="B193:F193"/>
    <mergeCell ref="B194:F194"/>
    <mergeCell ref="E185:F185"/>
    <mergeCell ref="E186:F186"/>
    <mergeCell ref="A187:A188"/>
    <mergeCell ref="B187:C188"/>
    <mergeCell ref="D187:F188"/>
    <mergeCell ref="E180:F180"/>
    <mergeCell ref="E181:F181"/>
    <mergeCell ref="E182:F182"/>
    <mergeCell ref="E183:F183"/>
    <mergeCell ref="E184:F184"/>
    <mergeCell ref="B176:C176"/>
    <mergeCell ref="E176:F176"/>
    <mergeCell ref="E177:F177"/>
    <mergeCell ref="E178:F178"/>
    <mergeCell ref="E179:F179"/>
    <mergeCell ref="B171:F171"/>
    <mergeCell ref="B172:F172"/>
    <mergeCell ref="B173:F173"/>
    <mergeCell ref="A174:F174"/>
    <mergeCell ref="B175:C175"/>
    <mergeCell ref="E175:F175"/>
    <mergeCell ref="A166:A167"/>
    <mergeCell ref="B166:C167"/>
    <mergeCell ref="D166:F167"/>
    <mergeCell ref="B169:F169"/>
    <mergeCell ref="B170:F170"/>
    <mergeCell ref="E161:F161"/>
    <mergeCell ref="E162:F162"/>
    <mergeCell ref="E163:F163"/>
    <mergeCell ref="E164:F164"/>
    <mergeCell ref="E165:F165"/>
    <mergeCell ref="E156:F156"/>
    <mergeCell ref="E157:F157"/>
    <mergeCell ref="E158:F158"/>
    <mergeCell ref="E159:F159"/>
    <mergeCell ref="E160:F160"/>
    <mergeCell ref="A153:F153"/>
    <mergeCell ref="B154:C154"/>
    <mergeCell ref="E154:F154"/>
    <mergeCell ref="B155:C155"/>
    <mergeCell ref="E155:F155"/>
    <mergeCell ref="B148:F148"/>
    <mergeCell ref="B149:F149"/>
    <mergeCell ref="B150:F150"/>
    <mergeCell ref="B151:F151"/>
    <mergeCell ref="B152:F152"/>
    <mergeCell ref="E143:F143"/>
    <mergeCell ref="E144:F144"/>
    <mergeCell ref="A145:A146"/>
    <mergeCell ref="B145:C146"/>
    <mergeCell ref="D145:F146"/>
    <mergeCell ref="E138:F138"/>
    <mergeCell ref="E139:F139"/>
    <mergeCell ref="E140:F140"/>
    <mergeCell ref="E141:F141"/>
    <mergeCell ref="E142:F142"/>
    <mergeCell ref="B134:C134"/>
    <mergeCell ref="E134:F134"/>
    <mergeCell ref="E135:F135"/>
    <mergeCell ref="E136:F136"/>
    <mergeCell ref="E137:F137"/>
    <mergeCell ref="B129:F129"/>
    <mergeCell ref="B130:F130"/>
    <mergeCell ref="B131:F131"/>
    <mergeCell ref="A132:F132"/>
    <mergeCell ref="B133:C133"/>
    <mergeCell ref="E133:F133"/>
    <mergeCell ref="A124:A125"/>
    <mergeCell ref="B124:C125"/>
    <mergeCell ref="D124:F125"/>
    <mergeCell ref="B127:F127"/>
    <mergeCell ref="B128:F128"/>
    <mergeCell ref="E119:F119"/>
    <mergeCell ref="E120:F120"/>
    <mergeCell ref="E121:F121"/>
    <mergeCell ref="E122:F122"/>
    <mergeCell ref="E123:F123"/>
    <mergeCell ref="E114:F114"/>
    <mergeCell ref="E115:F115"/>
    <mergeCell ref="E116:F116"/>
    <mergeCell ref="E117:F117"/>
    <mergeCell ref="E118:F118"/>
    <mergeCell ref="A111:F111"/>
    <mergeCell ref="B112:C112"/>
    <mergeCell ref="E112:F112"/>
    <mergeCell ref="B113:C113"/>
    <mergeCell ref="E113:F113"/>
    <mergeCell ref="B106:F106"/>
    <mergeCell ref="B107:F107"/>
    <mergeCell ref="B108:F108"/>
    <mergeCell ref="B109:F109"/>
    <mergeCell ref="B110:F110"/>
    <mergeCell ref="E101:F101"/>
    <mergeCell ref="E102:F102"/>
    <mergeCell ref="A103:A104"/>
    <mergeCell ref="B103:C104"/>
    <mergeCell ref="D103:F104"/>
    <mergeCell ref="E96:F96"/>
    <mergeCell ref="E97:F97"/>
    <mergeCell ref="E98:F98"/>
    <mergeCell ref="E99:F99"/>
    <mergeCell ref="E100:F100"/>
    <mergeCell ref="B92:C92"/>
    <mergeCell ref="E92:F92"/>
    <mergeCell ref="E93:F93"/>
    <mergeCell ref="E94:F94"/>
    <mergeCell ref="E95:F95"/>
    <mergeCell ref="B87:F87"/>
    <mergeCell ref="B88:F88"/>
    <mergeCell ref="B89:F89"/>
    <mergeCell ref="A90:F90"/>
    <mergeCell ref="B91:C91"/>
    <mergeCell ref="E91:F91"/>
    <mergeCell ref="A82:A83"/>
    <mergeCell ref="B82:C83"/>
    <mergeCell ref="D82:F83"/>
    <mergeCell ref="B85:F85"/>
    <mergeCell ref="B86:F86"/>
    <mergeCell ref="E77:F77"/>
    <mergeCell ref="E78:F78"/>
    <mergeCell ref="E79:F79"/>
    <mergeCell ref="E80:F80"/>
    <mergeCell ref="E81:F81"/>
    <mergeCell ref="E72:F72"/>
    <mergeCell ref="E73:F73"/>
    <mergeCell ref="E74:F74"/>
    <mergeCell ref="E75:F75"/>
    <mergeCell ref="E76:F76"/>
    <mergeCell ref="A69:F69"/>
    <mergeCell ref="B70:C70"/>
    <mergeCell ref="E70:F70"/>
    <mergeCell ref="B71:C71"/>
    <mergeCell ref="E71:F71"/>
    <mergeCell ref="B64:F64"/>
    <mergeCell ref="B65:F65"/>
    <mergeCell ref="B66:F66"/>
    <mergeCell ref="B67:F67"/>
    <mergeCell ref="B68:F68"/>
    <mergeCell ref="E59:F59"/>
    <mergeCell ref="E60:F60"/>
    <mergeCell ref="A61:A62"/>
    <mergeCell ref="B61:C62"/>
    <mergeCell ref="D61:F62"/>
    <mergeCell ref="E54:F54"/>
    <mergeCell ref="E55:F55"/>
    <mergeCell ref="E56:F56"/>
    <mergeCell ref="E57:F57"/>
    <mergeCell ref="E58:F58"/>
    <mergeCell ref="B50:C50"/>
    <mergeCell ref="E50:F50"/>
    <mergeCell ref="E51:F51"/>
    <mergeCell ref="E52:F52"/>
    <mergeCell ref="E53:F53"/>
    <mergeCell ref="B45:F45"/>
    <mergeCell ref="B46:F46"/>
    <mergeCell ref="B47:F47"/>
    <mergeCell ref="A48:F48"/>
    <mergeCell ref="B49:C49"/>
    <mergeCell ref="E49:F49"/>
    <mergeCell ref="A40:A41"/>
    <mergeCell ref="B40:C41"/>
    <mergeCell ref="D40:F41"/>
    <mergeCell ref="B43:F43"/>
    <mergeCell ref="B44:F44"/>
    <mergeCell ref="E35:F35"/>
    <mergeCell ref="E36:F36"/>
    <mergeCell ref="E37:F37"/>
    <mergeCell ref="E38:F38"/>
    <mergeCell ref="E39:F39"/>
    <mergeCell ref="E17:F17"/>
    <mergeCell ref="E30:F30"/>
    <mergeCell ref="E31:F31"/>
    <mergeCell ref="E32:F32"/>
    <mergeCell ref="E33:F33"/>
    <mergeCell ref="E34:F34"/>
    <mergeCell ref="A27:F27"/>
    <mergeCell ref="B28:C28"/>
    <mergeCell ref="E28:F28"/>
    <mergeCell ref="B29:C29"/>
    <mergeCell ref="E29:F29"/>
    <mergeCell ref="E18:F18"/>
    <mergeCell ref="A19:A20"/>
    <mergeCell ref="B19:C20"/>
    <mergeCell ref="D19:F20"/>
    <mergeCell ref="B22:F22"/>
    <mergeCell ref="B23:F23"/>
    <mergeCell ref="B24:F24"/>
    <mergeCell ref="B25:F25"/>
    <mergeCell ref="B26:F26"/>
    <mergeCell ref="A6:F6"/>
    <mergeCell ref="B1:F1"/>
    <mergeCell ref="B2:F2"/>
    <mergeCell ref="B3:F3"/>
    <mergeCell ref="B4:F4"/>
    <mergeCell ref="B5:F5"/>
    <mergeCell ref="E16:F16"/>
    <mergeCell ref="B7:C7"/>
    <mergeCell ref="E7:F7"/>
    <mergeCell ref="B8:C8"/>
    <mergeCell ref="E8:F8"/>
    <mergeCell ref="E9:F9"/>
    <mergeCell ref="E10:F10"/>
    <mergeCell ref="E11:F11"/>
    <mergeCell ref="E12:F12"/>
    <mergeCell ref="E13:F13"/>
    <mergeCell ref="E14:F14"/>
    <mergeCell ref="E15:F15"/>
  </mergeCells>
  <pageMargins left="0.68" right="0.23" top="0.32" bottom="0.75" header="0.3" footer="0.3"/>
  <pageSetup scale="78" orientation="portrait" r:id="rId1"/>
  <rowBreaks count="10" manualBreakCount="10">
    <brk id="41" max="16383" man="1"/>
    <brk id="82" max="5" man="1"/>
    <brk id="125" max="16383" man="1"/>
    <brk id="210" max="16383" man="1"/>
    <brk id="252" max="16383" man="1"/>
    <brk id="294" max="16383" man="1"/>
    <brk id="336" max="16383" man="1"/>
    <brk id="378" max="16383" man="1"/>
    <brk id="419" max="16383" man="1"/>
    <brk id="504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topLeftCell="A11" zoomScale="110" zoomScaleNormal="110" workbookViewId="0">
      <selection activeCell="I32" sqref="I32"/>
    </sheetView>
  </sheetViews>
  <sheetFormatPr defaultRowHeight="15" x14ac:dyDescent="0.25"/>
  <cols>
    <col min="2" max="2" width="20.85546875" customWidth="1"/>
    <col min="9" max="9" width="4.7109375" style="7" customWidth="1"/>
    <col min="10" max="10" width="5.42578125" style="7" customWidth="1"/>
    <col min="11" max="11" width="4.7109375" style="7" customWidth="1"/>
  </cols>
  <sheetData>
    <row r="1" spans="1:16" ht="18.75" x14ac:dyDescent="0.3">
      <c r="A1" s="409" t="s">
        <v>45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158"/>
      <c r="P1" s="159"/>
    </row>
    <row r="2" spans="1:16" ht="16.5" x14ac:dyDescent="0.25">
      <c r="A2" s="408" t="s">
        <v>111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</row>
    <row r="3" spans="1:16" ht="24" x14ac:dyDescent="0.25">
      <c r="A3" s="144" t="s">
        <v>46</v>
      </c>
      <c r="B3" s="144" t="s">
        <v>44</v>
      </c>
      <c r="C3" s="145" t="s">
        <v>429</v>
      </c>
      <c r="D3" s="145" t="s">
        <v>430</v>
      </c>
      <c r="E3" s="145" t="s">
        <v>431</v>
      </c>
      <c r="F3" s="146" t="s">
        <v>432</v>
      </c>
      <c r="G3" s="145" t="s">
        <v>433</v>
      </c>
      <c r="H3" s="145" t="s">
        <v>434</v>
      </c>
      <c r="I3" s="16" t="s">
        <v>41</v>
      </c>
      <c r="J3" s="16" t="s">
        <v>42</v>
      </c>
      <c r="K3" s="16" t="s">
        <v>43</v>
      </c>
      <c r="L3" s="147" t="s">
        <v>435</v>
      </c>
      <c r="M3" s="148" t="s">
        <v>16</v>
      </c>
      <c r="N3" s="148" t="s">
        <v>36</v>
      </c>
    </row>
    <row r="4" spans="1:16" ht="15.75" x14ac:dyDescent="0.25">
      <c r="A4" s="46" t="s">
        <v>61</v>
      </c>
      <c r="B4" s="49" t="s">
        <v>62</v>
      </c>
      <c r="C4" s="149">
        <v>56</v>
      </c>
      <c r="D4" s="150">
        <v>44</v>
      </c>
      <c r="E4" s="150">
        <v>40</v>
      </c>
      <c r="F4" s="150">
        <v>37.5</v>
      </c>
      <c r="G4" s="150">
        <v>39</v>
      </c>
      <c r="H4" s="150">
        <v>26.5</v>
      </c>
      <c r="I4" s="19">
        <v>26</v>
      </c>
      <c r="J4" s="21">
        <v>41.5</v>
      </c>
      <c r="K4" s="21">
        <v>17</v>
      </c>
      <c r="L4" s="148">
        <f t="shared" ref="L4:L32" si="0">SUM(C4:H4)</f>
        <v>243</v>
      </c>
      <c r="M4" s="151">
        <f>L4/450*100</f>
        <v>54</v>
      </c>
      <c r="N4" s="148" t="str">
        <f t="shared" ref="N4:N32" si="1">IF(M4&gt;=91,"A1",IF(M4&gt;=81,"A2",IF(M4&gt;=71,"B1",IF(M4&gt;=61,"B2",IF(M4&gt;=51,"C1",IF(M4&gt;=41,"C2",IF(M4&gt;=33,"D","E")))))))</f>
        <v>C1</v>
      </c>
    </row>
    <row r="5" spans="1:16" x14ac:dyDescent="0.25">
      <c r="A5" s="46" t="s">
        <v>63</v>
      </c>
      <c r="B5" s="49" t="s">
        <v>64</v>
      </c>
      <c r="C5" s="149">
        <v>50</v>
      </c>
      <c r="D5" s="150">
        <v>55</v>
      </c>
      <c r="E5" s="150">
        <v>36.5</v>
      </c>
      <c r="F5" s="150">
        <v>60</v>
      </c>
      <c r="G5" s="150">
        <v>60</v>
      </c>
      <c r="H5" s="150">
        <v>40.5</v>
      </c>
      <c r="I5" s="20" t="s">
        <v>415</v>
      </c>
      <c r="J5" s="20">
        <v>43.5</v>
      </c>
      <c r="K5" s="20" t="s">
        <v>415</v>
      </c>
      <c r="L5" s="148">
        <f t="shared" si="0"/>
        <v>302</v>
      </c>
      <c r="M5" s="151">
        <f t="shared" ref="M5:M32" si="2">L5/450*100</f>
        <v>67.111111111111114</v>
      </c>
      <c r="N5" s="148" t="str">
        <f t="shared" si="1"/>
        <v>B2</v>
      </c>
    </row>
    <row r="6" spans="1:16" x14ac:dyDescent="0.25">
      <c r="A6" s="46" t="s">
        <v>65</v>
      </c>
      <c r="B6" s="49" t="s">
        <v>347</v>
      </c>
      <c r="C6" s="152">
        <v>37</v>
      </c>
      <c r="D6" s="104">
        <v>38.5</v>
      </c>
      <c r="E6" s="104">
        <v>63</v>
      </c>
      <c r="F6" s="104">
        <v>54</v>
      </c>
      <c r="G6" s="104">
        <v>55.5</v>
      </c>
      <c r="H6" s="104">
        <v>45</v>
      </c>
      <c r="I6" s="101">
        <v>34</v>
      </c>
      <c r="J6" s="101">
        <v>35</v>
      </c>
      <c r="K6" s="101">
        <v>21</v>
      </c>
      <c r="L6" s="148">
        <f t="shared" si="0"/>
        <v>293</v>
      </c>
      <c r="M6" s="151">
        <f t="shared" si="2"/>
        <v>65.111111111111114</v>
      </c>
      <c r="N6" s="148" t="str">
        <f t="shared" si="1"/>
        <v>B2</v>
      </c>
    </row>
    <row r="7" spans="1:16" x14ac:dyDescent="0.25">
      <c r="A7" s="161" t="s">
        <v>66</v>
      </c>
      <c r="B7" s="162" t="s">
        <v>67</v>
      </c>
      <c r="C7" s="163">
        <v>77.5</v>
      </c>
      <c r="D7" s="164">
        <v>74</v>
      </c>
      <c r="E7" s="164">
        <v>77</v>
      </c>
      <c r="F7" s="164">
        <v>77</v>
      </c>
      <c r="G7" s="164">
        <v>78</v>
      </c>
      <c r="H7" s="164">
        <v>49</v>
      </c>
      <c r="I7" s="165">
        <v>48</v>
      </c>
      <c r="J7" s="165">
        <v>43</v>
      </c>
      <c r="K7" s="165">
        <v>46.5</v>
      </c>
      <c r="L7" s="166">
        <f t="shared" si="0"/>
        <v>432.5</v>
      </c>
      <c r="M7" s="167">
        <f t="shared" si="2"/>
        <v>96.111111111111114</v>
      </c>
      <c r="N7" s="166" t="str">
        <f t="shared" si="1"/>
        <v>A1</v>
      </c>
    </row>
    <row r="8" spans="1:16" x14ac:dyDescent="0.25">
      <c r="A8" s="46" t="s">
        <v>68</v>
      </c>
      <c r="B8" s="49" t="s">
        <v>69</v>
      </c>
      <c r="C8" s="152">
        <v>42.5</v>
      </c>
      <c r="D8" s="150">
        <v>49</v>
      </c>
      <c r="E8" s="150">
        <v>46</v>
      </c>
      <c r="F8" s="150">
        <v>50.5</v>
      </c>
      <c r="G8" s="150">
        <v>44</v>
      </c>
      <c r="H8" s="150">
        <v>28.5</v>
      </c>
      <c r="I8" s="101">
        <v>30</v>
      </c>
      <c r="J8" s="101">
        <v>34.5</v>
      </c>
      <c r="K8" s="101">
        <v>0</v>
      </c>
      <c r="L8" s="148">
        <f t="shared" si="0"/>
        <v>260.5</v>
      </c>
      <c r="M8" s="151">
        <f t="shared" si="2"/>
        <v>57.888888888888893</v>
      </c>
      <c r="N8" s="148" t="str">
        <f t="shared" si="1"/>
        <v>C1</v>
      </c>
    </row>
    <row r="9" spans="1:16" x14ac:dyDescent="0.25">
      <c r="A9" s="46" t="s">
        <v>70</v>
      </c>
      <c r="B9" s="153" t="s">
        <v>71</v>
      </c>
      <c r="C9" s="152">
        <v>37</v>
      </c>
      <c r="D9" s="150">
        <v>37.5</v>
      </c>
      <c r="E9" s="150">
        <v>41.5</v>
      </c>
      <c r="F9" s="150">
        <v>45.5</v>
      </c>
      <c r="G9" s="150">
        <v>39.5</v>
      </c>
      <c r="H9" s="150">
        <v>29</v>
      </c>
      <c r="I9" s="101">
        <v>32</v>
      </c>
      <c r="J9" s="101">
        <v>32.5</v>
      </c>
      <c r="K9" s="101" t="s">
        <v>415</v>
      </c>
      <c r="L9" s="148">
        <f t="shared" si="0"/>
        <v>230</v>
      </c>
      <c r="M9" s="151">
        <f t="shared" si="2"/>
        <v>51.111111111111107</v>
      </c>
      <c r="N9" s="148" t="str">
        <f t="shared" si="1"/>
        <v>C1</v>
      </c>
    </row>
    <row r="10" spans="1:16" x14ac:dyDescent="0.25">
      <c r="A10" s="46" t="s">
        <v>72</v>
      </c>
      <c r="B10" s="153" t="s">
        <v>73</v>
      </c>
      <c r="C10" s="152">
        <v>42.5</v>
      </c>
      <c r="D10" s="150">
        <v>53</v>
      </c>
      <c r="E10" s="150">
        <v>47</v>
      </c>
      <c r="F10" s="150">
        <v>51</v>
      </c>
      <c r="G10" s="150">
        <v>64</v>
      </c>
      <c r="H10" s="150">
        <v>45.5</v>
      </c>
      <c r="I10" s="101">
        <v>48</v>
      </c>
      <c r="J10" s="101">
        <v>41</v>
      </c>
      <c r="K10" s="101">
        <v>43</v>
      </c>
      <c r="L10" s="148">
        <f t="shared" si="0"/>
        <v>303</v>
      </c>
      <c r="M10" s="151">
        <f t="shared" si="2"/>
        <v>67.333333333333329</v>
      </c>
      <c r="N10" s="148" t="str">
        <f t="shared" si="1"/>
        <v>B2</v>
      </c>
    </row>
    <row r="11" spans="1:16" x14ac:dyDescent="0.25">
      <c r="A11" s="46" t="s">
        <v>74</v>
      </c>
      <c r="B11" s="49" t="s">
        <v>75</v>
      </c>
      <c r="C11" s="152">
        <v>51.5</v>
      </c>
      <c r="D11" s="150">
        <v>59</v>
      </c>
      <c r="E11" s="150">
        <v>36.5</v>
      </c>
      <c r="F11" s="150">
        <v>46.5</v>
      </c>
      <c r="G11" s="150">
        <v>54</v>
      </c>
      <c r="H11" s="150">
        <v>36.5</v>
      </c>
      <c r="I11" s="101">
        <v>49</v>
      </c>
      <c r="J11" s="101">
        <v>39.5</v>
      </c>
      <c r="K11" s="101">
        <v>2</v>
      </c>
      <c r="L11" s="148">
        <f t="shared" si="0"/>
        <v>284</v>
      </c>
      <c r="M11" s="151">
        <f t="shared" si="2"/>
        <v>63.111111111111107</v>
      </c>
      <c r="N11" s="148" t="str">
        <f t="shared" si="1"/>
        <v>B2</v>
      </c>
    </row>
    <row r="12" spans="1:16" x14ac:dyDescent="0.25">
      <c r="A12" s="46" t="s">
        <v>76</v>
      </c>
      <c r="B12" s="49" t="s">
        <v>77</v>
      </c>
      <c r="C12" s="152">
        <v>65.5</v>
      </c>
      <c r="D12" s="150">
        <v>44.5</v>
      </c>
      <c r="E12" s="150">
        <v>45.5</v>
      </c>
      <c r="F12" s="150">
        <v>61</v>
      </c>
      <c r="G12" s="150">
        <v>70</v>
      </c>
      <c r="H12" s="150">
        <v>40</v>
      </c>
      <c r="I12" s="101">
        <v>40</v>
      </c>
      <c r="J12" s="101">
        <v>39.5</v>
      </c>
      <c r="K12" s="101">
        <v>6</v>
      </c>
      <c r="L12" s="148">
        <f t="shared" si="0"/>
        <v>326.5</v>
      </c>
      <c r="M12" s="151">
        <f t="shared" si="2"/>
        <v>72.555555555555557</v>
      </c>
      <c r="N12" s="148" t="str">
        <f t="shared" si="1"/>
        <v>B1</v>
      </c>
    </row>
    <row r="13" spans="1:16" x14ac:dyDescent="0.25">
      <c r="A13" s="161" t="s">
        <v>78</v>
      </c>
      <c r="B13" s="162" t="s">
        <v>79</v>
      </c>
      <c r="C13" s="163">
        <v>77.5</v>
      </c>
      <c r="D13" s="164">
        <v>73.5</v>
      </c>
      <c r="E13" s="164">
        <v>78.5</v>
      </c>
      <c r="F13" s="164">
        <v>78.25</v>
      </c>
      <c r="G13" s="164">
        <v>78</v>
      </c>
      <c r="H13" s="164">
        <v>49</v>
      </c>
      <c r="I13" s="165">
        <v>50</v>
      </c>
      <c r="J13" s="165">
        <v>44</v>
      </c>
      <c r="K13" s="165">
        <v>41</v>
      </c>
      <c r="L13" s="166">
        <f t="shared" si="0"/>
        <v>434.75</v>
      </c>
      <c r="M13" s="167">
        <f t="shared" si="2"/>
        <v>96.611111111111114</v>
      </c>
      <c r="N13" s="166" t="str">
        <f t="shared" si="1"/>
        <v>A1</v>
      </c>
    </row>
    <row r="14" spans="1:16" x14ac:dyDescent="0.25">
      <c r="A14" s="46" t="s">
        <v>80</v>
      </c>
      <c r="B14" s="49" t="s">
        <v>81</v>
      </c>
      <c r="C14" s="152">
        <v>56</v>
      </c>
      <c r="D14" s="150">
        <v>48.5</v>
      </c>
      <c r="E14" s="150">
        <v>43.5</v>
      </c>
      <c r="F14" s="150">
        <v>55.5</v>
      </c>
      <c r="G14" s="150">
        <v>49.5</v>
      </c>
      <c r="H14" s="150">
        <v>36.5</v>
      </c>
      <c r="I14" s="101">
        <v>46</v>
      </c>
      <c r="J14" s="101">
        <v>37.5</v>
      </c>
      <c r="K14" s="101">
        <v>33</v>
      </c>
      <c r="L14" s="148">
        <f t="shared" si="0"/>
        <v>289.5</v>
      </c>
      <c r="M14" s="151">
        <f t="shared" si="2"/>
        <v>64.333333333333329</v>
      </c>
      <c r="N14" s="148" t="str">
        <f t="shared" si="1"/>
        <v>B2</v>
      </c>
    </row>
    <row r="15" spans="1:16" x14ac:dyDescent="0.25">
      <c r="A15" s="46" t="s">
        <v>82</v>
      </c>
      <c r="B15" s="49" t="s">
        <v>83</v>
      </c>
      <c r="C15" s="152">
        <v>54.5</v>
      </c>
      <c r="D15" s="150">
        <v>57.5</v>
      </c>
      <c r="E15" s="150">
        <v>51</v>
      </c>
      <c r="F15" s="150">
        <v>41</v>
      </c>
      <c r="G15" s="150">
        <v>45.5</v>
      </c>
      <c r="H15" s="150">
        <v>35</v>
      </c>
      <c r="I15" s="101">
        <v>45</v>
      </c>
      <c r="J15" s="101">
        <v>38</v>
      </c>
      <c r="K15" s="101">
        <v>33</v>
      </c>
      <c r="L15" s="148">
        <f t="shared" si="0"/>
        <v>284.5</v>
      </c>
      <c r="M15" s="151">
        <f t="shared" si="2"/>
        <v>63.222222222222221</v>
      </c>
      <c r="N15" s="148" t="str">
        <f t="shared" si="1"/>
        <v>B2</v>
      </c>
    </row>
    <row r="16" spans="1:16" x14ac:dyDescent="0.25">
      <c r="A16" s="46" t="s">
        <v>84</v>
      </c>
      <c r="B16" s="49" t="s">
        <v>85</v>
      </c>
      <c r="C16" s="152" t="s">
        <v>415</v>
      </c>
      <c r="D16" s="104" t="s">
        <v>415</v>
      </c>
      <c r="E16" s="104" t="s">
        <v>415</v>
      </c>
      <c r="F16" s="104" t="s">
        <v>415</v>
      </c>
      <c r="G16" s="104" t="s">
        <v>415</v>
      </c>
      <c r="H16" s="150">
        <v>30</v>
      </c>
      <c r="I16" s="101">
        <v>23</v>
      </c>
      <c r="J16" s="101">
        <v>30</v>
      </c>
      <c r="K16" s="101" t="s">
        <v>415</v>
      </c>
      <c r="L16" s="148">
        <f t="shared" si="0"/>
        <v>30</v>
      </c>
      <c r="M16" s="151">
        <f t="shared" si="2"/>
        <v>6.666666666666667</v>
      </c>
      <c r="N16" s="148" t="str">
        <f t="shared" si="1"/>
        <v>E</v>
      </c>
    </row>
    <row r="17" spans="1:14" x14ac:dyDescent="0.25">
      <c r="A17" s="46" t="s">
        <v>86</v>
      </c>
      <c r="B17" s="49" t="s">
        <v>87</v>
      </c>
      <c r="C17" s="152">
        <v>62.5</v>
      </c>
      <c r="D17" s="150">
        <v>54.5</v>
      </c>
      <c r="E17" s="150">
        <v>61</v>
      </c>
      <c r="F17" s="150">
        <v>60</v>
      </c>
      <c r="G17" s="150">
        <v>57.5</v>
      </c>
      <c r="H17" s="150">
        <v>32.5</v>
      </c>
      <c r="I17" s="101">
        <v>39</v>
      </c>
      <c r="J17" s="101">
        <v>37.5</v>
      </c>
      <c r="K17" s="101">
        <v>8.5</v>
      </c>
      <c r="L17" s="148">
        <f t="shared" si="0"/>
        <v>328</v>
      </c>
      <c r="M17" s="151">
        <f t="shared" si="2"/>
        <v>72.888888888888886</v>
      </c>
      <c r="N17" s="148" t="str">
        <f t="shared" si="1"/>
        <v>B1</v>
      </c>
    </row>
    <row r="18" spans="1:14" x14ac:dyDescent="0.25">
      <c r="A18" s="46" t="s">
        <v>88</v>
      </c>
      <c r="B18" s="49" t="s">
        <v>348</v>
      </c>
      <c r="C18" s="152">
        <v>46.5</v>
      </c>
      <c r="D18" s="150">
        <v>61</v>
      </c>
      <c r="E18" s="150">
        <v>64.5</v>
      </c>
      <c r="F18" s="150">
        <v>61.5</v>
      </c>
      <c r="G18" s="150">
        <v>59</v>
      </c>
      <c r="H18" s="150">
        <v>40.5</v>
      </c>
      <c r="I18" s="101" t="s">
        <v>415</v>
      </c>
      <c r="J18" s="101">
        <v>35.5</v>
      </c>
      <c r="K18" s="101">
        <v>31</v>
      </c>
      <c r="L18" s="148">
        <f t="shared" si="0"/>
        <v>333</v>
      </c>
      <c r="M18" s="151">
        <f t="shared" si="2"/>
        <v>74</v>
      </c>
      <c r="N18" s="148" t="str">
        <f t="shared" si="1"/>
        <v>B1</v>
      </c>
    </row>
    <row r="19" spans="1:14" x14ac:dyDescent="0.25">
      <c r="A19" s="46" t="s">
        <v>89</v>
      </c>
      <c r="B19" s="50" t="s">
        <v>90</v>
      </c>
      <c r="C19" s="152">
        <v>66.5</v>
      </c>
      <c r="D19" s="150">
        <v>62.5</v>
      </c>
      <c r="E19" s="150">
        <v>45</v>
      </c>
      <c r="F19" s="150">
        <v>58</v>
      </c>
      <c r="G19" s="150">
        <v>60</v>
      </c>
      <c r="H19" s="150">
        <v>40</v>
      </c>
      <c r="I19" s="101">
        <v>38</v>
      </c>
      <c r="J19" s="101">
        <v>39.5</v>
      </c>
      <c r="K19" s="101">
        <v>39</v>
      </c>
      <c r="L19" s="148">
        <f t="shared" si="0"/>
        <v>332</v>
      </c>
      <c r="M19" s="151">
        <f t="shared" si="2"/>
        <v>73.777777777777771</v>
      </c>
      <c r="N19" s="148" t="str">
        <f t="shared" si="1"/>
        <v>B1</v>
      </c>
    </row>
    <row r="20" spans="1:14" x14ac:dyDescent="0.25">
      <c r="A20" s="46" t="s">
        <v>91</v>
      </c>
      <c r="B20" s="50" t="s">
        <v>92</v>
      </c>
      <c r="C20" s="152">
        <v>67.5</v>
      </c>
      <c r="D20" s="150">
        <v>66.5</v>
      </c>
      <c r="E20" s="150">
        <v>62</v>
      </c>
      <c r="F20" s="150">
        <v>71.5</v>
      </c>
      <c r="G20" s="150">
        <v>71</v>
      </c>
      <c r="H20" s="150">
        <v>45</v>
      </c>
      <c r="I20" s="101">
        <v>48</v>
      </c>
      <c r="J20" s="101">
        <v>44</v>
      </c>
      <c r="K20" s="101">
        <v>40</v>
      </c>
      <c r="L20" s="148">
        <f t="shared" si="0"/>
        <v>383.5</v>
      </c>
      <c r="M20" s="151">
        <f t="shared" si="2"/>
        <v>85.222222222222229</v>
      </c>
      <c r="N20" s="148" t="str">
        <f t="shared" si="1"/>
        <v>A2</v>
      </c>
    </row>
    <row r="21" spans="1:14" x14ac:dyDescent="0.25">
      <c r="A21" s="46" t="s">
        <v>93</v>
      </c>
      <c r="B21" s="49" t="s">
        <v>349</v>
      </c>
      <c r="C21" s="152">
        <v>65.5</v>
      </c>
      <c r="D21" s="150">
        <v>53.5</v>
      </c>
      <c r="E21" s="150">
        <v>49</v>
      </c>
      <c r="F21" s="150">
        <v>43</v>
      </c>
      <c r="G21" s="150">
        <v>62</v>
      </c>
      <c r="H21" s="150">
        <v>38</v>
      </c>
      <c r="I21" s="101">
        <v>43</v>
      </c>
      <c r="J21" s="101">
        <v>42</v>
      </c>
      <c r="K21" s="101">
        <v>17.5</v>
      </c>
      <c r="L21" s="148">
        <f t="shared" si="0"/>
        <v>311</v>
      </c>
      <c r="M21" s="151">
        <f t="shared" si="2"/>
        <v>69.111111111111114</v>
      </c>
      <c r="N21" s="148" t="str">
        <f t="shared" si="1"/>
        <v>B2</v>
      </c>
    </row>
    <row r="22" spans="1:14" x14ac:dyDescent="0.25">
      <c r="A22" s="46" t="s">
        <v>94</v>
      </c>
      <c r="B22" s="49" t="s">
        <v>350</v>
      </c>
      <c r="C22" s="152">
        <v>75.5</v>
      </c>
      <c r="D22" s="150">
        <v>73</v>
      </c>
      <c r="E22" s="150">
        <v>67</v>
      </c>
      <c r="F22" s="150">
        <v>72.5</v>
      </c>
      <c r="G22" s="150">
        <v>72</v>
      </c>
      <c r="H22" s="150">
        <v>39.5</v>
      </c>
      <c r="I22" s="101">
        <v>47</v>
      </c>
      <c r="J22" s="101">
        <v>46</v>
      </c>
      <c r="K22" s="101">
        <v>45</v>
      </c>
      <c r="L22" s="148">
        <f t="shared" si="0"/>
        <v>399.5</v>
      </c>
      <c r="M22" s="151">
        <f t="shared" si="2"/>
        <v>88.777777777777771</v>
      </c>
      <c r="N22" s="148" t="str">
        <f t="shared" si="1"/>
        <v>A2</v>
      </c>
    </row>
    <row r="23" spans="1:14" x14ac:dyDescent="0.25">
      <c r="A23" s="46" t="s">
        <v>95</v>
      </c>
      <c r="B23" s="49" t="s">
        <v>351</v>
      </c>
      <c r="C23" s="152">
        <v>71.5</v>
      </c>
      <c r="D23" s="150">
        <v>67.5</v>
      </c>
      <c r="E23" s="150">
        <v>72</v>
      </c>
      <c r="F23" s="150">
        <v>76</v>
      </c>
      <c r="G23" s="150">
        <v>70</v>
      </c>
      <c r="H23" s="150">
        <v>48</v>
      </c>
      <c r="I23" s="101">
        <v>48</v>
      </c>
      <c r="J23" s="101">
        <v>47</v>
      </c>
      <c r="K23" s="101">
        <v>46.5</v>
      </c>
      <c r="L23" s="148">
        <f t="shared" si="0"/>
        <v>405</v>
      </c>
      <c r="M23" s="151">
        <f t="shared" si="2"/>
        <v>90</v>
      </c>
      <c r="N23" s="148" t="str">
        <f t="shared" si="1"/>
        <v>A2</v>
      </c>
    </row>
    <row r="24" spans="1:14" x14ac:dyDescent="0.25">
      <c r="A24" s="46" t="s">
        <v>96</v>
      </c>
      <c r="B24" s="49" t="s">
        <v>97</v>
      </c>
      <c r="C24" s="152">
        <v>58.5</v>
      </c>
      <c r="D24" s="150">
        <v>51</v>
      </c>
      <c r="E24" s="150">
        <v>54.5</v>
      </c>
      <c r="F24" s="150">
        <v>37.5</v>
      </c>
      <c r="G24" s="150">
        <v>51.5</v>
      </c>
      <c r="H24" s="150">
        <v>28.5</v>
      </c>
      <c r="I24" s="101">
        <v>25</v>
      </c>
      <c r="J24" s="101">
        <v>32.5</v>
      </c>
      <c r="K24" s="101">
        <v>35.5</v>
      </c>
      <c r="L24" s="148">
        <f t="shared" si="0"/>
        <v>281.5</v>
      </c>
      <c r="M24" s="151">
        <f t="shared" si="2"/>
        <v>62.55555555555555</v>
      </c>
      <c r="N24" s="148" t="str">
        <f t="shared" si="1"/>
        <v>B2</v>
      </c>
    </row>
    <row r="25" spans="1:14" x14ac:dyDescent="0.25">
      <c r="A25" s="46" t="s">
        <v>98</v>
      </c>
      <c r="B25" s="49" t="s">
        <v>99</v>
      </c>
      <c r="C25" s="152">
        <v>55.5</v>
      </c>
      <c r="D25" s="150">
        <v>48</v>
      </c>
      <c r="E25" s="150">
        <v>73.5</v>
      </c>
      <c r="F25" s="150">
        <v>70.5</v>
      </c>
      <c r="G25" s="150">
        <v>58.5</v>
      </c>
      <c r="H25" s="150">
        <v>41.5</v>
      </c>
      <c r="I25" s="102">
        <v>37</v>
      </c>
      <c r="J25" s="102">
        <v>40.5</v>
      </c>
      <c r="K25" s="102">
        <v>23</v>
      </c>
      <c r="L25" s="148">
        <f t="shared" si="0"/>
        <v>347.5</v>
      </c>
      <c r="M25" s="151">
        <f t="shared" si="2"/>
        <v>77.222222222222229</v>
      </c>
      <c r="N25" s="148" t="str">
        <f t="shared" si="1"/>
        <v>B1</v>
      </c>
    </row>
    <row r="26" spans="1:14" x14ac:dyDescent="0.25">
      <c r="A26" s="161" t="s">
        <v>100</v>
      </c>
      <c r="B26" s="168" t="s">
        <v>101</v>
      </c>
      <c r="C26" s="163">
        <v>74.5</v>
      </c>
      <c r="D26" s="164">
        <v>77</v>
      </c>
      <c r="E26" s="164">
        <v>71</v>
      </c>
      <c r="F26" s="164">
        <v>78.5</v>
      </c>
      <c r="G26" s="164">
        <v>76</v>
      </c>
      <c r="H26" s="164">
        <v>49.5</v>
      </c>
      <c r="I26" s="169">
        <v>50</v>
      </c>
      <c r="J26" s="170">
        <v>47</v>
      </c>
      <c r="K26" s="170">
        <v>49</v>
      </c>
      <c r="L26" s="166">
        <f t="shared" si="0"/>
        <v>426.5</v>
      </c>
      <c r="M26" s="167">
        <f t="shared" si="2"/>
        <v>94.777777777777786</v>
      </c>
      <c r="N26" s="166" t="str">
        <f t="shared" si="1"/>
        <v>A1</v>
      </c>
    </row>
    <row r="27" spans="1:14" x14ac:dyDescent="0.25">
      <c r="A27" s="46" t="s">
        <v>102</v>
      </c>
      <c r="B27" s="49" t="s">
        <v>352</v>
      </c>
      <c r="C27" s="152">
        <v>27</v>
      </c>
      <c r="D27" s="150">
        <v>36.5</v>
      </c>
      <c r="E27" s="160">
        <v>21</v>
      </c>
      <c r="F27" s="150">
        <v>47</v>
      </c>
      <c r="G27" s="150">
        <v>42.5</v>
      </c>
      <c r="H27" s="150">
        <v>36.5</v>
      </c>
      <c r="I27" s="104">
        <v>25</v>
      </c>
      <c r="J27" s="104">
        <v>31</v>
      </c>
      <c r="K27" s="104">
        <v>0</v>
      </c>
      <c r="L27" s="148">
        <f t="shared" si="0"/>
        <v>210.5</v>
      </c>
      <c r="M27" s="151">
        <f t="shared" si="2"/>
        <v>46.777777777777779</v>
      </c>
      <c r="N27" s="148" t="str">
        <f t="shared" si="1"/>
        <v>C2</v>
      </c>
    </row>
    <row r="28" spans="1:14" x14ac:dyDescent="0.25">
      <c r="A28" s="46" t="s">
        <v>103</v>
      </c>
      <c r="B28" s="49" t="s">
        <v>353</v>
      </c>
      <c r="C28" s="152">
        <v>62</v>
      </c>
      <c r="D28" s="150">
        <v>68.5</v>
      </c>
      <c r="E28" s="150">
        <v>63.5</v>
      </c>
      <c r="F28" s="150">
        <v>64.5</v>
      </c>
      <c r="G28" s="150">
        <v>74.5</v>
      </c>
      <c r="H28" s="150">
        <v>48</v>
      </c>
      <c r="I28" s="104">
        <v>40</v>
      </c>
      <c r="J28" s="104">
        <v>45.5</v>
      </c>
      <c r="K28" s="104">
        <v>39.5</v>
      </c>
      <c r="L28" s="148">
        <f t="shared" si="0"/>
        <v>381</v>
      </c>
      <c r="M28" s="151">
        <f t="shared" si="2"/>
        <v>84.666666666666671</v>
      </c>
      <c r="N28" s="148" t="str">
        <f t="shared" si="1"/>
        <v>A2</v>
      </c>
    </row>
    <row r="29" spans="1:14" x14ac:dyDescent="0.25">
      <c r="A29" s="46" t="s">
        <v>104</v>
      </c>
      <c r="B29" s="49" t="s">
        <v>354</v>
      </c>
      <c r="C29" s="152">
        <v>42</v>
      </c>
      <c r="D29" s="150">
        <v>39</v>
      </c>
      <c r="E29" s="150">
        <v>28</v>
      </c>
      <c r="F29" s="160">
        <v>19.5</v>
      </c>
      <c r="G29" s="150">
        <v>34.5</v>
      </c>
      <c r="H29" s="150">
        <v>27</v>
      </c>
      <c r="I29" s="104">
        <v>29</v>
      </c>
      <c r="J29" s="104">
        <v>28</v>
      </c>
      <c r="K29" s="104">
        <v>19.5</v>
      </c>
      <c r="L29" s="148">
        <f t="shared" si="0"/>
        <v>190</v>
      </c>
      <c r="M29" s="151">
        <f t="shared" si="2"/>
        <v>42.222222222222221</v>
      </c>
      <c r="N29" s="148" t="str">
        <f t="shared" si="1"/>
        <v>C2</v>
      </c>
    </row>
    <row r="30" spans="1:14" x14ac:dyDescent="0.25">
      <c r="A30" s="161" t="s">
        <v>105</v>
      </c>
      <c r="B30" s="162" t="s">
        <v>355</v>
      </c>
      <c r="C30" s="163">
        <v>77.5</v>
      </c>
      <c r="D30" s="164">
        <v>79</v>
      </c>
      <c r="E30" s="164">
        <v>79.5</v>
      </c>
      <c r="F30" s="164">
        <v>79</v>
      </c>
      <c r="G30" s="164">
        <v>78</v>
      </c>
      <c r="H30" s="164">
        <v>50</v>
      </c>
      <c r="I30" s="170">
        <v>49</v>
      </c>
      <c r="J30" s="170">
        <v>49</v>
      </c>
      <c r="K30" s="170">
        <v>50</v>
      </c>
      <c r="L30" s="166">
        <f t="shared" si="0"/>
        <v>443</v>
      </c>
      <c r="M30" s="167">
        <f t="shared" si="2"/>
        <v>98.444444444444443</v>
      </c>
      <c r="N30" s="166" t="str">
        <f t="shared" si="1"/>
        <v>A1</v>
      </c>
    </row>
    <row r="31" spans="1:14" x14ac:dyDescent="0.25">
      <c r="A31" s="46" t="s">
        <v>106</v>
      </c>
      <c r="B31" s="49" t="s">
        <v>107</v>
      </c>
      <c r="C31" s="152">
        <v>40</v>
      </c>
      <c r="D31" s="150">
        <v>43</v>
      </c>
      <c r="E31" s="150">
        <v>53.5</v>
      </c>
      <c r="F31" s="150">
        <v>54.5</v>
      </c>
      <c r="G31" s="150">
        <v>52</v>
      </c>
      <c r="H31" s="150">
        <v>36</v>
      </c>
      <c r="I31" s="104">
        <v>46.5</v>
      </c>
      <c r="J31" s="104">
        <v>36</v>
      </c>
      <c r="K31" s="104">
        <v>31.5</v>
      </c>
      <c r="L31" s="148">
        <f t="shared" si="0"/>
        <v>279</v>
      </c>
      <c r="M31" s="151">
        <f t="shared" si="2"/>
        <v>62</v>
      </c>
      <c r="N31" s="148" t="str">
        <f t="shared" si="1"/>
        <v>B2</v>
      </c>
    </row>
    <row r="32" spans="1:14" x14ac:dyDescent="0.25">
      <c r="A32" s="46" t="s">
        <v>108</v>
      </c>
      <c r="B32" s="49" t="s">
        <v>109</v>
      </c>
      <c r="C32" s="152">
        <v>67</v>
      </c>
      <c r="D32" s="150">
        <v>49.5</v>
      </c>
      <c r="E32" s="150">
        <v>63</v>
      </c>
      <c r="F32" s="150">
        <v>64</v>
      </c>
      <c r="G32" s="150">
        <v>54</v>
      </c>
      <c r="H32" s="150">
        <v>44</v>
      </c>
      <c r="I32" s="104">
        <v>46</v>
      </c>
      <c r="J32" s="104">
        <v>44</v>
      </c>
      <c r="K32" s="104">
        <v>30.5</v>
      </c>
      <c r="L32" s="148">
        <f t="shared" si="0"/>
        <v>341.5</v>
      </c>
      <c r="M32" s="151">
        <f t="shared" si="2"/>
        <v>75.888888888888886</v>
      </c>
      <c r="N32" s="148" t="str">
        <f t="shared" si="1"/>
        <v>B1</v>
      </c>
    </row>
  </sheetData>
  <mergeCells count="2">
    <mergeCell ref="A2:N2"/>
    <mergeCell ref="A1:N1"/>
  </mergeCells>
  <pageMargins left="0.33" right="0.43" top="0.28999999999999998" bottom="0.16" header="0.3" footer="0.16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33"/>
  <sheetViews>
    <sheetView topLeftCell="D1" workbookViewId="0">
      <selection activeCell="AS7" sqref="AS7:AS35"/>
    </sheetView>
  </sheetViews>
  <sheetFormatPr defaultColWidth="14.42578125" defaultRowHeight="15" x14ac:dyDescent="0.25"/>
  <cols>
    <col min="1" max="1" width="6" style="7" customWidth="1"/>
    <col min="2" max="2" width="19.85546875" style="7" customWidth="1"/>
    <col min="3" max="3" width="6.140625" style="7" customWidth="1"/>
    <col min="4" max="4" width="6" style="7" customWidth="1"/>
    <col min="5" max="5" width="9.5703125" style="7" customWidth="1"/>
    <col min="6" max="7" width="7.42578125" style="7" customWidth="1"/>
    <col min="8" max="8" width="7.85546875" style="7" customWidth="1"/>
    <col min="9" max="9" width="5.5703125" style="7" customWidth="1"/>
    <col min="10" max="10" width="7.140625" style="7" customWidth="1"/>
    <col min="11" max="11" width="5.7109375" style="7" customWidth="1"/>
    <col min="12" max="12" width="9.28515625" style="7" customWidth="1"/>
    <col min="13" max="13" width="7.85546875" style="7" customWidth="1"/>
    <col min="14" max="14" width="7.5703125" style="7" customWidth="1"/>
    <col min="15" max="15" width="8.85546875" style="7" customWidth="1"/>
    <col min="16" max="16" width="7.42578125" style="7" customWidth="1"/>
    <col min="17" max="17" width="6.42578125" style="7" customWidth="1"/>
    <col min="18" max="18" width="20" style="7" customWidth="1"/>
    <col min="19" max="19" width="7" style="7" customWidth="1"/>
    <col min="20" max="20" width="6.28515625" style="7" customWidth="1"/>
    <col min="21" max="21" width="9.7109375" style="7" customWidth="1"/>
    <col min="22" max="22" width="8" style="7" customWidth="1"/>
    <col min="23" max="23" width="8.140625" style="7" customWidth="1"/>
    <col min="24" max="24" width="7.28515625" style="7" customWidth="1"/>
    <col min="25" max="25" width="5" style="7" customWidth="1"/>
    <col min="26" max="26" width="5.42578125" style="7" customWidth="1"/>
    <col min="27" max="27" width="5.85546875" style="7" customWidth="1"/>
    <col min="28" max="28" width="9.5703125" style="7" customWidth="1"/>
    <col min="29" max="30" width="7.42578125" style="7" customWidth="1"/>
    <col min="31" max="31" width="8" style="7" customWidth="1"/>
    <col min="32" max="32" width="7.42578125" style="7" customWidth="1"/>
    <col min="33" max="33" width="5.42578125" style="7" customWidth="1"/>
    <col min="34" max="34" width="19.42578125" style="7" customWidth="1"/>
    <col min="35" max="35" width="7.28515625" style="7" customWidth="1"/>
    <col min="36" max="36" width="5.85546875" style="7" customWidth="1"/>
    <col min="37" max="37" width="9.28515625" style="7" customWidth="1"/>
    <col min="38" max="38" width="7" style="7" customWidth="1"/>
    <col min="39" max="39" width="7.28515625" style="7" customWidth="1"/>
    <col min="40" max="40" width="7" style="7" customWidth="1"/>
    <col min="41" max="41" width="4" style="7" customWidth="1"/>
    <col min="42" max="42" width="7" style="7" customWidth="1"/>
    <col min="43" max="43" width="4.7109375" style="7" customWidth="1"/>
    <col min="44" max="44" width="5.42578125" style="7" customWidth="1"/>
    <col min="45" max="45" width="4.7109375" style="7" customWidth="1"/>
    <col min="46" max="46" width="7.140625" style="7" customWidth="1"/>
    <col min="47" max="47" width="6" style="7" customWidth="1"/>
    <col min="48" max="48" width="9.5703125" style="7" customWidth="1"/>
    <col min="49" max="49" width="16.28515625" style="7" customWidth="1"/>
    <col min="50" max="16384" width="14.42578125" style="7"/>
  </cols>
  <sheetData>
    <row r="1" spans="1:49" ht="15.75" customHeight="1" x14ac:dyDescent="0.25">
      <c r="A1" s="414" t="s">
        <v>0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 t="s">
        <v>0</v>
      </c>
      <c r="R1" s="414"/>
      <c r="S1" s="414"/>
      <c r="T1" s="414"/>
      <c r="U1" s="414"/>
      <c r="V1" s="414"/>
      <c r="W1" s="414"/>
      <c r="X1" s="414"/>
      <c r="Y1" s="414"/>
      <c r="Z1" s="414"/>
      <c r="AA1" s="414"/>
      <c r="AB1" s="414"/>
      <c r="AC1" s="414"/>
      <c r="AD1" s="414"/>
      <c r="AE1" s="414"/>
      <c r="AF1" s="414"/>
      <c r="AG1" s="411" t="s">
        <v>0</v>
      </c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</row>
    <row r="2" spans="1:49" ht="14.45" customHeight="1" x14ac:dyDescent="0.25">
      <c r="A2" s="415" t="s">
        <v>7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415" t="s">
        <v>7</v>
      </c>
      <c r="R2" s="415"/>
      <c r="S2" s="415"/>
      <c r="T2" s="415"/>
      <c r="U2" s="415"/>
      <c r="V2" s="415"/>
      <c r="W2" s="415"/>
      <c r="X2" s="415"/>
      <c r="Y2" s="415"/>
      <c r="Z2" s="415"/>
      <c r="AA2" s="415"/>
      <c r="AB2" s="415"/>
      <c r="AC2" s="415"/>
      <c r="AD2" s="415"/>
      <c r="AE2" s="415"/>
      <c r="AF2" s="415"/>
      <c r="AG2" s="416" t="s">
        <v>7</v>
      </c>
      <c r="AH2" s="417"/>
      <c r="AI2" s="417"/>
      <c r="AJ2" s="417"/>
      <c r="AK2" s="417"/>
      <c r="AL2" s="417"/>
      <c r="AM2" s="417"/>
      <c r="AN2" s="417"/>
      <c r="AO2" s="417"/>
      <c r="AP2" s="417"/>
      <c r="AQ2" s="417"/>
      <c r="AR2" s="417"/>
      <c r="AS2" s="417"/>
      <c r="AT2" s="417"/>
      <c r="AU2" s="417"/>
      <c r="AV2" s="417"/>
      <c r="AW2" s="417"/>
    </row>
    <row r="3" spans="1:49" ht="15.75" customHeight="1" x14ac:dyDescent="0.25">
      <c r="A3" s="421" t="s">
        <v>60</v>
      </c>
      <c r="B3" s="422"/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 t="s">
        <v>60</v>
      </c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18" t="s">
        <v>60</v>
      </c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20"/>
    </row>
    <row r="4" spans="1:49" ht="12.6" customHeight="1" x14ac:dyDescent="0.25">
      <c r="A4" s="414" t="s">
        <v>428</v>
      </c>
      <c r="B4" s="414"/>
      <c r="C4" s="414"/>
      <c r="D4" s="414"/>
      <c r="E4" s="414"/>
      <c r="F4" s="414"/>
      <c r="G4" s="414"/>
      <c r="H4" s="414"/>
      <c r="I4" s="414"/>
      <c r="J4" s="414"/>
      <c r="K4" s="414"/>
      <c r="L4" s="414"/>
      <c r="M4" s="414"/>
      <c r="N4" s="414"/>
      <c r="O4" s="414"/>
      <c r="P4" s="414"/>
      <c r="Q4" s="414" t="s">
        <v>428</v>
      </c>
      <c r="R4" s="414"/>
      <c r="S4" s="414"/>
      <c r="T4" s="414"/>
      <c r="U4" s="414"/>
      <c r="V4" s="414"/>
      <c r="W4" s="414"/>
      <c r="X4" s="414"/>
      <c r="Y4" s="414"/>
      <c r="Z4" s="414"/>
      <c r="AA4" s="414"/>
      <c r="AB4" s="414"/>
      <c r="AC4" s="414"/>
      <c r="AD4" s="414"/>
      <c r="AE4" s="414"/>
      <c r="AF4" s="414"/>
      <c r="AG4" s="411" t="s">
        <v>428</v>
      </c>
      <c r="AH4" s="412"/>
      <c r="AI4" s="412"/>
      <c r="AJ4" s="412"/>
      <c r="AK4" s="412"/>
      <c r="AL4" s="412"/>
      <c r="AM4" s="412"/>
      <c r="AN4" s="412"/>
      <c r="AO4" s="412"/>
      <c r="AP4" s="412"/>
      <c r="AQ4" s="412"/>
      <c r="AR4" s="412"/>
      <c r="AS4" s="412"/>
      <c r="AT4" s="412"/>
      <c r="AU4" s="412"/>
      <c r="AV4" s="412"/>
      <c r="AW4" s="413"/>
    </row>
    <row r="5" spans="1:49" ht="15.75" customHeight="1" x14ac:dyDescent="0.25">
      <c r="A5" s="12" t="s">
        <v>19</v>
      </c>
      <c r="B5" s="12" t="s">
        <v>4</v>
      </c>
      <c r="C5" s="414" t="s">
        <v>11</v>
      </c>
      <c r="D5" s="414"/>
      <c r="E5" s="414"/>
      <c r="F5" s="414"/>
      <c r="G5" s="414"/>
      <c r="H5" s="414"/>
      <c r="I5" s="414"/>
      <c r="J5" s="414" t="s">
        <v>12</v>
      </c>
      <c r="K5" s="414"/>
      <c r="L5" s="414"/>
      <c r="M5" s="414"/>
      <c r="N5" s="414"/>
      <c r="O5" s="414"/>
      <c r="P5" s="414"/>
      <c r="Q5" s="12" t="s">
        <v>19</v>
      </c>
      <c r="R5" s="12" t="s">
        <v>4</v>
      </c>
      <c r="S5" s="414" t="s">
        <v>13</v>
      </c>
      <c r="T5" s="414"/>
      <c r="U5" s="414"/>
      <c r="V5" s="414"/>
      <c r="W5" s="414"/>
      <c r="X5" s="414"/>
      <c r="Y5" s="414"/>
      <c r="Z5" s="415" t="s">
        <v>23</v>
      </c>
      <c r="AA5" s="414"/>
      <c r="AB5" s="414"/>
      <c r="AC5" s="414"/>
      <c r="AD5" s="414"/>
      <c r="AE5" s="414"/>
      <c r="AF5" s="414"/>
      <c r="AG5" s="12" t="s">
        <v>19</v>
      </c>
      <c r="AH5" s="12" t="s">
        <v>4</v>
      </c>
      <c r="AI5" s="415" t="s">
        <v>39</v>
      </c>
      <c r="AJ5" s="414"/>
      <c r="AK5" s="414"/>
      <c r="AL5" s="414"/>
      <c r="AM5" s="414"/>
      <c r="AN5" s="414"/>
      <c r="AO5" s="414"/>
      <c r="AP5" s="108" t="s">
        <v>427</v>
      </c>
      <c r="AQ5" s="411"/>
      <c r="AR5" s="412"/>
      <c r="AS5" s="412"/>
      <c r="AT5" s="412"/>
      <c r="AU5" s="412"/>
      <c r="AV5" s="412"/>
      <c r="AW5" s="413"/>
    </row>
    <row r="6" spans="1:49" ht="30.6" customHeight="1" x14ac:dyDescent="0.25">
      <c r="A6" s="12"/>
      <c r="B6" s="12"/>
      <c r="C6" s="13" t="s">
        <v>28</v>
      </c>
      <c r="D6" s="13" t="s">
        <v>35</v>
      </c>
      <c r="E6" s="13" t="s">
        <v>29</v>
      </c>
      <c r="F6" s="13" t="s">
        <v>30</v>
      </c>
      <c r="G6" s="13" t="s">
        <v>56</v>
      </c>
      <c r="H6" s="13" t="s">
        <v>31</v>
      </c>
      <c r="I6" s="13" t="s">
        <v>36</v>
      </c>
      <c r="J6" s="13" t="s">
        <v>28</v>
      </c>
      <c r="K6" s="13" t="s">
        <v>35</v>
      </c>
      <c r="L6" s="13" t="s">
        <v>29</v>
      </c>
      <c r="M6" s="13" t="s">
        <v>30</v>
      </c>
      <c r="N6" s="13" t="s">
        <v>56</v>
      </c>
      <c r="O6" s="13" t="s">
        <v>31</v>
      </c>
      <c r="P6" s="13" t="s">
        <v>36</v>
      </c>
      <c r="Q6" s="15"/>
      <c r="R6" s="15"/>
      <c r="S6" s="13" t="s">
        <v>28</v>
      </c>
      <c r="T6" s="13" t="s">
        <v>35</v>
      </c>
      <c r="U6" s="13" t="s">
        <v>29</v>
      </c>
      <c r="V6" s="13" t="s">
        <v>30</v>
      </c>
      <c r="W6" s="13" t="s">
        <v>56</v>
      </c>
      <c r="X6" s="13" t="s">
        <v>31</v>
      </c>
      <c r="Y6" s="13" t="s">
        <v>36</v>
      </c>
      <c r="Z6" s="13" t="s">
        <v>28</v>
      </c>
      <c r="AA6" s="13" t="s">
        <v>35</v>
      </c>
      <c r="AB6" s="13" t="s">
        <v>29</v>
      </c>
      <c r="AC6" s="13" t="s">
        <v>30</v>
      </c>
      <c r="AD6" s="13" t="s">
        <v>56</v>
      </c>
      <c r="AE6" s="13" t="s">
        <v>31</v>
      </c>
      <c r="AF6" s="13" t="s">
        <v>36</v>
      </c>
      <c r="AG6" s="15"/>
      <c r="AH6" s="15"/>
      <c r="AI6" s="13" t="s">
        <v>28</v>
      </c>
      <c r="AJ6" s="13" t="s">
        <v>35</v>
      </c>
      <c r="AK6" s="13" t="s">
        <v>29</v>
      </c>
      <c r="AL6" s="13" t="s">
        <v>30</v>
      </c>
      <c r="AM6" s="13" t="s">
        <v>56</v>
      </c>
      <c r="AN6" s="13" t="s">
        <v>31</v>
      </c>
      <c r="AO6" s="13" t="s">
        <v>36</v>
      </c>
      <c r="AP6" s="13" t="s">
        <v>414</v>
      </c>
      <c r="AQ6" s="16" t="s">
        <v>41</v>
      </c>
      <c r="AR6" s="16" t="s">
        <v>42</v>
      </c>
      <c r="AS6" s="16" t="s">
        <v>43</v>
      </c>
      <c r="AT6" s="16" t="s">
        <v>37</v>
      </c>
      <c r="AU6" s="14" t="s">
        <v>16</v>
      </c>
      <c r="AV6" s="16" t="s">
        <v>38</v>
      </c>
      <c r="AW6" s="157" t="s">
        <v>463</v>
      </c>
    </row>
    <row r="7" spans="1:49" ht="15.75" x14ac:dyDescent="0.25">
      <c r="A7" s="46" t="s">
        <v>61</v>
      </c>
      <c r="B7" s="47" t="s">
        <v>62</v>
      </c>
      <c r="C7" s="22">
        <v>7.5</v>
      </c>
      <c r="D7" s="17">
        <v>4</v>
      </c>
      <c r="E7" s="17">
        <v>4.5</v>
      </c>
      <c r="F7" s="22">
        <v>56</v>
      </c>
      <c r="G7" s="22">
        <f>(F7/2)</f>
        <v>28</v>
      </c>
      <c r="H7" s="24">
        <f>SUM(C7:F7)</f>
        <v>72</v>
      </c>
      <c r="I7" s="17" t="str">
        <f t="shared" ref="I7:I35" si="0">IF(H7&gt;=91,"A1",IF(H7&gt;=81,"A2",IF(H7&gt;=71,"B1",IF(H7&gt;=61,"B2",IF(H7&gt;=51,"C1",IF(H7&gt;=41,"C2",IF(H7&gt;=33,"D","E")))))))</f>
        <v>B1</v>
      </c>
      <c r="J7" s="142">
        <v>6</v>
      </c>
      <c r="K7" s="17">
        <v>4</v>
      </c>
      <c r="L7" s="17">
        <v>4.5</v>
      </c>
      <c r="M7" s="17">
        <v>44</v>
      </c>
      <c r="N7" s="22">
        <f>(M7/2)</f>
        <v>22</v>
      </c>
      <c r="O7" s="27">
        <f>SUM(J7:M7)</f>
        <v>58.5</v>
      </c>
      <c r="P7" s="17" t="str">
        <f t="shared" ref="P7:P35" si="1">IF(O7&gt;=91,"A1",IF(O7&gt;=81,"A2",IF(O7&gt;=71,"B1",IF(O7&gt;=61,"B2",IF(O7&gt;=51,"C1",IF(O7&gt;=41,"C2",IF(O7&gt;=33,"D","E")))))))</f>
        <v>C1</v>
      </c>
      <c r="Q7" s="12">
        <v>1</v>
      </c>
      <c r="R7" s="47" t="s">
        <v>62</v>
      </c>
      <c r="S7" s="17">
        <v>2.75</v>
      </c>
      <c r="T7" s="17">
        <v>4</v>
      </c>
      <c r="U7" s="17">
        <v>4.5</v>
      </c>
      <c r="V7" s="17">
        <v>40</v>
      </c>
      <c r="W7" s="22">
        <f>(V7/2)</f>
        <v>20</v>
      </c>
      <c r="X7" s="17">
        <f>SUM(S7:V7)</f>
        <v>51.25</v>
      </c>
      <c r="Y7" s="17" t="str">
        <f t="shared" ref="Y7:Y35" si="2">IF(X7&gt;=91,"A1",IF(X7&gt;=81,"A2",IF(X7&gt;=71,"B1",IF(X7&gt;=61,"B2",IF(X7&gt;=51,"C1",IF(X7&gt;=41,"C2",IF(X7&gt;=33,"D","E")))))))</f>
        <v>C1</v>
      </c>
      <c r="Z7" s="17">
        <v>4.75</v>
      </c>
      <c r="AA7" s="17">
        <v>4</v>
      </c>
      <c r="AB7" s="17">
        <v>3.5</v>
      </c>
      <c r="AC7" s="17">
        <v>37.5</v>
      </c>
      <c r="AD7" s="22">
        <f>(AC7/2)</f>
        <v>18.75</v>
      </c>
      <c r="AE7" s="17">
        <f>SUM(Z7:AC7)</f>
        <v>49.75</v>
      </c>
      <c r="AF7" s="17" t="str">
        <f t="shared" ref="AF7:AF35" si="3">IF(AE7&gt;=91,"A1",IF(AE7&gt;=81,"A2",IF(AE7&gt;=71,"B1",IF(AE7&gt;=61,"B2",IF(AE7&gt;=51,"C1",IF(AE7&gt;=41,"C2",IF(AE7&gt;=33,"D","E")))))))</f>
        <v>C2</v>
      </c>
      <c r="AG7" s="12">
        <v>1</v>
      </c>
      <c r="AH7" s="47" t="s">
        <v>62</v>
      </c>
      <c r="AI7" s="114">
        <v>6.25</v>
      </c>
      <c r="AJ7" s="17">
        <v>3</v>
      </c>
      <c r="AK7" s="17">
        <v>3</v>
      </c>
      <c r="AL7" s="17">
        <v>39</v>
      </c>
      <c r="AM7" s="22">
        <f>(AL7/2)</f>
        <v>19.5</v>
      </c>
      <c r="AN7" s="114">
        <f>SUM(AI7:AL7)</f>
        <v>51.25</v>
      </c>
      <c r="AO7" s="17" t="str">
        <f t="shared" ref="AO7:AO35" si="4">IF(AN7&gt;=91,"A1",IF(AN7&gt;=81,"A2",IF(AN7&gt;=71,"B1",IF(AN7&gt;=61,"B2",IF(AN7&gt;=51,"C1",IF(AN7&gt;=41,"C2",IF(AN7&gt;=33,"D","E")))))))</f>
        <v>C1</v>
      </c>
      <c r="AP7" s="17">
        <v>26.5</v>
      </c>
      <c r="AQ7" s="19">
        <v>26</v>
      </c>
      <c r="AR7" s="21">
        <v>41.5</v>
      </c>
      <c r="AS7" s="21">
        <v>17</v>
      </c>
      <c r="AT7" s="114">
        <f t="shared" ref="AT7:AT35" si="5">(H7+O7+X7+AE7+AN7+AP7)</f>
        <v>309.25</v>
      </c>
      <c r="AU7" s="114">
        <f>(AT7/550)*100</f>
        <v>56.227272727272727</v>
      </c>
      <c r="AV7" s="17" t="str">
        <f>IF(AU7&gt;=91,"A1",IF(AU7&gt;=81,"A2",IF(AU7&gt;=71,"B1",IF(AU7&gt;=61,"B2",IF(AU7&gt;=51,"C1",IF(AU7&gt;=41,"C2",IF(AU7&gt;=33,"D","E")))))))</f>
        <v>C1</v>
      </c>
      <c r="AW7" s="17">
        <v>78</v>
      </c>
    </row>
    <row r="8" spans="1:49" x14ac:dyDescent="0.25">
      <c r="A8" s="46" t="s">
        <v>63</v>
      </c>
      <c r="B8" s="47" t="s">
        <v>64</v>
      </c>
      <c r="C8" s="22">
        <v>8.5</v>
      </c>
      <c r="D8" s="17">
        <v>4</v>
      </c>
      <c r="E8" s="17">
        <v>4</v>
      </c>
      <c r="F8" s="22">
        <v>50</v>
      </c>
      <c r="G8" s="22">
        <f t="shared" ref="G8:G35" si="6">(F8/2)</f>
        <v>25</v>
      </c>
      <c r="H8" s="24">
        <f t="shared" ref="H8:H35" si="7">SUM(C8:F8)</f>
        <v>66.5</v>
      </c>
      <c r="I8" s="17" t="str">
        <f t="shared" si="0"/>
        <v>B2</v>
      </c>
      <c r="J8" s="142">
        <v>7.5</v>
      </c>
      <c r="K8" s="17">
        <v>4</v>
      </c>
      <c r="L8" s="17">
        <v>4</v>
      </c>
      <c r="M8" s="17">
        <v>55</v>
      </c>
      <c r="N8" s="22">
        <f t="shared" ref="N8:N35" si="8">(M8/2)</f>
        <v>27.5</v>
      </c>
      <c r="O8" s="27">
        <f t="shared" ref="O8:O35" si="9">SUM(J8:M8)</f>
        <v>70.5</v>
      </c>
      <c r="P8" s="17" t="str">
        <f t="shared" si="1"/>
        <v>B2</v>
      </c>
      <c r="Q8" s="12">
        <v>2</v>
      </c>
      <c r="R8" s="47" t="s">
        <v>64</v>
      </c>
      <c r="S8" s="17">
        <v>8.25</v>
      </c>
      <c r="T8" s="17">
        <v>4</v>
      </c>
      <c r="U8" s="17">
        <v>4</v>
      </c>
      <c r="V8" s="17">
        <v>36.5</v>
      </c>
      <c r="W8" s="22">
        <f t="shared" ref="W8:W35" si="10">(V8/2)</f>
        <v>18.25</v>
      </c>
      <c r="X8" s="17">
        <f t="shared" ref="X8:X35" si="11">SUM(S8:V8)</f>
        <v>52.75</v>
      </c>
      <c r="Y8" s="17" t="str">
        <f t="shared" si="2"/>
        <v>C1</v>
      </c>
      <c r="Z8" s="17">
        <v>8</v>
      </c>
      <c r="AA8" s="17">
        <v>4</v>
      </c>
      <c r="AB8" s="17">
        <v>4</v>
      </c>
      <c r="AC8" s="17">
        <v>60</v>
      </c>
      <c r="AD8" s="22">
        <f t="shared" ref="AD8:AD35" si="12">(AC8/2)</f>
        <v>30</v>
      </c>
      <c r="AE8" s="17">
        <f t="shared" ref="AE8:AE35" si="13">SUM(Z8:AC8)</f>
        <v>76</v>
      </c>
      <c r="AF8" s="17" t="str">
        <f t="shared" si="3"/>
        <v>B1</v>
      </c>
      <c r="AG8" s="12">
        <v>2</v>
      </c>
      <c r="AH8" s="47" t="s">
        <v>64</v>
      </c>
      <c r="AI8" s="114">
        <v>9.25</v>
      </c>
      <c r="AJ8" s="17">
        <v>4</v>
      </c>
      <c r="AK8" s="17">
        <v>4</v>
      </c>
      <c r="AL8" s="17">
        <v>60</v>
      </c>
      <c r="AM8" s="22">
        <f t="shared" ref="AM8:AM35" si="14">(AL8/2)</f>
        <v>30</v>
      </c>
      <c r="AN8" s="114">
        <f t="shared" ref="AN8:AN35" si="15">SUM(AI8:AL8)</f>
        <v>77.25</v>
      </c>
      <c r="AO8" s="17" t="str">
        <f t="shared" si="4"/>
        <v>B1</v>
      </c>
      <c r="AP8" s="17">
        <v>40.5</v>
      </c>
      <c r="AQ8" s="20" t="s">
        <v>415</v>
      </c>
      <c r="AR8" s="20">
        <v>43.5</v>
      </c>
      <c r="AS8" s="20" t="s">
        <v>415</v>
      </c>
      <c r="AT8" s="114">
        <f t="shared" si="5"/>
        <v>383.5</v>
      </c>
      <c r="AU8" s="114">
        <f t="shared" ref="AU8:AU35" si="16">(AT8/550)*100</f>
        <v>69.72727272727272</v>
      </c>
      <c r="AV8" s="17" t="str">
        <f t="shared" ref="AV8:AV35" si="17">IF(AU8&gt;=91,"A1",IF(AU8&gt;=81,"A2",IF(AU8&gt;=71,"B1",IF(AU8&gt;=61,"B2",IF(AU8&gt;=51,"C1",IF(AU8&gt;=41,"C2",IF(AU8&gt;=33,"D","E")))))))</f>
        <v>B2</v>
      </c>
      <c r="AW8" s="17">
        <v>69</v>
      </c>
    </row>
    <row r="9" spans="1:49" x14ac:dyDescent="0.25">
      <c r="A9" s="46" t="s">
        <v>65</v>
      </c>
      <c r="B9" s="47" t="s">
        <v>347</v>
      </c>
      <c r="C9" s="23">
        <v>4.75</v>
      </c>
      <c r="D9" s="17">
        <v>3.5</v>
      </c>
      <c r="E9" s="17">
        <v>3</v>
      </c>
      <c r="F9" s="23">
        <v>37</v>
      </c>
      <c r="G9" s="22">
        <f t="shared" si="6"/>
        <v>18.5</v>
      </c>
      <c r="H9" s="24">
        <f t="shared" si="7"/>
        <v>48.25</v>
      </c>
      <c r="I9" s="23" t="str">
        <f t="shared" si="0"/>
        <v>C2</v>
      </c>
      <c r="J9" s="143">
        <v>4.25</v>
      </c>
      <c r="K9" s="17">
        <v>3.5</v>
      </c>
      <c r="L9" s="17">
        <v>3</v>
      </c>
      <c r="M9" s="18">
        <v>38.5</v>
      </c>
      <c r="N9" s="22">
        <f t="shared" si="8"/>
        <v>19.25</v>
      </c>
      <c r="O9" s="27">
        <f>SUM(J9:M9)</f>
        <v>49.25</v>
      </c>
      <c r="P9" s="17" t="str">
        <f t="shared" si="1"/>
        <v>C2</v>
      </c>
      <c r="Q9" s="12">
        <v>3</v>
      </c>
      <c r="R9" s="47" t="s">
        <v>347</v>
      </c>
      <c r="S9" s="17">
        <v>6.5</v>
      </c>
      <c r="T9" s="17">
        <v>3.5</v>
      </c>
      <c r="U9" s="17">
        <v>3</v>
      </c>
      <c r="V9" s="18">
        <v>63</v>
      </c>
      <c r="W9" s="22">
        <f t="shared" si="10"/>
        <v>31.5</v>
      </c>
      <c r="X9" s="17">
        <f t="shared" si="11"/>
        <v>76</v>
      </c>
      <c r="Y9" s="17" t="str">
        <f t="shared" si="2"/>
        <v>B1</v>
      </c>
      <c r="Z9" s="17">
        <v>6.75</v>
      </c>
      <c r="AA9" s="17">
        <v>3.5</v>
      </c>
      <c r="AB9" s="17">
        <v>3.5</v>
      </c>
      <c r="AC9" s="18">
        <v>54</v>
      </c>
      <c r="AD9" s="22">
        <f t="shared" si="12"/>
        <v>27</v>
      </c>
      <c r="AE9" s="17">
        <f t="shared" si="13"/>
        <v>67.75</v>
      </c>
      <c r="AF9" s="17" t="str">
        <f t="shared" si="3"/>
        <v>B2</v>
      </c>
      <c r="AG9" s="12">
        <v>3</v>
      </c>
      <c r="AH9" s="47" t="s">
        <v>347</v>
      </c>
      <c r="AI9" s="114">
        <v>5.75</v>
      </c>
      <c r="AJ9" s="17">
        <v>4</v>
      </c>
      <c r="AK9" s="17">
        <v>4</v>
      </c>
      <c r="AL9" s="18">
        <v>55.5</v>
      </c>
      <c r="AM9" s="22">
        <f t="shared" si="14"/>
        <v>27.75</v>
      </c>
      <c r="AN9" s="114">
        <f t="shared" si="15"/>
        <v>69.25</v>
      </c>
      <c r="AO9" s="17" t="str">
        <f t="shared" si="4"/>
        <v>B2</v>
      </c>
      <c r="AP9" s="18">
        <v>45</v>
      </c>
      <c r="AQ9" s="101">
        <v>34</v>
      </c>
      <c r="AR9" s="101">
        <v>35</v>
      </c>
      <c r="AS9" s="101">
        <v>21</v>
      </c>
      <c r="AT9" s="114">
        <f t="shared" si="5"/>
        <v>355.5</v>
      </c>
      <c r="AU9" s="114">
        <f t="shared" si="16"/>
        <v>64.63636363636364</v>
      </c>
      <c r="AV9" s="17" t="str">
        <f t="shared" si="17"/>
        <v>B2</v>
      </c>
      <c r="AW9" s="17">
        <v>81</v>
      </c>
    </row>
    <row r="10" spans="1:49" x14ac:dyDescent="0.25">
      <c r="A10" s="46" t="s">
        <v>66</v>
      </c>
      <c r="B10" s="47" t="s">
        <v>67</v>
      </c>
      <c r="C10" s="23">
        <v>9.5</v>
      </c>
      <c r="D10" s="17">
        <v>5</v>
      </c>
      <c r="E10" s="17">
        <v>5</v>
      </c>
      <c r="F10" s="23">
        <v>77.5</v>
      </c>
      <c r="G10" s="22">
        <f t="shared" si="6"/>
        <v>38.75</v>
      </c>
      <c r="H10" s="24">
        <f t="shared" si="7"/>
        <v>97</v>
      </c>
      <c r="I10" s="23" t="str">
        <f t="shared" si="0"/>
        <v>A1</v>
      </c>
      <c r="J10" s="143">
        <v>9.75</v>
      </c>
      <c r="K10" s="17">
        <v>5</v>
      </c>
      <c r="L10" s="17">
        <v>5</v>
      </c>
      <c r="M10" s="17">
        <v>74</v>
      </c>
      <c r="N10" s="22">
        <f t="shared" si="8"/>
        <v>37</v>
      </c>
      <c r="O10" s="27">
        <f t="shared" si="9"/>
        <v>93.75</v>
      </c>
      <c r="P10" s="17" t="str">
        <f t="shared" si="1"/>
        <v>A1</v>
      </c>
      <c r="Q10" s="12">
        <v>4</v>
      </c>
      <c r="R10" s="47" t="s">
        <v>67</v>
      </c>
      <c r="S10" s="17">
        <v>9.5</v>
      </c>
      <c r="T10" s="17">
        <v>5</v>
      </c>
      <c r="U10" s="17">
        <v>5</v>
      </c>
      <c r="V10" s="17">
        <v>77</v>
      </c>
      <c r="W10" s="22">
        <f t="shared" si="10"/>
        <v>38.5</v>
      </c>
      <c r="X10" s="17">
        <f t="shared" si="11"/>
        <v>96.5</v>
      </c>
      <c r="Y10" s="17" t="str">
        <f t="shared" si="2"/>
        <v>A1</v>
      </c>
      <c r="Z10" s="17">
        <v>10</v>
      </c>
      <c r="AA10" s="17">
        <v>5</v>
      </c>
      <c r="AB10" s="17">
        <v>5</v>
      </c>
      <c r="AC10" s="17">
        <v>77</v>
      </c>
      <c r="AD10" s="22">
        <f t="shared" si="12"/>
        <v>38.5</v>
      </c>
      <c r="AE10" s="17">
        <f t="shared" si="13"/>
        <v>97</v>
      </c>
      <c r="AF10" s="17" t="str">
        <f t="shared" si="3"/>
        <v>A1</v>
      </c>
      <c r="AG10" s="12">
        <v>4</v>
      </c>
      <c r="AH10" s="47" t="s">
        <v>67</v>
      </c>
      <c r="AI10" s="114">
        <v>9.5</v>
      </c>
      <c r="AJ10" s="17">
        <v>5</v>
      </c>
      <c r="AK10" s="17">
        <v>5</v>
      </c>
      <c r="AL10" s="17">
        <v>78</v>
      </c>
      <c r="AM10" s="22">
        <f t="shared" si="14"/>
        <v>39</v>
      </c>
      <c r="AN10" s="114">
        <f t="shared" si="15"/>
        <v>97.5</v>
      </c>
      <c r="AO10" s="17" t="str">
        <f t="shared" si="4"/>
        <v>A1</v>
      </c>
      <c r="AP10" s="17">
        <v>49</v>
      </c>
      <c r="AQ10" s="101">
        <v>48</v>
      </c>
      <c r="AR10" s="101">
        <v>43</v>
      </c>
      <c r="AS10" s="101">
        <v>46.5</v>
      </c>
      <c r="AT10" s="114">
        <f t="shared" si="5"/>
        <v>530.75</v>
      </c>
      <c r="AU10" s="114">
        <f t="shared" si="16"/>
        <v>96.5</v>
      </c>
      <c r="AV10" s="17" t="str">
        <f t="shared" si="17"/>
        <v>A1</v>
      </c>
      <c r="AW10" s="17">
        <v>90</v>
      </c>
    </row>
    <row r="11" spans="1:49" x14ac:dyDescent="0.25">
      <c r="A11" s="46" t="s">
        <v>68</v>
      </c>
      <c r="B11" s="47" t="s">
        <v>69</v>
      </c>
      <c r="C11" s="23">
        <v>5.75</v>
      </c>
      <c r="D11" s="17">
        <v>4</v>
      </c>
      <c r="E11" s="17">
        <v>3</v>
      </c>
      <c r="F11" s="23">
        <v>42.5</v>
      </c>
      <c r="G11" s="22">
        <f t="shared" si="6"/>
        <v>21.25</v>
      </c>
      <c r="H11" s="24">
        <f t="shared" si="7"/>
        <v>55.25</v>
      </c>
      <c r="I11" s="23" t="str">
        <f t="shared" si="0"/>
        <v>C1</v>
      </c>
      <c r="J11" s="143">
        <v>6.75</v>
      </c>
      <c r="K11" s="17">
        <v>4</v>
      </c>
      <c r="L11" s="17">
        <v>3</v>
      </c>
      <c r="M11" s="17">
        <v>49</v>
      </c>
      <c r="N11" s="22">
        <f t="shared" si="8"/>
        <v>24.5</v>
      </c>
      <c r="O11" s="27">
        <f t="shared" si="9"/>
        <v>62.75</v>
      </c>
      <c r="P11" s="17" t="str">
        <f t="shared" si="1"/>
        <v>B2</v>
      </c>
      <c r="Q11" s="12">
        <v>5</v>
      </c>
      <c r="R11" s="47" t="s">
        <v>69</v>
      </c>
      <c r="S11" s="17">
        <v>8</v>
      </c>
      <c r="T11" s="17">
        <v>4</v>
      </c>
      <c r="U11" s="17">
        <v>3</v>
      </c>
      <c r="V11" s="17">
        <v>46</v>
      </c>
      <c r="W11" s="22">
        <f t="shared" si="10"/>
        <v>23</v>
      </c>
      <c r="X11" s="17">
        <f t="shared" si="11"/>
        <v>61</v>
      </c>
      <c r="Y11" s="17" t="str">
        <f t="shared" si="2"/>
        <v>B2</v>
      </c>
      <c r="Z11" s="17">
        <v>7</v>
      </c>
      <c r="AA11" s="17">
        <v>4</v>
      </c>
      <c r="AB11" s="17">
        <v>3.5</v>
      </c>
      <c r="AC11" s="17">
        <v>50.5</v>
      </c>
      <c r="AD11" s="22">
        <f t="shared" si="12"/>
        <v>25.25</v>
      </c>
      <c r="AE11" s="17">
        <f t="shared" si="13"/>
        <v>65</v>
      </c>
      <c r="AF11" s="17" t="str">
        <f t="shared" si="3"/>
        <v>B2</v>
      </c>
      <c r="AG11" s="12">
        <v>5</v>
      </c>
      <c r="AH11" s="47" t="s">
        <v>69</v>
      </c>
      <c r="AI11" s="114">
        <v>8.5</v>
      </c>
      <c r="AJ11" s="17">
        <v>3</v>
      </c>
      <c r="AK11" s="17">
        <v>3</v>
      </c>
      <c r="AL11" s="17">
        <v>44</v>
      </c>
      <c r="AM11" s="22">
        <f t="shared" si="14"/>
        <v>22</v>
      </c>
      <c r="AN11" s="114">
        <f t="shared" si="15"/>
        <v>58.5</v>
      </c>
      <c r="AO11" s="17" t="str">
        <f t="shared" si="4"/>
        <v>C1</v>
      </c>
      <c r="AP11" s="17">
        <v>28.5</v>
      </c>
      <c r="AQ11" s="101">
        <v>30</v>
      </c>
      <c r="AR11" s="101">
        <v>34.5</v>
      </c>
      <c r="AS11" s="101">
        <v>0</v>
      </c>
      <c r="AT11" s="114">
        <f t="shared" si="5"/>
        <v>331</v>
      </c>
      <c r="AU11" s="114">
        <f t="shared" si="16"/>
        <v>60.18181818181818</v>
      </c>
      <c r="AV11" s="17" t="str">
        <f t="shared" si="17"/>
        <v>C1</v>
      </c>
      <c r="AW11" s="17">
        <v>83</v>
      </c>
    </row>
    <row r="12" spans="1:49" x14ac:dyDescent="0.25">
      <c r="A12" s="46" t="s">
        <v>70</v>
      </c>
      <c r="B12" s="48" t="s">
        <v>71</v>
      </c>
      <c r="C12" s="23">
        <v>6.5</v>
      </c>
      <c r="D12" s="17">
        <v>4</v>
      </c>
      <c r="E12" s="17">
        <v>4</v>
      </c>
      <c r="F12" s="23">
        <v>37</v>
      </c>
      <c r="G12" s="22">
        <f t="shared" si="6"/>
        <v>18.5</v>
      </c>
      <c r="H12" s="24">
        <f t="shared" si="7"/>
        <v>51.5</v>
      </c>
      <c r="I12" s="23" t="str">
        <f t="shared" si="0"/>
        <v>C1</v>
      </c>
      <c r="J12" s="143">
        <v>6.5</v>
      </c>
      <c r="K12" s="17">
        <v>4</v>
      </c>
      <c r="L12" s="17">
        <v>4</v>
      </c>
      <c r="M12" s="17">
        <v>37.5</v>
      </c>
      <c r="N12" s="22">
        <f t="shared" si="8"/>
        <v>18.75</v>
      </c>
      <c r="O12" s="27">
        <f t="shared" si="9"/>
        <v>52</v>
      </c>
      <c r="P12" s="17" t="str">
        <f t="shared" si="1"/>
        <v>C1</v>
      </c>
      <c r="Q12" s="12">
        <v>6</v>
      </c>
      <c r="R12" s="48" t="s">
        <v>71</v>
      </c>
      <c r="S12" s="17">
        <v>6.5</v>
      </c>
      <c r="T12" s="17">
        <v>4</v>
      </c>
      <c r="U12" s="17">
        <v>4</v>
      </c>
      <c r="V12" s="17">
        <v>41.5</v>
      </c>
      <c r="W12" s="22">
        <f t="shared" si="10"/>
        <v>20.75</v>
      </c>
      <c r="X12" s="17">
        <f t="shared" si="11"/>
        <v>56</v>
      </c>
      <c r="Y12" s="17" t="str">
        <f t="shared" si="2"/>
        <v>C1</v>
      </c>
      <c r="Z12" s="17">
        <v>6.25</v>
      </c>
      <c r="AA12" s="17">
        <v>3.5</v>
      </c>
      <c r="AB12" s="17">
        <v>3.5</v>
      </c>
      <c r="AC12" s="17">
        <v>45.5</v>
      </c>
      <c r="AD12" s="22">
        <f t="shared" si="12"/>
        <v>22.75</v>
      </c>
      <c r="AE12" s="17">
        <f t="shared" si="13"/>
        <v>58.75</v>
      </c>
      <c r="AF12" s="17" t="str">
        <f t="shared" si="3"/>
        <v>C1</v>
      </c>
      <c r="AG12" s="12">
        <v>6</v>
      </c>
      <c r="AH12" s="48" t="s">
        <v>71</v>
      </c>
      <c r="AI12" s="114">
        <v>6.75</v>
      </c>
      <c r="AJ12" s="17">
        <v>3.5</v>
      </c>
      <c r="AK12" s="17">
        <v>3.5</v>
      </c>
      <c r="AL12" s="17">
        <v>39.5</v>
      </c>
      <c r="AM12" s="22">
        <f t="shared" si="14"/>
        <v>19.75</v>
      </c>
      <c r="AN12" s="114">
        <f t="shared" si="15"/>
        <v>53.25</v>
      </c>
      <c r="AO12" s="17" t="str">
        <f t="shared" si="4"/>
        <v>C1</v>
      </c>
      <c r="AP12" s="17">
        <v>29</v>
      </c>
      <c r="AQ12" s="101">
        <v>32</v>
      </c>
      <c r="AR12" s="101">
        <v>32.5</v>
      </c>
      <c r="AS12" s="101" t="s">
        <v>415</v>
      </c>
      <c r="AT12" s="114">
        <f t="shared" si="5"/>
        <v>300.5</v>
      </c>
      <c r="AU12" s="114">
        <f t="shared" si="16"/>
        <v>54.63636363636364</v>
      </c>
      <c r="AV12" s="17" t="str">
        <f t="shared" si="17"/>
        <v>C1</v>
      </c>
      <c r="AW12" s="17">
        <v>75</v>
      </c>
    </row>
    <row r="13" spans="1:49" x14ac:dyDescent="0.25">
      <c r="A13" s="46" t="s">
        <v>72</v>
      </c>
      <c r="B13" s="48" t="s">
        <v>73</v>
      </c>
      <c r="C13" s="23">
        <v>7.5</v>
      </c>
      <c r="D13" s="17">
        <v>4</v>
      </c>
      <c r="E13" s="17">
        <v>4.5</v>
      </c>
      <c r="F13" s="23">
        <v>42.5</v>
      </c>
      <c r="G13" s="22">
        <f t="shared" si="6"/>
        <v>21.25</v>
      </c>
      <c r="H13" s="24">
        <f t="shared" si="7"/>
        <v>58.5</v>
      </c>
      <c r="I13" s="23" t="str">
        <f t="shared" si="0"/>
        <v>C1</v>
      </c>
      <c r="J13" s="143">
        <v>7</v>
      </c>
      <c r="K13" s="17">
        <v>4</v>
      </c>
      <c r="L13" s="17">
        <v>4.5</v>
      </c>
      <c r="M13" s="17">
        <v>53</v>
      </c>
      <c r="N13" s="22">
        <f t="shared" si="8"/>
        <v>26.5</v>
      </c>
      <c r="O13" s="27">
        <f t="shared" si="9"/>
        <v>68.5</v>
      </c>
      <c r="P13" s="17" t="str">
        <f t="shared" si="1"/>
        <v>B2</v>
      </c>
      <c r="Q13" s="12">
        <v>7</v>
      </c>
      <c r="R13" s="48" t="s">
        <v>73</v>
      </c>
      <c r="S13" s="17">
        <v>6.5</v>
      </c>
      <c r="T13" s="17">
        <v>4</v>
      </c>
      <c r="U13" s="17">
        <v>4.5</v>
      </c>
      <c r="V13" s="17">
        <v>47</v>
      </c>
      <c r="W13" s="22">
        <f t="shared" si="10"/>
        <v>23.5</v>
      </c>
      <c r="X13" s="17">
        <f t="shared" si="11"/>
        <v>62</v>
      </c>
      <c r="Y13" s="17" t="str">
        <f t="shared" si="2"/>
        <v>B2</v>
      </c>
      <c r="Z13" s="17">
        <v>6.25</v>
      </c>
      <c r="AA13" s="17">
        <v>4</v>
      </c>
      <c r="AB13" s="17">
        <v>4</v>
      </c>
      <c r="AC13" s="17">
        <v>51</v>
      </c>
      <c r="AD13" s="22">
        <f t="shared" si="12"/>
        <v>25.5</v>
      </c>
      <c r="AE13" s="17">
        <f t="shared" si="13"/>
        <v>65.25</v>
      </c>
      <c r="AF13" s="17" t="str">
        <f t="shared" si="3"/>
        <v>B2</v>
      </c>
      <c r="AG13" s="12">
        <v>7</v>
      </c>
      <c r="AH13" s="48" t="s">
        <v>73</v>
      </c>
      <c r="AI13" s="114">
        <v>9</v>
      </c>
      <c r="AJ13" s="17">
        <v>4</v>
      </c>
      <c r="AK13" s="17">
        <v>4</v>
      </c>
      <c r="AL13" s="17">
        <v>64</v>
      </c>
      <c r="AM13" s="22">
        <f t="shared" si="14"/>
        <v>32</v>
      </c>
      <c r="AN13" s="114">
        <f t="shared" si="15"/>
        <v>81</v>
      </c>
      <c r="AO13" s="17" t="str">
        <f t="shared" si="4"/>
        <v>A2</v>
      </c>
      <c r="AP13" s="17">
        <v>45.5</v>
      </c>
      <c r="AQ13" s="101">
        <v>48</v>
      </c>
      <c r="AR13" s="101">
        <v>41</v>
      </c>
      <c r="AS13" s="101">
        <v>43</v>
      </c>
      <c r="AT13" s="114">
        <f t="shared" si="5"/>
        <v>380.75</v>
      </c>
      <c r="AU13" s="114">
        <f t="shared" si="16"/>
        <v>69.22727272727272</v>
      </c>
      <c r="AV13" s="17" t="str">
        <f t="shared" si="17"/>
        <v>B2</v>
      </c>
      <c r="AW13" s="17">
        <v>84</v>
      </c>
    </row>
    <row r="14" spans="1:49" x14ac:dyDescent="0.25">
      <c r="A14" s="46" t="s">
        <v>74</v>
      </c>
      <c r="B14" s="49" t="s">
        <v>75</v>
      </c>
      <c r="C14" s="23">
        <v>6.25</v>
      </c>
      <c r="D14" s="17">
        <v>4</v>
      </c>
      <c r="E14" s="17">
        <v>3</v>
      </c>
      <c r="F14" s="23">
        <v>51.5</v>
      </c>
      <c r="G14" s="22">
        <f t="shared" si="6"/>
        <v>25.75</v>
      </c>
      <c r="H14" s="24">
        <f t="shared" si="7"/>
        <v>64.75</v>
      </c>
      <c r="I14" s="23" t="str">
        <f t="shared" si="0"/>
        <v>B2</v>
      </c>
      <c r="J14" s="143">
        <v>5.5</v>
      </c>
      <c r="K14" s="17">
        <v>4</v>
      </c>
      <c r="L14" s="17">
        <v>3</v>
      </c>
      <c r="M14" s="17">
        <v>59</v>
      </c>
      <c r="N14" s="22">
        <f t="shared" si="8"/>
        <v>29.5</v>
      </c>
      <c r="O14" s="27">
        <f t="shared" si="9"/>
        <v>71.5</v>
      </c>
      <c r="P14" s="17" t="str">
        <f t="shared" si="1"/>
        <v>B1</v>
      </c>
      <c r="Q14" s="12">
        <v>8</v>
      </c>
      <c r="R14" s="49" t="s">
        <v>75</v>
      </c>
      <c r="S14" s="17">
        <v>6.25</v>
      </c>
      <c r="T14" s="17">
        <v>4</v>
      </c>
      <c r="U14" s="17">
        <v>3</v>
      </c>
      <c r="V14" s="17">
        <v>36.5</v>
      </c>
      <c r="W14" s="22">
        <f t="shared" si="10"/>
        <v>18.25</v>
      </c>
      <c r="X14" s="17">
        <f t="shared" si="11"/>
        <v>49.75</v>
      </c>
      <c r="Y14" s="17" t="str">
        <f t="shared" si="2"/>
        <v>C2</v>
      </c>
      <c r="Z14" s="17">
        <v>6</v>
      </c>
      <c r="AA14" s="17">
        <v>3</v>
      </c>
      <c r="AB14" s="17">
        <v>4</v>
      </c>
      <c r="AC14" s="17">
        <v>46.5</v>
      </c>
      <c r="AD14" s="22">
        <f t="shared" si="12"/>
        <v>23.25</v>
      </c>
      <c r="AE14" s="17">
        <f t="shared" si="13"/>
        <v>59.5</v>
      </c>
      <c r="AF14" s="17" t="str">
        <f t="shared" si="3"/>
        <v>C1</v>
      </c>
      <c r="AG14" s="12">
        <v>8</v>
      </c>
      <c r="AH14" s="49" t="s">
        <v>75</v>
      </c>
      <c r="AI14" s="114">
        <v>8</v>
      </c>
      <c r="AJ14" s="17">
        <v>3</v>
      </c>
      <c r="AK14" s="17">
        <v>3</v>
      </c>
      <c r="AL14" s="17">
        <v>54</v>
      </c>
      <c r="AM14" s="22">
        <f t="shared" si="14"/>
        <v>27</v>
      </c>
      <c r="AN14" s="114">
        <f t="shared" si="15"/>
        <v>68</v>
      </c>
      <c r="AO14" s="17" t="str">
        <f t="shared" si="4"/>
        <v>B2</v>
      </c>
      <c r="AP14" s="17">
        <v>36.5</v>
      </c>
      <c r="AQ14" s="101">
        <v>49</v>
      </c>
      <c r="AR14" s="101">
        <v>39.5</v>
      </c>
      <c r="AS14" s="101">
        <v>2</v>
      </c>
      <c r="AT14" s="114">
        <f t="shared" si="5"/>
        <v>350</v>
      </c>
      <c r="AU14" s="114">
        <f t="shared" si="16"/>
        <v>63.636363636363633</v>
      </c>
      <c r="AV14" s="17" t="str">
        <f t="shared" si="17"/>
        <v>B2</v>
      </c>
      <c r="AW14" s="17">
        <v>70</v>
      </c>
    </row>
    <row r="15" spans="1:49" x14ac:dyDescent="0.25">
      <c r="A15" s="46" t="s">
        <v>76</v>
      </c>
      <c r="B15" s="49" t="s">
        <v>77</v>
      </c>
      <c r="C15" s="23">
        <v>6</v>
      </c>
      <c r="D15" s="17">
        <v>4.5</v>
      </c>
      <c r="E15" s="17">
        <v>4.5</v>
      </c>
      <c r="F15" s="23">
        <v>65.5</v>
      </c>
      <c r="G15" s="22">
        <f t="shared" si="6"/>
        <v>32.75</v>
      </c>
      <c r="H15" s="24">
        <f t="shared" si="7"/>
        <v>80.5</v>
      </c>
      <c r="I15" s="23" t="str">
        <f t="shared" si="0"/>
        <v>B1</v>
      </c>
      <c r="J15" s="143">
        <v>4.25</v>
      </c>
      <c r="K15" s="17">
        <v>4.5</v>
      </c>
      <c r="L15" s="17">
        <v>4.5</v>
      </c>
      <c r="M15" s="17">
        <v>44.5</v>
      </c>
      <c r="N15" s="22">
        <f t="shared" si="8"/>
        <v>22.25</v>
      </c>
      <c r="O15" s="27">
        <f t="shared" si="9"/>
        <v>57.75</v>
      </c>
      <c r="P15" s="17" t="str">
        <f t="shared" si="1"/>
        <v>C1</v>
      </c>
      <c r="Q15" s="12">
        <v>9</v>
      </c>
      <c r="R15" s="49" t="s">
        <v>77</v>
      </c>
      <c r="S15" s="17">
        <v>6</v>
      </c>
      <c r="T15" s="17">
        <v>4.5</v>
      </c>
      <c r="U15" s="17">
        <v>4.5</v>
      </c>
      <c r="V15" s="17">
        <v>45.5</v>
      </c>
      <c r="W15" s="22">
        <f t="shared" si="10"/>
        <v>22.75</v>
      </c>
      <c r="X15" s="17">
        <f t="shared" si="11"/>
        <v>60.5</v>
      </c>
      <c r="Y15" s="17" t="str">
        <f t="shared" si="2"/>
        <v>C1</v>
      </c>
      <c r="Z15" s="17">
        <v>9.25</v>
      </c>
      <c r="AA15" s="17">
        <v>4</v>
      </c>
      <c r="AB15" s="17">
        <v>4</v>
      </c>
      <c r="AC15" s="17">
        <v>61</v>
      </c>
      <c r="AD15" s="22">
        <f t="shared" si="12"/>
        <v>30.5</v>
      </c>
      <c r="AE15" s="17">
        <f t="shared" si="13"/>
        <v>78.25</v>
      </c>
      <c r="AF15" s="17" t="str">
        <f t="shared" si="3"/>
        <v>B1</v>
      </c>
      <c r="AG15" s="12">
        <v>9</v>
      </c>
      <c r="AH15" s="49" t="s">
        <v>77</v>
      </c>
      <c r="AI15" s="114">
        <v>8.5</v>
      </c>
      <c r="AJ15" s="17">
        <v>5</v>
      </c>
      <c r="AK15" s="17">
        <v>5</v>
      </c>
      <c r="AL15" s="17">
        <v>70</v>
      </c>
      <c r="AM15" s="22">
        <f t="shared" si="14"/>
        <v>35</v>
      </c>
      <c r="AN15" s="114">
        <f t="shared" si="15"/>
        <v>88.5</v>
      </c>
      <c r="AO15" s="17" t="str">
        <f t="shared" si="4"/>
        <v>A2</v>
      </c>
      <c r="AP15" s="17">
        <v>40</v>
      </c>
      <c r="AQ15" s="101">
        <v>40</v>
      </c>
      <c r="AR15" s="101">
        <v>39.5</v>
      </c>
      <c r="AS15" s="101">
        <v>6</v>
      </c>
      <c r="AT15" s="114">
        <f t="shared" si="5"/>
        <v>405.5</v>
      </c>
      <c r="AU15" s="114">
        <f t="shared" si="16"/>
        <v>73.727272727272734</v>
      </c>
      <c r="AV15" s="17" t="str">
        <f t="shared" si="17"/>
        <v>B1</v>
      </c>
      <c r="AW15" s="17">
        <v>86</v>
      </c>
    </row>
    <row r="16" spans="1:49" x14ac:dyDescent="0.25">
      <c r="A16" s="46" t="s">
        <v>78</v>
      </c>
      <c r="B16" s="49" t="s">
        <v>79</v>
      </c>
      <c r="C16" s="23">
        <v>9.75</v>
      </c>
      <c r="D16" s="17">
        <v>5</v>
      </c>
      <c r="E16" s="17">
        <v>5</v>
      </c>
      <c r="F16" s="23">
        <v>77.5</v>
      </c>
      <c r="G16" s="22">
        <f t="shared" si="6"/>
        <v>38.75</v>
      </c>
      <c r="H16" s="24">
        <f t="shared" si="7"/>
        <v>97.25</v>
      </c>
      <c r="I16" s="23" t="str">
        <f t="shared" si="0"/>
        <v>A1</v>
      </c>
      <c r="J16" s="143">
        <v>9.75</v>
      </c>
      <c r="K16" s="17">
        <v>5</v>
      </c>
      <c r="L16" s="17">
        <v>5</v>
      </c>
      <c r="M16" s="17">
        <v>73.5</v>
      </c>
      <c r="N16" s="22">
        <f t="shared" si="8"/>
        <v>36.75</v>
      </c>
      <c r="O16" s="27">
        <f t="shared" si="9"/>
        <v>93.25</v>
      </c>
      <c r="P16" s="17" t="str">
        <f t="shared" si="1"/>
        <v>A1</v>
      </c>
      <c r="Q16" s="12">
        <v>10</v>
      </c>
      <c r="R16" s="49" t="s">
        <v>79</v>
      </c>
      <c r="S16" s="17">
        <v>9.5</v>
      </c>
      <c r="T16" s="17">
        <v>5</v>
      </c>
      <c r="U16" s="17">
        <v>5</v>
      </c>
      <c r="V16" s="17">
        <v>78.5</v>
      </c>
      <c r="W16" s="22">
        <f t="shared" si="10"/>
        <v>39.25</v>
      </c>
      <c r="X16" s="17">
        <f t="shared" si="11"/>
        <v>98</v>
      </c>
      <c r="Y16" s="17" t="str">
        <f t="shared" si="2"/>
        <v>A1</v>
      </c>
      <c r="Z16" s="17">
        <v>10</v>
      </c>
      <c r="AA16" s="17">
        <v>5</v>
      </c>
      <c r="AB16" s="17">
        <v>5</v>
      </c>
      <c r="AC16" s="17">
        <v>78.25</v>
      </c>
      <c r="AD16" s="22">
        <f t="shared" si="12"/>
        <v>39.125</v>
      </c>
      <c r="AE16" s="17">
        <f t="shared" si="13"/>
        <v>98.25</v>
      </c>
      <c r="AF16" s="17" t="str">
        <f t="shared" si="3"/>
        <v>A1</v>
      </c>
      <c r="AG16" s="12">
        <v>10</v>
      </c>
      <c r="AH16" s="49" t="s">
        <v>79</v>
      </c>
      <c r="AI16" s="114">
        <v>9.5</v>
      </c>
      <c r="AJ16" s="17">
        <v>5</v>
      </c>
      <c r="AK16" s="17">
        <v>5</v>
      </c>
      <c r="AL16" s="17">
        <v>78</v>
      </c>
      <c r="AM16" s="22">
        <f t="shared" si="14"/>
        <v>39</v>
      </c>
      <c r="AN16" s="114">
        <f t="shared" si="15"/>
        <v>97.5</v>
      </c>
      <c r="AO16" s="17" t="str">
        <f t="shared" si="4"/>
        <v>A1</v>
      </c>
      <c r="AP16" s="17">
        <v>49</v>
      </c>
      <c r="AQ16" s="101">
        <v>50</v>
      </c>
      <c r="AR16" s="101">
        <v>44</v>
      </c>
      <c r="AS16" s="101">
        <v>41</v>
      </c>
      <c r="AT16" s="114">
        <f t="shared" si="5"/>
        <v>533.25</v>
      </c>
      <c r="AU16" s="114">
        <f t="shared" si="16"/>
        <v>96.954545454545453</v>
      </c>
      <c r="AV16" s="17" t="str">
        <f t="shared" si="17"/>
        <v>A1</v>
      </c>
      <c r="AW16" s="17">
        <v>87</v>
      </c>
    </row>
    <row r="17" spans="1:49" x14ac:dyDescent="0.25">
      <c r="A17" s="46" t="s">
        <v>80</v>
      </c>
      <c r="B17" s="49" t="s">
        <v>81</v>
      </c>
      <c r="C17" s="23">
        <v>6.25</v>
      </c>
      <c r="D17" s="17">
        <v>3.5</v>
      </c>
      <c r="E17" s="17">
        <v>4</v>
      </c>
      <c r="F17" s="23">
        <v>56</v>
      </c>
      <c r="G17" s="22">
        <f t="shared" si="6"/>
        <v>28</v>
      </c>
      <c r="H17" s="24">
        <f t="shared" si="7"/>
        <v>69.75</v>
      </c>
      <c r="I17" s="23" t="str">
        <f t="shared" si="0"/>
        <v>B2</v>
      </c>
      <c r="J17" s="143">
        <v>6.75</v>
      </c>
      <c r="K17" s="17">
        <v>3.5</v>
      </c>
      <c r="L17" s="17">
        <v>4</v>
      </c>
      <c r="M17" s="17">
        <v>48.5</v>
      </c>
      <c r="N17" s="22">
        <f t="shared" si="8"/>
        <v>24.25</v>
      </c>
      <c r="O17" s="27">
        <f t="shared" si="9"/>
        <v>62.75</v>
      </c>
      <c r="P17" s="17" t="str">
        <f t="shared" si="1"/>
        <v>B2</v>
      </c>
      <c r="Q17" s="12">
        <v>11</v>
      </c>
      <c r="R17" s="49" t="s">
        <v>81</v>
      </c>
      <c r="S17" s="17">
        <v>6.5</v>
      </c>
      <c r="T17" s="17">
        <v>3.5</v>
      </c>
      <c r="U17" s="17">
        <v>4</v>
      </c>
      <c r="V17" s="17">
        <v>43.5</v>
      </c>
      <c r="W17" s="22">
        <f t="shared" si="10"/>
        <v>21.75</v>
      </c>
      <c r="X17" s="17">
        <f t="shared" si="11"/>
        <v>57.5</v>
      </c>
      <c r="Y17" s="17" t="str">
        <f t="shared" si="2"/>
        <v>C1</v>
      </c>
      <c r="Z17" s="17">
        <v>7.75</v>
      </c>
      <c r="AA17" s="17">
        <v>4</v>
      </c>
      <c r="AB17" s="17">
        <v>4</v>
      </c>
      <c r="AC17" s="17">
        <v>55.5</v>
      </c>
      <c r="AD17" s="22">
        <f t="shared" si="12"/>
        <v>27.75</v>
      </c>
      <c r="AE17" s="17">
        <f t="shared" si="13"/>
        <v>71.25</v>
      </c>
      <c r="AF17" s="17" t="str">
        <f t="shared" si="3"/>
        <v>B1</v>
      </c>
      <c r="AG17" s="12">
        <v>11</v>
      </c>
      <c r="AH17" s="49" t="s">
        <v>81</v>
      </c>
      <c r="AI17" s="114">
        <v>8.25</v>
      </c>
      <c r="AJ17" s="17">
        <v>4</v>
      </c>
      <c r="AK17" s="17">
        <v>4</v>
      </c>
      <c r="AL17" s="17">
        <v>49.5</v>
      </c>
      <c r="AM17" s="22">
        <f t="shared" si="14"/>
        <v>24.75</v>
      </c>
      <c r="AN17" s="114">
        <f t="shared" si="15"/>
        <v>65.75</v>
      </c>
      <c r="AO17" s="17" t="str">
        <f t="shared" si="4"/>
        <v>B2</v>
      </c>
      <c r="AP17" s="17">
        <v>36.5</v>
      </c>
      <c r="AQ17" s="101">
        <v>46</v>
      </c>
      <c r="AR17" s="101">
        <v>37.5</v>
      </c>
      <c r="AS17" s="101">
        <v>33</v>
      </c>
      <c r="AT17" s="114">
        <f t="shared" si="5"/>
        <v>363.5</v>
      </c>
      <c r="AU17" s="114">
        <f t="shared" si="16"/>
        <v>66.090909090909093</v>
      </c>
      <c r="AV17" s="17" t="str">
        <f t="shared" si="17"/>
        <v>B2</v>
      </c>
      <c r="AW17" s="17">
        <v>63</v>
      </c>
    </row>
    <row r="18" spans="1:49" x14ac:dyDescent="0.25">
      <c r="A18" s="46" t="s">
        <v>82</v>
      </c>
      <c r="B18" s="49" t="s">
        <v>83</v>
      </c>
      <c r="C18" s="23">
        <v>7.5</v>
      </c>
      <c r="D18" s="17">
        <v>4</v>
      </c>
      <c r="E18" s="17">
        <v>4</v>
      </c>
      <c r="F18" s="23">
        <v>54.5</v>
      </c>
      <c r="G18" s="22">
        <f t="shared" si="6"/>
        <v>27.25</v>
      </c>
      <c r="H18" s="24">
        <f t="shared" si="7"/>
        <v>70</v>
      </c>
      <c r="I18" s="23" t="str">
        <f t="shared" si="0"/>
        <v>B2</v>
      </c>
      <c r="J18" s="143">
        <v>8.25</v>
      </c>
      <c r="K18" s="17">
        <v>4</v>
      </c>
      <c r="L18" s="17">
        <v>4</v>
      </c>
      <c r="M18" s="17">
        <v>57.5</v>
      </c>
      <c r="N18" s="22">
        <f t="shared" si="8"/>
        <v>28.75</v>
      </c>
      <c r="O18" s="27">
        <f t="shared" si="9"/>
        <v>73.75</v>
      </c>
      <c r="P18" s="17" t="str">
        <f t="shared" si="1"/>
        <v>B1</v>
      </c>
      <c r="Q18" s="12">
        <v>12</v>
      </c>
      <c r="R18" s="49" t="s">
        <v>83</v>
      </c>
      <c r="S18" s="17">
        <v>3.5</v>
      </c>
      <c r="T18" s="17">
        <v>4</v>
      </c>
      <c r="U18" s="17">
        <v>4</v>
      </c>
      <c r="V18" s="17">
        <v>51</v>
      </c>
      <c r="W18" s="22">
        <f t="shared" si="10"/>
        <v>25.5</v>
      </c>
      <c r="X18" s="17">
        <f t="shared" si="11"/>
        <v>62.5</v>
      </c>
      <c r="Y18" s="17" t="str">
        <f t="shared" si="2"/>
        <v>B2</v>
      </c>
      <c r="Z18" s="17">
        <v>5.75</v>
      </c>
      <c r="AA18" s="17">
        <v>4</v>
      </c>
      <c r="AB18" s="17">
        <v>4</v>
      </c>
      <c r="AC18" s="17">
        <v>41</v>
      </c>
      <c r="AD18" s="22">
        <f t="shared" si="12"/>
        <v>20.5</v>
      </c>
      <c r="AE18" s="17">
        <f t="shared" si="13"/>
        <v>54.75</v>
      </c>
      <c r="AF18" s="17" t="str">
        <f t="shared" si="3"/>
        <v>C1</v>
      </c>
      <c r="AG18" s="12">
        <v>12</v>
      </c>
      <c r="AH18" s="49" t="s">
        <v>83</v>
      </c>
      <c r="AI18" s="114">
        <v>7.5</v>
      </c>
      <c r="AJ18" s="17">
        <v>4</v>
      </c>
      <c r="AK18" s="17">
        <v>4</v>
      </c>
      <c r="AL18" s="17">
        <v>45.5</v>
      </c>
      <c r="AM18" s="22">
        <f t="shared" si="14"/>
        <v>22.75</v>
      </c>
      <c r="AN18" s="114">
        <f t="shared" si="15"/>
        <v>61</v>
      </c>
      <c r="AO18" s="17" t="str">
        <f t="shared" si="4"/>
        <v>B2</v>
      </c>
      <c r="AP18" s="17">
        <v>35</v>
      </c>
      <c r="AQ18" s="101">
        <v>45</v>
      </c>
      <c r="AR18" s="101">
        <v>38</v>
      </c>
      <c r="AS18" s="101">
        <v>33</v>
      </c>
      <c r="AT18" s="114">
        <f t="shared" si="5"/>
        <v>357</v>
      </c>
      <c r="AU18" s="114">
        <f t="shared" si="16"/>
        <v>64.909090909090907</v>
      </c>
      <c r="AV18" s="17" t="str">
        <f t="shared" si="17"/>
        <v>B2</v>
      </c>
      <c r="AW18" s="17">
        <v>87</v>
      </c>
    </row>
    <row r="19" spans="1:49" x14ac:dyDescent="0.25">
      <c r="A19" s="175" t="s">
        <v>84</v>
      </c>
      <c r="B19" s="176" t="s">
        <v>85</v>
      </c>
      <c r="C19" s="177">
        <v>5.5</v>
      </c>
      <c r="D19" s="178" t="s">
        <v>415</v>
      </c>
      <c r="E19" s="178" t="s">
        <v>415</v>
      </c>
      <c r="F19" s="177" t="s">
        <v>415</v>
      </c>
      <c r="G19" s="179" t="s">
        <v>415</v>
      </c>
      <c r="H19" s="180">
        <f t="shared" si="7"/>
        <v>5.5</v>
      </c>
      <c r="I19" s="177" t="str">
        <f t="shared" si="0"/>
        <v>E</v>
      </c>
      <c r="J19" s="181">
        <v>5.25</v>
      </c>
      <c r="K19" s="178" t="s">
        <v>415</v>
      </c>
      <c r="L19" s="178" t="s">
        <v>415</v>
      </c>
      <c r="M19" s="178" t="s">
        <v>415</v>
      </c>
      <c r="N19" s="179" t="e">
        <f t="shared" si="8"/>
        <v>#VALUE!</v>
      </c>
      <c r="O19" s="182">
        <f t="shared" si="9"/>
        <v>5.25</v>
      </c>
      <c r="P19" s="183" t="str">
        <f t="shared" si="1"/>
        <v>E</v>
      </c>
      <c r="Q19" s="184">
        <v>13</v>
      </c>
      <c r="R19" s="176" t="s">
        <v>85</v>
      </c>
      <c r="S19" s="17">
        <v>1.75</v>
      </c>
      <c r="T19" s="52" t="s">
        <v>415</v>
      </c>
      <c r="U19" s="52" t="s">
        <v>415</v>
      </c>
      <c r="V19" s="52" t="s">
        <v>415</v>
      </c>
      <c r="W19" s="22" t="e">
        <f t="shared" si="10"/>
        <v>#VALUE!</v>
      </c>
      <c r="X19" s="17">
        <f t="shared" si="11"/>
        <v>1.75</v>
      </c>
      <c r="Y19" s="17" t="str">
        <f t="shared" si="2"/>
        <v>E</v>
      </c>
      <c r="Z19" s="17">
        <v>5.75</v>
      </c>
      <c r="AA19" s="17">
        <v>2</v>
      </c>
      <c r="AB19" s="17">
        <v>2</v>
      </c>
      <c r="AC19" s="52" t="s">
        <v>415</v>
      </c>
      <c r="AD19" s="22" t="e">
        <f t="shared" si="12"/>
        <v>#VALUE!</v>
      </c>
      <c r="AE19" s="17">
        <f t="shared" si="13"/>
        <v>9.75</v>
      </c>
      <c r="AF19" s="17" t="str">
        <f t="shared" si="3"/>
        <v>E</v>
      </c>
      <c r="AG19" s="12">
        <v>13</v>
      </c>
      <c r="AH19" s="49" t="s">
        <v>85</v>
      </c>
      <c r="AI19" s="114">
        <v>4.25</v>
      </c>
      <c r="AJ19" s="52" t="s">
        <v>415</v>
      </c>
      <c r="AK19" s="52" t="s">
        <v>415</v>
      </c>
      <c r="AL19" s="52" t="s">
        <v>415</v>
      </c>
      <c r="AM19" s="22"/>
      <c r="AN19" s="114">
        <f t="shared" si="15"/>
        <v>4.25</v>
      </c>
      <c r="AO19" s="17" t="str">
        <f t="shared" si="4"/>
        <v>E</v>
      </c>
      <c r="AP19" s="17">
        <v>30</v>
      </c>
      <c r="AQ19" s="101">
        <v>23</v>
      </c>
      <c r="AR19" s="101">
        <v>30</v>
      </c>
      <c r="AS19" s="101" t="s">
        <v>415</v>
      </c>
      <c r="AT19" s="114">
        <f t="shared" si="5"/>
        <v>56.5</v>
      </c>
      <c r="AU19" s="114">
        <f t="shared" si="16"/>
        <v>10.272727272727272</v>
      </c>
      <c r="AV19" s="17" t="str">
        <f t="shared" si="17"/>
        <v>E</v>
      </c>
      <c r="AW19" s="17">
        <v>60</v>
      </c>
    </row>
    <row r="20" spans="1:49" x14ac:dyDescent="0.25">
      <c r="A20" s="46" t="s">
        <v>86</v>
      </c>
      <c r="B20" s="49" t="s">
        <v>87</v>
      </c>
      <c r="C20" s="23">
        <v>7.5</v>
      </c>
      <c r="D20" s="17">
        <v>4.5</v>
      </c>
      <c r="E20" s="17">
        <v>4.5</v>
      </c>
      <c r="F20" s="23">
        <v>62.5</v>
      </c>
      <c r="G20" s="22">
        <f t="shared" si="6"/>
        <v>31.25</v>
      </c>
      <c r="H20" s="24">
        <f t="shared" si="7"/>
        <v>79</v>
      </c>
      <c r="I20" s="23" t="str">
        <f t="shared" si="0"/>
        <v>B1</v>
      </c>
      <c r="J20" s="143">
        <v>8.5</v>
      </c>
      <c r="K20" s="17">
        <v>4.5</v>
      </c>
      <c r="L20" s="17">
        <v>4.5</v>
      </c>
      <c r="M20" s="17">
        <v>54.5</v>
      </c>
      <c r="N20" s="22">
        <f t="shared" si="8"/>
        <v>27.25</v>
      </c>
      <c r="O20" s="27">
        <f t="shared" si="9"/>
        <v>72</v>
      </c>
      <c r="P20" s="17" t="str">
        <f t="shared" si="1"/>
        <v>B1</v>
      </c>
      <c r="Q20" s="12">
        <v>14</v>
      </c>
      <c r="R20" s="49" t="s">
        <v>87</v>
      </c>
      <c r="S20" s="17">
        <v>5.25</v>
      </c>
      <c r="T20" s="17">
        <v>4.5</v>
      </c>
      <c r="U20" s="17">
        <v>4.5</v>
      </c>
      <c r="V20" s="17">
        <v>61</v>
      </c>
      <c r="W20" s="22">
        <f t="shared" si="10"/>
        <v>30.5</v>
      </c>
      <c r="X20" s="17">
        <f t="shared" si="11"/>
        <v>75.25</v>
      </c>
      <c r="Y20" s="17" t="str">
        <f t="shared" si="2"/>
        <v>B1</v>
      </c>
      <c r="Z20" s="17">
        <v>6.25</v>
      </c>
      <c r="AA20" s="17">
        <v>4</v>
      </c>
      <c r="AB20" s="17">
        <v>4</v>
      </c>
      <c r="AC20" s="17">
        <v>60</v>
      </c>
      <c r="AD20" s="22">
        <f t="shared" si="12"/>
        <v>30</v>
      </c>
      <c r="AE20" s="17">
        <f t="shared" si="13"/>
        <v>74.25</v>
      </c>
      <c r="AF20" s="17" t="str">
        <f t="shared" si="3"/>
        <v>B1</v>
      </c>
      <c r="AG20" s="12">
        <v>14</v>
      </c>
      <c r="AH20" s="49" t="s">
        <v>87</v>
      </c>
      <c r="AI20" s="114">
        <v>9</v>
      </c>
      <c r="AJ20" s="17">
        <v>4</v>
      </c>
      <c r="AK20" s="17">
        <v>4</v>
      </c>
      <c r="AL20" s="17">
        <v>57.5</v>
      </c>
      <c r="AM20" s="22">
        <f t="shared" si="14"/>
        <v>28.75</v>
      </c>
      <c r="AN20" s="114">
        <f t="shared" si="15"/>
        <v>74.5</v>
      </c>
      <c r="AO20" s="17" t="str">
        <f t="shared" si="4"/>
        <v>B1</v>
      </c>
      <c r="AP20" s="17">
        <v>32.5</v>
      </c>
      <c r="AQ20" s="101">
        <v>39</v>
      </c>
      <c r="AR20" s="101">
        <v>37.5</v>
      </c>
      <c r="AS20" s="101">
        <v>8.5</v>
      </c>
      <c r="AT20" s="114">
        <f t="shared" si="5"/>
        <v>407.5</v>
      </c>
      <c r="AU20" s="114">
        <f t="shared" si="16"/>
        <v>74.090909090909093</v>
      </c>
      <c r="AV20" s="17" t="str">
        <f t="shared" si="17"/>
        <v>B1</v>
      </c>
      <c r="AW20" s="17">
        <v>66</v>
      </c>
    </row>
    <row r="21" spans="1:49" x14ac:dyDescent="0.25">
      <c r="A21" s="46" t="s">
        <v>88</v>
      </c>
      <c r="B21" s="49" t="s">
        <v>348</v>
      </c>
      <c r="C21" s="23">
        <v>8</v>
      </c>
      <c r="D21" s="17">
        <v>4</v>
      </c>
      <c r="E21" s="17">
        <v>4</v>
      </c>
      <c r="F21" s="23">
        <v>46.5</v>
      </c>
      <c r="G21" s="22">
        <f t="shared" si="6"/>
        <v>23.25</v>
      </c>
      <c r="H21" s="24">
        <f t="shared" si="7"/>
        <v>62.5</v>
      </c>
      <c r="I21" s="23" t="str">
        <f t="shared" si="0"/>
        <v>B2</v>
      </c>
      <c r="J21" s="143">
        <v>6.25</v>
      </c>
      <c r="K21" s="17">
        <v>4</v>
      </c>
      <c r="L21" s="17">
        <v>4</v>
      </c>
      <c r="M21" s="17">
        <v>61</v>
      </c>
      <c r="N21" s="22">
        <f t="shared" si="8"/>
        <v>30.5</v>
      </c>
      <c r="O21" s="27">
        <f t="shared" si="9"/>
        <v>75.25</v>
      </c>
      <c r="P21" s="17" t="str">
        <f t="shared" si="1"/>
        <v>B1</v>
      </c>
      <c r="Q21" s="12">
        <v>15</v>
      </c>
      <c r="R21" s="49" t="s">
        <v>348</v>
      </c>
      <c r="S21" s="17">
        <v>5.75</v>
      </c>
      <c r="T21" s="17">
        <v>4</v>
      </c>
      <c r="U21" s="17">
        <v>4</v>
      </c>
      <c r="V21" s="17">
        <v>64.5</v>
      </c>
      <c r="W21" s="22">
        <f t="shared" si="10"/>
        <v>32.25</v>
      </c>
      <c r="X21" s="17">
        <f t="shared" si="11"/>
        <v>78.25</v>
      </c>
      <c r="Y21" s="17" t="str">
        <f t="shared" si="2"/>
        <v>B1</v>
      </c>
      <c r="Z21" s="17">
        <v>7.75</v>
      </c>
      <c r="AA21" s="17">
        <v>3.5</v>
      </c>
      <c r="AB21" s="17">
        <v>3.5</v>
      </c>
      <c r="AC21" s="17">
        <v>61.5</v>
      </c>
      <c r="AD21" s="22">
        <f t="shared" si="12"/>
        <v>30.75</v>
      </c>
      <c r="AE21" s="17">
        <f t="shared" si="13"/>
        <v>76.25</v>
      </c>
      <c r="AF21" s="17" t="str">
        <f t="shared" si="3"/>
        <v>B1</v>
      </c>
      <c r="AG21" s="12">
        <v>15</v>
      </c>
      <c r="AH21" s="49" t="s">
        <v>348</v>
      </c>
      <c r="AI21" s="114">
        <v>8.25</v>
      </c>
      <c r="AJ21" s="17">
        <v>4</v>
      </c>
      <c r="AK21" s="17">
        <v>4</v>
      </c>
      <c r="AL21" s="17">
        <v>59</v>
      </c>
      <c r="AM21" s="22">
        <f t="shared" si="14"/>
        <v>29.5</v>
      </c>
      <c r="AN21" s="114">
        <f t="shared" si="15"/>
        <v>75.25</v>
      </c>
      <c r="AO21" s="17" t="str">
        <f t="shared" si="4"/>
        <v>B1</v>
      </c>
      <c r="AP21" s="17">
        <v>40.5</v>
      </c>
      <c r="AQ21" s="101" t="s">
        <v>415</v>
      </c>
      <c r="AR21" s="101">
        <v>35.5</v>
      </c>
      <c r="AS21" s="101">
        <v>31</v>
      </c>
      <c r="AT21" s="114">
        <f t="shared" si="5"/>
        <v>408</v>
      </c>
      <c r="AU21" s="114">
        <f t="shared" si="16"/>
        <v>74.181818181818187</v>
      </c>
      <c r="AV21" s="17" t="str">
        <f t="shared" si="17"/>
        <v>B1</v>
      </c>
      <c r="AW21" s="17">
        <v>87</v>
      </c>
    </row>
    <row r="22" spans="1:49" x14ac:dyDescent="0.25">
      <c r="A22" s="46" t="s">
        <v>89</v>
      </c>
      <c r="B22" s="50" t="s">
        <v>90</v>
      </c>
      <c r="C22" s="23">
        <v>7.5</v>
      </c>
      <c r="D22" s="17">
        <v>4.5</v>
      </c>
      <c r="E22" s="17">
        <v>4.5</v>
      </c>
      <c r="F22" s="23">
        <v>66.5</v>
      </c>
      <c r="G22" s="22">
        <f t="shared" si="6"/>
        <v>33.25</v>
      </c>
      <c r="H22" s="24">
        <f t="shared" si="7"/>
        <v>83</v>
      </c>
      <c r="I22" s="23" t="str">
        <f t="shared" si="0"/>
        <v>A2</v>
      </c>
      <c r="J22" s="143">
        <v>8</v>
      </c>
      <c r="K22" s="17">
        <v>4.5</v>
      </c>
      <c r="L22" s="17">
        <v>4.5</v>
      </c>
      <c r="M22" s="17">
        <v>62.5</v>
      </c>
      <c r="N22" s="22">
        <f t="shared" si="8"/>
        <v>31.25</v>
      </c>
      <c r="O22" s="27">
        <f t="shared" si="9"/>
        <v>79.5</v>
      </c>
      <c r="P22" s="17" t="str">
        <f t="shared" si="1"/>
        <v>B1</v>
      </c>
      <c r="Q22" s="12">
        <v>16</v>
      </c>
      <c r="R22" s="50" t="s">
        <v>90</v>
      </c>
      <c r="S22" s="17">
        <v>3.5</v>
      </c>
      <c r="T22" s="17">
        <v>4.5</v>
      </c>
      <c r="U22" s="17">
        <v>4.5</v>
      </c>
      <c r="V22" s="17">
        <v>45</v>
      </c>
      <c r="W22" s="22">
        <f t="shared" si="10"/>
        <v>22.5</v>
      </c>
      <c r="X22" s="17">
        <f t="shared" si="11"/>
        <v>57.5</v>
      </c>
      <c r="Y22" s="17" t="str">
        <f t="shared" si="2"/>
        <v>C1</v>
      </c>
      <c r="Z22" s="17">
        <v>7.5</v>
      </c>
      <c r="AA22" s="17">
        <v>4.5</v>
      </c>
      <c r="AB22" s="17">
        <v>4</v>
      </c>
      <c r="AC22" s="17">
        <v>58</v>
      </c>
      <c r="AD22" s="22">
        <f t="shared" si="12"/>
        <v>29</v>
      </c>
      <c r="AE22" s="17">
        <f t="shared" si="13"/>
        <v>74</v>
      </c>
      <c r="AF22" s="17" t="str">
        <f t="shared" si="3"/>
        <v>B1</v>
      </c>
      <c r="AG22" s="12">
        <v>16</v>
      </c>
      <c r="AH22" s="50" t="s">
        <v>90</v>
      </c>
      <c r="AI22" s="114">
        <v>8.25</v>
      </c>
      <c r="AJ22" s="17">
        <v>5</v>
      </c>
      <c r="AK22" s="17">
        <v>5</v>
      </c>
      <c r="AL22" s="17">
        <v>60</v>
      </c>
      <c r="AM22" s="22">
        <f t="shared" si="14"/>
        <v>30</v>
      </c>
      <c r="AN22" s="114">
        <f t="shared" si="15"/>
        <v>78.25</v>
      </c>
      <c r="AO22" s="17" t="str">
        <f t="shared" si="4"/>
        <v>B1</v>
      </c>
      <c r="AP22" s="17">
        <v>40</v>
      </c>
      <c r="AQ22" s="101">
        <v>38</v>
      </c>
      <c r="AR22" s="101">
        <v>39.5</v>
      </c>
      <c r="AS22" s="101">
        <v>39</v>
      </c>
      <c r="AT22" s="114">
        <f t="shared" si="5"/>
        <v>412.25</v>
      </c>
      <c r="AU22" s="114">
        <f t="shared" si="16"/>
        <v>74.954545454545453</v>
      </c>
      <c r="AV22" s="17" t="str">
        <f t="shared" si="17"/>
        <v>B1</v>
      </c>
      <c r="AW22" s="17">
        <v>87</v>
      </c>
    </row>
    <row r="23" spans="1:49" ht="15.75" customHeight="1" x14ac:dyDescent="0.25">
      <c r="A23" s="46" t="s">
        <v>91</v>
      </c>
      <c r="B23" s="50" t="s">
        <v>92</v>
      </c>
      <c r="C23" s="23">
        <v>9</v>
      </c>
      <c r="D23" s="17">
        <v>4.5</v>
      </c>
      <c r="E23" s="17">
        <v>5</v>
      </c>
      <c r="F23" s="23">
        <v>67.5</v>
      </c>
      <c r="G23" s="22">
        <f t="shared" si="6"/>
        <v>33.75</v>
      </c>
      <c r="H23" s="24">
        <f t="shared" si="7"/>
        <v>86</v>
      </c>
      <c r="I23" s="23" t="str">
        <f t="shared" si="0"/>
        <v>A2</v>
      </c>
      <c r="J23" s="143">
        <v>7.75</v>
      </c>
      <c r="K23" s="17">
        <v>4.5</v>
      </c>
      <c r="L23" s="17">
        <v>5</v>
      </c>
      <c r="M23" s="17">
        <v>66.5</v>
      </c>
      <c r="N23" s="22">
        <f t="shared" si="8"/>
        <v>33.25</v>
      </c>
      <c r="O23" s="27">
        <f t="shared" si="9"/>
        <v>83.75</v>
      </c>
      <c r="P23" s="17" t="str">
        <f t="shared" si="1"/>
        <v>A2</v>
      </c>
      <c r="Q23" s="12">
        <v>17</v>
      </c>
      <c r="R23" s="50" t="s">
        <v>92</v>
      </c>
      <c r="S23" s="17">
        <v>7</v>
      </c>
      <c r="T23" s="17">
        <v>4.5</v>
      </c>
      <c r="U23" s="17">
        <v>5</v>
      </c>
      <c r="V23" s="17">
        <v>62</v>
      </c>
      <c r="W23" s="22">
        <f t="shared" si="10"/>
        <v>31</v>
      </c>
      <c r="X23" s="17">
        <f t="shared" si="11"/>
        <v>78.5</v>
      </c>
      <c r="Y23" s="17" t="str">
        <f t="shared" si="2"/>
        <v>B1</v>
      </c>
      <c r="Z23" s="17">
        <v>9.25</v>
      </c>
      <c r="AA23" s="17">
        <v>4.5</v>
      </c>
      <c r="AB23" s="17">
        <v>4.5</v>
      </c>
      <c r="AC23" s="17">
        <v>71.5</v>
      </c>
      <c r="AD23" s="22">
        <f t="shared" si="12"/>
        <v>35.75</v>
      </c>
      <c r="AE23" s="17">
        <f t="shared" si="13"/>
        <v>89.75</v>
      </c>
      <c r="AF23" s="17" t="str">
        <f t="shared" si="3"/>
        <v>A2</v>
      </c>
      <c r="AG23" s="12">
        <v>17</v>
      </c>
      <c r="AH23" s="50" t="s">
        <v>92</v>
      </c>
      <c r="AI23" s="114">
        <v>9.5</v>
      </c>
      <c r="AJ23" s="17">
        <v>5</v>
      </c>
      <c r="AK23" s="17">
        <v>5</v>
      </c>
      <c r="AL23" s="17">
        <v>71</v>
      </c>
      <c r="AM23" s="22">
        <f t="shared" si="14"/>
        <v>35.5</v>
      </c>
      <c r="AN23" s="114">
        <f t="shared" si="15"/>
        <v>90.5</v>
      </c>
      <c r="AO23" s="17" t="str">
        <f t="shared" si="4"/>
        <v>A2</v>
      </c>
      <c r="AP23" s="17">
        <v>45</v>
      </c>
      <c r="AQ23" s="101">
        <v>48</v>
      </c>
      <c r="AR23" s="101">
        <v>44</v>
      </c>
      <c r="AS23" s="101">
        <v>40</v>
      </c>
      <c r="AT23" s="114">
        <f t="shared" si="5"/>
        <v>473.5</v>
      </c>
      <c r="AU23" s="114">
        <f t="shared" si="16"/>
        <v>86.090909090909093</v>
      </c>
      <c r="AV23" s="17" t="str">
        <f t="shared" si="17"/>
        <v>A2</v>
      </c>
      <c r="AW23" s="17">
        <v>85</v>
      </c>
    </row>
    <row r="24" spans="1:49" ht="15.75" customHeight="1" x14ac:dyDescent="0.25">
      <c r="A24" s="46" t="s">
        <v>93</v>
      </c>
      <c r="B24" s="49" t="s">
        <v>349</v>
      </c>
      <c r="C24" s="23">
        <v>8.25</v>
      </c>
      <c r="D24" s="17">
        <v>3.5</v>
      </c>
      <c r="E24" s="17">
        <v>3.5</v>
      </c>
      <c r="F24" s="23">
        <v>65.5</v>
      </c>
      <c r="G24" s="22">
        <f t="shared" si="6"/>
        <v>32.75</v>
      </c>
      <c r="H24" s="24">
        <f t="shared" si="7"/>
        <v>80.75</v>
      </c>
      <c r="I24" s="23" t="str">
        <f t="shared" si="0"/>
        <v>B1</v>
      </c>
      <c r="J24" s="143">
        <v>7</v>
      </c>
      <c r="K24" s="17">
        <v>3.5</v>
      </c>
      <c r="L24" s="17">
        <v>3.5</v>
      </c>
      <c r="M24" s="17">
        <v>53.5</v>
      </c>
      <c r="N24" s="22">
        <f t="shared" si="8"/>
        <v>26.75</v>
      </c>
      <c r="O24" s="27">
        <f t="shared" si="9"/>
        <v>67.5</v>
      </c>
      <c r="P24" s="17" t="str">
        <f t="shared" si="1"/>
        <v>B2</v>
      </c>
      <c r="Q24" s="12">
        <v>18</v>
      </c>
      <c r="R24" s="49" t="s">
        <v>349</v>
      </c>
      <c r="S24" s="17">
        <v>5.75</v>
      </c>
      <c r="T24" s="17">
        <v>3.5</v>
      </c>
      <c r="U24" s="17">
        <v>3.5</v>
      </c>
      <c r="V24" s="17">
        <v>49</v>
      </c>
      <c r="W24" s="22">
        <f t="shared" si="10"/>
        <v>24.5</v>
      </c>
      <c r="X24" s="17">
        <f t="shared" si="11"/>
        <v>61.75</v>
      </c>
      <c r="Y24" s="17" t="str">
        <f t="shared" si="2"/>
        <v>B2</v>
      </c>
      <c r="Z24" s="17">
        <v>5.75</v>
      </c>
      <c r="AA24" s="17">
        <v>4</v>
      </c>
      <c r="AB24" s="17">
        <v>4</v>
      </c>
      <c r="AC24" s="17">
        <v>43</v>
      </c>
      <c r="AD24" s="22">
        <f t="shared" si="12"/>
        <v>21.5</v>
      </c>
      <c r="AE24" s="17">
        <f t="shared" si="13"/>
        <v>56.75</v>
      </c>
      <c r="AF24" s="17" t="str">
        <f t="shared" si="3"/>
        <v>C1</v>
      </c>
      <c r="AG24" s="12">
        <v>18</v>
      </c>
      <c r="AH24" s="49" t="s">
        <v>349</v>
      </c>
      <c r="AI24" s="114">
        <v>8.5</v>
      </c>
      <c r="AJ24" s="17">
        <v>5</v>
      </c>
      <c r="AK24" s="17">
        <v>5</v>
      </c>
      <c r="AL24" s="17">
        <v>62</v>
      </c>
      <c r="AM24" s="22">
        <f t="shared" si="14"/>
        <v>31</v>
      </c>
      <c r="AN24" s="114">
        <f t="shared" si="15"/>
        <v>80.5</v>
      </c>
      <c r="AO24" s="17" t="str">
        <f t="shared" si="4"/>
        <v>B1</v>
      </c>
      <c r="AP24" s="17">
        <v>38</v>
      </c>
      <c r="AQ24" s="101">
        <v>43</v>
      </c>
      <c r="AR24" s="101">
        <v>42</v>
      </c>
      <c r="AS24" s="101">
        <v>17.5</v>
      </c>
      <c r="AT24" s="114">
        <f t="shared" si="5"/>
        <v>385.25</v>
      </c>
      <c r="AU24" s="114">
        <f t="shared" si="16"/>
        <v>70.045454545454547</v>
      </c>
      <c r="AV24" s="17" t="str">
        <f t="shared" si="17"/>
        <v>B2</v>
      </c>
      <c r="AW24" s="17">
        <v>84</v>
      </c>
    </row>
    <row r="25" spans="1:49" ht="15.75" customHeight="1" x14ac:dyDescent="0.25">
      <c r="A25" s="46" t="s">
        <v>94</v>
      </c>
      <c r="B25" s="49" t="s">
        <v>350</v>
      </c>
      <c r="C25" s="23">
        <v>9.5</v>
      </c>
      <c r="D25" s="17">
        <v>4.5</v>
      </c>
      <c r="E25" s="17">
        <v>5</v>
      </c>
      <c r="F25" s="23">
        <v>75.5</v>
      </c>
      <c r="G25" s="22">
        <f t="shared" si="6"/>
        <v>37.75</v>
      </c>
      <c r="H25" s="24">
        <f t="shared" si="7"/>
        <v>94.5</v>
      </c>
      <c r="I25" s="23" t="str">
        <f t="shared" si="0"/>
        <v>A1</v>
      </c>
      <c r="J25" s="143">
        <v>9</v>
      </c>
      <c r="K25" s="17">
        <v>4.5</v>
      </c>
      <c r="L25" s="17">
        <v>5</v>
      </c>
      <c r="M25" s="17">
        <v>73</v>
      </c>
      <c r="N25" s="22">
        <f t="shared" si="8"/>
        <v>36.5</v>
      </c>
      <c r="O25" s="27">
        <f t="shared" si="9"/>
        <v>91.5</v>
      </c>
      <c r="P25" s="17" t="str">
        <f t="shared" si="1"/>
        <v>A1</v>
      </c>
      <c r="Q25" s="12">
        <v>19</v>
      </c>
      <c r="R25" s="49" t="s">
        <v>350</v>
      </c>
      <c r="S25" s="17">
        <v>8.25</v>
      </c>
      <c r="T25" s="17">
        <v>4.5</v>
      </c>
      <c r="U25" s="17">
        <v>5</v>
      </c>
      <c r="V25" s="17">
        <v>67</v>
      </c>
      <c r="W25" s="22">
        <f t="shared" si="10"/>
        <v>33.5</v>
      </c>
      <c r="X25" s="17">
        <f t="shared" si="11"/>
        <v>84.75</v>
      </c>
      <c r="Y25" s="17" t="str">
        <f t="shared" si="2"/>
        <v>A2</v>
      </c>
      <c r="Z25" s="17">
        <v>8</v>
      </c>
      <c r="AA25" s="17">
        <v>5</v>
      </c>
      <c r="AB25" s="17">
        <v>4.5</v>
      </c>
      <c r="AC25" s="17">
        <v>72.5</v>
      </c>
      <c r="AD25" s="22">
        <f t="shared" si="12"/>
        <v>36.25</v>
      </c>
      <c r="AE25" s="17">
        <f t="shared" si="13"/>
        <v>90</v>
      </c>
      <c r="AF25" s="17" t="str">
        <f t="shared" si="3"/>
        <v>A2</v>
      </c>
      <c r="AG25" s="12">
        <v>19</v>
      </c>
      <c r="AH25" s="49" t="s">
        <v>350</v>
      </c>
      <c r="AI25" s="114">
        <v>9.75</v>
      </c>
      <c r="AJ25" s="17">
        <v>5</v>
      </c>
      <c r="AK25" s="17">
        <v>5</v>
      </c>
      <c r="AL25" s="17">
        <v>72</v>
      </c>
      <c r="AM25" s="22">
        <f t="shared" si="14"/>
        <v>36</v>
      </c>
      <c r="AN25" s="114">
        <f t="shared" si="15"/>
        <v>91.75</v>
      </c>
      <c r="AO25" s="17" t="str">
        <f t="shared" si="4"/>
        <v>A1</v>
      </c>
      <c r="AP25" s="17">
        <v>39.5</v>
      </c>
      <c r="AQ25" s="101">
        <v>47</v>
      </c>
      <c r="AR25" s="101">
        <v>46</v>
      </c>
      <c r="AS25" s="101">
        <v>45</v>
      </c>
      <c r="AT25" s="114">
        <f t="shared" si="5"/>
        <v>492</v>
      </c>
      <c r="AU25" s="114">
        <f t="shared" si="16"/>
        <v>89.454545454545453</v>
      </c>
      <c r="AV25" s="17" t="str">
        <f t="shared" si="17"/>
        <v>A2</v>
      </c>
      <c r="AW25" s="17">
        <v>88</v>
      </c>
    </row>
    <row r="26" spans="1:49" ht="15.75" customHeight="1" x14ac:dyDescent="0.25">
      <c r="A26" s="46" t="s">
        <v>95</v>
      </c>
      <c r="B26" s="49" t="s">
        <v>351</v>
      </c>
      <c r="C26" s="23">
        <v>9.5</v>
      </c>
      <c r="D26" s="17">
        <v>5</v>
      </c>
      <c r="E26" s="17">
        <v>4.5</v>
      </c>
      <c r="F26" s="23">
        <v>71.5</v>
      </c>
      <c r="G26" s="22">
        <f t="shared" si="6"/>
        <v>35.75</v>
      </c>
      <c r="H26" s="24">
        <f t="shared" si="7"/>
        <v>90.5</v>
      </c>
      <c r="I26" s="23" t="str">
        <f t="shared" si="0"/>
        <v>A2</v>
      </c>
      <c r="J26" s="143">
        <v>9</v>
      </c>
      <c r="K26" s="17">
        <v>5</v>
      </c>
      <c r="L26" s="17">
        <v>4.5</v>
      </c>
      <c r="M26" s="17">
        <v>67.5</v>
      </c>
      <c r="N26" s="22">
        <f t="shared" si="8"/>
        <v>33.75</v>
      </c>
      <c r="O26" s="27">
        <f t="shared" si="9"/>
        <v>86</v>
      </c>
      <c r="P26" s="17" t="str">
        <f t="shared" si="1"/>
        <v>A2</v>
      </c>
      <c r="Q26" s="12">
        <v>20</v>
      </c>
      <c r="R26" s="49" t="s">
        <v>351</v>
      </c>
      <c r="S26" s="17">
        <v>9</v>
      </c>
      <c r="T26" s="17">
        <v>5</v>
      </c>
      <c r="U26" s="17">
        <v>4.5</v>
      </c>
      <c r="V26" s="17">
        <v>72</v>
      </c>
      <c r="W26" s="22">
        <f t="shared" si="10"/>
        <v>36</v>
      </c>
      <c r="X26" s="17">
        <f t="shared" si="11"/>
        <v>90.5</v>
      </c>
      <c r="Y26" s="17" t="str">
        <f t="shared" si="2"/>
        <v>A2</v>
      </c>
      <c r="Z26" s="17">
        <v>10</v>
      </c>
      <c r="AA26" s="17">
        <v>4.5</v>
      </c>
      <c r="AB26" s="17">
        <v>5</v>
      </c>
      <c r="AC26" s="17">
        <v>76</v>
      </c>
      <c r="AD26" s="22">
        <f t="shared" si="12"/>
        <v>38</v>
      </c>
      <c r="AE26" s="17">
        <f t="shared" si="13"/>
        <v>95.5</v>
      </c>
      <c r="AF26" s="17" t="str">
        <f t="shared" si="3"/>
        <v>A1</v>
      </c>
      <c r="AG26" s="12">
        <v>20</v>
      </c>
      <c r="AH26" s="49" t="s">
        <v>351</v>
      </c>
      <c r="AI26" s="114">
        <v>9.5</v>
      </c>
      <c r="AJ26" s="17">
        <v>5</v>
      </c>
      <c r="AK26" s="17">
        <v>5</v>
      </c>
      <c r="AL26" s="17">
        <v>70</v>
      </c>
      <c r="AM26" s="22">
        <f t="shared" si="14"/>
        <v>35</v>
      </c>
      <c r="AN26" s="114">
        <f t="shared" si="15"/>
        <v>89.5</v>
      </c>
      <c r="AO26" s="17" t="str">
        <f t="shared" si="4"/>
        <v>A2</v>
      </c>
      <c r="AP26" s="17">
        <v>48</v>
      </c>
      <c r="AQ26" s="101">
        <v>48</v>
      </c>
      <c r="AR26" s="101">
        <v>47</v>
      </c>
      <c r="AS26" s="101">
        <v>46.5</v>
      </c>
      <c r="AT26" s="114">
        <f t="shared" si="5"/>
        <v>500</v>
      </c>
      <c r="AU26" s="114">
        <f t="shared" si="16"/>
        <v>90.909090909090907</v>
      </c>
      <c r="AV26" s="17" t="str">
        <f t="shared" si="17"/>
        <v>A2</v>
      </c>
      <c r="AW26" s="17">
        <v>86</v>
      </c>
    </row>
    <row r="27" spans="1:49" ht="15.75" customHeight="1" x14ac:dyDescent="0.25">
      <c r="A27" s="46" t="s">
        <v>96</v>
      </c>
      <c r="B27" s="49" t="s">
        <v>97</v>
      </c>
      <c r="C27" s="23">
        <v>8.25</v>
      </c>
      <c r="D27" s="17">
        <v>4</v>
      </c>
      <c r="E27" s="17">
        <v>4.5</v>
      </c>
      <c r="F27" s="23">
        <v>58.5</v>
      </c>
      <c r="G27" s="22">
        <f t="shared" si="6"/>
        <v>29.25</v>
      </c>
      <c r="H27" s="24">
        <f t="shared" si="7"/>
        <v>75.25</v>
      </c>
      <c r="I27" s="23" t="str">
        <f t="shared" si="0"/>
        <v>B1</v>
      </c>
      <c r="J27" s="143">
        <v>8.25</v>
      </c>
      <c r="K27" s="17">
        <v>4</v>
      </c>
      <c r="L27" s="17">
        <v>4.5</v>
      </c>
      <c r="M27" s="17">
        <v>51</v>
      </c>
      <c r="N27" s="22">
        <f t="shared" si="8"/>
        <v>25.5</v>
      </c>
      <c r="O27" s="27">
        <f t="shared" si="9"/>
        <v>67.75</v>
      </c>
      <c r="P27" s="17" t="str">
        <f t="shared" si="1"/>
        <v>B2</v>
      </c>
      <c r="Q27" s="12">
        <v>21</v>
      </c>
      <c r="R27" s="49" t="s">
        <v>97</v>
      </c>
      <c r="S27" s="17">
        <v>8.25</v>
      </c>
      <c r="T27" s="17">
        <v>4</v>
      </c>
      <c r="U27" s="17">
        <v>4.5</v>
      </c>
      <c r="V27" s="17">
        <v>54.5</v>
      </c>
      <c r="W27" s="22">
        <f t="shared" si="10"/>
        <v>27.25</v>
      </c>
      <c r="X27" s="17">
        <f t="shared" si="11"/>
        <v>71.25</v>
      </c>
      <c r="Y27" s="17" t="str">
        <f t="shared" si="2"/>
        <v>B1</v>
      </c>
      <c r="Z27" s="17">
        <v>7</v>
      </c>
      <c r="AA27" s="17">
        <v>4.5</v>
      </c>
      <c r="AB27" s="17">
        <v>4</v>
      </c>
      <c r="AC27" s="17">
        <v>37.5</v>
      </c>
      <c r="AD27" s="22">
        <f t="shared" si="12"/>
        <v>18.75</v>
      </c>
      <c r="AE27" s="17">
        <f t="shared" si="13"/>
        <v>53</v>
      </c>
      <c r="AF27" s="17"/>
      <c r="AG27" s="12">
        <v>21</v>
      </c>
      <c r="AH27" s="49" t="s">
        <v>97</v>
      </c>
      <c r="AI27" s="114">
        <v>8</v>
      </c>
      <c r="AJ27" s="17">
        <v>4</v>
      </c>
      <c r="AK27" s="17">
        <v>4</v>
      </c>
      <c r="AL27" s="17">
        <v>51.5</v>
      </c>
      <c r="AM27" s="22">
        <f t="shared" si="14"/>
        <v>25.75</v>
      </c>
      <c r="AN27" s="114">
        <f t="shared" si="15"/>
        <v>67.5</v>
      </c>
      <c r="AO27" s="17" t="str">
        <f t="shared" si="4"/>
        <v>B2</v>
      </c>
      <c r="AP27" s="17">
        <v>28.5</v>
      </c>
      <c r="AQ27" s="101">
        <v>25</v>
      </c>
      <c r="AR27" s="101">
        <v>32.5</v>
      </c>
      <c r="AS27" s="101">
        <v>35.5</v>
      </c>
      <c r="AT27" s="114">
        <f t="shared" si="5"/>
        <v>363.25</v>
      </c>
      <c r="AU27" s="114">
        <f t="shared" si="16"/>
        <v>66.045454545454547</v>
      </c>
      <c r="AV27" s="17" t="str">
        <f t="shared" si="17"/>
        <v>B2</v>
      </c>
      <c r="AW27" s="17">
        <v>87</v>
      </c>
    </row>
    <row r="28" spans="1:49" ht="15.75" customHeight="1" x14ac:dyDescent="0.25">
      <c r="A28" s="46" t="s">
        <v>98</v>
      </c>
      <c r="B28" s="49" t="s">
        <v>99</v>
      </c>
      <c r="C28" s="23">
        <v>7.75</v>
      </c>
      <c r="D28" s="17">
        <v>3.5</v>
      </c>
      <c r="E28" s="17">
        <v>3</v>
      </c>
      <c r="F28" s="23">
        <v>55.5</v>
      </c>
      <c r="G28" s="22">
        <f t="shared" si="6"/>
        <v>27.75</v>
      </c>
      <c r="H28" s="24">
        <f t="shared" si="7"/>
        <v>69.75</v>
      </c>
      <c r="I28" s="23" t="str">
        <f t="shared" si="0"/>
        <v>B2</v>
      </c>
      <c r="J28" s="143">
        <v>6.75</v>
      </c>
      <c r="K28" s="17">
        <v>3.5</v>
      </c>
      <c r="L28" s="17">
        <v>3</v>
      </c>
      <c r="M28" s="17">
        <v>48</v>
      </c>
      <c r="N28" s="22">
        <f t="shared" si="8"/>
        <v>24</v>
      </c>
      <c r="O28" s="27">
        <f t="shared" si="9"/>
        <v>61.25</v>
      </c>
      <c r="P28" s="17" t="str">
        <f t="shared" si="1"/>
        <v>B2</v>
      </c>
      <c r="Q28" s="12">
        <v>22</v>
      </c>
      <c r="R28" s="49" t="s">
        <v>99</v>
      </c>
      <c r="S28" s="17">
        <v>7.25</v>
      </c>
      <c r="T28" s="17">
        <v>3.5</v>
      </c>
      <c r="U28" s="17">
        <v>3</v>
      </c>
      <c r="V28" s="17">
        <v>73.5</v>
      </c>
      <c r="W28" s="22">
        <f t="shared" si="10"/>
        <v>36.75</v>
      </c>
      <c r="X28" s="17">
        <f t="shared" si="11"/>
        <v>87.25</v>
      </c>
      <c r="Y28" s="17" t="str">
        <f t="shared" si="2"/>
        <v>A2</v>
      </c>
      <c r="Z28" s="17">
        <v>8</v>
      </c>
      <c r="AA28" s="17">
        <v>4</v>
      </c>
      <c r="AB28" s="17">
        <v>4.5</v>
      </c>
      <c r="AC28" s="17">
        <v>70.5</v>
      </c>
      <c r="AD28" s="22">
        <f t="shared" si="12"/>
        <v>35.25</v>
      </c>
      <c r="AE28" s="17">
        <f t="shared" si="13"/>
        <v>87</v>
      </c>
      <c r="AF28" s="17" t="str">
        <f t="shared" si="3"/>
        <v>A2</v>
      </c>
      <c r="AG28" s="12">
        <v>22</v>
      </c>
      <c r="AH28" s="49" t="s">
        <v>99</v>
      </c>
      <c r="AI28" s="114">
        <v>9</v>
      </c>
      <c r="AJ28" s="17">
        <v>4</v>
      </c>
      <c r="AK28" s="17">
        <v>4</v>
      </c>
      <c r="AL28" s="17">
        <v>58.5</v>
      </c>
      <c r="AM28" s="22">
        <f t="shared" si="14"/>
        <v>29.25</v>
      </c>
      <c r="AN28" s="114">
        <f t="shared" si="15"/>
        <v>75.5</v>
      </c>
      <c r="AO28" s="17" t="str">
        <f t="shared" si="4"/>
        <v>B1</v>
      </c>
      <c r="AP28" s="17">
        <v>41.5</v>
      </c>
      <c r="AQ28" s="102">
        <v>37</v>
      </c>
      <c r="AR28" s="102">
        <v>40.5</v>
      </c>
      <c r="AS28" s="102">
        <v>23</v>
      </c>
      <c r="AT28" s="114">
        <f t="shared" si="5"/>
        <v>422.25</v>
      </c>
      <c r="AU28" s="114">
        <f t="shared" si="16"/>
        <v>76.772727272727266</v>
      </c>
      <c r="AV28" s="17" t="str">
        <f t="shared" si="17"/>
        <v>B1</v>
      </c>
      <c r="AW28" s="17">
        <v>89</v>
      </c>
    </row>
    <row r="29" spans="1:49" ht="15.75" customHeight="1" x14ac:dyDescent="0.25">
      <c r="A29" s="46" t="s">
        <v>100</v>
      </c>
      <c r="B29" s="51" t="s">
        <v>101</v>
      </c>
      <c r="C29" s="23">
        <v>9.5</v>
      </c>
      <c r="D29" s="17">
        <v>5</v>
      </c>
      <c r="E29" s="17">
        <v>5</v>
      </c>
      <c r="F29" s="23">
        <v>74.5</v>
      </c>
      <c r="G29" s="22">
        <f t="shared" si="6"/>
        <v>37.25</v>
      </c>
      <c r="H29" s="24">
        <f t="shared" si="7"/>
        <v>94</v>
      </c>
      <c r="I29" s="23" t="str">
        <f t="shared" si="0"/>
        <v>A1</v>
      </c>
      <c r="J29" s="143">
        <v>9.75</v>
      </c>
      <c r="K29" s="17">
        <v>5</v>
      </c>
      <c r="L29" s="17">
        <v>5</v>
      </c>
      <c r="M29" s="17">
        <v>77</v>
      </c>
      <c r="N29" s="22">
        <f t="shared" si="8"/>
        <v>38.5</v>
      </c>
      <c r="O29" s="27">
        <f t="shared" si="9"/>
        <v>96.75</v>
      </c>
      <c r="P29" s="17" t="str">
        <f t="shared" si="1"/>
        <v>A1</v>
      </c>
      <c r="Q29" s="12">
        <v>23</v>
      </c>
      <c r="R29" s="51" t="s">
        <v>101</v>
      </c>
      <c r="S29" s="17">
        <v>8.75</v>
      </c>
      <c r="T29" s="17">
        <v>5</v>
      </c>
      <c r="U29" s="17">
        <v>5</v>
      </c>
      <c r="V29" s="17">
        <v>71</v>
      </c>
      <c r="W29" s="22">
        <f t="shared" si="10"/>
        <v>35.5</v>
      </c>
      <c r="X29" s="17">
        <f t="shared" si="11"/>
        <v>89.75</v>
      </c>
      <c r="Y29" s="17" t="str">
        <f t="shared" si="2"/>
        <v>A2</v>
      </c>
      <c r="Z29" s="17">
        <v>10</v>
      </c>
      <c r="AA29" s="17">
        <v>5</v>
      </c>
      <c r="AB29" s="17">
        <v>5</v>
      </c>
      <c r="AC29" s="17">
        <v>78.5</v>
      </c>
      <c r="AD29" s="22">
        <f t="shared" si="12"/>
        <v>39.25</v>
      </c>
      <c r="AE29" s="17">
        <f t="shared" si="13"/>
        <v>98.5</v>
      </c>
      <c r="AF29" s="17"/>
      <c r="AG29" s="12">
        <v>23</v>
      </c>
      <c r="AH29" s="51" t="s">
        <v>101</v>
      </c>
      <c r="AI29" s="114">
        <v>10</v>
      </c>
      <c r="AJ29" s="17">
        <v>5</v>
      </c>
      <c r="AK29" s="17">
        <v>5</v>
      </c>
      <c r="AL29" s="17">
        <v>76</v>
      </c>
      <c r="AM29" s="22">
        <f t="shared" si="14"/>
        <v>38</v>
      </c>
      <c r="AN29" s="114">
        <f t="shared" si="15"/>
        <v>96</v>
      </c>
      <c r="AO29" s="17" t="str">
        <f t="shared" si="4"/>
        <v>A1</v>
      </c>
      <c r="AP29" s="17">
        <v>49.5</v>
      </c>
      <c r="AQ29" s="103">
        <v>50</v>
      </c>
      <c r="AR29" s="104">
        <v>47</v>
      </c>
      <c r="AS29" s="104">
        <v>49</v>
      </c>
      <c r="AT29" s="114">
        <f t="shared" si="5"/>
        <v>524.5</v>
      </c>
      <c r="AU29" s="114">
        <f t="shared" si="16"/>
        <v>95.36363636363636</v>
      </c>
      <c r="AV29" s="17" t="str">
        <f t="shared" si="17"/>
        <v>A1</v>
      </c>
      <c r="AW29" s="17">
        <v>89</v>
      </c>
    </row>
    <row r="30" spans="1:49" ht="15.75" customHeight="1" x14ac:dyDescent="0.25">
      <c r="A30" s="46" t="s">
        <v>102</v>
      </c>
      <c r="B30" s="49" t="s">
        <v>352</v>
      </c>
      <c r="C30" s="23">
        <v>3.75</v>
      </c>
      <c r="D30" s="17">
        <v>3.5</v>
      </c>
      <c r="E30" s="17">
        <v>3</v>
      </c>
      <c r="F30" s="23">
        <v>27</v>
      </c>
      <c r="G30" s="22">
        <f t="shared" si="6"/>
        <v>13.5</v>
      </c>
      <c r="H30" s="24">
        <f t="shared" si="7"/>
        <v>37.25</v>
      </c>
      <c r="I30" s="23" t="str">
        <f t="shared" si="0"/>
        <v>D</v>
      </c>
      <c r="J30" s="143">
        <v>6.75</v>
      </c>
      <c r="K30" s="17">
        <v>3.5</v>
      </c>
      <c r="L30" s="17">
        <v>3</v>
      </c>
      <c r="M30" s="17">
        <v>36.5</v>
      </c>
      <c r="N30" s="22">
        <f t="shared" si="8"/>
        <v>18.25</v>
      </c>
      <c r="O30" s="27">
        <f t="shared" si="9"/>
        <v>49.75</v>
      </c>
      <c r="P30" s="17" t="str">
        <f t="shared" si="1"/>
        <v>C2</v>
      </c>
      <c r="Q30" s="12">
        <v>24</v>
      </c>
      <c r="R30" s="49" t="s">
        <v>352</v>
      </c>
      <c r="S30" s="17">
        <v>3.5</v>
      </c>
      <c r="T30" s="17">
        <v>3.5</v>
      </c>
      <c r="U30" s="17">
        <v>3</v>
      </c>
      <c r="V30" s="17">
        <v>21</v>
      </c>
      <c r="W30" s="22">
        <f t="shared" si="10"/>
        <v>10.5</v>
      </c>
      <c r="X30" s="17">
        <f t="shared" si="11"/>
        <v>31</v>
      </c>
      <c r="Y30" s="17" t="str">
        <f t="shared" si="2"/>
        <v>E</v>
      </c>
      <c r="Z30" s="17">
        <v>7.75</v>
      </c>
      <c r="AA30" s="17">
        <v>4</v>
      </c>
      <c r="AB30" s="17">
        <v>3</v>
      </c>
      <c r="AC30" s="17">
        <v>47</v>
      </c>
      <c r="AD30" s="22">
        <f t="shared" si="12"/>
        <v>23.5</v>
      </c>
      <c r="AE30" s="17">
        <f t="shared" si="13"/>
        <v>61.75</v>
      </c>
      <c r="AF30" s="17" t="str">
        <f t="shared" si="3"/>
        <v>B2</v>
      </c>
      <c r="AG30" s="12">
        <v>24</v>
      </c>
      <c r="AH30" s="49" t="s">
        <v>352</v>
      </c>
      <c r="AI30" s="114">
        <v>5.5</v>
      </c>
      <c r="AJ30" s="17">
        <v>4</v>
      </c>
      <c r="AK30" s="17">
        <v>4</v>
      </c>
      <c r="AL30" s="17">
        <v>42.5</v>
      </c>
      <c r="AM30" s="22">
        <f t="shared" si="14"/>
        <v>21.25</v>
      </c>
      <c r="AN30" s="114">
        <f t="shared" si="15"/>
        <v>56</v>
      </c>
      <c r="AO30" s="17" t="str">
        <f t="shared" si="4"/>
        <v>C1</v>
      </c>
      <c r="AP30" s="17">
        <v>36.5</v>
      </c>
      <c r="AQ30" s="104">
        <v>25</v>
      </c>
      <c r="AR30" s="104">
        <v>31</v>
      </c>
      <c r="AS30" s="104">
        <v>0</v>
      </c>
      <c r="AT30" s="114">
        <f t="shared" si="5"/>
        <v>272.25</v>
      </c>
      <c r="AU30" s="114">
        <f t="shared" si="16"/>
        <v>49.5</v>
      </c>
      <c r="AV30" s="17" t="str">
        <f t="shared" si="17"/>
        <v>C2</v>
      </c>
      <c r="AW30" s="17">
        <v>89</v>
      </c>
    </row>
    <row r="31" spans="1:49" ht="15.75" customHeight="1" x14ac:dyDescent="0.25">
      <c r="A31" s="46" t="s">
        <v>103</v>
      </c>
      <c r="B31" s="49" t="s">
        <v>353</v>
      </c>
      <c r="C31" s="23">
        <v>9</v>
      </c>
      <c r="D31" s="17">
        <v>4.5</v>
      </c>
      <c r="E31" s="17">
        <v>5</v>
      </c>
      <c r="F31" s="23">
        <v>62</v>
      </c>
      <c r="G31" s="22">
        <f t="shared" si="6"/>
        <v>31</v>
      </c>
      <c r="H31" s="24">
        <f t="shared" si="7"/>
        <v>80.5</v>
      </c>
      <c r="I31" s="23" t="str">
        <f t="shared" si="0"/>
        <v>B1</v>
      </c>
      <c r="J31" s="143">
        <v>7.25</v>
      </c>
      <c r="K31" s="17">
        <v>4.5</v>
      </c>
      <c r="L31" s="17">
        <v>5</v>
      </c>
      <c r="M31" s="17">
        <v>68.5</v>
      </c>
      <c r="N31" s="22">
        <f t="shared" si="8"/>
        <v>34.25</v>
      </c>
      <c r="O31" s="27">
        <f t="shared" si="9"/>
        <v>85.25</v>
      </c>
      <c r="P31" s="17" t="str">
        <f t="shared" si="1"/>
        <v>A2</v>
      </c>
      <c r="Q31" s="12">
        <v>25</v>
      </c>
      <c r="R31" s="49" t="s">
        <v>353</v>
      </c>
      <c r="S31" s="17">
        <v>9</v>
      </c>
      <c r="T31" s="17">
        <v>4.5</v>
      </c>
      <c r="U31" s="17">
        <v>5</v>
      </c>
      <c r="V31" s="17">
        <v>63.5</v>
      </c>
      <c r="W31" s="22">
        <f t="shared" si="10"/>
        <v>31.75</v>
      </c>
      <c r="X31" s="17">
        <f t="shared" si="11"/>
        <v>82</v>
      </c>
      <c r="Y31" s="17" t="str">
        <f t="shared" si="2"/>
        <v>A2</v>
      </c>
      <c r="Z31" s="17">
        <v>8.5</v>
      </c>
      <c r="AA31" s="17">
        <v>4</v>
      </c>
      <c r="AB31" s="17">
        <v>4</v>
      </c>
      <c r="AC31" s="17">
        <v>64.5</v>
      </c>
      <c r="AD31" s="22">
        <f t="shared" si="12"/>
        <v>32.25</v>
      </c>
      <c r="AE31" s="17">
        <f t="shared" si="13"/>
        <v>81</v>
      </c>
      <c r="AF31" s="17" t="str">
        <f t="shared" si="3"/>
        <v>A2</v>
      </c>
      <c r="AG31" s="12">
        <v>25</v>
      </c>
      <c r="AH31" s="49" t="s">
        <v>353</v>
      </c>
      <c r="AI31" s="114">
        <v>9</v>
      </c>
      <c r="AJ31" s="17">
        <v>5</v>
      </c>
      <c r="AK31" s="17">
        <v>5</v>
      </c>
      <c r="AL31" s="17">
        <v>74.5</v>
      </c>
      <c r="AM31" s="22">
        <f t="shared" si="14"/>
        <v>37.25</v>
      </c>
      <c r="AN31" s="114">
        <f t="shared" si="15"/>
        <v>93.5</v>
      </c>
      <c r="AO31" s="17" t="str">
        <f t="shared" si="4"/>
        <v>A1</v>
      </c>
      <c r="AP31" s="17">
        <v>48</v>
      </c>
      <c r="AQ31" s="104">
        <v>40</v>
      </c>
      <c r="AR31" s="104">
        <v>45.5</v>
      </c>
      <c r="AS31" s="104">
        <v>39.5</v>
      </c>
      <c r="AT31" s="114">
        <f t="shared" si="5"/>
        <v>470.25</v>
      </c>
      <c r="AU31" s="114">
        <f t="shared" si="16"/>
        <v>85.5</v>
      </c>
      <c r="AV31" s="17" t="str">
        <f t="shared" si="17"/>
        <v>A2</v>
      </c>
      <c r="AW31" s="17">
        <v>87</v>
      </c>
    </row>
    <row r="32" spans="1:49" ht="15.75" customHeight="1" x14ac:dyDescent="0.25">
      <c r="A32" s="46" t="s">
        <v>104</v>
      </c>
      <c r="B32" s="49" t="s">
        <v>354</v>
      </c>
      <c r="C32" s="23">
        <v>6.25</v>
      </c>
      <c r="D32" s="17">
        <v>3</v>
      </c>
      <c r="E32" s="17">
        <v>3</v>
      </c>
      <c r="F32" s="23">
        <v>42</v>
      </c>
      <c r="G32" s="22">
        <f t="shared" si="6"/>
        <v>21</v>
      </c>
      <c r="H32" s="24">
        <f t="shared" si="7"/>
        <v>54.25</v>
      </c>
      <c r="I32" s="23" t="str">
        <f t="shared" si="0"/>
        <v>C1</v>
      </c>
      <c r="J32" s="143">
        <v>7.5</v>
      </c>
      <c r="K32" s="17">
        <v>3</v>
      </c>
      <c r="L32" s="17">
        <v>3</v>
      </c>
      <c r="M32" s="17">
        <v>39</v>
      </c>
      <c r="N32" s="22">
        <f t="shared" si="8"/>
        <v>19.5</v>
      </c>
      <c r="O32" s="27">
        <f t="shared" si="9"/>
        <v>52.5</v>
      </c>
      <c r="P32" s="17" t="str">
        <f t="shared" si="1"/>
        <v>C1</v>
      </c>
      <c r="Q32" s="12">
        <v>26</v>
      </c>
      <c r="R32" s="49" t="s">
        <v>354</v>
      </c>
      <c r="S32" s="17">
        <v>1.5</v>
      </c>
      <c r="T32" s="17">
        <v>3</v>
      </c>
      <c r="U32" s="17">
        <v>3</v>
      </c>
      <c r="V32" s="17">
        <v>28</v>
      </c>
      <c r="W32" s="22">
        <f t="shared" si="10"/>
        <v>14</v>
      </c>
      <c r="X32" s="17">
        <f t="shared" si="11"/>
        <v>35.5</v>
      </c>
      <c r="Y32" s="17" t="str">
        <f t="shared" si="2"/>
        <v>D</v>
      </c>
      <c r="Z32" s="17">
        <v>3.75</v>
      </c>
      <c r="AA32" s="17">
        <v>3</v>
      </c>
      <c r="AB32" s="17">
        <v>2</v>
      </c>
      <c r="AC32" s="17">
        <v>19.5</v>
      </c>
      <c r="AD32" s="22">
        <f t="shared" si="12"/>
        <v>9.75</v>
      </c>
      <c r="AE32" s="17">
        <f t="shared" si="13"/>
        <v>28.25</v>
      </c>
      <c r="AF32" s="17" t="str">
        <f t="shared" si="3"/>
        <v>E</v>
      </c>
      <c r="AG32" s="12">
        <v>26</v>
      </c>
      <c r="AH32" s="49" t="s">
        <v>354</v>
      </c>
      <c r="AI32" s="114">
        <v>6.5</v>
      </c>
      <c r="AJ32" s="17">
        <v>3</v>
      </c>
      <c r="AK32" s="17">
        <v>3</v>
      </c>
      <c r="AL32" s="17">
        <v>34.5</v>
      </c>
      <c r="AM32" s="22">
        <f t="shared" si="14"/>
        <v>17.25</v>
      </c>
      <c r="AN32" s="114">
        <f t="shared" si="15"/>
        <v>47</v>
      </c>
      <c r="AO32" s="17" t="str">
        <f t="shared" si="4"/>
        <v>C2</v>
      </c>
      <c r="AP32" s="17">
        <v>27</v>
      </c>
      <c r="AQ32" s="104">
        <v>29</v>
      </c>
      <c r="AR32" s="104">
        <v>28</v>
      </c>
      <c r="AS32" s="104">
        <v>19.5</v>
      </c>
      <c r="AT32" s="114">
        <f t="shared" si="5"/>
        <v>244.5</v>
      </c>
      <c r="AU32" s="114">
        <f t="shared" si="16"/>
        <v>44.454545454545453</v>
      </c>
      <c r="AV32" s="17" t="str">
        <f t="shared" si="17"/>
        <v>C2</v>
      </c>
      <c r="AW32" s="17">
        <v>61</v>
      </c>
    </row>
    <row r="33" spans="1:49" ht="15.75" customHeight="1" x14ac:dyDescent="0.25">
      <c r="A33" s="46" t="s">
        <v>105</v>
      </c>
      <c r="B33" s="49" t="s">
        <v>355</v>
      </c>
      <c r="C33" s="23">
        <v>9.75</v>
      </c>
      <c r="D33" s="17">
        <v>5</v>
      </c>
      <c r="E33" s="17">
        <v>5</v>
      </c>
      <c r="F33" s="23">
        <v>77.5</v>
      </c>
      <c r="G33" s="22">
        <f t="shared" si="6"/>
        <v>38.75</v>
      </c>
      <c r="H33" s="24">
        <f t="shared" si="7"/>
        <v>97.25</v>
      </c>
      <c r="I33" s="23" t="str">
        <f t="shared" si="0"/>
        <v>A1</v>
      </c>
      <c r="J33" s="143">
        <v>9.75</v>
      </c>
      <c r="K33" s="17">
        <v>5</v>
      </c>
      <c r="L33" s="17">
        <v>5</v>
      </c>
      <c r="M33" s="17">
        <v>79</v>
      </c>
      <c r="N33" s="22">
        <f t="shared" si="8"/>
        <v>39.5</v>
      </c>
      <c r="O33" s="27">
        <f t="shared" si="9"/>
        <v>98.75</v>
      </c>
      <c r="P33" s="17" t="str">
        <f t="shared" si="1"/>
        <v>A1</v>
      </c>
      <c r="Q33" s="12">
        <v>27</v>
      </c>
      <c r="R33" s="49" t="s">
        <v>355</v>
      </c>
      <c r="S33" s="17">
        <v>10</v>
      </c>
      <c r="T33" s="17">
        <v>5</v>
      </c>
      <c r="U33" s="17">
        <v>5</v>
      </c>
      <c r="V33" s="17">
        <v>79.5</v>
      </c>
      <c r="W33" s="22">
        <f t="shared" si="10"/>
        <v>39.75</v>
      </c>
      <c r="X33" s="17">
        <f t="shared" si="11"/>
        <v>99.5</v>
      </c>
      <c r="Y33" s="17" t="str">
        <f t="shared" si="2"/>
        <v>A1</v>
      </c>
      <c r="Z33" s="17">
        <v>10</v>
      </c>
      <c r="AA33" s="17">
        <v>5</v>
      </c>
      <c r="AB33" s="17">
        <v>5</v>
      </c>
      <c r="AC33" s="17">
        <v>79</v>
      </c>
      <c r="AD33" s="22">
        <f t="shared" si="12"/>
        <v>39.5</v>
      </c>
      <c r="AE33" s="17">
        <f t="shared" si="13"/>
        <v>99</v>
      </c>
      <c r="AF33" s="17" t="str">
        <f t="shared" si="3"/>
        <v>A1</v>
      </c>
      <c r="AG33" s="12">
        <v>27</v>
      </c>
      <c r="AH33" s="49" t="s">
        <v>355</v>
      </c>
      <c r="AI33" s="114">
        <v>10</v>
      </c>
      <c r="AJ33" s="17">
        <v>5</v>
      </c>
      <c r="AK33" s="17">
        <v>5</v>
      </c>
      <c r="AL33" s="17">
        <v>78</v>
      </c>
      <c r="AM33" s="22">
        <f t="shared" si="14"/>
        <v>39</v>
      </c>
      <c r="AN33" s="114">
        <f t="shared" si="15"/>
        <v>98</v>
      </c>
      <c r="AO33" s="17" t="str">
        <f t="shared" si="4"/>
        <v>A1</v>
      </c>
      <c r="AP33" s="17">
        <v>50</v>
      </c>
      <c r="AQ33" s="104">
        <v>49</v>
      </c>
      <c r="AR33" s="104">
        <v>49</v>
      </c>
      <c r="AS33" s="104">
        <v>50</v>
      </c>
      <c r="AT33" s="114">
        <f t="shared" si="5"/>
        <v>542.5</v>
      </c>
      <c r="AU33" s="114">
        <f t="shared" si="16"/>
        <v>98.636363636363626</v>
      </c>
      <c r="AV33" s="17" t="str">
        <f t="shared" si="17"/>
        <v>A1</v>
      </c>
      <c r="AW33" s="17">
        <v>88</v>
      </c>
    </row>
    <row r="34" spans="1:49" ht="15.75" customHeight="1" x14ac:dyDescent="0.25">
      <c r="A34" s="46" t="s">
        <v>106</v>
      </c>
      <c r="B34" s="49" t="s">
        <v>107</v>
      </c>
      <c r="C34" s="23">
        <v>5.5</v>
      </c>
      <c r="D34" s="17">
        <v>4</v>
      </c>
      <c r="E34" s="17">
        <v>3.5</v>
      </c>
      <c r="F34" s="23">
        <v>40</v>
      </c>
      <c r="G34" s="22">
        <f t="shared" si="6"/>
        <v>20</v>
      </c>
      <c r="H34" s="24">
        <f t="shared" si="7"/>
        <v>53</v>
      </c>
      <c r="I34" s="23" t="str">
        <f t="shared" si="0"/>
        <v>C1</v>
      </c>
      <c r="J34" s="143">
        <v>6.5</v>
      </c>
      <c r="K34" s="17">
        <v>4</v>
      </c>
      <c r="L34" s="17">
        <v>3.5</v>
      </c>
      <c r="M34" s="17">
        <v>43</v>
      </c>
      <c r="N34" s="22">
        <f t="shared" si="8"/>
        <v>21.5</v>
      </c>
      <c r="O34" s="27">
        <f t="shared" si="9"/>
        <v>57</v>
      </c>
      <c r="P34" s="17" t="str">
        <f t="shared" si="1"/>
        <v>C1</v>
      </c>
      <c r="Q34" s="12">
        <v>28</v>
      </c>
      <c r="R34" s="49" t="s">
        <v>107</v>
      </c>
      <c r="S34" s="17">
        <v>8</v>
      </c>
      <c r="T34" s="17">
        <v>4</v>
      </c>
      <c r="U34" s="17">
        <v>3.5</v>
      </c>
      <c r="V34" s="17">
        <v>53.5</v>
      </c>
      <c r="W34" s="22">
        <f t="shared" si="10"/>
        <v>26.75</v>
      </c>
      <c r="X34" s="17">
        <f t="shared" si="11"/>
        <v>69</v>
      </c>
      <c r="Y34" s="17" t="str">
        <f t="shared" si="2"/>
        <v>B2</v>
      </c>
      <c r="Z34" s="17">
        <v>5.5</v>
      </c>
      <c r="AA34" s="17">
        <v>4</v>
      </c>
      <c r="AB34" s="17">
        <v>3.5</v>
      </c>
      <c r="AC34" s="17">
        <v>54.5</v>
      </c>
      <c r="AD34" s="22">
        <f t="shared" si="12"/>
        <v>27.25</v>
      </c>
      <c r="AE34" s="17">
        <f t="shared" si="13"/>
        <v>67.5</v>
      </c>
      <c r="AF34" s="17" t="str">
        <f t="shared" si="3"/>
        <v>B2</v>
      </c>
      <c r="AG34" s="12">
        <v>28</v>
      </c>
      <c r="AH34" s="49" t="s">
        <v>107</v>
      </c>
      <c r="AI34" s="114">
        <v>7.25</v>
      </c>
      <c r="AJ34" s="17">
        <v>4</v>
      </c>
      <c r="AK34" s="17">
        <v>4</v>
      </c>
      <c r="AL34" s="17">
        <v>52</v>
      </c>
      <c r="AM34" s="22">
        <f t="shared" si="14"/>
        <v>26</v>
      </c>
      <c r="AN34" s="114">
        <f t="shared" si="15"/>
        <v>67.25</v>
      </c>
      <c r="AO34" s="17" t="str">
        <f t="shared" si="4"/>
        <v>B2</v>
      </c>
      <c r="AP34" s="17">
        <v>36</v>
      </c>
      <c r="AQ34" s="104">
        <v>46.5</v>
      </c>
      <c r="AR34" s="104">
        <v>36</v>
      </c>
      <c r="AS34" s="104">
        <v>31.5</v>
      </c>
      <c r="AT34" s="114">
        <f t="shared" si="5"/>
        <v>349.75</v>
      </c>
      <c r="AU34" s="114">
        <f t="shared" si="16"/>
        <v>63.590909090909086</v>
      </c>
      <c r="AV34" s="17" t="str">
        <f t="shared" si="17"/>
        <v>B2</v>
      </c>
      <c r="AW34" s="17">
        <v>56</v>
      </c>
    </row>
    <row r="35" spans="1:49" ht="15.75" customHeight="1" x14ac:dyDescent="0.25">
      <c r="A35" s="46" t="s">
        <v>108</v>
      </c>
      <c r="B35" s="49" t="s">
        <v>109</v>
      </c>
      <c r="C35" s="23">
        <v>7</v>
      </c>
      <c r="D35" s="17">
        <v>4.5</v>
      </c>
      <c r="E35" s="17">
        <v>5</v>
      </c>
      <c r="F35" s="23">
        <v>67</v>
      </c>
      <c r="G35" s="22">
        <f t="shared" si="6"/>
        <v>33.5</v>
      </c>
      <c r="H35" s="24">
        <f t="shared" si="7"/>
        <v>83.5</v>
      </c>
      <c r="I35" s="23" t="str">
        <f t="shared" si="0"/>
        <v>A2</v>
      </c>
      <c r="J35" s="143">
        <v>7</v>
      </c>
      <c r="K35" s="17">
        <v>4.5</v>
      </c>
      <c r="L35" s="17">
        <v>5</v>
      </c>
      <c r="M35" s="17">
        <v>49.5</v>
      </c>
      <c r="N35" s="22">
        <f t="shared" si="8"/>
        <v>24.75</v>
      </c>
      <c r="O35" s="27">
        <f t="shared" si="9"/>
        <v>66</v>
      </c>
      <c r="P35" s="17" t="str">
        <f t="shared" si="1"/>
        <v>B2</v>
      </c>
      <c r="Q35" s="12">
        <v>29</v>
      </c>
      <c r="R35" s="49" t="s">
        <v>109</v>
      </c>
      <c r="S35" s="17">
        <v>9</v>
      </c>
      <c r="T35" s="17">
        <v>4.5</v>
      </c>
      <c r="U35" s="17">
        <v>5</v>
      </c>
      <c r="V35" s="17">
        <v>63</v>
      </c>
      <c r="W35" s="22">
        <f t="shared" si="10"/>
        <v>31.5</v>
      </c>
      <c r="X35" s="17">
        <f t="shared" si="11"/>
        <v>81.5</v>
      </c>
      <c r="Y35" s="17" t="str">
        <f t="shared" si="2"/>
        <v>A2</v>
      </c>
      <c r="Z35" s="17">
        <v>9.5</v>
      </c>
      <c r="AA35" s="17">
        <v>5</v>
      </c>
      <c r="AB35" s="17">
        <v>4</v>
      </c>
      <c r="AC35" s="17">
        <v>64</v>
      </c>
      <c r="AD35" s="22">
        <f t="shared" si="12"/>
        <v>32</v>
      </c>
      <c r="AE35" s="17">
        <f t="shared" si="13"/>
        <v>82.5</v>
      </c>
      <c r="AF35" s="17" t="str">
        <f t="shared" si="3"/>
        <v>A2</v>
      </c>
      <c r="AG35" s="12">
        <v>29</v>
      </c>
      <c r="AH35" s="49" t="s">
        <v>109</v>
      </c>
      <c r="AI35" s="114">
        <v>9</v>
      </c>
      <c r="AJ35" s="17">
        <v>4</v>
      </c>
      <c r="AK35" s="17">
        <v>4</v>
      </c>
      <c r="AL35" s="17">
        <v>54</v>
      </c>
      <c r="AM35" s="22">
        <f t="shared" si="14"/>
        <v>27</v>
      </c>
      <c r="AN35" s="114">
        <f t="shared" si="15"/>
        <v>71</v>
      </c>
      <c r="AO35" s="17" t="str">
        <f t="shared" si="4"/>
        <v>B1</v>
      </c>
      <c r="AP35" s="17">
        <v>44</v>
      </c>
      <c r="AQ35" s="104">
        <v>46</v>
      </c>
      <c r="AR35" s="104">
        <v>44</v>
      </c>
      <c r="AS35" s="104">
        <v>30.5</v>
      </c>
      <c r="AT35" s="114">
        <f t="shared" si="5"/>
        <v>428.5</v>
      </c>
      <c r="AU35" s="114">
        <f t="shared" si="16"/>
        <v>77.909090909090907</v>
      </c>
      <c r="AV35" s="17" t="str">
        <f t="shared" si="17"/>
        <v>B1</v>
      </c>
      <c r="AW35" s="17">
        <v>75</v>
      </c>
    </row>
    <row r="36" spans="1:49" ht="15.75" customHeight="1" x14ac:dyDescent="0.25">
      <c r="A36" s="8"/>
      <c r="B36" s="9"/>
      <c r="C36" s="8"/>
      <c r="D36" s="8"/>
      <c r="E36" s="8"/>
      <c r="F36" s="8"/>
      <c r="G36" s="8"/>
      <c r="H36" s="8"/>
      <c r="I36" s="8"/>
      <c r="J36" s="6"/>
      <c r="Q36" s="8"/>
      <c r="R36" s="9"/>
      <c r="AG36" s="8"/>
      <c r="AH36" s="9"/>
    </row>
    <row r="37" spans="1:49" ht="15.75" customHeight="1" x14ac:dyDescent="0.25">
      <c r="A37" s="8"/>
      <c r="B37" s="9"/>
      <c r="C37" s="8"/>
      <c r="D37" s="8"/>
      <c r="E37" s="8"/>
      <c r="F37" s="8"/>
      <c r="G37" s="8"/>
      <c r="H37" s="8"/>
      <c r="I37" s="8"/>
      <c r="J37" s="6"/>
      <c r="Q37" s="8"/>
      <c r="R37" s="9"/>
      <c r="AG37" s="8"/>
      <c r="AH37" s="9"/>
    </row>
    <row r="38" spans="1:49" ht="15.75" customHeight="1" x14ac:dyDescent="0.25">
      <c r="A38" s="8"/>
      <c r="B38" s="9"/>
      <c r="C38" s="8"/>
      <c r="D38" s="8"/>
      <c r="E38" s="8"/>
      <c r="F38" s="8"/>
      <c r="G38" s="8"/>
      <c r="H38" s="8"/>
      <c r="I38" s="8"/>
      <c r="J38" s="6"/>
      <c r="Q38" s="8"/>
      <c r="R38" s="9"/>
      <c r="AG38" s="8"/>
      <c r="AH38" s="9"/>
    </row>
    <row r="39" spans="1:49" ht="15.75" customHeight="1" x14ac:dyDescent="0.25">
      <c r="A39" s="8"/>
      <c r="B39" s="9"/>
      <c r="C39" s="8"/>
      <c r="D39" s="8"/>
      <c r="E39" s="8"/>
      <c r="F39" s="8"/>
      <c r="G39" s="8"/>
      <c r="H39" s="8"/>
      <c r="I39" s="8"/>
      <c r="J39" s="6"/>
      <c r="Q39" s="8"/>
      <c r="R39" s="9"/>
      <c r="AG39" s="8"/>
      <c r="AH39" s="9"/>
    </row>
    <row r="40" spans="1:49" ht="15.75" customHeight="1" x14ac:dyDescent="0.25">
      <c r="A40" s="8"/>
      <c r="B40" s="9"/>
      <c r="C40" s="8"/>
      <c r="D40" s="8"/>
      <c r="E40" s="8"/>
      <c r="F40" s="8"/>
      <c r="G40" s="8"/>
      <c r="H40" s="8"/>
      <c r="I40" s="8"/>
      <c r="J40" s="6"/>
      <c r="Q40" s="8"/>
      <c r="R40" s="9"/>
      <c r="AG40" s="8"/>
      <c r="AH40" s="9"/>
    </row>
    <row r="41" spans="1:49" ht="15.75" customHeight="1" x14ac:dyDescent="0.25">
      <c r="A41" s="8"/>
      <c r="B41" s="9"/>
      <c r="C41" s="8"/>
      <c r="D41" s="8"/>
      <c r="E41" s="8"/>
      <c r="F41" s="8"/>
      <c r="G41" s="8"/>
      <c r="H41" s="8"/>
      <c r="I41" s="8"/>
      <c r="J41" s="6"/>
      <c r="Q41" s="8"/>
      <c r="R41" s="9"/>
      <c r="AG41" s="8"/>
      <c r="AH41" s="9"/>
    </row>
    <row r="42" spans="1:49" ht="15.75" customHeight="1" x14ac:dyDescent="0.25">
      <c r="A42" s="8"/>
      <c r="B42" s="9"/>
      <c r="C42" s="8"/>
      <c r="D42" s="8"/>
      <c r="E42" s="8"/>
      <c r="F42" s="8"/>
      <c r="G42" s="8"/>
      <c r="H42" s="8"/>
      <c r="I42" s="8"/>
      <c r="J42" s="6"/>
      <c r="Q42" s="8"/>
      <c r="R42" s="9"/>
      <c r="AG42" s="8"/>
      <c r="AH42" s="9"/>
    </row>
    <row r="43" spans="1:49" ht="15.75" customHeight="1" x14ac:dyDescent="0.25">
      <c r="A43" s="8"/>
      <c r="B43" s="9"/>
      <c r="C43" s="8"/>
      <c r="D43" s="8"/>
      <c r="E43" s="8"/>
      <c r="F43" s="8"/>
      <c r="G43" s="8"/>
      <c r="H43" s="8"/>
      <c r="I43" s="8"/>
      <c r="J43" s="6"/>
      <c r="Q43" s="8"/>
      <c r="R43" s="9"/>
      <c r="AG43" s="8"/>
      <c r="AH43" s="9"/>
    </row>
    <row r="44" spans="1:49" ht="15.75" customHeight="1" x14ac:dyDescent="0.25">
      <c r="A44" s="8"/>
      <c r="B44" s="9"/>
      <c r="C44" s="8"/>
      <c r="D44" s="8"/>
      <c r="E44" s="8"/>
      <c r="F44" s="8"/>
      <c r="G44" s="8"/>
      <c r="H44" s="8"/>
      <c r="I44" s="8"/>
      <c r="J44" s="6"/>
      <c r="Q44" s="8"/>
      <c r="R44" s="9"/>
      <c r="AG44" s="8"/>
      <c r="AH44" s="9"/>
    </row>
    <row r="45" spans="1:49" x14ac:dyDescent="0.25">
      <c r="A45" s="8"/>
      <c r="B45" s="9"/>
      <c r="C45" s="8"/>
      <c r="D45" s="8"/>
      <c r="E45" s="8"/>
      <c r="F45" s="8"/>
      <c r="G45" s="8"/>
      <c r="H45" s="8"/>
      <c r="I45" s="8"/>
      <c r="J45" s="6"/>
      <c r="Q45" s="8"/>
      <c r="R45" s="9"/>
      <c r="AG45" s="8"/>
      <c r="AH45" s="9"/>
    </row>
    <row r="46" spans="1:49" x14ac:dyDescent="0.25">
      <c r="A46" s="8"/>
      <c r="B46" s="9"/>
      <c r="C46" s="8"/>
      <c r="D46" s="8"/>
      <c r="E46" s="8"/>
      <c r="F46" s="8"/>
      <c r="G46" s="8"/>
      <c r="H46" s="8"/>
      <c r="I46" s="8"/>
      <c r="J46" s="6"/>
      <c r="Q46" s="8"/>
      <c r="R46" s="9"/>
      <c r="AG46" s="8"/>
      <c r="AH46" s="9"/>
    </row>
    <row r="47" spans="1:49" x14ac:dyDescent="0.25">
      <c r="A47" s="8"/>
      <c r="B47" s="9"/>
      <c r="C47" s="8"/>
      <c r="D47" s="8"/>
      <c r="E47" s="8"/>
      <c r="F47" s="8"/>
      <c r="G47" s="8"/>
      <c r="H47" s="8"/>
      <c r="I47" s="8"/>
      <c r="J47" s="6"/>
      <c r="Q47" s="8"/>
      <c r="R47" s="9"/>
      <c r="AG47" s="8"/>
      <c r="AH47" s="9"/>
    </row>
    <row r="48" spans="1:49" x14ac:dyDescent="0.25">
      <c r="A48" s="8"/>
      <c r="B48" s="9"/>
      <c r="C48" s="8"/>
      <c r="D48" s="8"/>
      <c r="E48" s="8"/>
      <c r="F48" s="8"/>
      <c r="G48" s="8"/>
      <c r="H48" s="8"/>
      <c r="I48" s="8"/>
      <c r="J48" s="6"/>
      <c r="Q48" s="8"/>
      <c r="R48" s="9"/>
      <c r="AG48" s="8"/>
      <c r="AH48" s="9"/>
    </row>
    <row r="49" spans="1:34" x14ac:dyDescent="0.25">
      <c r="A49" s="8"/>
      <c r="B49" s="9"/>
      <c r="C49" s="8"/>
      <c r="D49" s="8"/>
      <c r="E49" s="8"/>
      <c r="F49" s="8"/>
      <c r="G49" s="8"/>
      <c r="H49" s="8"/>
      <c r="I49" s="8"/>
      <c r="J49" s="6"/>
      <c r="Q49" s="8"/>
      <c r="R49" s="9"/>
      <c r="AG49" s="8"/>
      <c r="AH49" s="9"/>
    </row>
    <row r="50" spans="1:34" x14ac:dyDescent="0.25">
      <c r="A50" s="8"/>
      <c r="B50" s="9"/>
      <c r="C50" s="8"/>
      <c r="D50" s="8"/>
      <c r="E50" s="8"/>
      <c r="F50" s="8"/>
      <c r="G50" s="8"/>
      <c r="H50" s="8"/>
      <c r="I50" s="8"/>
      <c r="J50" s="6"/>
      <c r="Q50" s="8"/>
      <c r="R50" s="9"/>
      <c r="AG50" s="8"/>
      <c r="AH50" s="9"/>
    </row>
    <row r="51" spans="1:34" x14ac:dyDescent="0.25">
      <c r="A51" s="8"/>
      <c r="B51" s="9"/>
      <c r="C51" s="8"/>
      <c r="D51" s="8"/>
      <c r="E51" s="8"/>
      <c r="F51" s="8"/>
      <c r="G51" s="8"/>
      <c r="H51" s="8"/>
      <c r="I51" s="8"/>
      <c r="J51" s="6"/>
      <c r="Q51" s="8"/>
      <c r="R51" s="9"/>
      <c r="AG51" s="8"/>
      <c r="AH51" s="9"/>
    </row>
    <row r="52" spans="1:34" x14ac:dyDescent="0.25">
      <c r="A52" s="8"/>
      <c r="B52" s="9"/>
      <c r="C52" s="8"/>
      <c r="D52" s="8"/>
      <c r="E52" s="8"/>
      <c r="F52" s="8"/>
      <c r="G52" s="8"/>
      <c r="H52" s="8"/>
      <c r="I52" s="8"/>
      <c r="J52" s="6"/>
      <c r="Q52" s="8"/>
      <c r="R52" s="9"/>
      <c r="AG52" s="8"/>
      <c r="AH52" s="9"/>
    </row>
    <row r="53" spans="1:34" x14ac:dyDescent="0.25">
      <c r="A53" s="8"/>
      <c r="B53" s="9"/>
      <c r="C53" s="8"/>
      <c r="D53" s="8"/>
      <c r="E53" s="8"/>
      <c r="F53" s="8"/>
      <c r="G53" s="8"/>
      <c r="H53" s="8"/>
      <c r="I53" s="8"/>
      <c r="J53" s="6"/>
      <c r="Q53" s="8"/>
      <c r="R53" s="9"/>
      <c r="AG53" s="8"/>
      <c r="AH53" s="9"/>
    </row>
    <row r="54" spans="1:34" x14ac:dyDescent="0.25">
      <c r="A54" s="8"/>
      <c r="B54" s="9"/>
      <c r="C54" s="8"/>
      <c r="D54" s="8"/>
      <c r="E54" s="8"/>
      <c r="F54" s="8"/>
      <c r="G54" s="8"/>
      <c r="H54" s="8"/>
      <c r="I54" s="8"/>
      <c r="J54" s="6"/>
      <c r="Q54" s="8"/>
      <c r="R54" s="9"/>
      <c r="AG54" s="8"/>
      <c r="AH54" s="9"/>
    </row>
    <row r="55" spans="1:34" x14ac:dyDescent="0.25">
      <c r="A55" s="8"/>
      <c r="B55" s="9"/>
      <c r="C55" s="8"/>
      <c r="D55" s="8"/>
      <c r="E55" s="8"/>
      <c r="F55" s="8"/>
      <c r="G55" s="8"/>
      <c r="H55" s="8"/>
      <c r="I55" s="8"/>
      <c r="J55" s="6"/>
      <c r="Q55" s="8"/>
      <c r="R55" s="9"/>
      <c r="AG55" s="8"/>
      <c r="AH55" s="9"/>
    </row>
    <row r="56" spans="1:34" x14ac:dyDescent="0.25">
      <c r="A56" s="8"/>
      <c r="B56" s="9"/>
      <c r="C56" s="8"/>
      <c r="D56" s="8"/>
      <c r="E56" s="8"/>
      <c r="F56" s="8"/>
      <c r="G56" s="8"/>
      <c r="H56" s="8"/>
      <c r="I56" s="8"/>
      <c r="J56" s="6"/>
      <c r="Q56" s="8"/>
      <c r="R56" s="9"/>
      <c r="AG56" s="8"/>
      <c r="AH56" s="9"/>
    </row>
    <row r="57" spans="1:34" x14ac:dyDescent="0.25">
      <c r="A57" s="8"/>
      <c r="B57" s="9"/>
      <c r="C57" s="8"/>
      <c r="D57" s="8"/>
      <c r="E57" s="8"/>
      <c r="F57" s="8"/>
      <c r="G57" s="8"/>
      <c r="H57" s="8"/>
      <c r="I57" s="8"/>
      <c r="J57" s="6"/>
      <c r="Q57" s="8"/>
      <c r="R57" s="9"/>
      <c r="AG57" s="8"/>
      <c r="AH57" s="9"/>
    </row>
    <row r="58" spans="1:34" x14ac:dyDescent="0.25">
      <c r="A58" s="8"/>
      <c r="B58" s="9"/>
      <c r="C58" s="8"/>
      <c r="D58" s="8"/>
      <c r="E58" s="8"/>
      <c r="F58" s="8"/>
      <c r="G58" s="8"/>
      <c r="H58" s="8"/>
      <c r="I58" s="8"/>
      <c r="J58" s="6"/>
      <c r="Q58" s="8"/>
      <c r="R58" s="9"/>
      <c r="AG58" s="8"/>
      <c r="AH58" s="9"/>
    </row>
    <row r="59" spans="1:34" x14ac:dyDescent="0.25">
      <c r="A59" s="8"/>
      <c r="B59" s="9"/>
      <c r="C59" s="8"/>
      <c r="D59" s="8"/>
      <c r="E59" s="8"/>
      <c r="F59" s="8"/>
      <c r="G59" s="8"/>
      <c r="H59" s="8"/>
      <c r="I59" s="8"/>
      <c r="J59" s="6"/>
      <c r="Q59" s="8"/>
      <c r="R59" s="9"/>
      <c r="AG59" s="8"/>
      <c r="AH59" s="9"/>
    </row>
    <row r="60" spans="1:34" x14ac:dyDescent="0.25">
      <c r="A60" s="8"/>
      <c r="B60" s="9"/>
      <c r="C60" s="8"/>
      <c r="D60" s="8"/>
      <c r="E60" s="8"/>
      <c r="F60" s="8"/>
      <c r="G60" s="8"/>
      <c r="H60" s="8"/>
      <c r="I60" s="8"/>
      <c r="J60" s="6"/>
      <c r="Q60" s="8"/>
      <c r="R60" s="9"/>
      <c r="AG60" s="8"/>
      <c r="AH60" s="9"/>
    </row>
    <row r="61" spans="1:34" x14ac:dyDescent="0.25">
      <c r="A61" s="8"/>
      <c r="B61" s="9"/>
      <c r="C61" s="8"/>
      <c r="D61" s="8"/>
      <c r="E61" s="8"/>
      <c r="F61" s="8"/>
      <c r="G61" s="8"/>
      <c r="H61" s="8"/>
      <c r="I61" s="8"/>
      <c r="J61" s="6"/>
      <c r="Q61" s="8"/>
      <c r="R61" s="9"/>
      <c r="AG61" s="8"/>
      <c r="AH61" s="9"/>
    </row>
    <row r="62" spans="1:34" x14ac:dyDescent="0.25">
      <c r="A62" s="8"/>
      <c r="B62" s="9"/>
      <c r="C62" s="8"/>
      <c r="D62" s="8"/>
      <c r="E62" s="8"/>
      <c r="F62" s="8"/>
      <c r="G62" s="8"/>
      <c r="H62" s="8"/>
      <c r="I62" s="8"/>
      <c r="J62" s="6"/>
      <c r="Q62" s="8"/>
      <c r="R62" s="9"/>
      <c r="AG62" s="8"/>
      <c r="AH62" s="9"/>
    </row>
    <row r="63" spans="1:34" x14ac:dyDescent="0.25">
      <c r="A63" s="8"/>
      <c r="B63" s="9"/>
      <c r="C63" s="8"/>
      <c r="D63" s="8"/>
      <c r="E63" s="8"/>
      <c r="F63" s="8"/>
      <c r="G63" s="8"/>
      <c r="H63" s="8"/>
      <c r="I63" s="8"/>
      <c r="J63" s="6"/>
      <c r="Q63" s="8"/>
      <c r="R63" s="9"/>
      <c r="AG63" s="8"/>
      <c r="AH63" s="9"/>
    </row>
    <row r="64" spans="1:34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Q64" s="6"/>
      <c r="R64" s="6"/>
      <c r="AG64" s="6"/>
      <c r="AH64" s="6"/>
    </row>
    <row r="65" spans="1:34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Q65" s="6"/>
      <c r="R65" s="6"/>
      <c r="AG65" s="6"/>
      <c r="AH65" s="6"/>
    </row>
    <row r="66" spans="1:34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Q66" s="6"/>
      <c r="R66" s="6"/>
      <c r="AG66" s="6"/>
      <c r="AH66" s="6"/>
    </row>
    <row r="67" spans="1:34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Q67" s="6"/>
      <c r="R67" s="6"/>
      <c r="AG67" s="6"/>
      <c r="AH67" s="6"/>
    </row>
    <row r="68" spans="1:34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Q68" s="6"/>
      <c r="R68" s="6"/>
      <c r="AG68" s="6"/>
      <c r="AH68" s="6"/>
    </row>
    <row r="69" spans="1:34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Q69" s="6"/>
      <c r="R69" s="6"/>
      <c r="AG69" s="6"/>
      <c r="AH69" s="6"/>
    </row>
    <row r="70" spans="1:34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Q70" s="6"/>
      <c r="R70" s="6"/>
      <c r="AG70" s="6"/>
      <c r="AH70" s="6"/>
    </row>
    <row r="71" spans="1:34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Q71" s="6"/>
      <c r="R71" s="6"/>
      <c r="AG71" s="6"/>
      <c r="AH71" s="6"/>
    </row>
    <row r="72" spans="1:34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Q72" s="6"/>
      <c r="R72" s="6"/>
      <c r="AG72" s="6"/>
      <c r="AH72" s="6"/>
    </row>
    <row r="73" spans="1:34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Q73" s="6"/>
      <c r="R73" s="6"/>
      <c r="AG73" s="6"/>
      <c r="AH73" s="6"/>
    </row>
    <row r="74" spans="1:34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Q74" s="6"/>
      <c r="R74" s="6"/>
      <c r="AG74" s="6"/>
      <c r="AH74" s="6"/>
    </row>
    <row r="75" spans="1:34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Q75" s="6"/>
      <c r="R75" s="6"/>
      <c r="AG75" s="6"/>
      <c r="AH75" s="6"/>
    </row>
    <row r="76" spans="1:34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Q76" s="6"/>
      <c r="R76" s="6"/>
      <c r="AG76" s="6"/>
      <c r="AH76" s="6"/>
    </row>
    <row r="77" spans="1:34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Q77" s="6"/>
      <c r="R77" s="6"/>
      <c r="AG77" s="6"/>
      <c r="AH77" s="6"/>
    </row>
    <row r="78" spans="1:34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Q78" s="6"/>
      <c r="R78" s="6"/>
      <c r="AG78" s="6"/>
      <c r="AH78" s="6"/>
    </row>
    <row r="79" spans="1:34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Q79" s="6"/>
      <c r="R79" s="6"/>
      <c r="AG79" s="6"/>
      <c r="AH79" s="6"/>
    </row>
    <row r="80" spans="1:34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Q80" s="6"/>
      <c r="R80" s="6"/>
      <c r="AG80" s="6"/>
      <c r="AH80" s="6"/>
    </row>
    <row r="81" spans="1:34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Q81" s="6"/>
      <c r="R81" s="6"/>
      <c r="AG81" s="6"/>
      <c r="AH81" s="6"/>
    </row>
    <row r="82" spans="1:34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Q82" s="6"/>
      <c r="R82" s="6"/>
      <c r="AG82" s="6"/>
      <c r="AH82" s="6"/>
    </row>
    <row r="83" spans="1:34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Q83" s="6"/>
      <c r="R83" s="6"/>
      <c r="AG83" s="6"/>
      <c r="AH83" s="6"/>
    </row>
    <row r="84" spans="1:34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Q84" s="6"/>
      <c r="R84" s="6"/>
      <c r="AG84" s="6"/>
      <c r="AH84" s="6"/>
    </row>
    <row r="85" spans="1:34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Q85" s="6"/>
      <c r="R85" s="6"/>
      <c r="AG85" s="6"/>
      <c r="AH85" s="6"/>
    </row>
    <row r="86" spans="1:34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Q86" s="6"/>
      <c r="R86" s="6"/>
      <c r="AG86" s="6"/>
      <c r="AH86" s="6"/>
    </row>
    <row r="87" spans="1:34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Q87" s="6"/>
      <c r="R87" s="6"/>
      <c r="AG87" s="6"/>
      <c r="AH87" s="6"/>
    </row>
    <row r="88" spans="1:34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Q88" s="6"/>
      <c r="R88" s="6"/>
      <c r="AG88" s="6"/>
      <c r="AH88" s="6"/>
    </row>
    <row r="89" spans="1:34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Q89" s="6"/>
      <c r="R89" s="6"/>
      <c r="AG89" s="6"/>
      <c r="AH89" s="6"/>
    </row>
    <row r="90" spans="1:34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Q90" s="6"/>
      <c r="R90" s="6"/>
      <c r="AG90" s="6"/>
      <c r="AH90" s="6"/>
    </row>
    <row r="91" spans="1:34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Q91" s="6"/>
      <c r="R91" s="6"/>
      <c r="AG91" s="6"/>
      <c r="AH91" s="6"/>
    </row>
    <row r="92" spans="1:34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Q92" s="6"/>
      <c r="R92" s="6"/>
      <c r="AG92" s="6"/>
      <c r="AH92" s="6"/>
    </row>
    <row r="93" spans="1:34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Q93" s="6"/>
      <c r="R93" s="6"/>
      <c r="AG93" s="6"/>
      <c r="AH93" s="6"/>
    </row>
    <row r="94" spans="1:34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Q94" s="6"/>
      <c r="R94" s="6"/>
      <c r="AG94" s="6"/>
      <c r="AH94" s="6"/>
    </row>
    <row r="95" spans="1:34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Q95" s="6"/>
      <c r="R95" s="6"/>
      <c r="AG95" s="6"/>
      <c r="AH95" s="6"/>
    </row>
    <row r="96" spans="1:34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Q96" s="6"/>
      <c r="R96" s="6"/>
      <c r="AG96" s="6"/>
      <c r="AH96" s="6"/>
    </row>
    <row r="97" spans="1:34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Q97" s="6"/>
      <c r="R97" s="6"/>
      <c r="AG97" s="6"/>
      <c r="AH97" s="6"/>
    </row>
    <row r="98" spans="1:34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Q98" s="6"/>
      <c r="R98" s="6"/>
      <c r="AG98" s="6"/>
      <c r="AH98" s="6"/>
    </row>
    <row r="99" spans="1:34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Q99" s="6"/>
      <c r="R99" s="6"/>
      <c r="AG99" s="6"/>
      <c r="AH99" s="6"/>
    </row>
    <row r="100" spans="1:34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Q100" s="6"/>
      <c r="R100" s="6"/>
      <c r="AG100" s="6"/>
      <c r="AH100" s="6"/>
    </row>
    <row r="101" spans="1:34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Q101" s="6"/>
      <c r="R101" s="6"/>
      <c r="AG101" s="6"/>
      <c r="AH101" s="6"/>
    </row>
    <row r="102" spans="1:34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Q102" s="6"/>
      <c r="R102" s="6"/>
      <c r="AG102" s="6"/>
      <c r="AH102" s="6"/>
    </row>
    <row r="103" spans="1:34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Q103" s="6"/>
      <c r="R103" s="6"/>
      <c r="AG103" s="6"/>
      <c r="AH103" s="6"/>
    </row>
    <row r="104" spans="1:34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Q104" s="6"/>
      <c r="R104" s="6"/>
      <c r="AG104" s="6"/>
      <c r="AH104" s="6"/>
    </row>
    <row r="105" spans="1:34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Q105" s="6"/>
      <c r="R105" s="6"/>
      <c r="AG105" s="6"/>
      <c r="AH105" s="6"/>
    </row>
    <row r="106" spans="1:34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Q106" s="6"/>
      <c r="R106" s="6"/>
      <c r="AG106" s="6"/>
      <c r="AH106" s="6"/>
    </row>
    <row r="107" spans="1:34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Q107" s="6"/>
      <c r="R107" s="6"/>
      <c r="AG107" s="6"/>
      <c r="AH107" s="6"/>
    </row>
    <row r="108" spans="1:34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Q108" s="6"/>
      <c r="R108" s="6"/>
      <c r="AG108" s="6"/>
      <c r="AH108" s="6"/>
    </row>
    <row r="109" spans="1:34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Q109" s="6"/>
      <c r="R109" s="6"/>
      <c r="AG109" s="6"/>
      <c r="AH109" s="6"/>
    </row>
    <row r="110" spans="1:34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Q110" s="6"/>
      <c r="R110" s="6"/>
      <c r="AG110" s="6"/>
      <c r="AH110" s="6"/>
    </row>
    <row r="111" spans="1:34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Q111" s="6"/>
      <c r="R111" s="6"/>
      <c r="AG111" s="6"/>
      <c r="AH111" s="6"/>
    </row>
    <row r="112" spans="1:34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Q112" s="6"/>
      <c r="R112" s="6"/>
      <c r="AG112" s="6"/>
      <c r="AH112" s="6"/>
    </row>
    <row r="113" spans="1:34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Q113" s="6"/>
      <c r="R113" s="6"/>
      <c r="AG113" s="6"/>
      <c r="AH113" s="6"/>
    </row>
    <row r="114" spans="1:34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Q114" s="6"/>
      <c r="R114" s="6"/>
      <c r="AG114" s="6"/>
      <c r="AH114" s="6"/>
    </row>
    <row r="115" spans="1:34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Q115" s="6"/>
      <c r="R115" s="6"/>
      <c r="AG115" s="6"/>
      <c r="AH115" s="6"/>
    </row>
    <row r="116" spans="1:34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Q116" s="6"/>
      <c r="R116" s="6"/>
      <c r="AG116" s="6"/>
      <c r="AH116" s="6"/>
    </row>
    <row r="117" spans="1:34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Q117" s="6"/>
      <c r="R117" s="6"/>
      <c r="AG117" s="6"/>
      <c r="AH117" s="6"/>
    </row>
    <row r="118" spans="1:34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Q118" s="6"/>
      <c r="R118" s="6"/>
      <c r="AG118" s="6"/>
      <c r="AH118" s="6"/>
    </row>
    <row r="119" spans="1:34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Q119" s="6"/>
      <c r="R119" s="6"/>
      <c r="AG119" s="6"/>
      <c r="AH119" s="6"/>
    </row>
    <row r="120" spans="1:34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Q120" s="6"/>
      <c r="R120" s="6"/>
      <c r="AG120" s="6"/>
      <c r="AH120" s="6"/>
    </row>
    <row r="121" spans="1:34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Q121" s="6"/>
      <c r="R121" s="6"/>
      <c r="AG121" s="6"/>
      <c r="AH121" s="6"/>
    </row>
    <row r="122" spans="1:34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Q122" s="6"/>
      <c r="R122" s="6"/>
      <c r="AG122" s="6"/>
      <c r="AH122" s="6"/>
    </row>
    <row r="123" spans="1:34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Q123" s="6"/>
      <c r="R123" s="6"/>
      <c r="AG123" s="6"/>
      <c r="AH123" s="6"/>
    </row>
    <row r="124" spans="1:34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Q124" s="6"/>
      <c r="R124" s="6"/>
      <c r="AG124" s="6"/>
      <c r="AH124" s="6"/>
    </row>
    <row r="125" spans="1:34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Q125" s="6"/>
      <c r="R125" s="6"/>
      <c r="AG125" s="6"/>
      <c r="AH125" s="6"/>
    </row>
    <row r="126" spans="1:34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Q126" s="6"/>
      <c r="R126" s="6"/>
      <c r="AG126" s="6"/>
      <c r="AH126" s="6"/>
    </row>
    <row r="127" spans="1:34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Q127" s="6"/>
      <c r="R127" s="6"/>
      <c r="AG127" s="6"/>
      <c r="AH127" s="6"/>
    </row>
    <row r="128" spans="1:34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Q128" s="6"/>
      <c r="R128" s="6"/>
      <c r="AG128" s="6"/>
      <c r="AH128" s="6"/>
    </row>
    <row r="129" spans="1:34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Q129" s="6"/>
      <c r="R129" s="6"/>
      <c r="AG129" s="6"/>
      <c r="AH129" s="6"/>
    </row>
    <row r="130" spans="1:34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Q130" s="6"/>
      <c r="R130" s="6"/>
      <c r="AG130" s="6"/>
      <c r="AH130" s="6"/>
    </row>
    <row r="131" spans="1:34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Q131" s="6"/>
      <c r="R131" s="6"/>
      <c r="AG131" s="6"/>
      <c r="AH131" s="6"/>
    </row>
    <row r="132" spans="1:34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Q132" s="6"/>
      <c r="R132" s="6"/>
      <c r="AG132" s="6"/>
      <c r="AH132" s="6"/>
    </row>
    <row r="133" spans="1:34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Q133" s="6"/>
      <c r="R133" s="6"/>
      <c r="AG133" s="6"/>
      <c r="AH133" s="6"/>
    </row>
    <row r="134" spans="1:34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Q134" s="6"/>
      <c r="R134" s="6"/>
      <c r="AG134" s="6"/>
      <c r="AH134" s="6"/>
    </row>
    <row r="135" spans="1:34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Q135" s="6"/>
      <c r="R135" s="6"/>
      <c r="AG135" s="6"/>
      <c r="AH135" s="6"/>
    </row>
    <row r="136" spans="1:34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Q136" s="6"/>
      <c r="R136" s="6"/>
      <c r="AG136" s="6"/>
      <c r="AH136" s="6"/>
    </row>
    <row r="137" spans="1:34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Q137" s="6"/>
      <c r="R137" s="6"/>
      <c r="AG137" s="6"/>
      <c r="AH137" s="6"/>
    </row>
    <row r="138" spans="1:34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Q138" s="6"/>
      <c r="R138" s="6"/>
      <c r="AG138" s="6"/>
      <c r="AH138" s="6"/>
    </row>
    <row r="139" spans="1:34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Q139" s="6"/>
      <c r="R139" s="6"/>
      <c r="AG139" s="6"/>
      <c r="AH139" s="6"/>
    </row>
    <row r="140" spans="1:34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Q140" s="6"/>
      <c r="R140" s="6"/>
      <c r="AG140" s="6"/>
      <c r="AH140" s="6"/>
    </row>
    <row r="141" spans="1:34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Q141" s="6"/>
      <c r="R141" s="6"/>
      <c r="AG141" s="6"/>
      <c r="AH141" s="6"/>
    </row>
    <row r="142" spans="1:34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Q142" s="6"/>
      <c r="R142" s="6"/>
      <c r="AG142" s="6"/>
      <c r="AH142" s="6"/>
    </row>
    <row r="143" spans="1:34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Q143" s="6"/>
      <c r="R143" s="6"/>
      <c r="AG143" s="6"/>
      <c r="AH143" s="6"/>
    </row>
    <row r="144" spans="1:34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Q144" s="6"/>
      <c r="R144" s="6"/>
      <c r="AG144" s="6"/>
      <c r="AH144" s="6"/>
    </row>
    <row r="145" spans="1:34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Q145" s="6"/>
      <c r="R145" s="6"/>
      <c r="AG145" s="6"/>
      <c r="AH145" s="6"/>
    </row>
    <row r="146" spans="1:34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Q146" s="6"/>
      <c r="R146" s="6"/>
      <c r="AG146" s="6"/>
      <c r="AH146" s="6"/>
    </row>
    <row r="147" spans="1:34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Q147" s="6"/>
      <c r="R147" s="6"/>
      <c r="AG147" s="6"/>
      <c r="AH147" s="6"/>
    </row>
    <row r="148" spans="1:34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Q148" s="6"/>
      <c r="R148" s="6"/>
      <c r="AG148" s="6"/>
      <c r="AH148" s="6"/>
    </row>
    <row r="149" spans="1:34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Q149" s="6"/>
      <c r="R149" s="6"/>
      <c r="AG149" s="6"/>
      <c r="AH149" s="6"/>
    </row>
    <row r="150" spans="1:34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Q150" s="6"/>
      <c r="R150" s="6"/>
      <c r="AG150" s="6"/>
      <c r="AH150" s="6"/>
    </row>
    <row r="151" spans="1:34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Q151" s="6"/>
      <c r="R151" s="6"/>
      <c r="AG151" s="6"/>
      <c r="AH151" s="6"/>
    </row>
    <row r="152" spans="1:34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Q152" s="6"/>
      <c r="R152" s="6"/>
      <c r="AG152" s="6"/>
      <c r="AH152" s="6"/>
    </row>
    <row r="153" spans="1:34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Q153" s="6"/>
      <c r="R153" s="6"/>
      <c r="AG153" s="6"/>
      <c r="AH153" s="6"/>
    </row>
    <row r="154" spans="1:34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Q154" s="6"/>
      <c r="R154" s="6"/>
      <c r="AG154" s="6"/>
      <c r="AH154" s="6"/>
    </row>
    <row r="155" spans="1:34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Q155" s="6"/>
      <c r="R155" s="6"/>
      <c r="AG155" s="6"/>
      <c r="AH155" s="6"/>
    </row>
    <row r="156" spans="1:34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Q156" s="6"/>
      <c r="R156" s="6"/>
      <c r="AG156" s="6"/>
      <c r="AH156" s="6"/>
    </row>
    <row r="157" spans="1:34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Q157" s="6"/>
      <c r="R157" s="6"/>
      <c r="AG157" s="6"/>
      <c r="AH157" s="6"/>
    </row>
    <row r="158" spans="1:34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Q158" s="6"/>
      <c r="R158" s="6"/>
      <c r="AG158" s="6"/>
      <c r="AH158" s="6"/>
    </row>
    <row r="159" spans="1:34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Q159" s="6"/>
      <c r="R159" s="6"/>
      <c r="AG159" s="6"/>
      <c r="AH159" s="6"/>
    </row>
    <row r="160" spans="1:34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Q160" s="6"/>
      <c r="R160" s="6"/>
      <c r="AG160" s="6"/>
      <c r="AH160" s="6"/>
    </row>
    <row r="161" spans="1:34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Q161" s="6"/>
      <c r="R161" s="6"/>
      <c r="AG161" s="6"/>
      <c r="AH161" s="6"/>
    </row>
    <row r="162" spans="1:34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Q162" s="6"/>
      <c r="R162" s="6"/>
      <c r="AG162" s="6"/>
      <c r="AH162" s="6"/>
    </row>
    <row r="163" spans="1:34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Q163" s="6"/>
      <c r="R163" s="6"/>
      <c r="AG163" s="6"/>
      <c r="AH163" s="6"/>
    </row>
    <row r="164" spans="1:34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Q164" s="6"/>
      <c r="R164" s="6"/>
      <c r="AG164" s="6"/>
      <c r="AH164" s="6"/>
    </row>
    <row r="165" spans="1:34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Q165" s="6"/>
      <c r="R165" s="6"/>
      <c r="AG165" s="6"/>
      <c r="AH165" s="6"/>
    </row>
    <row r="166" spans="1:34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Q166" s="6"/>
      <c r="R166" s="6"/>
      <c r="AG166" s="6"/>
      <c r="AH166" s="6"/>
    </row>
    <row r="167" spans="1:34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Q167" s="6"/>
      <c r="R167" s="6"/>
      <c r="AG167" s="6"/>
      <c r="AH167" s="6"/>
    </row>
    <row r="168" spans="1:34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Q168" s="6"/>
      <c r="R168" s="6"/>
      <c r="AG168" s="6"/>
      <c r="AH168" s="6"/>
    </row>
    <row r="169" spans="1:34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Q169" s="6"/>
      <c r="R169" s="6"/>
      <c r="AG169" s="6"/>
      <c r="AH169" s="6"/>
    </row>
    <row r="170" spans="1:34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Q170" s="6"/>
      <c r="R170" s="6"/>
      <c r="AG170" s="6"/>
      <c r="AH170" s="6"/>
    </row>
    <row r="171" spans="1:34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Q171" s="6"/>
      <c r="R171" s="6"/>
      <c r="AG171" s="6"/>
      <c r="AH171" s="6"/>
    </row>
    <row r="172" spans="1:34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Q172" s="6"/>
      <c r="R172" s="6"/>
      <c r="AG172" s="6"/>
      <c r="AH172" s="6"/>
    </row>
    <row r="173" spans="1:34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Q173" s="6"/>
      <c r="R173" s="6"/>
      <c r="AG173" s="6"/>
      <c r="AH173" s="6"/>
    </row>
    <row r="174" spans="1:34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Q174" s="6"/>
      <c r="R174" s="6"/>
      <c r="AG174" s="6"/>
      <c r="AH174" s="6"/>
    </row>
    <row r="175" spans="1:34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Q175" s="6"/>
      <c r="R175" s="6"/>
      <c r="AG175" s="6"/>
      <c r="AH175" s="6"/>
    </row>
    <row r="176" spans="1:34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Q176" s="6"/>
      <c r="R176" s="6"/>
      <c r="AG176" s="6"/>
      <c r="AH176" s="6"/>
    </row>
    <row r="177" spans="1:34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Q177" s="6"/>
      <c r="R177" s="6"/>
      <c r="AG177" s="6"/>
      <c r="AH177" s="6"/>
    </row>
    <row r="178" spans="1:34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Q178" s="6"/>
      <c r="R178" s="6"/>
      <c r="AG178" s="6"/>
      <c r="AH178" s="6"/>
    </row>
    <row r="179" spans="1:34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Q179" s="6"/>
      <c r="R179" s="6"/>
      <c r="AG179" s="6"/>
      <c r="AH179" s="6"/>
    </row>
    <row r="180" spans="1:34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Q180" s="6"/>
      <c r="R180" s="6"/>
      <c r="AG180" s="6"/>
      <c r="AH180" s="6"/>
    </row>
    <row r="181" spans="1:34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Q181" s="6"/>
      <c r="R181" s="6"/>
      <c r="AG181" s="6"/>
      <c r="AH181" s="6"/>
    </row>
    <row r="182" spans="1:34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Q182" s="6"/>
      <c r="R182" s="6"/>
      <c r="AG182" s="6"/>
      <c r="AH182" s="6"/>
    </row>
    <row r="183" spans="1:34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Q183" s="6"/>
      <c r="R183" s="6"/>
      <c r="AG183" s="6"/>
      <c r="AH183" s="6"/>
    </row>
    <row r="184" spans="1:34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Q184" s="6"/>
      <c r="R184" s="6"/>
      <c r="AG184" s="6"/>
      <c r="AH184" s="6"/>
    </row>
    <row r="185" spans="1:34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Q185" s="6"/>
      <c r="R185" s="6"/>
      <c r="AG185" s="6"/>
      <c r="AH185" s="6"/>
    </row>
    <row r="186" spans="1:34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Q186" s="6"/>
      <c r="R186" s="6"/>
      <c r="AG186" s="6"/>
      <c r="AH186" s="6"/>
    </row>
    <row r="187" spans="1:34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Q187" s="6"/>
      <c r="R187" s="6"/>
      <c r="AG187" s="6"/>
      <c r="AH187" s="6"/>
    </row>
    <row r="188" spans="1:34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Q188" s="6"/>
      <c r="R188" s="6"/>
      <c r="AG188" s="6"/>
      <c r="AH188" s="6"/>
    </row>
    <row r="189" spans="1:34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Q189" s="6"/>
      <c r="R189" s="6"/>
      <c r="AG189" s="6"/>
      <c r="AH189" s="6"/>
    </row>
    <row r="190" spans="1:34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Q190" s="6"/>
      <c r="R190" s="6"/>
      <c r="AG190" s="6"/>
      <c r="AH190" s="6"/>
    </row>
    <row r="191" spans="1:34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Q191" s="6"/>
      <c r="R191" s="6"/>
      <c r="AG191" s="6"/>
      <c r="AH191" s="6"/>
    </row>
    <row r="192" spans="1:34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Q192" s="6"/>
      <c r="R192" s="6"/>
      <c r="AG192" s="6"/>
      <c r="AH192" s="6"/>
    </row>
    <row r="193" spans="1:34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Q193" s="6"/>
      <c r="R193" s="6"/>
      <c r="AG193" s="6"/>
      <c r="AH193" s="6"/>
    </row>
    <row r="194" spans="1:34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Q194" s="6"/>
      <c r="R194" s="6"/>
      <c r="AG194" s="6"/>
      <c r="AH194" s="6"/>
    </row>
    <row r="195" spans="1:34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Q195" s="6"/>
      <c r="R195" s="6"/>
      <c r="AG195" s="6"/>
      <c r="AH195" s="6"/>
    </row>
    <row r="196" spans="1:34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Q196" s="6"/>
      <c r="R196" s="6"/>
      <c r="AG196" s="6"/>
      <c r="AH196" s="6"/>
    </row>
    <row r="197" spans="1:34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Q197" s="6"/>
      <c r="R197" s="6"/>
      <c r="AG197" s="6"/>
      <c r="AH197" s="6"/>
    </row>
    <row r="198" spans="1:34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Q198" s="6"/>
      <c r="R198" s="6"/>
      <c r="AG198" s="6"/>
      <c r="AH198" s="6"/>
    </row>
    <row r="199" spans="1:34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Q199" s="6"/>
      <c r="R199" s="6"/>
      <c r="AG199" s="6"/>
      <c r="AH199" s="6"/>
    </row>
    <row r="200" spans="1:34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Q200" s="6"/>
      <c r="R200" s="6"/>
      <c r="AG200" s="6"/>
      <c r="AH200" s="6"/>
    </row>
    <row r="201" spans="1:34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Q201" s="6"/>
      <c r="R201" s="6"/>
      <c r="AG201" s="6"/>
      <c r="AH201" s="6"/>
    </row>
    <row r="202" spans="1:34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Q202" s="6"/>
      <c r="R202" s="6"/>
      <c r="AG202" s="6"/>
      <c r="AH202" s="6"/>
    </row>
    <row r="203" spans="1:34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Q203" s="6"/>
      <c r="R203" s="6"/>
      <c r="AG203" s="6"/>
      <c r="AH203" s="6"/>
    </row>
    <row r="204" spans="1:34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Q204" s="6"/>
      <c r="R204" s="6"/>
      <c r="AG204" s="6"/>
      <c r="AH204" s="6"/>
    </row>
    <row r="205" spans="1:34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Q205" s="6"/>
      <c r="R205" s="6"/>
      <c r="AG205" s="6"/>
      <c r="AH205" s="6"/>
    </row>
    <row r="206" spans="1:34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Q206" s="6"/>
      <c r="R206" s="6"/>
      <c r="AG206" s="6"/>
      <c r="AH206" s="6"/>
    </row>
    <row r="207" spans="1:34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Q207" s="6"/>
      <c r="R207" s="6"/>
      <c r="AG207" s="6"/>
      <c r="AH207" s="6"/>
    </row>
    <row r="208" spans="1:34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Q208" s="6"/>
      <c r="R208" s="6"/>
      <c r="AG208" s="6"/>
      <c r="AH208" s="6"/>
    </row>
    <row r="209" spans="1:34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Q209" s="6"/>
      <c r="R209" s="6"/>
      <c r="AG209" s="6"/>
      <c r="AH209" s="6"/>
    </row>
    <row r="210" spans="1:34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Q210" s="6"/>
      <c r="R210" s="6"/>
      <c r="AG210" s="6"/>
      <c r="AH210" s="6"/>
    </row>
    <row r="211" spans="1:34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Q211" s="6"/>
      <c r="R211" s="6"/>
      <c r="AG211" s="6"/>
      <c r="AH211" s="6"/>
    </row>
    <row r="212" spans="1:34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Q212" s="6"/>
      <c r="R212" s="6"/>
      <c r="AG212" s="6"/>
      <c r="AH212" s="6"/>
    </row>
    <row r="213" spans="1:34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Q213" s="6"/>
      <c r="R213" s="6"/>
      <c r="AG213" s="6"/>
      <c r="AH213" s="6"/>
    </row>
    <row r="214" spans="1:34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Q214" s="6"/>
      <c r="R214" s="6"/>
      <c r="AG214" s="6"/>
      <c r="AH214" s="6"/>
    </row>
    <row r="215" spans="1:34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Q215" s="6"/>
      <c r="R215" s="6"/>
      <c r="AG215" s="6"/>
      <c r="AH215" s="6"/>
    </row>
    <row r="216" spans="1:34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Q216" s="6"/>
      <c r="R216" s="6"/>
      <c r="AG216" s="6"/>
      <c r="AH216" s="6"/>
    </row>
    <row r="217" spans="1:34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Q217" s="6"/>
      <c r="R217" s="6"/>
      <c r="AG217" s="6"/>
      <c r="AH217" s="6"/>
    </row>
    <row r="218" spans="1:34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Q218" s="6"/>
      <c r="R218" s="6"/>
      <c r="AG218" s="6"/>
      <c r="AH218" s="6"/>
    </row>
    <row r="219" spans="1:34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Q219" s="6"/>
      <c r="R219" s="6"/>
      <c r="AG219" s="6"/>
      <c r="AH219" s="6"/>
    </row>
    <row r="220" spans="1:34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Q220" s="6"/>
      <c r="R220" s="6"/>
      <c r="AG220" s="6"/>
      <c r="AH220" s="6"/>
    </row>
    <row r="221" spans="1:34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Q221" s="6"/>
      <c r="R221" s="6"/>
      <c r="AG221" s="6"/>
      <c r="AH221" s="6"/>
    </row>
    <row r="222" spans="1:34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Q222" s="6"/>
      <c r="R222" s="6"/>
      <c r="AG222" s="6"/>
      <c r="AH222" s="6"/>
    </row>
    <row r="223" spans="1:34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Q223" s="6"/>
      <c r="R223" s="6"/>
      <c r="AG223" s="6"/>
      <c r="AH223" s="6"/>
    </row>
    <row r="224" spans="1:34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Q224" s="6"/>
      <c r="R224" s="6"/>
      <c r="AG224" s="6"/>
      <c r="AH224" s="6"/>
    </row>
    <row r="225" spans="1:34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Q225" s="6"/>
      <c r="R225" s="6"/>
      <c r="AG225" s="6"/>
      <c r="AH225" s="6"/>
    </row>
    <row r="226" spans="1:34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Q226" s="6"/>
      <c r="R226" s="6"/>
      <c r="AG226" s="6"/>
      <c r="AH226" s="6"/>
    </row>
    <row r="227" spans="1:34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Q227" s="6"/>
      <c r="R227" s="6"/>
      <c r="AG227" s="6"/>
      <c r="AH227" s="6"/>
    </row>
    <row r="228" spans="1:34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Q228" s="6"/>
      <c r="R228" s="6"/>
      <c r="AG228" s="6"/>
      <c r="AH228" s="6"/>
    </row>
    <row r="229" spans="1:34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Q229" s="6"/>
      <c r="R229" s="6"/>
      <c r="AG229" s="6"/>
      <c r="AH229" s="6"/>
    </row>
    <row r="230" spans="1:34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Q230" s="6"/>
      <c r="R230" s="6"/>
      <c r="AG230" s="6"/>
      <c r="AH230" s="6"/>
    </row>
    <row r="231" spans="1:34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Q231" s="6"/>
      <c r="R231" s="6"/>
      <c r="AG231" s="6"/>
      <c r="AH231" s="6"/>
    </row>
    <row r="232" spans="1:34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Q232" s="6"/>
      <c r="R232" s="6"/>
      <c r="AG232" s="6"/>
      <c r="AH232" s="6"/>
    </row>
    <row r="233" spans="1:34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Q233" s="6"/>
      <c r="R233" s="6"/>
      <c r="AG233" s="6"/>
      <c r="AH233" s="6"/>
    </row>
  </sheetData>
  <mergeCells count="18">
    <mergeCell ref="AG1:AW1"/>
    <mergeCell ref="AG2:AW2"/>
    <mergeCell ref="AG3:AW3"/>
    <mergeCell ref="Q1:AF1"/>
    <mergeCell ref="A2:P2"/>
    <mergeCell ref="Q2:AF2"/>
    <mergeCell ref="A1:P1"/>
    <mergeCell ref="A3:P3"/>
    <mergeCell ref="Q3:AF3"/>
    <mergeCell ref="AG4:AW4"/>
    <mergeCell ref="C5:I5"/>
    <mergeCell ref="J5:P5"/>
    <mergeCell ref="A4:P4"/>
    <mergeCell ref="Q4:AF4"/>
    <mergeCell ref="S5:Y5"/>
    <mergeCell ref="Z5:AF5"/>
    <mergeCell ref="AI5:AO5"/>
    <mergeCell ref="AQ5:AW5"/>
  </mergeCells>
  <pageMargins left="0.12" right="0.5" top="0.13" bottom="0.12" header="0.12" footer="0.12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96"/>
  <sheetViews>
    <sheetView view="pageBreakPreview" topLeftCell="A1325" zoomScaleNormal="96" zoomScaleSheetLayoutView="100" workbookViewId="0">
      <selection activeCell="G33" sqref="G33:H36"/>
    </sheetView>
  </sheetViews>
  <sheetFormatPr defaultRowHeight="15" x14ac:dyDescent="0.25"/>
  <cols>
    <col min="1" max="1" width="14.5703125" customWidth="1"/>
    <col min="2" max="2" width="19.28515625" customWidth="1"/>
    <col min="3" max="3" width="10.28515625" customWidth="1"/>
    <col min="4" max="4" width="21.28515625" customWidth="1"/>
    <col min="5" max="5" width="15" customWidth="1"/>
    <col min="6" max="6" width="12.85546875" customWidth="1"/>
    <col min="7" max="7" width="13.85546875" customWidth="1"/>
    <col min="8" max="8" width="12.85546875" customWidth="1"/>
  </cols>
  <sheetData>
    <row r="1" spans="1:8" ht="22.5" x14ac:dyDescent="0.3">
      <c r="A1" s="480" t="s">
        <v>0</v>
      </c>
      <c r="B1" s="481"/>
      <c r="C1" s="481"/>
      <c r="D1" s="481"/>
      <c r="E1" s="481"/>
      <c r="F1" s="481"/>
      <c r="G1" s="481"/>
      <c r="H1" s="482"/>
    </row>
    <row r="2" spans="1:8" ht="15.75" x14ac:dyDescent="0.25">
      <c r="A2" s="483" t="s">
        <v>1</v>
      </c>
      <c r="B2" s="484"/>
      <c r="C2" s="484"/>
      <c r="D2" s="484"/>
      <c r="E2" s="484"/>
      <c r="F2" s="484"/>
      <c r="G2" s="484"/>
      <c r="H2" s="485"/>
    </row>
    <row r="3" spans="1:8" ht="18.75" x14ac:dyDescent="0.3">
      <c r="A3" s="486" t="s">
        <v>2</v>
      </c>
      <c r="B3" s="487"/>
      <c r="C3" s="487"/>
      <c r="D3" s="487"/>
      <c r="E3" s="487"/>
      <c r="F3" s="487"/>
      <c r="G3" s="487"/>
      <c r="H3" s="488"/>
    </row>
    <row r="4" spans="1:8" ht="15.75" x14ac:dyDescent="0.25">
      <c r="A4" s="483" t="s">
        <v>24</v>
      </c>
      <c r="B4" s="484"/>
      <c r="C4" s="484"/>
      <c r="D4" s="484"/>
      <c r="E4" s="484"/>
      <c r="F4" s="484"/>
      <c r="G4" s="484"/>
      <c r="H4" s="485"/>
    </row>
    <row r="5" spans="1:8" ht="18.75" x14ac:dyDescent="0.3">
      <c r="A5" s="486" t="s">
        <v>412</v>
      </c>
      <c r="B5" s="487"/>
      <c r="C5" s="487"/>
      <c r="D5" s="487"/>
      <c r="E5" s="487"/>
      <c r="F5" s="487"/>
      <c r="G5" s="487"/>
      <c r="H5" s="488"/>
    </row>
    <row r="6" spans="1:8" ht="16.5" x14ac:dyDescent="0.3">
      <c r="A6" s="456" t="s">
        <v>3</v>
      </c>
      <c r="B6" s="456"/>
      <c r="C6" s="140" t="s">
        <v>343</v>
      </c>
      <c r="D6" s="141"/>
      <c r="E6" s="456"/>
      <c r="F6" s="456"/>
      <c r="G6" s="490"/>
      <c r="H6" s="490"/>
    </row>
    <row r="7" spans="1:8" ht="16.5" x14ac:dyDescent="0.3">
      <c r="A7" s="456" t="s">
        <v>4</v>
      </c>
      <c r="B7" s="456"/>
      <c r="C7" s="491" t="s">
        <v>132</v>
      </c>
      <c r="D7" s="491"/>
      <c r="E7" s="492" t="s">
        <v>25</v>
      </c>
      <c r="F7" s="492"/>
      <c r="G7" s="492">
        <v>1</v>
      </c>
      <c r="H7" s="492"/>
    </row>
    <row r="8" spans="1:8" ht="16.5" x14ac:dyDescent="0.3">
      <c r="A8" s="456" t="s">
        <v>5</v>
      </c>
      <c r="B8" s="456"/>
      <c r="C8" s="491" t="s">
        <v>131</v>
      </c>
      <c r="D8" s="491"/>
      <c r="E8" s="456"/>
      <c r="F8" s="456"/>
      <c r="G8" s="456"/>
      <c r="H8" s="456"/>
    </row>
    <row r="9" spans="1:8" ht="16.5" x14ac:dyDescent="0.3">
      <c r="A9" s="456" t="s">
        <v>18</v>
      </c>
      <c r="B9" s="456"/>
      <c r="C9" s="457" t="s">
        <v>135</v>
      </c>
      <c r="D9" s="457"/>
      <c r="E9" s="456" t="s">
        <v>32</v>
      </c>
      <c r="F9" s="456"/>
      <c r="G9" s="458" t="s">
        <v>133</v>
      </c>
      <c r="H9" s="458"/>
    </row>
    <row r="10" spans="1:8" ht="18.75" x14ac:dyDescent="0.3">
      <c r="A10" s="459" t="s">
        <v>6</v>
      </c>
      <c r="B10" s="378"/>
      <c r="C10" s="378"/>
      <c r="D10" s="378"/>
      <c r="E10" s="378"/>
      <c r="F10" s="378"/>
      <c r="G10" s="378"/>
      <c r="H10" s="460"/>
    </row>
    <row r="11" spans="1:8" ht="18.75" x14ac:dyDescent="0.3">
      <c r="A11" s="461" t="s">
        <v>7</v>
      </c>
      <c r="B11" s="410"/>
      <c r="C11" s="410"/>
      <c r="D11" s="410"/>
      <c r="E11" s="410"/>
      <c r="F11" s="410"/>
      <c r="G11" s="410"/>
      <c r="H11" s="462"/>
    </row>
    <row r="12" spans="1:8" ht="15" customHeight="1" x14ac:dyDescent="0.25">
      <c r="A12" s="463" t="s">
        <v>8</v>
      </c>
      <c r="B12" s="464" t="s">
        <v>9</v>
      </c>
      <c r="C12" s="465" t="s">
        <v>28</v>
      </c>
      <c r="D12" s="465" t="s">
        <v>27</v>
      </c>
      <c r="E12" s="465" t="s">
        <v>29</v>
      </c>
      <c r="F12" s="468" t="s">
        <v>30</v>
      </c>
      <c r="G12" s="465" t="s">
        <v>31</v>
      </c>
      <c r="H12" s="471" t="s">
        <v>20</v>
      </c>
    </row>
    <row r="13" spans="1:8" ht="15" customHeight="1" x14ac:dyDescent="0.25">
      <c r="A13" s="463"/>
      <c r="B13" s="464"/>
      <c r="C13" s="466"/>
      <c r="D13" s="466"/>
      <c r="E13" s="466"/>
      <c r="F13" s="469"/>
      <c r="G13" s="466"/>
      <c r="H13" s="472"/>
    </row>
    <row r="14" spans="1:8" ht="22.5" customHeight="1" x14ac:dyDescent="0.25">
      <c r="A14" s="463"/>
      <c r="B14" s="464"/>
      <c r="C14" s="467"/>
      <c r="D14" s="467"/>
      <c r="E14" s="467"/>
      <c r="F14" s="470"/>
      <c r="G14" s="467"/>
      <c r="H14" s="473"/>
    </row>
    <row r="15" spans="1:8" ht="18.75" x14ac:dyDescent="0.3">
      <c r="A15" s="1">
        <v>1</v>
      </c>
      <c r="B15" s="2" t="s">
        <v>11</v>
      </c>
      <c r="C15" s="22">
        <v>7.5</v>
      </c>
      <c r="D15" s="17">
        <v>4</v>
      </c>
      <c r="E15" s="17">
        <v>4.5</v>
      </c>
      <c r="F15" s="22">
        <v>56</v>
      </c>
      <c r="G15" s="22">
        <f>SUM(C15:F15)</f>
        <v>72</v>
      </c>
      <c r="H15" s="80" t="str">
        <f t="shared" ref="H15:H19" si="0">IF(G15&gt;=91,"A1",IF(G15&gt;=81,"A2",IF(G15&gt;=71,"B1",IF(G15&gt;=61,"B2",IF(G15&gt;=51,"C1",IF(G15&gt;=41,"C2",IF(G15&gt;=33,"D","E")))))))</f>
        <v>B1</v>
      </c>
    </row>
    <row r="16" spans="1:8" ht="18.75" x14ac:dyDescent="0.3">
      <c r="A16" s="1">
        <v>2</v>
      </c>
      <c r="B16" s="2" t="s">
        <v>12</v>
      </c>
      <c r="C16" s="28">
        <v>6</v>
      </c>
      <c r="D16" s="17">
        <v>4</v>
      </c>
      <c r="E16" s="17">
        <v>4.5</v>
      </c>
      <c r="F16" s="17">
        <v>44</v>
      </c>
      <c r="G16" s="79">
        <f t="shared" ref="G16:G20" si="1">SUM(C16:F16)</f>
        <v>58.5</v>
      </c>
      <c r="H16" s="80" t="str">
        <f t="shared" si="0"/>
        <v>C1</v>
      </c>
    </row>
    <row r="17" spans="1:8" ht="18.75" x14ac:dyDescent="0.3">
      <c r="A17" s="1">
        <v>3</v>
      </c>
      <c r="B17" s="2" t="s">
        <v>13</v>
      </c>
      <c r="C17" s="17">
        <v>2.75</v>
      </c>
      <c r="D17" s="17">
        <v>4</v>
      </c>
      <c r="E17" s="17">
        <v>4.5</v>
      </c>
      <c r="F17" s="17">
        <v>40</v>
      </c>
      <c r="G17" s="79">
        <f t="shared" si="1"/>
        <v>51.25</v>
      </c>
      <c r="H17" s="80" t="str">
        <f t="shared" si="0"/>
        <v>C1</v>
      </c>
    </row>
    <row r="18" spans="1:8" ht="18.75" x14ac:dyDescent="0.3">
      <c r="A18" s="1">
        <v>4</v>
      </c>
      <c r="B18" s="2" t="s">
        <v>23</v>
      </c>
      <c r="C18" s="17">
        <v>4.75</v>
      </c>
      <c r="D18" s="17">
        <v>4</v>
      </c>
      <c r="E18" s="17">
        <v>3.5</v>
      </c>
      <c r="F18" s="17">
        <v>37.5</v>
      </c>
      <c r="G18" s="79">
        <f t="shared" si="1"/>
        <v>49.75</v>
      </c>
      <c r="H18" s="80" t="str">
        <f t="shared" si="0"/>
        <v>C2</v>
      </c>
    </row>
    <row r="19" spans="1:8" ht="18.75" x14ac:dyDescent="0.3">
      <c r="A19" s="1">
        <v>5</v>
      </c>
      <c r="B19" s="2" t="s">
        <v>26</v>
      </c>
      <c r="C19" s="17">
        <v>6.25</v>
      </c>
      <c r="D19" s="17">
        <v>3</v>
      </c>
      <c r="E19" s="17">
        <v>3</v>
      </c>
      <c r="F19" s="17">
        <v>39</v>
      </c>
      <c r="G19" s="79">
        <f t="shared" si="1"/>
        <v>51.25</v>
      </c>
      <c r="H19" s="80" t="str">
        <f t="shared" si="0"/>
        <v>C1</v>
      </c>
    </row>
    <row r="20" spans="1:8" ht="18.75" x14ac:dyDescent="0.3">
      <c r="A20" s="1">
        <v>6</v>
      </c>
      <c r="B20" s="3" t="s">
        <v>14</v>
      </c>
      <c r="C20" s="17"/>
      <c r="D20" s="17"/>
      <c r="E20" s="17"/>
      <c r="F20" s="17">
        <v>26.5</v>
      </c>
      <c r="G20" s="79">
        <f t="shared" si="1"/>
        <v>26.5</v>
      </c>
      <c r="H20" s="80"/>
    </row>
    <row r="21" spans="1:8" ht="18.75" x14ac:dyDescent="0.3">
      <c r="A21" s="1">
        <v>7</v>
      </c>
      <c r="B21" s="2" t="s">
        <v>21</v>
      </c>
      <c r="C21" s="25"/>
      <c r="D21" s="25"/>
      <c r="E21" s="25"/>
      <c r="F21" s="30">
        <v>26</v>
      </c>
      <c r="G21" s="79"/>
      <c r="H21" s="80"/>
    </row>
    <row r="22" spans="1:8" ht="18.75" x14ac:dyDescent="0.3">
      <c r="A22" s="1">
        <v>8</v>
      </c>
      <c r="B22" s="11" t="s">
        <v>22</v>
      </c>
      <c r="C22" s="26"/>
      <c r="D22" s="26"/>
      <c r="E22" s="26"/>
      <c r="F22" s="31">
        <v>41.5</v>
      </c>
      <c r="G22" s="79"/>
      <c r="H22" s="80"/>
    </row>
    <row r="23" spans="1:8" ht="18.75" x14ac:dyDescent="0.3">
      <c r="A23" s="1">
        <v>9</v>
      </c>
      <c r="B23" s="11" t="s">
        <v>34</v>
      </c>
      <c r="C23" s="26"/>
      <c r="D23" s="26"/>
      <c r="E23" s="26"/>
      <c r="F23" s="31">
        <v>17</v>
      </c>
      <c r="G23" s="79"/>
      <c r="H23" s="80"/>
    </row>
    <row r="24" spans="1:8" ht="18.75" x14ac:dyDescent="0.3">
      <c r="A24" s="4" t="s">
        <v>10</v>
      </c>
      <c r="B24" s="5"/>
      <c r="C24" s="10"/>
      <c r="D24" s="10"/>
      <c r="E24" s="10"/>
      <c r="F24" s="32"/>
      <c r="G24" s="81">
        <f>SUM(G15:G21)</f>
        <v>309.25</v>
      </c>
      <c r="H24" s="82"/>
    </row>
    <row r="25" spans="1:8" ht="18.75" x14ac:dyDescent="0.3">
      <c r="A25" s="4" t="s">
        <v>15</v>
      </c>
      <c r="B25" s="5"/>
      <c r="C25" s="10"/>
      <c r="D25" s="10"/>
      <c r="E25" s="10"/>
      <c r="F25" s="32"/>
      <c r="G25" s="156">
        <f>G24*100/550</f>
        <v>56.227272727272727</v>
      </c>
      <c r="H25" s="82" t="str">
        <f t="shared" ref="H25" si="2">IF(G25&gt;=91,"A1",IF(G25&gt;=81,"A2",IF(G25&gt;=71,"B1",IF(G25&gt;=61,"B2",IF(G25&gt;=51,"C1",IF(G25&gt;=41,"C2",IF(G25&gt;=33,"D","E")))))))</f>
        <v>C1</v>
      </c>
    </row>
    <row r="26" spans="1:8" ht="18.75" x14ac:dyDescent="0.25">
      <c r="A26" s="474" t="s">
        <v>455</v>
      </c>
      <c r="B26" s="475"/>
      <c r="C26" s="475"/>
      <c r="D26" s="475"/>
      <c r="E26" s="475"/>
      <c r="F26" s="475"/>
      <c r="G26" s="475"/>
      <c r="H26" s="476"/>
    </row>
    <row r="27" spans="1:8" ht="23.25" customHeight="1" x14ac:dyDescent="0.25">
      <c r="A27" s="477" t="s">
        <v>376</v>
      </c>
      <c r="B27" s="478"/>
      <c r="C27" s="478"/>
      <c r="D27" s="478"/>
      <c r="E27" s="478"/>
      <c r="F27" s="478"/>
      <c r="G27" s="478"/>
      <c r="H27" s="479"/>
    </row>
    <row r="28" spans="1:8" ht="18.75" x14ac:dyDescent="0.3">
      <c r="A28" s="423" t="s">
        <v>377</v>
      </c>
      <c r="B28" s="424"/>
      <c r="C28" s="424"/>
      <c r="D28" s="424"/>
      <c r="E28" s="424"/>
      <c r="F28" s="424"/>
      <c r="G28" s="424"/>
      <c r="H28" s="425"/>
    </row>
    <row r="29" spans="1:8" ht="18.75" x14ac:dyDescent="0.3">
      <c r="A29" s="423" t="s">
        <v>378</v>
      </c>
      <c r="B29" s="424"/>
      <c r="C29" s="424"/>
      <c r="D29" s="424"/>
      <c r="E29" s="424"/>
      <c r="F29" s="451"/>
      <c r="G29" s="452" t="s">
        <v>379</v>
      </c>
      <c r="H29" s="425"/>
    </row>
    <row r="30" spans="1:8" ht="18.75" x14ac:dyDescent="0.3">
      <c r="A30" s="426" t="s">
        <v>380</v>
      </c>
      <c r="B30" s="427"/>
      <c r="C30" s="427"/>
      <c r="D30" s="427"/>
      <c r="E30" s="427"/>
      <c r="F30" s="453"/>
      <c r="G30" s="454" t="s">
        <v>402</v>
      </c>
      <c r="H30" s="455"/>
    </row>
    <row r="31" spans="1:8" ht="18.75" x14ac:dyDescent="0.3">
      <c r="A31" s="423" t="s">
        <v>381</v>
      </c>
      <c r="B31" s="424"/>
      <c r="C31" s="424"/>
      <c r="D31" s="424"/>
      <c r="E31" s="424"/>
      <c r="F31" s="451"/>
      <c r="G31" s="452"/>
      <c r="H31" s="425"/>
    </row>
    <row r="32" spans="1:8" ht="18.75" x14ac:dyDescent="0.3">
      <c r="A32" s="423" t="s">
        <v>378</v>
      </c>
      <c r="B32" s="424"/>
      <c r="C32" s="424"/>
      <c r="D32" s="424"/>
      <c r="E32" s="424"/>
      <c r="F32" s="451"/>
      <c r="G32" s="452" t="s">
        <v>379</v>
      </c>
      <c r="H32" s="425"/>
    </row>
    <row r="33" spans="1:8" ht="18.75" x14ac:dyDescent="0.3">
      <c r="A33" s="426" t="s">
        <v>382</v>
      </c>
      <c r="B33" s="427"/>
      <c r="C33" s="427"/>
      <c r="D33" s="427"/>
      <c r="E33" s="427"/>
      <c r="F33" s="453"/>
      <c r="G33" s="452" t="s">
        <v>397</v>
      </c>
      <c r="H33" s="425"/>
    </row>
    <row r="34" spans="1:8" ht="18.75" x14ac:dyDescent="0.3">
      <c r="A34" s="426" t="s">
        <v>383</v>
      </c>
      <c r="B34" s="427"/>
      <c r="C34" s="427"/>
      <c r="D34" s="427"/>
      <c r="E34" s="427"/>
      <c r="F34" s="453"/>
      <c r="G34" s="454" t="s">
        <v>397</v>
      </c>
      <c r="H34" s="455"/>
    </row>
    <row r="35" spans="1:8" ht="18.75" x14ac:dyDescent="0.3">
      <c r="A35" s="426" t="s">
        <v>384</v>
      </c>
      <c r="B35" s="427"/>
      <c r="C35" s="427"/>
      <c r="D35" s="427"/>
      <c r="E35" s="427"/>
      <c r="F35" s="427"/>
      <c r="G35" s="454" t="s">
        <v>402</v>
      </c>
      <c r="H35" s="455"/>
    </row>
    <row r="36" spans="1:8" ht="18.75" x14ac:dyDescent="0.3">
      <c r="A36" s="426" t="s">
        <v>385</v>
      </c>
      <c r="B36" s="427"/>
      <c r="C36" s="427"/>
      <c r="D36" s="427"/>
      <c r="E36" s="427"/>
      <c r="F36" s="427"/>
      <c r="G36" s="454" t="s">
        <v>397</v>
      </c>
      <c r="H36" s="455"/>
    </row>
    <row r="37" spans="1:8" ht="18.75" x14ac:dyDescent="0.3">
      <c r="A37" s="423" t="s">
        <v>386</v>
      </c>
      <c r="B37" s="424"/>
      <c r="C37" s="424"/>
      <c r="D37" s="424"/>
      <c r="E37" s="424"/>
      <c r="F37" s="424"/>
      <c r="G37" s="424"/>
      <c r="H37" s="425"/>
    </row>
    <row r="38" spans="1:8" ht="18.75" x14ac:dyDescent="0.3">
      <c r="A38" s="423" t="s">
        <v>378</v>
      </c>
      <c r="B38" s="424"/>
      <c r="C38" s="424"/>
      <c r="D38" s="424"/>
      <c r="E38" s="424"/>
      <c r="F38" s="424"/>
      <c r="G38" s="424"/>
      <c r="H38" s="425"/>
    </row>
    <row r="39" spans="1:8" ht="18.75" x14ac:dyDescent="0.3">
      <c r="A39" s="426" t="s">
        <v>387</v>
      </c>
      <c r="B39" s="427"/>
      <c r="C39" s="428" t="s">
        <v>437</v>
      </c>
      <c r="D39" s="428"/>
      <c r="E39" s="428"/>
      <c r="F39" s="428"/>
      <c r="G39" s="428"/>
      <c r="H39" s="429"/>
    </row>
    <row r="40" spans="1:8" ht="18.75" x14ac:dyDescent="0.3">
      <c r="A40" s="430" t="s">
        <v>388</v>
      </c>
      <c r="B40" s="431"/>
      <c r="C40" s="432"/>
      <c r="D40" s="432"/>
      <c r="E40" s="432"/>
      <c r="F40" s="432"/>
      <c r="G40" s="432"/>
      <c r="H40" s="433"/>
    </row>
    <row r="41" spans="1:8" ht="18.75" x14ac:dyDescent="0.3">
      <c r="A41" s="434" t="s">
        <v>389</v>
      </c>
      <c r="B41" s="435"/>
      <c r="C41" s="435"/>
      <c r="D41" s="435"/>
      <c r="E41" s="90"/>
      <c r="F41" s="91"/>
      <c r="G41" s="87" t="s">
        <v>390</v>
      </c>
      <c r="H41" s="92"/>
    </row>
    <row r="42" spans="1:8" ht="33.75" customHeight="1" x14ac:dyDescent="0.25">
      <c r="A42" s="436" t="s">
        <v>391</v>
      </c>
      <c r="B42" s="437"/>
      <c r="C42" s="110" t="s">
        <v>20</v>
      </c>
      <c r="D42" s="438" t="s">
        <v>391</v>
      </c>
      <c r="E42" s="437"/>
      <c r="F42" s="110" t="s">
        <v>20</v>
      </c>
      <c r="G42" s="113" t="s">
        <v>392</v>
      </c>
      <c r="H42" s="111" t="s">
        <v>20</v>
      </c>
    </row>
    <row r="43" spans="1:8" ht="18.75" x14ac:dyDescent="0.3">
      <c r="A43" s="439" t="s">
        <v>393</v>
      </c>
      <c r="B43" s="440"/>
      <c r="C43" s="96" t="s">
        <v>394</v>
      </c>
      <c r="D43" s="441" t="s">
        <v>395</v>
      </c>
      <c r="E43" s="440"/>
      <c r="F43" s="96" t="s">
        <v>396</v>
      </c>
      <c r="G43" s="112">
        <v>3</v>
      </c>
      <c r="H43" s="97" t="s">
        <v>397</v>
      </c>
    </row>
    <row r="44" spans="1:8" ht="18.75" x14ac:dyDescent="0.3">
      <c r="A44" s="439" t="s">
        <v>398</v>
      </c>
      <c r="B44" s="440"/>
      <c r="C44" s="96" t="s">
        <v>399</v>
      </c>
      <c r="D44" s="441" t="s">
        <v>400</v>
      </c>
      <c r="E44" s="440"/>
      <c r="F44" s="96" t="s">
        <v>401</v>
      </c>
      <c r="G44" s="112">
        <v>2</v>
      </c>
      <c r="H44" s="97" t="s">
        <v>402</v>
      </c>
    </row>
    <row r="45" spans="1:8" ht="18.75" x14ac:dyDescent="0.3">
      <c r="A45" s="439" t="s">
        <v>403</v>
      </c>
      <c r="B45" s="440"/>
      <c r="C45" s="96" t="s">
        <v>404</v>
      </c>
      <c r="D45" s="441" t="s">
        <v>405</v>
      </c>
      <c r="E45" s="440"/>
      <c r="F45" s="96" t="s">
        <v>406</v>
      </c>
      <c r="G45" s="112">
        <v>1</v>
      </c>
      <c r="H45" s="97" t="s">
        <v>407</v>
      </c>
    </row>
    <row r="46" spans="1:8" ht="18.75" x14ac:dyDescent="0.3">
      <c r="A46" s="442" t="s">
        <v>408</v>
      </c>
      <c r="B46" s="443"/>
      <c r="C46" s="96" t="s">
        <v>409</v>
      </c>
      <c r="D46" s="444" t="s">
        <v>410</v>
      </c>
      <c r="E46" s="445"/>
      <c r="F46" s="98" t="s">
        <v>411</v>
      </c>
      <c r="G46" s="99"/>
      <c r="H46" s="100"/>
    </row>
    <row r="47" spans="1:8" ht="58.5" customHeight="1" thickBot="1" x14ac:dyDescent="0.35">
      <c r="A47" s="446" t="s">
        <v>413</v>
      </c>
      <c r="B47" s="447"/>
      <c r="C47" s="448" t="s">
        <v>33</v>
      </c>
      <c r="D47" s="449"/>
      <c r="E47" s="449"/>
      <c r="F47" s="449"/>
      <c r="G47" s="448" t="s">
        <v>17</v>
      </c>
      <c r="H47" s="450"/>
    </row>
    <row r="51" spans="1:8" ht="15.75" thickBot="1" x14ac:dyDescent="0.3"/>
    <row r="52" spans="1:8" ht="22.5" x14ac:dyDescent="0.3">
      <c r="A52" s="480" t="s">
        <v>0</v>
      </c>
      <c r="B52" s="481"/>
      <c r="C52" s="481"/>
      <c r="D52" s="481"/>
      <c r="E52" s="481"/>
      <c r="F52" s="481"/>
      <c r="G52" s="481"/>
      <c r="H52" s="482"/>
    </row>
    <row r="53" spans="1:8" ht="15.75" x14ac:dyDescent="0.25">
      <c r="A53" s="483" t="s">
        <v>1</v>
      </c>
      <c r="B53" s="484"/>
      <c r="C53" s="484"/>
      <c r="D53" s="484"/>
      <c r="E53" s="484"/>
      <c r="F53" s="484"/>
      <c r="G53" s="484"/>
      <c r="H53" s="485"/>
    </row>
    <row r="54" spans="1:8" ht="18.75" x14ac:dyDescent="0.3">
      <c r="A54" s="486" t="s">
        <v>2</v>
      </c>
      <c r="B54" s="487"/>
      <c r="C54" s="487"/>
      <c r="D54" s="487"/>
      <c r="E54" s="487"/>
      <c r="F54" s="487"/>
      <c r="G54" s="487"/>
      <c r="H54" s="488"/>
    </row>
    <row r="55" spans="1:8" ht="15.75" x14ac:dyDescent="0.25">
      <c r="A55" s="483" t="s">
        <v>24</v>
      </c>
      <c r="B55" s="484"/>
      <c r="C55" s="484"/>
      <c r="D55" s="484"/>
      <c r="E55" s="484"/>
      <c r="F55" s="484"/>
      <c r="G55" s="484"/>
      <c r="H55" s="485"/>
    </row>
    <row r="56" spans="1:8" ht="18.75" x14ac:dyDescent="0.3">
      <c r="A56" s="486" t="s">
        <v>412</v>
      </c>
      <c r="B56" s="487"/>
      <c r="C56" s="487"/>
      <c r="D56" s="487"/>
      <c r="E56" s="487"/>
      <c r="F56" s="487"/>
      <c r="G56" s="487"/>
      <c r="H56" s="488"/>
    </row>
    <row r="57" spans="1:8" ht="16.5" x14ac:dyDescent="0.3">
      <c r="A57" s="456" t="s">
        <v>3</v>
      </c>
      <c r="B57" s="456"/>
      <c r="C57" s="493" t="s">
        <v>343</v>
      </c>
      <c r="D57" s="494"/>
      <c r="E57" s="456"/>
      <c r="F57" s="456"/>
      <c r="G57" s="490"/>
      <c r="H57" s="490"/>
    </row>
    <row r="58" spans="1:8" ht="16.5" x14ac:dyDescent="0.3">
      <c r="A58" s="456" t="s">
        <v>4</v>
      </c>
      <c r="B58" s="456"/>
      <c r="C58" s="491" t="s">
        <v>141</v>
      </c>
      <c r="D58" s="491"/>
      <c r="E58" s="492" t="s">
        <v>25</v>
      </c>
      <c r="F58" s="492"/>
      <c r="G58" s="492">
        <v>2</v>
      </c>
      <c r="H58" s="492"/>
    </row>
    <row r="59" spans="1:8" ht="16.5" x14ac:dyDescent="0.3">
      <c r="A59" s="456" t="s">
        <v>5</v>
      </c>
      <c r="B59" s="456"/>
      <c r="C59" s="491" t="s">
        <v>140</v>
      </c>
      <c r="D59" s="491"/>
      <c r="E59" s="456"/>
      <c r="F59" s="456"/>
      <c r="G59" s="456"/>
      <c r="H59" s="456"/>
    </row>
    <row r="60" spans="1:8" ht="16.5" x14ac:dyDescent="0.3">
      <c r="A60" s="456" t="s">
        <v>18</v>
      </c>
      <c r="B60" s="456"/>
      <c r="C60" s="457" t="s">
        <v>144</v>
      </c>
      <c r="D60" s="457"/>
      <c r="E60" s="456" t="s">
        <v>32</v>
      </c>
      <c r="F60" s="456"/>
      <c r="G60" s="458" t="s">
        <v>142</v>
      </c>
      <c r="H60" s="458"/>
    </row>
    <row r="61" spans="1:8" ht="18.75" x14ac:dyDescent="0.3">
      <c r="A61" s="459" t="s">
        <v>6</v>
      </c>
      <c r="B61" s="378"/>
      <c r="C61" s="378"/>
      <c r="D61" s="378"/>
      <c r="E61" s="378"/>
      <c r="F61" s="378"/>
      <c r="G61" s="378"/>
      <c r="H61" s="460"/>
    </row>
    <row r="62" spans="1:8" ht="18.75" x14ac:dyDescent="0.3">
      <c r="A62" s="461" t="s">
        <v>7</v>
      </c>
      <c r="B62" s="410"/>
      <c r="C62" s="410"/>
      <c r="D62" s="410"/>
      <c r="E62" s="410"/>
      <c r="F62" s="410"/>
      <c r="G62" s="410"/>
      <c r="H62" s="462"/>
    </row>
    <row r="63" spans="1:8" x14ac:dyDescent="0.25">
      <c r="A63" s="463" t="s">
        <v>8</v>
      </c>
      <c r="B63" s="464" t="s">
        <v>9</v>
      </c>
      <c r="C63" s="465" t="s">
        <v>28</v>
      </c>
      <c r="D63" s="465" t="s">
        <v>27</v>
      </c>
      <c r="E63" s="465" t="s">
        <v>29</v>
      </c>
      <c r="F63" s="468" t="s">
        <v>30</v>
      </c>
      <c r="G63" s="465" t="s">
        <v>31</v>
      </c>
      <c r="H63" s="471" t="s">
        <v>20</v>
      </c>
    </row>
    <row r="64" spans="1:8" x14ac:dyDescent="0.25">
      <c r="A64" s="463"/>
      <c r="B64" s="464"/>
      <c r="C64" s="466"/>
      <c r="D64" s="466"/>
      <c r="E64" s="466"/>
      <c r="F64" s="469"/>
      <c r="G64" s="466"/>
      <c r="H64" s="472"/>
    </row>
    <row r="65" spans="1:8" ht="23.25" customHeight="1" x14ac:dyDescent="0.25">
      <c r="A65" s="463"/>
      <c r="B65" s="464"/>
      <c r="C65" s="467"/>
      <c r="D65" s="467"/>
      <c r="E65" s="467"/>
      <c r="F65" s="470"/>
      <c r="G65" s="467"/>
      <c r="H65" s="473"/>
    </row>
    <row r="66" spans="1:8" ht="18.75" x14ac:dyDescent="0.3">
      <c r="A66" s="1">
        <v>1</v>
      </c>
      <c r="B66" s="2" t="s">
        <v>11</v>
      </c>
      <c r="C66" s="22">
        <v>8.5</v>
      </c>
      <c r="D66" s="17">
        <v>4</v>
      </c>
      <c r="E66" s="17">
        <v>4</v>
      </c>
      <c r="F66" s="22">
        <v>50</v>
      </c>
      <c r="G66" s="79">
        <f>SUM(C66:F66)</f>
        <v>66.5</v>
      </c>
      <c r="H66" s="80" t="str">
        <f>IF(G66&gt;=91,"A1",IF(G66&gt;=81,"A2",IF(G66&gt;=71,"B1",IF(G66&gt;=61,"B2",IF(G66&gt;=51,"C1",IF(G66&gt;=41,"C2",IF(G66&gt;=33,"D","E")))))))</f>
        <v>B2</v>
      </c>
    </row>
    <row r="67" spans="1:8" ht="18.75" x14ac:dyDescent="0.3">
      <c r="A67" s="1">
        <v>2</v>
      </c>
      <c r="B67" s="2" t="s">
        <v>12</v>
      </c>
      <c r="C67" s="142">
        <v>7.5</v>
      </c>
      <c r="D67" s="17">
        <v>4</v>
      </c>
      <c r="E67" s="17">
        <v>4</v>
      </c>
      <c r="F67" s="17">
        <v>55</v>
      </c>
      <c r="G67" s="79">
        <f t="shared" ref="G67:G71" si="3">SUM(C67:F67)</f>
        <v>70.5</v>
      </c>
      <c r="H67" s="80" t="str">
        <f t="shared" ref="H67:H70" si="4">IF(G67&gt;=91,"A1",IF(G67&gt;=81,"A2",IF(G67&gt;=71,"B1",IF(G67&gt;=61,"B2",IF(G67&gt;=51,"C1",IF(G67&gt;=41,"C2",IF(G67&gt;=33,"D","E")))))))</f>
        <v>B2</v>
      </c>
    </row>
    <row r="68" spans="1:8" ht="18.75" x14ac:dyDescent="0.3">
      <c r="A68" s="1">
        <v>3</v>
      </c>
      <c r="B68" s="2" t="s">
        <v>13</v>
      </c>
      <c r="C68" s="17">
        <v>8.25</v>
      </c>
      <c r="D68" s="17">
        <v>4</v>
      </c>
      <c r="E68" s="17">
        <v>4</v>
      </c>
      <c r="F68" s="17">
        <v>36.5</v>
      </c>
      <c r="G68" s="79">
        <f t="shared" si="3"/>
        <v>52.75</v>
      </c>
      <c r="H68" s="80" t="str">
        <f t="shared" si="4"/>
        <v>C1</v>
      </c>
    </row>
    <row r="69" spans="1:8" ht="18.75" x14ac:dyDescent="0.3">
      <c r="A69" s="1">
        <v>4</v>
      </c>
      <c r="B69" s="2" t="s">
        <v>23</v>
      </c>
      <c r="C69" s="17">
        <v>8</v>
      </c>
      <c r="D69" s="17">
        <v>4</v>
      </c>
      <c r="E69" s="17">
        <v>4</v>
      </c>
      <c r="F69" s="17">
        <v>60</v>
      </c>
      <c r="G69" s="79">
        <f t="shared" si="3"/>
        <v>76</v>
      </c>
      <c r="H69" s="80" t="str">
        <f t="shared" si="4"/>
        <v>B1</v>
      </c>
    </row>
    <row r="70" spans="1:8" ht="18.75" x14ac:dyDescent="0.3">
      <c r="A70" s="1">
        <v>5</v>
      </c>
      <c r="B70" s="2" t="s">
        <v>26</v>
      </c>
      <c r="C70" s="114">
        <v>9.25</v>
      </c>
      <c r="D70" s="17">
        <v>4</v>
      </c>
      <c r="E70" s="17">
        <v>4</v>
      </c>
      <c r="F70" s="17">
        <v>60</v>
      </c>
      <c r="G70" s="79">
        <f t="shared" si="3"/>
        <v>77.25</v>
      </c>
      <c r="H70" s="80" t="str">
        <f t="shared" si="4"/>
        <v>B1</v>
      </c>
    </row>
    <row r="71" spans="1:8" ht="18.75" x14ac:dyDescent="0.3">
      <c r="A71" s="1">
        <v>6</v>
      </c>
      <c r="B71" s="3" t="s">
        <v>14</v>
      </c>
      <c r="C71" s="17"/>
      <c r="D71" s="17"/>
      <c r="E71" s="17"/>
      <c r="F71" s="17">
        <v>40.5</v>
      </c>
      <c r="G71" s="79">
        <f t="shared" si="3"/>
        <v>40.5</v>
      </c>
      <c r="H71" s="80"/>
    </row>
    <row r="72" spans="1:8" ht="18.75" x14ac:dyDescent="0.3">
      <c r="A72" s="1">
        <v>7</v>
      </c>
      <c r="B72" s="2" t="s">
        <v>21</v>
      </c>
      <c r="C72" s="25"/>
      <c r="D72" s="25"/>
      <c r="E72" s="25"/>
      <c r="F72" s="30" t="s">
        <v>415</v>
      </c>
      <c r="G72" s="79"/>
      <c r="H72" s="80"/>
    </row>
    <row r="73" spans="1:8" ht="18.75" x14ac:dyDescent="0.3">
      <c r="A73" s="1">
        <v>8</v>
      </c>
      <c r="B73" s="11" t="s">
        <v>22</v>
      </c>
      <c r="C73" s="26"/>
      <c r="D73" s="26"/>
      <c r="E73" s="26"/>
      <c r="F73" s="31">
        <v>43.5</v>
      </c>
      <c r="G73" s="79"/>
      <c r="H73" s="80"/>
    </row>
    <row r="74" spans="1:8" ht="18.75" x14ac:dyDescent="0.3">
      <c r="A74" s="1">
        <v>9</v>
      </c>
      <c r="B74" s="11" t="s">
        <v>34</v>
      </c>
      <c r="C74" s="26"/>
      <c r="D74" s="26"/>
      <c r="E74" s="26"/>
      <c r="F74" s="21" t="s">
        <v>415</v>
      </c>
      <c r="G74" s="79"/>
      <c r="H74" s="80"/>
    </row>
    <row r="75" spans="1:8" ht="18.75" x14ac:dyDescent="0.3">
      <c r="A75" s="4" t="s">
        <v>10</v>
      </c>
      <c r="B75" s="5"/>
      <c r="C75" s="10"/>
      <c r="D75" s="10"/>
      <c r="E75" s="10"/>
      <c r="F75" s="32"/>
      <c r="G75" s="81">
        <f>SUM(G66:G71)</f>
        <v>383.5</v>
      </c>
      <c r="H75" s="82"/>
    </row>
    <row r="76" spans="1:8" ht="18.75" x14ac:dyDescent="0.3">
      <c r="A76" s="4" t="s">
        <v>15</v>
      </c>
      <c r="B76" s="5"/>
      <c r="C76" s="10"/>
      <c r="D76" s="10"/>
      <c r="E76" s="10"/>
      <c r="F76" s="32"/>
      <c r="G76" s="83">
        <f>G75*100/550</f>
        <v>69.727272727272734</v>
      </c>
      <c r="H76" s="82" t="str">
        <f t="shared" ref="H76" si="5">IF(G76&gt;=91,"A1",IF(G76&gt;=81,"A2",IF(G76&gt;=71,"B1",IF(G76&gt;=61,"B2",IF(G76&gt;=51,"C1",IF(G76&gt;=41,"C2",IF(G76&gt;=33,"D","E")))))))</f>
        <v>B2</v>
      </c>
    </row>
    <row r="77" spans="1:8" ht="18.75" x14ac:dyDescent="0.25">
      <c r="A77" s="474" t="s">
        <v>456</v>
      </c>
      <c r="B77" s="475"/>
      <c r="C77" s="475"/>
      <c r="D77" s="475"/>
      <c r="E77" s="475"/>
      <c r="F77" s="475"/>
      <c r="G77" s="475"/>
      <c r="H77" s="476"/>
    </row>
    <row r="78" spans="1:8" ht="18.75" x14ac:dyDescent="0.25">
      <c r="A78" s="477" t="s">
        <v>376</v>
      </c>
      <c r="B78" s="478"/>
      <c r="C78" s="478"/>
      <c r="D78" s="478"/>
      <c r="E78" s="478"/>
      <c r="F78" s="478"/>
      <c r="G78" s="478"/>
      <c r="H78" s="479"/>
    </row>
    <row r="79" spans="1:8" ht="18.75" x14ac:dyDescent="0.3">
      <c r="A79" s="423" t="s">
        <v>377</v>
      </c>
      <c r="B79" s="424"/>
      <c r="C79" s="424"/>
      <c r="D79" s="424"/>
      <c r="E79" s="424"/>
      <c r="F79" s="424"/>
      <c r="G79" s="424"/>
      <c r="H79" s="425"/>
    </row>
    <row r="80" spans="1:8" ht="18.75" x14ac:dyDescent="0.3">
      <c r="A80" s="423" t="s">
        <v>378</v>
      </c>
      <c r="B80" s="424"/>
      <c r="C80" s="424"/>
      <c r="D80" s="424"/>
      <c r="E80" s="424"/>
      <c r="F80" s="451"/>
      <c r="G80" s="452" t="s">
        <v>379</v>
      </c>
      <c r="H80" s="425"/>
    </row>
    <row r="81" spans="1:8" ht="18.75" x14ac:dyDescent="0.3">
      <c r="A81" s="426" t="s">
        <v>380</v>
      </c>
      <c r="B81" s="427"/>
      <c r="C81" s="427"/>
      <c r="D81" s="427"/>
      <c r="E81" s="427"/>
      <c r="F81" s="453"/>
      <c r="G81" s="454" t="s">
        <v>407</v>
      </c>
      <c r="H81" s="455"/>
    </row>
    <row r="82" spans="1:8" ht="18.75" x14ac:dyDescent="0.3">
      <c r="A82" s="423" t="s">
        <v>381</v>
      </c>
      <c r="B82" s="424"/>
      <c r="C82" s="424"/>
      <c r="D82" s="424"/>
      <c r="E82" s="424"/>
      <c r="F82" s="451"/>
      <c r="G82" s="452"/>
      <c r="H82" s="425"/>
    </row>
    <row r="83" spans="1:8" ht="18.75" x14ac:dyDescent="0.3">
      <c r="A83" s="423" t="s">
        <v>378</v>
      </c>
      <c r="B83" s="424"/>
      <c r="C83" s="424"/>
      <c r="D83" s="424"/>
      <c r="E83" s="424"/>
      <c r="F83" s="451"/>
      <c r="G83" s="452" t="s">
        <v>379</v>
      </c>
      <c r="H83" s="425"/>
    </row>
    <row r="84" spans="1:8" ht="18.75" x14ac:dyDescent="0.3">
      <c r="A84" s="426" t="s">
        <v>382</v>
      </c>
      <c r="B84" s="427"/>
      <c r="C84" s="427"/>
      <c r="D84" s="427"/>
      <c r="E84" s="427"/>
      <c r="F84" s="453"/>
      <c r="G84" s="452" t="s">
        <v>402</v>
      </c>
      <c r="H84" s="425"/>
    </row>
    <row r="85" spans="1:8" ht="18.75" x14ac:dyDescent="0.3">
      <c r="A85" s="426" t="s">
        <v>383</v>
      </c>
      <c r="B85" s="427"/>
      <c r="C85" s="427"/>
      <c r="D85" s="427"/>
      <c r="E85" s="427"/>
      <c r="F85" s="453"/>
      <c r="G85" s="454" t="s">
        <v>397</v>
      </c>
      <c r="H85" s="455"/>
    </row>
    <row r="86" spans="1:8" ht="18.75" x14ac:dyDescent="0.3">
      <c r="A86" s="426" t="s">
        <v>384</v>
      </c>
      <c r="B86" s="427"/>
      <c r="C86" s="427"/>
      <c r="D86" s="427"/>
      <c r="E86" s="427"/>
      <c r="F86" s="427"/>
      <c r="G86" s="454" t="s">
        <v>407</v>
      </c>
      <c r="H86" s="455"/>
    </row>
    <row r="87" spans="1:8" ht="18.75" x14ac:dyDescent="0.3">
      <c r="A87" s="426" t="s">
        <v>385</v>
      </c>
      <c r="B87" s="427"/>
      <c r="C87" s="427"/>
      <c r="D87" s="427"/>
      <c r="E87" s="427"/>
      <c r="F87" s="427"/>
      <c r="G87" s="454" t="s">
        <v>397</v>
      </c>
      <c r="H87" s="455"/>
    </row>
    <row r="88" spans="1:8" ht="18.75" x14ac:dyDescent="0.3">
      <c r="A88" s="423" t="s">
        <v>386</v>
      </c>
      <c r="B88" s="424"/>
      <c r="C88" s="424"/>
      <c r="D88" s="424"/>
      <c r="E88" s="424"/>
      <c r="F88" s="424"/>
      <c r="G88" s="424"/>
      <c r="H88" s="425"/>
    </row>
    <row r="89" spans="1:8" ht="18.75" x14ac:dyDescent="0.3">
      <c r="A89" s="423" t="s">
        <v>378</v>
      </c>
      <c r="B89" s="424"/>
      <c r="C89" s="424"/>
      <c r="D89" s="424"/>
      <c r="E89" s="424"/>
      <c r="F89" s="424"/>
      <c r="G89" s="424"/>
      <c r="H89" s="425"/>
    </row>
    <row r="90" spans="1:8" ht="18.75" x14ac:dyDescent="0.3">
      <c r="A90" s="426" t="s">
        <v>387</v>
      </c>
      <c r="B90" s="427"/>
      <c r="C90" s="428" t="s">
        <v>438</v>
      </c>
      <c r="D90" s="428"/>
      <c r="E90" s="428"/>
      <c r="F90" s="428"/>
      <c r="G90" s="428"/>
      <c r="H90" s="429"/>
    </row>
    <row r="91" spans="1:8" ht="18.75" x14ac:dyDescent="0.3">
      <c r="A91" s="430" t="s">
        <v>388</v>
      </c>
      <c r="B91" s="431"/>
      <c r="C91" s="432"/>
      <c r="D91" s="432"/>
      <c r="E91" s="432"/>
      <c r="F91" s="432"/>
      <c r="G91" s="432"/>
      <c r="H91" s="433"/>
    </row>
    <row r="92" spans="1:8" ht="18.75" x14ac:dyDescent="0.3">
      <c r="A92" s="434" t="s">
        <v>389</v>
      </c>
      <c r="B92" s="435"/>
      <c r="C92" s="435"/>
      <c r="D92" s="435"/>
      <c r="E92" s="90"/>
      <c r="F92" s="91"/>
      <c r="G92" s="106" t="s">
        <v>390</v>
      </c>
      <c r="H92" s="92"/>
    </row>
    <row r="93" spans="1:8" ht="37.5" x14ac:dyDescent="0.25">
      <c r="A93" s="436" t="s">
        <v>391</v>
      </c>
      <c r="B93" s="437"/>
      <c r="C93" s="110" t="s">
        <v>20</v>
      </c>
      <c r="D93" s="438" t="s">
        <v>391</v>
      </c>
      <c r="E93" s="437"/>
      <c r="F93" s="110" t="s">
        <v>20</v>
      </c>
      <c r="G93" s="113" t="s">
        <v>392</v>
      </c>
      <c r="H93" s="111" t="s">
        <v>20</v>
      </c>
    </row>
    <row r="94" spans="1:8" ht="18.75" x14ac:dyDescent="0.3">
      <c r="A94" s="439" t="s">
        <v>393</v>
      </c>
      <c r="B94" s="440"/>
      <c r="C94" s="107" t="s">
        <v>394</v>
      </c>
      <c r="D94" s="441" t="s">
        <v>395</v>
      </c>
      <c r="E94" s="440"/>
      <c r="F94" s="107" t="s">
        <v>396</v>
      </c>
      <c r="G94" s="112">
        <v>3</v>
      </c>
      <c r="H94" s="97" t="s">
        <v>397</v>
      </c>
    </row>
    <row r="95" spans="1:8" ht="18.75" x14ac:dyDescent="0.3">
      <c r="A95" s="439" t="s">
        <v>398</v>
      </c>
      <c r="B95" s="440"/>
      <c r="C95" s="107" t="s">
        <v>399</v>
      </c>
      <c r="D95" s="441" t="s">
        <v>400</v>
      </c>
      <c r="E95" s="440"/>
      <c r="F95" s="107" t="s">
        <v>401</v>
      </c>
      <c r="G95" s="112">
        <v>2</v>
      </c>
      <c r="H95" s="97" t="s">
        <v>402</v>
      </c>
    </row>
    <row r="96" spans="1:8" ht="18.75" x14ac:dyDescent="0.3">
      <c r="A96" s="439" t="s">
        <v>403</v>
      </c>
      <c r="B96" s="440"/>
      <c r="C96" s="107" t="s">
        <v>404</v>
      </c>
      <c r="D96" s="441" t="s">
        <v>405</v>
      </c>
      <c r="E96" s="440"/>
      <c r="F96" s="107" t="s">
        <v>406</v>
      </c>
      <c r="G96" s="112">
        <v>1</v>
      </c>
      <c r="H96" s="97" t="s">
        <v>407</v>
      </c>
    </row>
    <row r="97" spans="1:8" ht="18.75" x14ac:dyDescent="0.3">
      <c r="A97" s="442" t="s">
        <v>408</v>
      </c>
      <c r="B97" s="443"/>
      <c r="C97" s="107" t="s">
        <v>409</v>
      </c>
      <c r="D97" s="444" t="s">
        <v>410</v>
      </c>
      <c r="E97" s="445"/>
      <c r="F97" s="98" t="s">
        <v>411</v>
      </c>
      <c r="G97" s="99"/>
      <c r="H97" s="100"/>
    </row>
    <row r="98" spans="1:8" ht="48.75" customHeight="1" thickBot="1" x14ac:dyDescent="0.35">
      <c r="A98" s="446" t="s">
        <v>413</v>
      </c>
      <c r="B98" s="447"/>
      <c r="C98" s="448" t="s">
        <v>33</v>
      </c>
      <c r="D98" s="449"/>
      <c r="E98" s="449"/>
      <c r="F98" s="449"/>
      <c r="G98" s="448" t="s">
        <v>17</v>
      </c>
      <c r="H98" s="450"/>
    </row>
    <row r="100" spans="1:8" ht="15.75" thickBot="1" x14ac:dyDescent="0.3"/>
    <row r="101" spans="1:8" ht="22.5" x14ac:dyDescent="0.3">
      <c r="A101" s="480" t="s">
        <v>0</v>
      </c>
      <c r="B101" s="481"/>
      <c r="C101" s="481"/>
      <c r="D101" s="481"/>
      <c r="E101" s="481"/>
      <c r="F101" s="481"/>
      <c r="G101" s="481"/>
      <c r="H101" s="482"/>
    </row>
    <row r="102" spans="1:8" ht="15.75" x14ac:dyDescent="0.25">
      <c r="A102" s="483" t="s">
        <v>1</v>
      </c>
      <c r="B102" s="484"/>
      <c r="C102" s="484"/>
      <c r="D102" s="484"/>
      <c r="E102" s="484"/>
      <c r="F102" s="484"/>
      <c r="G102" s="484"/>
      <c r="H102" s="485"/>
    </row>
    <row r="103" spans="1:8" ht="18.75" x14ac:dyDescent="0.3">
      <c r="A103" s="486" t="s">
        <v>2</v>
      </c>
      <c r="B103" s="487"/>
      <c r="C103" s="487"/>
      <c r="D103" s="487"/>
      <c r="E103" s="487"/>
      <c r="F103" s="487"/>
      <c r="G103" s="487"/>
      <c r="H103" s="488"/>
    </row>
    <row r="104" spans="1:8" ht="15.75" x14ac:dyDescent="0.25">
      <c r="A104" s="483" t="s">
        <v>24</v>
      </c>
      <c r="B104" s="484"/>
      <c r="C104" s="484"/>
      <c r="D104" s="484"/>
      <c r="E104" s="484"/>
      <c r="F104" s="484"/>
      <c r="G104" s="484"/>
      <c r="H104" s="485"/>
    </row>
    <row r="105" spans="1:8" ht="18.75" x14ac:dyDescent="0.3">
      <c r="A105" s="486" t="s">
        <v>412</v>
      </c>
      <c r="B105" s="487"/>
      <c r="C105" s="487"/>
      <c r="D105" s="487"/>
      <c r="E105" s="487"/>
      <c r="F105" s="487"/>
      <c r="G105" s="487"/>
      <c r="H105" s="488"/>
    </row>
    <row r="106" spans="1:8" ht="16.5" x14ac:dyDescent="0.3">
      <c r="A106" s="456" t="s">
        <v>3</v>
      </c>
      <c r="B106" s="456"/>
      <c r="C106" s="489" t="s">
        <v>343</v>
      </c>
      <c r="D106" s="489"/>
      <c r="E106" s="456"/>
      <c r="F106" s="456"/>
      <c r="G106" s="490"/>
      <c r="H106" s="490"/>
    </row>
    <row r="107" spans="1:8" ht="16.5" x14ac:dyDescent="0.3">
      <c r="A107" s="456" t="s">
        <v>4</v>
      </c>
      <c r="B107" s="456"/>
      <c r="C107" s="491" t="s">
        <v>150</v>
      </c>
      <c r="D107" s="491"/>
      <c r="E107" s="492" t="s">
        <v>25</v>
      </c>
      <c r="F107" s="492"/>
      <c r="G107" s="492">
        <v>3</v>
      </c>
      <c r="H107" s="492"/>
    </row>
    <row r="108" spans="1:8" ht="16.5" x14ac:dyDescent="0.3">
      <c r="A108" s="456" t="s">
        <v>5</v>
      </c>
      <c r="B108" s="456"/>
      <c r="C108" s="491" t="s">
        <v>149</v>
      </c>
      <c r="D108" s="491"/>
      <c r="E108" s="456"/>
      <c r="F108" s="456"/>
      <c r="G108" s="456"/>
      <c r="H108" s="456"/>
    </row>
    <row r="109" spans="1:8" ht="16.5" x14ac:dyDescent="0.3">
      <c r="A109" s="456" t="s">
        <v>18</v>
      </c>
      <c r="B109" s="456"/>
      <c r="C109" s="457" t="s">
        <v>153</v>
      </c>
      <c r="D109" s="457"/>
      <c r="E109" s="456" t="s">
        <v>32</v>
      </c>
      <c r="F109" s="456"/>
      <c r="G109" s="458" t="s">
        <v>151</v>
      </c>
      <c r="H109" s="458"/>
    </row>
    <row r="110" spans="1:8" ht="18.75" x14ac:dyDescent="0.3">
      <c r="A110" s="459" t="s">
        <v>6</v>
      </c>
      <c r="B110" s="378"/>
      <c r="C110" s="378"/>
      <c r="D110" s="378"/>
      <c r="E110" s="378"/>
      <c r="F110" s="378"/>
      <c r="G110" s="378"/>
      <c r="H110" s="460"/>
    </row>
    <row r="111" spans="1:8" ht="18.75" x14ac:dyDescent="0.3">
      <c r="A111" s="461" t="s">
        <v>7</v>
      </c>
      <c r="B111" s="410"/>
      <c r="C111" s="410"/>
      <c r="D111" s="410"/>
      <c r="E111" s="410"/>
      <c r="F111" s="410"/>
      <c r="G111" s="410"/>
      <c r="H111" s="462"/>
    </row>
    <row r="112" spans="1:8" x14ac:dyDescent="0.25">
      <c r="A112" s="463" t="s">
        <v>8</v>
      </c>
      <c r="B112" s="464" t="s">
        <v>9</v>
      </c>
      <c r="C112" s="465" t="s">
        <v>28</v>
      </c>
      <c r="D112" s="465" t="s">
        <v>27</v>
      </c>
      <c r="E112" s="465" t="s">
        <v>29</v>
      </c>
      <c r="F112" s="468" t="s">
        <v>30</v>
      </c>
      <c r="G112" s="465" t="s">
        <v>31</v>
      </c>
      <c r="H112" s="471" t="s">
        <v>20</v>
      </c>
    </row>
    <row r="113" spans="1:8" x14ac:dyDescent="0.25">
      <c r="A113" s="463"/>
      <c r="B113" s="464"/>
      <c r="C113" s="466"/>
      <c r="D113" s="466"/>
      <c r="E113" s="466"/>
      <c r="F113" s="469"/>
      <c r="G113" s="466"/>
      <c r="H113" s="472"/>
    </row>
    <row r="114" spans="1:8" ht="23.25" customHeight="1" x14ac:dyDescent="0.25">
      <c r="A114" s="463"/>
      <c r="B114" s="464"/>
      <c r="C114" s="467"/>
      <c r="D114" s="467"/>
      <c r="E114" s="467"/>
      <c r="F114" s="470"/>
      <c r="G114" s="467"/>
      <c r="H114" s="473"/>
    </row>
    <row r="115" spans="1:8" ht="18.75" x14ac:dyDescent="0.3">
      <c r="A115" s="1">
        <v>1</v>
      </c>
      <c r="B115" s="2" t="s">
        <v>11</v>
      </c>
      <c r="C115" s="23">
        <v>4.75</v>
      </c>
      <c r="D115" s="17">
        <v>3.5</v>
      </c>
      <c r="E115" s="17">
        <v>3</v>
      </c>
      <c r="F115" s="23">
        <v>37</v>
      </c>
      <c r="G115" s="79">
        <f>SUM(C115:F115)</f>
        <v>48.25</v>
      </c>
      <c r="H115" s="80" t="str">
        <f>IF(G115&gt;=91,"A1",IF(G115&gt;=81,"A2",IF(G115&gt;=71,"B1",IF(G115&gt;=61,"B2",IF(G115&gt;=51,"C1",IF(G115&gt;=41,"C2",IF(G115&gt;=33,"D","E")))))))</f>
        <v>C2</v>
      </c>
    </row>
    <row r="116" spans="1:8" ht="18.75" x14ac:dyDescent="0.3">
      <c r="A116" s="1">
        <v>2</v>
      </c>
      <c r="B116" s="2" t="s">
        <v>12</v>
      </c>
      <c r="C116" s="143">
        <v>4.25</v>
      </c>
      <c r="D116" s="17">
        <v>3.5</v>
      </c>
      <c r="E116" s="17">
        <v>3</v>
      </c>
      <c r="F116" s="52">
        <v>38.5</v>
      </c>
      <c r="G116" s="79">
        <f t="shared" ref="G116:G120" si="6">SUM(C116:F116)</f>
        <v>49.25</v>
      </c>
      <c r="H116" s="80" t="str">
        <f t="shared" ref="H116:H119" si="7">IF(G116&gt;=91,"A1",IF(G116&gt;=81,"A2",IF(G116&gt;=71,"B1",IF(G116&gt;=61,"B2",IF(G116&gt;=51,"C1",IF(G116&gt;=41,"C2",IF(G116&gt;=33,"D","E")))))))</f>
        <v>C2</v>
      </c>
    </row>
    <row r="117" spans="1:8" ht="18.75" x14ac:dyDescent="0.3">
      <c r="A117" s="1">
        <v>3</v>
      </c>
      <c r="B117" s="2" t="s">
        <v>13</v>
      </c>
      <c r="C117" s="17">
        <v>6.5</v>
      </c>
      <c r="D117" s="17">
        <v>3.5</v>
      </c>
      <c r="E117" s="17">
        <v>3</v>
      </c>
      <c r="F117" s="52">
        <v>63</v>
      </c>
      <c r="G117" s="79">
        <f t="shared" si="6"/>
        <v>76</v>
      </c>
      <c r="H117" s="80" t="str">
        <f t="shared" si="7"/>
        <v>B1</v>
      </c>
    </row>
    <row r="118" spans="1:8" ht="18.75" x14ac:dyDescent="0.3">
      <c r="A118" s="1">
        <v>4</v>
      </c>
      <c r="B118" s="2" t="s">
        <v>23</v>
      </c>
      <c r="C118" s="17">
        <v>6.75</v>
      </c>
      <c r="D118" s="17">
        <v>3.5</v>
      </c>
      <c r="E118" s="17">
        <v>3.5</v>
      </c>
      <c r="F118" s="52">
        <v>54</v>
      </c>
      <c r="G118" s="79">
        <f t="shared" si="6"/>
        <v>67.75</v>
      </c>
      <c r="H118" s="80" t="str">
        <f t="shared" si="7"/>
        <v>B2</v>
      </c>
    </row>
    <row r="119" spans="1:8" ht="18.75" x14ac:dyDescent="0.3">
      <c r="A119" s="1">
        <v>5</v>
      </c>
      <c r="B119" s="2" t="s">
        <v>26</v>
      </c>
      <c r="C119" s="114">
        <v>5.75</v>
      </c>
      <c r="D119" s="17">
        <v>4</v>
      </c>
      <c r="E119" s="17">
        <v>4</v>
      </c>
      <c r="F119" s="52">
        <v>55.5</v>
      </c>
      <c r="G119" s="79">
        <f t="shared" si="6"/>
        <v>69.25</v>
      </c>
      <c r="H119" s="80" t="str">
        <f t="shared" si="7"/>
        <v>B2</v>
      </c>
    </row>
    <row r="120" spans="1:8" ht="18.75" x14ac:dyDescent="0.3">
      <c r="A120" s="1">
        <v>6</v>
      </c>
      <c r="B120" s="3" t="s">
        <v>14</v>
      </c>
      <c r="C120" s="17"/>
      <c r="D120" s="17"/>
      <c r="E120" s="17"/>
      <c r="F120" s="17">
        <v>45</v>
      </c>
      <c r="G120" s="79">
        <f t="shared" si="6"/>
        <v>45</v>
      </c>
      <c r="H120" s="80"/>
    </row>
    <row r="121" spans="1:8" ht="18.75" x14ac:dyDescent="0.3">
      <c r="A121" s="1">
        <v>7</v>
      </c>
      <c r="B121" s="2" t="s">
        <v>21</v>
      </c>
      <c r="C121" s="25"/>
      <c r="D121" s="25"/>
      <c r="E121" s="25"/>
      <c r="F121" s="30">
        <v>34</v>
      </c>
      <c r="G121" s="79"/>
      <c r="H121" s="80"/>
    </row>
    <row r="122" spans="1:8" ht="18.75" x14ac:dyDescent="0.3">
      <c r="A122" s="1">
        <v>8</v>
      </c>
      <c r="B122" s="11" t="s">
        <v>22</v>
      </c>
      <c r="C122" s="26"/>
      <c r="D122" s="26"/>
      <c r="E122" s="26"/>
      <c r="F122" s="31">
        <v>35</v>
      </c>
      <c r="G122" s="79"/>
      <c r="H122" s="80"/>
    </row>
    <row r="123" spans="1:8" ht="18.75" x14ac:dyDescent="0.3">
      <c r="A123" s="1">
        <v>9</v>
      </c>
      <c r="B123" s="11" t="s">
        <v>34</v>
      </c>
      <c r="C123" s="26"/>
      <c r="D123" s="26"/>
      <c r="E123" s="26"/>
      <c r="F123" s="31">
        <v>21</v>
      </c>
      <c r="G123" s="79"/>
      <c r="H123" s="80"/>
    </row>
    <row r="124" spans="1:8" ht="18.75" x14ac:dyDescent="0.3">
      <c r="A124" s="4" t="s">
        <v>10</v>
      </c>
      <c r="B124" s="5"/>
      <c r="C124" s="10"/>
      <c r="D124" s="10"/>
      <c r="E124" s="10"/>
      <c r="F124" s="32"/>
      <c r="G124" s="81">
        <f>SUM(G115:G120)</f>
        <v>355.5</v>
      </c>
      <c r="H124" s="82"/>
    </row>
    <row r="125" spans="1:8" ht="18.75" x14ac:dyDescent="0.3">
      <c r="A125" s="4" t="s">
        <v>15</v>
      </c>
      <c r="B125" s="5"/>
      <c r="C125" s="10"/>
      <c r="D125" s="10"/>
      <c r="E125" s="10"/>
      <c r="F125" s="32"/>
      <c r="G125" s="83">
        <f>G124*100/550</f>
        <v>64.63636363636364</v>
      </c>
      <c r="H125" s="82" t="str">
        <f t="shared" ref="H125" si="8">IF(G125&gt;=91,"A1",IF(G125&gt;=81,"A2",IF(G125&gt;=71,"B1",IF(G125&gt;=61,"B2",IF(G125&gt;=51,"C1",IF(G125&gt;=41,"C2",IF(G125&gt;=33,"D","E")))))))</f>
        <v>B2</v>
      </c>
    </row>
    <row r="126" spans="1:8" ht="18.75" x14ac:dyDescent="0.25">
      <c r="A126" s="474" t="s">
        <v>457</v>
      </c>
      <c r="B126" s="475"/>
      <c r="C126" s="475"/>
      <c r="D126" s="475"/>
      <c r="E126" s="475"/>
      <c r="F126" s="475"/>
      <c r="G126" s="475"/>
      <c r="H126" s="476"/>
    </row>
    <row r="127" spans="1:8" ht="18.75" x14ac:dyDescent="0.25">
      <c r="A127" s="477" t="s">
        <v>376</v>
      </c>
      <c r="B127" s="478"/>
      <c r="C127" s="478"/>
      <c r="D127" s="478"/>
      <c r="E127" s="478"/>
      <c r="F127" s="478"/>
      <c r="G127" s="478"/>
      <c r="H127" s="479"/>
    </row>
    <row r="128" spans="1:8" ht="18.75" x14ac:dyDescent="0.3">
      <c r="A128" s="423" t="s">
        <v>377</v>
      </c>
      <c r="B128" s="424"/>
      <c r="C128" s="424"/>
      <c r="D128" s="424"/>
      <c r="E128" s="424"/>
      <c r="F128" s="424"/>
      <c r="G128" s="424"/>
      <c r="H128" s="425"/>
    </row>
    <row r="129" spans="1:8" ht="18.75" x14ac:dyDescent="0.3">
      <c r="A129" s="423" t="s">
        <v>378</v>
      </c>
      <c r="B129" s="424"/>
      <c r="C129" s="424"/>
      <c r="D129" s="424"/>
      <c r="E129" s="424"/>
      <c r="F129" s="451"/>
      <c r="G129" s="452" t="s">
        <v>379</v>
      </c>
      <c r="H129" s="425"/>
    </row>
    <row r="130" spans="1:8" ht="18.75" x14ac:dyDescent="0.3">
      <c r="A130" s="426" t="s">
        <v>380</v>
      </c>
      <c r="B130" s="427"/>
      <c r="C130" s="427"/>
      <c r="D130" s="427"/>
      <c r="E130" s="427"/>
      <c r="F130" s="453"/>
      <c r="G130" s="454" t="s">
        <v>407</v>
      </c>
      <c r="H130" s="455"/>
    </row>
    <row r="131" spans="1:8" ht="18.75" x14ac:dyDescent="0.3">
      <c r="A131" s="423" t="s">
        <v>381</v>
      </c>
      <c r="B131" s="424"/>
      <c r="C131" s="424"/>
      <c r="D131" s="424"/>
      <c r="E131" s="424"/>
      <c r="F131" s="451"/>
      <c r="G131" s="452"/>
      <c r="H131" s="425"/>
    </row>
    <row r="132" spans="1:8" ht="18.75" x14ac:dyDescent="0.3">
      <c r="A132" s="423" t="s">
        <v>378</v>
      </c>
      <c r="B132" s="424"/>
      <c r="C132" s="424"/>
      <c r="D132" s="424"/>
      <c r="E132" s="424"/>
      <c r="F132" s="451"/>
      <c r="G132" s="452" t="s">
        <v>379</v>
      </c>
      <c r="H132" s="425"/>
    </row>
    <row r="133" spans="1:8" ht="18.75" x14ac:dyDescent="0.3">
      <c r="A133" s="426" t="s">
        <v>382</v>
      </c>
      <c r="B133" s="427"/>
      <c r="C133" s="427"/>
      <c r="D133" s="427"/>
      <c r="E133" s="427"/>
      <c r="F133" s="453"/>
      <c r="G133" s="452" t="s">
        <v>402</v>
      </c>
      <c r="H133" s="425"/>
    </row>
    <row r="134" spans="1:8" ht="18.75" x14ac:dyDescent="0.3">
      <c r="A134" s="426" t="s">
        <v>383</v>
      </c>
      <c r="B134" s="427"/>
      <c r="C134" s="427"/>
      <c r="D134" s="427"/>
      <c r="E134" s="427"/>
      <c r="F134" s="453"/>
      <c r="G134" s="454" t="s">
        <v>397</v>
      </c>
      <c r="H134" s="455"/>
    </row>
    <row r="135" spans="1:8" ht="18.75" x14ac:dyDescent="0.3">
      <c r="A135" s="426" t="s">
        <v>384</v>
      </c>
      <c r="B135" s="427"/>
      <c r="C135" s="427"/>
      <c r="D135" s="427"/>
      <c r="E135" s="427"/>
      <c r="F135" s="427"/>
      <c r="G135" s="454" t="s">
        <v>407</v>
      </c>
      <c r="H135" s="455"/>
    </row>
    <row r="136" spans="1:8" ht="18.75" x14ac:dyDescent="0.3">
      <c r="A136" s="426" t="s">
        <v>385</v>
      </c>
      <c r="B136" s="427"/>
      <c r="C136" s="427"/>
      <c r="D136" s="427"/>
      <c r="E136" s="427"/>
      <c r="F136" s="427"/>
      <c r="G136" s="454" t="s">
        <v>397</v>
      </c>
      <c r="H136" s="455"/>
    </row>
    <row r="137" spans="1:8" ht="18.75" x14ac:dyDescent="0.3">
      <c r="A137" s="423" t="s">
        <v>386</v>
      </c>
      <c r="B137" s="424"/>
      <c r="C137" s="424"/>
      <c r="D137" s="424"/>
      <c r="E137" s="424"/>
      <c r="F137" s="424"/>
      <c r="G137" s="424"/>
      <c r="H137" s="425"/>
    </row>
    <row r="138" spans="1:8" ht="18.75" x14ac:dyDescent="0.3">
      <c r="A138" s="423" t="s">
        <v>378</v>
      </c>
      <c r="B138" s="424"/>
      <c r="C138" s="424"/>
      <c r="D138" s="424"/>
      <c r="E138" s="424"/>
      <c r="F138" s="424"/>
      <c r="G138" s="424"/>
      <c r="H138" s="425"/>
    </row>
    <row r="139" spans="1:8" ht="18.75" x14ac:dyDescent="0.3">
      <c r="A139" s="426" t="s">
        <v>387</v>
      </c>
      <c r="B139" s="427"/>
      <c r="C139" s="428" t="s">
        <v>439</v>
      </c>
      <c r="D139" s="428"/>
      <c r="E139" s="428"/>
      <c r="F139" s="428"/>
      <c r="G139" s="428"/>
      <c r="H139" s="429"/>
    </row>
    <row r="140" spans="1:8" ht="18.75" x14ac:dyDescent="0.3">
      <c r="A140" s="430" t="s">
        <v>388</v>
      </c>
      <c r="B140" s="431"/>
      <c r="C140" s="432"/>
      <c r="D140" s="432"/>
      <c r="E140" s="432"/>
      <c r="F140" s="432"/>
      <c r="G140" s="432"/>
      <c r="H140" s="433"/>
    </row>
    <row r="141" spans="1:8" ht="18.75" x14ac:dyDescent="0.3">
      <c r="A141" s="434" t="s">
        <v>389</v>
      </c>
      <c r="B141" s="435"/>
      <c r="C141" s="435"/>
      <c r="D141" s="435"/>
      <c r="E141" s="90"/>
      <c r="F141" s="91"/>
      <c r="G141" s="106" t="s">
        <v>390</v>
      </c>
      <c r="H141" s="92"/>
    </row>
    <row r="142" spans="1:8" ht="37.5" x14ac:dyDescent="0.25">
      <c r="A142" s="436" t="s">
        <v>391</v>
      </c>
      <c r="B142" s="437"/>
      <c r="C142" s="110" t="s">
        <v>20</v>
      </c>
      <c r="D142" s="438" t="s">
        <v>391</v>
      </c>
      <c r="E142" s="437"/>
      <c r="F142" s="110" t="s">
        <v>20</v>
      </c>
      <c r="G142" s="113" t="s">
        <v>392</v>
      </c>
      <c r="H142" s="111" t="s">
        <v>20</v>
      </c>
    </row>
    <row r="143" spans="1:8" ht="18.75" x14ac:dyDescent="0.3">
      <c r="A143" s="439" t="s">
        <v>393</v>
      </c>
      <c r="B143" s="440"/>
      <c r="C143" s="107" t="s">
        <v>394</v>
      </c>
      <c r="D143" s="441" t="s">
        <v>395</v>
      </c>
      <c r="E143" s="440"/>
      <c r="F143" s="107" t="s">
        <v>396</v>
      </c>
      <c r="G143" s="112">
        <v>3</v>
      </c>
      <c r="H143" s="97" t="s">
        <v>397</v>
      </c>
    </row>
    <row r="144" spans="1:8" ht="18.75" x14ac:dyDescent="0.3">
      <c r="A144" s="439" t="s">
        <v>398</v>
      </c>
      <c r="B144" s="440"/>
      <c r="C144" s="107" t="s">
        <v>399</v>
      </c>
      <c r="D144" s="441" t="s">
        <v>400</v>
      </c>
      <c r="E144" s="440"/>
      <c r="F144" s="107" t="s">
        <v>401</v>
      </c>
      <c r="G144" s="112">
        <v>2</v>
      </c>
      <c r="H144" s="97" t="s">
        <v>402</v>
      </c>
    </row>
    <row r="145" spans="1:8" ht="18.75" x14ac:dyDescent="0.3">
      <c r="A145" s="439" t="s">
        <v>403</v>
      </c>
      <c r="B145" s="440"/>
      <c r="C145" s="107" t="s">
        <v>404</v>
      </c>
      <c r="D145" s="441" t="s">
        <v>405</v>
      </c>
      <c r="E145" s="440"/>
      <c r="F145" s="107" t="s">
        <v>406</v>
      </c>
      <c r="G145" s="112">
        <v>1</v>
      </c>
      <c r="H145" s="97" t="s">
        <v>407</v>
      </c>
    </row>
    <row r="146" spans="1:8" ht="18.75" x14ac:dyDescent="0.3">
      <c r="A146" s="442" t="s">
        <v>408</v>
      </c>
      <c r="B146" s="443"/>
      <c r="C146" s="107" t="s">
        <v>409</v>
      </c>
      <c r="D146" s="444" t="s">
        <v>410</v>
      </c>
      <c r="E146" s="445"/>
      <c r="F146" s="98" t="s">
        <v>411</v>
      </c>
      <c r="G146" s="99"/>
      <c r="H146" s="100"/>
    </row>
    <row r="147" spans="1:8" ht="19.5" thickBot="1" x14ac:dyDescent="0.35">
      <c r="A147" s="446" t="s">
        <v>413</v>
      </c>
      <c r="B147" s="447"/>
      <c r="C147" s="448" t="s">
        <v>33</v>
      </c>
      <c r="D147" s="449"/>
      <c r="E147" s="449"/>
      <c r="F147" s="449"/>
      <c r="G147" s="448" t="s">
        <v>17</v>
      </c>
      <c r="H147" s="450"/>
    </row>
    <row r="150" spans="1:8" ht="15.75" thickBot="1" x14ac:dyDescent="0.3"/>
    <row r="151" spans="1:8" ht="22.5" x14ac:dyDescent="0.3">
      <c r="A151" s="480" t="s">
        <v>0</v>
      </c>
      <c r="B151" s="481"/>
      <c r="C151" s="481"/>
      <c r="D151" s="481"/>
      <c r="E151" s="481"/>
      <c r="F151" s="481"/>
      <c r="G151" s="481"/>
      <c r="H151" s="482"/>
    </row>
    <row r="152" spans="1:8" ht="15.75" x14ac:dyDescent="0.25">
      <c r="A152" s="483" t="s">
        <v>1</v>
      </c>
      <c r="B152" s="484"/>
      <c r="C152" s="484"/>
      <c r="D152" s="484"/>
      <c r="E152" s="484"/>
      <c r="F152" s="484"/>
      <c r="G152" s="484"/>
      <c r="H152" s="485"/>
    </row>
    <row r="153" spans="1:8" ht="18.75" x14ac:dyDescent="0.3">
      <c r="A153" s="486" t="s">
        <v>2</v>
      </c>
      <c r="B153" s="487"/>
      <c r="C153" s="487"/>
      <c r="D153" s="487"/>
      <c r="E153" s="487"/>
      <c r="F153" s="487"/>
      <c r="G153" s="487"/>
      <c r="H153" s="488"/>
    </row>
    <row r="154" spans="1:8" ht="15.75" x14ac:dyDescent="0.25">
      <c r="A154" s="483" t="s">
        <v>24</v>
      </c>
      <c r="B154" s="484"/>
      <c r="C154" s="484"/>
      <c r="D154" s="484"/>
      <c r="E154" s="484"/>
      <c r="F154" s="484"/>
      <c r="G154" s="484"/>
      <c r="H154" s="485"/>
    </row>
    <row r="155" spans="1:8" ht="18.75" x14ac:dyDescent="0.3">
      <c r="A155" s="486" t="s">
        <v>412</v>
      </c>
      <c r="B155" s="487"/>
      <c r="C155" s="487"/>
      <c r="D155" s="487"/>
      <c r="E155" s="487"/>
      <c r="F155" s="487"/>
      <c r="G155" s="487"/>
      <c r="H155" s="488"/>
    </row>
    <row r="156" spans="1:8" ht="16.5" x14ac:dyDescent="0.3">
      <c r="A156" s="456" t="s">
        <v>3</v>
      </c>
      <c r="B156" s="456"/>
      <c r="C156" s="489" t="s">
        <v>343</v>
      </c>
      <c r="D156" s="489"/>
      <c r="E156" s="456"/>
      <c r="F156" s="456"/>
      <c r="G156" s="490"/>
      <c r="H156" s="490"/>
    </row>
    <row r="157" spans="1:8" ht="16.5" x14ac:dyDescent="0.3">
      <c r="A157" s="456" t="s">
        <v>4</v>
      </c>
      <c r="B157" s="456"/>
      <c r="C157" s="491" t="s">
        <v>158</v>
      </c>
      <c r="D157" s="491"/>
      <c r="E157" s="492" t="s">
        <v>25</v>
      </c>
      <c r="F157" s="492"/>
      <c r="G157" s="492">
        <v>4</v>
      </c>
      <c r="H157" s="492"/>
    </row>
    <row r="158" spans="1:8" ht="16.5" x14ac:dyDescent="0.3">
      <c r="A158" s="456" t="s">
        <v>5</v>
      </c>
      <c r="B158" s="456"/>
      <c r="C158" s="491" t="s">
        <v>157</v>
      </c>
      <c r="D158" s="491"/>
      <c r="E158" s="456"/>
      <c r="F158" s="456"/>
      <c r="G158" s="456"/>
      <c r="H158" s="456"/>
    </row>
    <row r="159" spans="1:8" ht="16.5" x14ac:dyDescent="0.3">
      <c r="A159" s="456" t="s">
        <v>18</v>
      </c>
      <c r="B159" s="456"/>
      <c r="C159" s="457" t="s">
        <v>161</v>
      </c>
      <c r="D159" s="457"/>
      <c r="E159" s="456" t="s">
        <v>32</v>
      </c>
      <c r="F159" s="456"/>
      <c r="G159" s="458" t="s">
        <v>159</v>
      </c>
      <c r="H159" s="458"/>
    </row>
    <row r="160" spans="1:8" ht="18.75" x14ac:dyDescent="0.3">
      <c r="A160" s="459" t="s">
        <v>6</v>
      </c>
      <c r="B160" s="378"/>
      <c r="C160" s="378"/>
      <c r="D160" s="378"/>
      <c r="E160" s="378"/>
      <c r="F160" s="378"/>
      <c r="G160" s="378"/>
      <c r="H160" s="460"/>
    </row>
    <row r="161" spans="1:8" ht="18.75" x14ac:dyDescent="0.3">
      <c r="A161" s="461" t="s">
        <v>7</v>
      </c>
      <c r="B161" s="410"/>
      <c r="C161" s="410"/>
      <c r="D161" s="410"/>
      <c r="E161" s="410"/>
      <c r="F161" s="410"/>
      <c r="G161" s="410"/>
      <c r="H161" s="462"/>
    </row>
    <row r="162" spans="1:8" x14ac:dyDescent="0.25">
      <c r="A162" s="463" t="s">
        <v>8</v>
      </c>
      <c r="B162" s="464" t="s">
        <v>9</v>
      </c>
      <c r="C162" s="465" t="s">
        <v>28</v>
      </c>
      <c r="D162" s="465" t="s">
        <v>27</v>
      </c>
      <c r="E162" s="465" t="s">
        <v>29</v>
      </c>
      <c r="F162" s="468" t="s">
        <v>30</v>
      </c>
      <c r="G162" s="465" t="s">
        <v>31</v>
      </c>
      <c r="H162" s="471" t="s">
        <v>20</v>
      </c>
    </row>
    <row r="163" spans="1:8" x14ac:dyDescent="0.25">
      <c r="A163" s="463"/>
      <c r="B163" s="464"/>
      <c r="C163" s="466"/>
      <c r="D163" s="466"/>
      <c r="E163" s="466"/>
      <c r="F163" s="469"/>
      <c r="G163" s="466"/>
      <c r="H163" s="472"/>
    </row>
    <row r="164" spans="1:8" x14ac:dyDescent="0.25">
      <c r="A164" s="463"/>
      <c r="B164" s="464"/>
      <c r="C164" s="467"/>
      <c r="D164" s="467"/>
      <c r="E164" s="467"/>
      <c r="F164" s="470"/>
      <c r="G164" s="467"/>
      <c r="H164" s="473"/>
    </row>
    <row r="165" spans="1:8" ht="18.75" x14ac:dyDescent="0.3">
      <c r="A165" s="1">
        <v>1</v>
      </c>
      <c r="B165" s="2" t="s">
        <v>11</v>
      </c>
      <c r="C165" s="23">
        <v>9.5</v>
      </c>
      <c r="D165" s="17">
        <v>5</v>
      </c>
      <c r="E165" s="17">
        <v>5</v>
      </c>
      <c r="F165" s="23">
        <v>77.5</v>
      </c>
      <c r="G165" s="79">
        <f>SUM(C165:F165)</f>
        <v>97</v>
      </c>
      <c r="H165" s="80" t="str">
        <f>IF(G165&gt;=91,"A1",IF(G165&gt;=81,"A2",IF(G165&gt;=71,"B1",IF(G165&gt;=61,"B2",IF(G165&gt;=51,"C1",IF(G165&gt;=41,"C2",IF(G165&gt;=33,"D","E")))))))</f>
        <v>A1</v>
      </c>
    </row>
    <row r="166" spans="1:8" ht="18.75" x14ac:dyDescent="0.3">
      <c r="A166" s="1">
        <v>2</v>
      </c>
      <c r="B166" s="2" t="s">
        <v>12</v>
      </c>
      <c r="C166" s="143">
        <v>9.75</v>
      </c>
      <c r="D166" s="17">
        <v>5</v>
      </c>
      <c r="E166" s="17">
        <v>5</v>
      </c>
      <c r="F166" s="17">
        <v>74</v>
      </c>
      <c r="G166" s="79">
        <f t="shared" ref="G166:G170" si="9">SUM(C166:F166)</f>
        <v>93.75</v>
      </c>
      <c r="H166" s="80" t="str">
        <f t="shared" ref="H166:H169" si="10">IF(G166&gt;=91,"A1",IF(G166&gt;=81,"A2",IF(G166&gt;=71,"B1",IF(G166&gt;=61,"B2",IF(G166&gt;=51,"C1",IF(G166&gt;=41,"C2",IF(G166&gt;=33,"D","E")))))))</f>
        <v>A1</v>
      </c>
    </row>
    <row r="167" spans="1:8" ht="18.75" x14ac:dyDescent="0.3">
      <c r="A167" s="1">
        <v>3</v>
      </c>
      <c r="B167" s="2" t="s">
        <v>13</v>
      </c>
      <c r="C167" s="17">
        <v>9.5</v>
      </c>
      <c r="D167" s="17">
        <v>5</v>
      </c>
      <c r="E167" s="17">
        <v>5</v>
      </c>
      <c r="F167" s="17">
        <v>77</v>
      </c>
      <c r="G167" s="79">
        <f t="shared" si="9"/>
        <v>96.5</v>
      </c>
      <c r="H167" s="80" t="str">
        <f t="shared" si="10"/>
        <v>A1</v>
      </c>
    </row>
    <row r="168" spans="1:8" ht="18.75" x14ac:dyDescent="0.3">
      <c r="A168" s="1">
        <v>4</v>
      </c>
      <c r="B168" s="2" t="s">
        <v>23</v>
      </c>
      <c r="C168" s="17">
        <v>10</v>
      </c>
      <c r="D168" s="17">
        <v>5</v>
      </c>
      <c r="E168" s="17">
        <v>5</v>
      </c>
      <c r="F168" s="17">
        <v>77</v>
      </c>
      <c r="G168" s="79">
        <f t="shared" si="9"/>
        <v>97</v>
      </c>
      <c r="H168" s="80" t="str">
        <f t="shared" si="10"/>
        <v>A1</v>
      </c>
    </row>
    <row r="169" spans="1:8" ht="18.75" x14ac:dyDescent="0.3">
      <c r="A169" s="1">
        <v>5</v>
      </c>
      <c r="B169" s="2" t="s">
        <v>26</v>
      </c>
      <c r="C169" s="114">
        <v>9.5</v>
      </c>
      <c r="D169" s="17">
        <v>5</v>
      </c>
      <c r="E169" s="17">
        <v>5</v>
      </c>
      <c r="F169" s="17">
        <v>78</v>
      </c>
      <c r="G169" s="79">
        <f t="shared" si="9"/>
        <v>97.5</v>
      </c>
      <c r="H169" s="80" t="str">
        <f t="shared" si="10"/>
        <v>A1</v>
      </c>
    </row>
    <row r="170" spans="1:8" ht="18.75" x14ac:dyDescent="0.3">
      <c r="A170" s="1">
        <v>6</v>
      </c>
      <c r="B170" s="3" t="s">
        <v>14</v>
      </c>
      <c r="C170" s="17"/>
      <c r="D170" s="17"/>
      <c r="E170" s="17"/>
      <c r="F170" s="17">
        <v>49</v>
      </c>
      <c r="G170" s="79">
        <f t="shared" si="9"/>
        <v>49</v>
      </c>
      <c r="H170" s="80"/>
    </row>
    <row r="171" spans="1:8" ht="18.75" x14ac:dyDescent="0.3">
      <c r="A171" s="1">
        <v>7</v>
      </c>
      <c r="B171" s="2" t="s">
        <v>21</v>
      </c>
      <c r="C171" s="25"/>
      <c r="D171" s="25"/>
      <c r="E171" s="25"/>
      <c r="F171" s="30">
        <v>48</v>
      </c>
      <c r="G171" s="79"/>
      <c r="H171" s="80"/>
    </row>
    <row r="172" spans="1:8" ht="18.75" x14ac:dyDescent="0.3">
      <c r="A172" s="1">
        <v>8</v>
      </c>
      <c r="B172" s="11" t="s">
        <v>22</v>
      </c>
      <c r="C172" s="26"/>
      <c r="D172" s="26"/>
      <c r="E172" s="26"/>
      <c r="F172" s="31">
        <v>43</v>
      </c>
      <c r="G172" s="79"/>
      <c r="H172" s="80"/>
    </row>
    <row r="173" spans="1:8" ht="18.75" x14ac:dyDescent="0.3">
      <c r="A173" s="1">
        <v>9</v>
      </c>
      <c r="B173" s="11" t="s">
        <v>34</v>
      </c>
      <c r="C173" s="26"/>
      <c r="D173" s="26"/>
      <c r="E173" s="26"/>
      <c r="F173" s="31">
        <v>47</v>
      </c>
      <c r="G173" s="79"/>
      <c r="H173" s="80"/>
    </row>
    <row r="174" spans="1:8" ht="18.75" x14ac:dyDescent="0.3">
      <c r="A174" s="4" t="s">
        <v>10</v>
      </c>
      <c r="B174" s="5"/>
      <c r="C174" s="10"/>
      <c r="D174" s="10"/>
      <c r="E174" s="10"/>
      <c r="F174" s="32"/>
      <c r="G174" s="81">
        <f>SUM(G165:G170)</f>
        <v>530.75</v>
      </c>
      <c r="H174" s="82"/>
    </row>
    <row r="175" spans="1:8" ht="18.75" x14ac:dyDescent="0.3">
      <c r="A175" s="4" t="s">
        <v>15</v>
      </c>
      <c r="B175" s="5"/>
      <c r="C175" s="10"/>
      <c r="D175" s="10"/>
      <c r="E175" s="10"/>
      <c r="F175" s="32"/>
      <c r="G175" s="83">
        <f>G174*100/550</f>
        <v>96.5</v>
      </c>
      <c r="H175" s="82" t="str">
        <f t="shared" ref="H175" si="11">IF(G175&gt;=91,"A1",IF(G175&gt;=81,"A2",IF(G175&gt;=71,"B1",IF(G175&gt;=61,"B2",IF(G175&gt;=51,"C1",IF(G175&gt;=41,"C2",IF(G175&gt;=33,"D","E")))))))</f>
        <v>A1</v>
      </c>
    </row>
    <row r="176" spans="1:8" ht="18.75" x14ac:dyDescent="0.25">
      <c r="A176" s="474" t="s">
        <v>458</v>
      </c>
      <c r="B176" s="475"/>
      <c r="C176" s="475"/>
      <c r="D176" s="475"/>
      <c r="E176" s="475"/>
      <c r="F176" s="475"/>
      <c r="G176" s="475"/>
      <c r="H176" s="476"/>
    </row>
    <row r="177" spans="1:8" ht="18.75" x14ac:dyDescent="0.25">
      <c r="A177" s="477" t="s">
        <v>376</v>
      </c>
      <c r="B177" s="478"/>
      <c r="C177" s="478"/>
      <c r="D177" s="478"/>
      <c r="E177" s="478"/>
      <c r="F177" s="478"/>
      <c r="G177" s="478"/>
      <c r="H177" s="479"/>
    </row>
    <row r="178" spans="1:8" ht="18.75" x14ac:dyDescent="0.3">
      <c r="A178" s="423" t="s">
        <v>377</v>
      </c>
      <c r="B178" s="424"/>
      <c r="C178" s="424"/>
      <c r="D178" s="424"/>
      <c r="E178" s="424"/>
      <c r="F178" s="424"/>
      <c r="G178" s="424"/>
      <c r="H178" s="425"/>
    </row>
    <row r="179" spans="1:8" ht="18.75" x14ac:dyDescent="0.3">
      <c r="A179" s="423" t="s">
        <v>378</v>
      </c>
      <c r="B179" s="424"/>
      <c r="C179" s="424"/>
      <c r="D179" s="424"/>
      <c r="E179" s="424"/>
      <c r="F179" s="451"/>
      <c r="G179" s="452" t="s">
        <v>379</v>
      </c>
      <c r="H179" s="425"/>
    </row>
    <row r="180" spans="1:8" ht="18.75" x14ac:dyDescent="0.3">
      <c r="A180" s="426" t="s">
        <v>380</v>
      </c>
      <c r="B180" s="427"/>
      <c r="C180" s="427"/>
      <c r="D180" s="427"/>
      <c r="E180" s="427"/>
      <c r="F180" s="453"/>
      <c r="G180" s="454" t="s">
        <v>402</v>
      </c>
      <c r="H180" s="455"/>
    </row>
    <row r="181" spans="1:8" ht="18.75" x14ac:dyDescent="0.3">
      <c r="A181" s="423" t="s">
        <v>381</v>
      </c>
      <c r="B181" s="424"/>
      <c r="C181" s="424"/>
      <c r="D181" s="424"/>
      <c r="E181" s="424"/>
      <c r="F181" s="451"/>
      <c r="G181" s="452"/>
      <c r="H181" s="425"/>
    </row>
    <row r="182" spans="1:8" ht="18.75" x14ac:dyDescent="0.3">
      <c r="A182" s="423" t="s">
        <v>378</v>
      </c>
      <c r="B182" s="424"/>
      <c r="C182" s="424"/>
      <c r="D182" s="424"/>
      <c r="E182" s="424"/>
      <c r="F182" s="451"/>
      <c r="G182" s="452" t="s">
        <v>379</v>
      </c>
      <c r="H182" s="425"/>
    </row>
    <row r="183" spans="1:8" ht="18.75" x14ac:dyDescent="0.3">
      <c r="A183" s="426" t="s">
        <v>382</v>
      </c>
      <c r="B183" s="427"/>
      <c r="C183" s="427"/>
      <c r="D183" s="427"/>
      <c r="E183" s="427"/>
      <c r="F183" s="453"/>
      <c r="G183" s="452" t="s">
        <v>402</v>
      </c>
      <c r="H183" s="425"/>
    </row>
    <row r="184" spans="1:8" ht="18.75" x14ac:dyDescent="0.3">
      <c r="A184" s="426" t="s">
        <v>383</v>
      </c>
      <c r="B184" s="427"/>
      <c r="C184" s="427"/>
      <c r="D184" s="427"/>
      <c r="E184" s="427"/>
      <c r="F184" s="453"/>
      <c r="G184" s="454" t="s">
        <v>397</v>
      </c>
      <c r="H184" s="455"/>
    </row>
    <row r="185" spans="1:8" ht="18.75" x14ac:dyDescent="0.3">
      <c r="A185" s="426" t="s">
        <v>384</v>
      </c>
      <c r="B185" s="427"/>
      <c r="C185" s="427"/>
      <c r="D185" s="427"/>
      <c r="E185" s="427"/>
      <c r="F185" s="427"/>
      <c r="G185" s="454" t="s">
        <v>402</v>
      </c>
      <c r="H185" s="455"/>
    </row>
    <row r="186" spans="1:8" ht="18.75" x14ac:dyDescent="0.3">
      <c r="A186" s="426" t="s">
        <v>385</v>
      </c>
      <c r="B186" s="427"/>
      <c r="C186" s="427"/>
      <c r="D186" s="427"/>
      <c r="E186" s="427"/>
      <c r="F186" s="427"/>
      <c r="G186" s="454" t="s">
        <v>397</v>
      </c>
      <c r="H186" s="455"/>
    </row>
    <row r="187" spans="1:8" ht="18.75" x14ac:dyDescent="0.3">
      <c r="A187" s="423" t="s">
        <v>386</v>
      </c>
      <c r="B187" s="424"/>
      <c r="C187" s="424"/>
      <c r="D187" s="424"/>
      <c r="E187" s="424"/>
      <c r="F187" s="424"/>
      <c r="G187" s="424"/>
      <c r="H187" s="425"/>
    </row>
    <row r="188" spans="1:8" ht="18.75" x14ac:dyDescent="0.3">
      <c r="A188" s="423" t="s">
        <v>378</v>
      </c>
      <c r="B188" s="424"/>
      <c r="C188" s="424"/>
      <c r="D188" s="424"/>
      <c r="E188" s="424"/>
      <c r="F188" s="424"/>
      <c r="G188" s="424"/>
      <c r="H188" s="425"/>
    </row>
    <row r="189" spans="1:8" ht="18.75" x14ac:dyDescent="0.3">
      <c r="A189" s="426" t="s">
        <v>387</v>
      </c>
      <c r="B189" s="427"/>
      <c r="C189" s="428" t="s">
        <v>440</v>
      </c>
      <c r="D189" s="428"/>
      <c r="E189" s="428"/>
      <c r="F189" s="428"/>
      <c r="G189" s="428"/>
      <c r="H189" s="429"/>
    </row>
    <row r="190" spans="1:8" ht="18.75" x14ac:dyDescent="0.3">
      <c r="A190" s="430" t="s">
        <v>388</v>
      </c>
      <c r="B190" s="431"/>
      <c r="C190" s="432"/>
      <c r="D190" s="432"/>
      <c r="E190" s="432"/>
      <c r="F190" s="432"/>
      <c r="G190" s="432"/>
      <c r="H190" s="433"/>
    </row>
    <row r="191" spans="1:8" ht="18.75" x14ac:dyDescent="0.3">
      <c r="A191" s="434" t="s">
        <v>389</v>
      </c>
      <c r="B191" s="435"/>
      <c r="C191" s="435"/>
      <c r="D191" s="435"/>
      <c r="E191" s="90"/>
      <c r="F191" s="91"/>
      <c r="G191" s="106" t="s">
        <v>390</v>
      </c>
      <c r="H191" s="92"/>
    </row>
    <row r="192" spans="1:8" ht="37.5" x14ac:dyDescent="0.25">
      <c r="A192" s="436" t="s">
        <v>391</v>
      </c>
      <c r="B192" s="437"/>
      <c r="C192" s="110" t="s">
        <v>20</v>
      </c>
      <c r="D192" s="438" t="s">
        <v>391</v>
      </c>
      <c r="E192" s="437"/>
      <c r="F192" s="110" t="s">
        <v>20</v>
      </c>
      <c r="G192" s="113" t="s">
        <v>392</v>
      </c>
      <c r="H192" s="111" t="s">
        <v>20</v>
      </c>
    </row>
    <row r="193" spans="1:8" ht="18.75" x14ac:dyDescent="0.3">
      <c r="A193" s="439" t="s">
        <v>393</v>
      </c>
      <c r="B193" s="440"/>
      <c r="C193" s="107" t="s">
        <v>394</v>
      </c>
      <c r="D193" s="441" t="s">
        <v>395</v>
      </c>
      <c r="E193" s="440"/>
      <c r="F193" s="107" t="s">
        <v>396</v>
      </c>
      <c r="G193" s="112">
        <v>3</v>
      </c>
      <c r="H193" s="97" t="s">
        <v>397</v>
      </c>
    </row>
    <row r="194" spans="1:8" ht="18.75" x14ac:dyDescent="0.3">
      <c r="A194" s="439" t="s">
        <v>398</v>
      </c>
      <c r="B194" s="440"/>
      <c r="C194" s="107" t="s">
        <v>399</v>
      </c>
      <c r="D194" s="441" t="s">
        <v>400</v>
      </c>
      <c r="E194" s="440"/>
      <c r="F194" s="107" t="s">
        <v>401</v>
      </c>
      <c r="G194" s="112">
        <v>2</v>
      </c>
      <c r="H194" s="97" t="s">
        <v>402</v>
      </c>
    </row>
    <row r="195" spans="1:8" ht="18.75" x14ac:dyDescent="0.3">
      <c r="A195" s="439" t="s">
        <v>403</v>
      </c>
      <c r="B195" s="440"/>
      <c r="C195" s="107" t="s">
        <v>404</v>
      </c>
      <c r="D195" s="441" t="s">
        <v>405</v>
      </c>
      <c r="E195" s="440"/>
      <c r="F195" s="107" t="s">
        <v>406</v>
      </c>
      <c r="G195" s="112">
        <v>1</v>
      </c>
      <c r="H195" s="97" t="s">
        <v>407</v>
      </c>
    </row>
    <row r="196" spans="1:8" ht="18.75" x14ac:dyDescent="0.3">
      <c r="A196" s="442" t="s">
        <v>408</v>
      </c>
      <c r="B196" s="443"/>
      <c r="C196" s="107" t="s">
        <v>409</v>
      </c>
      <c r="D196" s="444" t="s">
        <v>410</v>
      </c>
      <c r="E196" s="445"/>
      <c r="F196" s="98" t="s">
        <v>411</v>
      </c>
      <c r="G196" s="99"/>
      <c r="H196" s="100"/>
    </row>
    <row r="197" spans="1:8" ht="19.5" thickBot="1" x14ac:dyDescent="0.35">
      <c r="A197" s="446" t="s">
        <v>413</v>
      </c>
      <c r="B197" s="447"/>
      <c r="C197" s="448" t="s">
        <v>33</v>
      </c>
      <c r="D197" s="449"/>
      <c r="E197" s="449"/>
      <c r="F197" s="449"/>
      <c r="G197" s="448" t="s">
        <v>17</v>
      </c>
      <c r="H197" s="450"/>
    </row>
    <row r="199" spans="1:8" ht="18.75" x14ac:dyDescent="0.3">
      <c r="A199" s="426" t="s">
        <v>382</v>
      </c>
      <c r="B199" s="427"/>
      <c r="C199" s="427"/>
      <c r="D199" s="427"/>
      <c r="E199" s="427"/>
      <c r="F199" s="453"/>
      <c r="G199" s="106"/>
      <c r="H199" s="88"/>
    </row>
    <row r="200" spans="1:8" ht="18.75" x14ac:dyDescent="0.3">
      <c r="A200" s="426" t="s">
        <v>383</v>
      </c>
      <c r="B200" s="427"/>
      <c r="C200" s="427"/>
      <c r="D200" s="427"/>
      <c r="E200" s="427"/>
      <c r="F200" s="453"/>
      <c r="G200" s="85"/>
      <c r="H200" s="86"/>
    </row>
    <row r="201" spans="1:8" ht="18.75" x14ac:dyDescent="0.3">
      <c r="A201" s="426" t="s">
        <v>384</v>
      </c>
      <c r="B201" s="427"/>
      <c r="C201" s="427"/>
      <c r="D201" s="427"/>
      <c r="E201" s="427"/>
      <c r="F201" s="427"/>
      <c r="G201" s="85"/>
      <c r="H201" s="86"/>
    </row>
    <row r="202" spans="1:8" ht="18.75" x14ac:dyDescent="0.3">
      <c r="A202" s="426" t="s">
        <v>385</v>
      </c>
      <c r="B202" s="427"/>
      <c r="C202" s="427"/>
      <c r="D202" s="427"/>
      <c r="E202" s="427"/>
      <c r="F202" s="427"/>
      <c r="G202" s="85"/>
      <c r="H202" s="86"/>
    </row>
    <row r="203" spans="1:8" ht="18.75" x14ac:dyDescent="0.3">
      <c r="A203" s="423" t="s">
        <v>386</v>
      </c>
      <c r="B203" s="424"/>
      <c r="C203" s="424"/>
      <c r="D203" s="424"/>
      <c r="E203" s="424"/>
      <c r="F203" s="424"/>
      <c r="G203" s="424"/>
      <c r="H203" s="425"/>
    </row>
    <row r="204" spans="1:8" ht="18.75" x14ac:dyDescent="0.3">
      <c r="A204" s="423" t="s">
        <v>378</v>
      </c>
      <c r="B204" s="424"/>
      <c r="C204" s="424"/>
      <c r="D204" s="424"/>
      <c r="E204" s="424"/>
      <c r="F204" s="424"/>
      <c r="G204" s="424"/>
      <c r="H204" s="425"/>
    </row>
    <row r="205" spans="1:8" ht="18.75" x14ac:dyDescent="0.3">
      <c r="A205" s="84" t="s">
        <v>387</v>
      </c>
      <c r="B205" s="452"/>
      <c r="C205" s="424"/>
      <c r="D205" s="424"/>
      <c r="E205" s="424"/>
      <c r="F205" s="424"/>
      <c r="G205" s="424"/>
      <c r="H205" s="425"/>
    </row>
    <row r="206" spans="1:8" ht="18.75" x14ac:dyDescent="0.3">
      <c r="A206" s="89" t="s">
        <v>388</v>
      </c>
      <c r="B206" s="454"/>
      <c r="C206" s="498"/>
      <c r="D206" s="498"/>
      <c r="E206" s="498"/>
      <c r="F206" s="498"/>
      <c r="G206" s="498"/>
      <c r="H206" s="455"/>
    </row>
    <row r="207" spans="1:8" ht="18.75" x14ac:dyDescent="0.3">
      <c r="A207" s="434" t="s">
        <v>389</v>
      </c>
      <c r="B207" s="435"/>
      <c r="C207" s="435"/>
      <c r="D207" s="435"/>
      <c r="E207" s="90"/>
      <c r="F207" s="91"/>
      <c r="G207" s="106" t="s">
        <v>390</v>
      </c>
      <c r="H207" s="92"/>
    </row>
    <row r="208" spans="1:8" ht="18.75" x14ac:dyDescent="0.3">
      <c r="A208" s="105" t="s">
        <v>391</v>
      </c>
      <c r="B208" s="106" t="s">
        <v>20</v>
      </c>
      <c r="C208" s="106" t="s">
        <v>391</v>
      </c>
      <c r="D208" s="106" t="s">
        <v>20</v>
      </c>
      <c r="E208" s="93"/>
      <c r="F208" s="435" t="s">
        <v>392</v>
      </c>
      <c r="G208" s="435"/>
      <c r="H208" s="94" t="s">
        <v>20</v>
      </c>
    </row>
    <row r="209" spans="1:8" ht="18.75" x14ac:dyDescent="0.3">
      <c r="A209" s="95" t="s">
        <v>393</v>
      </c>
      <c r="B209" s="107" t="s">
        <v>394</v>
      </c>
      <c r="C209" s="107" t="s">
        <v>395</v>
      </c>
      <c r="D209" s="107" t="s">
        <v>396</v>
      </c>
      <c r="E209" s="93"/>
      <c r="F209" s="497">
        <v>3</v>
      </c>
      <c r="G209" s="497"/>
      <c r="H209" s="97" t="s">
        <v>397</v>
      </c>
    </row>
    <row r="210" spans="1:8" ht="18.75" x14ac:dyDescent="0.3">
      <c r="A210" s="95" t="s">
        <v>398</v>
      </c>
      <c r="B210" s="107" t="s">
        <v>399</v>
      </c>
      <c r="C210" s="107" t="s">
        <v>400</v>
      </c>
      <c r="D210" s="107" t="s">
        <v>401</v>
      </c>
      <c r="E210" s="93"/>
      <c r="F210" s="497">
        <v>2</v>
      </c>
      <c r="G210" s="497"/>
      <c r="H210" s="97" t="s">
        <v>402</v>
      </c>
    </row>
    <row r="211" spans="1:8" ht="18.75" x14ac:dyDescent="0.3">
      <c r="A211" s="95" t="s">
        <v>403</v>
      </c>
      <c r="B211" s="107" t="s">
        <v>404</v>
      </c>
      <c r="C211" s="107" t="s">
        <v>405</v>
      </c>
      <c r="D211" s="107" t="s">
        <v>406</v>
      </c>
      <c r="E211" s="93"/>
      <c r="F211" s="497">
        <v>1</v>
      </c>
      <c r="G211" s="497"/>
      <c r="H211" s="97" t="s">
        <v>407</v>
      </c>
    </row>
    <row r="212" spans="1:8" ht="18.75" x14ac:dyDescent="0.3">
      <c r="A212" s="95" t="s">
        <v>408</v>
      </c>
      <c r="B212" s="107" t="s">
        <v>409</v>
      </c>
      <c r="C212" s="98" t="s">
        <v>410</v>
      </c>
      <c r="D212" s="98" t="s">
        <v>411</v>
      </c>
      <c r="E212" s="99"/>
      <c r="F212" s="495"/>
      <c r="G212" s="496"/>
      <c r="H212" s="100"/>
    </row>
    <row r="213" spans="1:8" ht="19.5" thickBot="1" x14ac:dyDescent="0.35">
      <c r="A213" s="446" t="s">
        <v>413</v>
      </c>
      <c r="B213" s="447"/>
      <c r="C213" s="448" t="s">
        <v>33</v>
      </c>
      <c r="D213" s="449"/>
      <c r="E213" s="449"/>
      <c r="F213" s="449"/>
      <c r="G213" s="448" t="s">
        <v>17</v>
      </c>
      <c r="H213" s="450"/>
    </row>
    <row r="215" spans="1:8" ht="15.75" thickBot="1" x14ac:dyDescent="0.3"/>
    <row r="216" spans="1:8" ht="22.5" x14ac:dyDescent="0.3">
      <c r="A216" s="480" t="s">
        <v>0</v>
      </c>
      <c r="B216" s="481"/>
      <c r="C216" s="481"/>
      <c r="D216" s="481"/>
      <c r="E216" s="481"/>
      <c r="F216" s="481"/>
      <c r="G216" s="481"/>
      <c r="H216" s="482"/>
    </row>
    <row r="217" spans="1:8" ht="15.75" x14ac:dyDescent="0.25">
      <c r="A217" s="483" t="s">
        <v>1</v>
      </c>
      <c r="B217" s="484"/>
      <c r="C217" s="484"/>
      <c r="D217" s="484"/>
      <c r="E217" s="484"/>
      <c r="F217" s="484"/>
      <c r="G217" s="484"/>
      <c r="H217" s="485"/>
    </row>
    <row r="218" spans="1:8" ht="18.75" x14ac:dyDescent="0.3">
      <c r="A218" s="486" t="s">
        <v>2</v>
      </c>
      <c r="B218" s="487"/>
      <c r="C218" s="487"/>
      <c r="D218" s="487"/>
      <c r="E218" s="487"/>
      <c r="F218" s="487"/>
      <c r="G218" s="487"/>
      <c r="H218" s="488"/>
    </row>
    <row r="219" spans="1:8" ht="15.75" x14ac:dyDescent="0.25">
      <c r="A219" s="483" t="s">
        <v>24</v>
      </c>
      <c r="B219" s="484"/>
      <c r="C219" s="484"/>
      <c r="D219" s="484"/>
      <c r="E219" s="484"/>
      <c r="F219" s="484"/>
      <c r="G219" s="484"/>
      <c r="H219" s="485"/>
    </row>
    <row r="220" spans="1:8" ht="18.75" x14ac:dyDescent="0.3">
      <c r="A220" s="486" t="s">
        <v>412</v>
      </c>
      <c r="B220" s="487"/>
      <c r="C220" s="487"/>
      <c r="D220" s="487"/>
      <c r="E220" s="487"/>
      <c r="F220" s="487"/>
      <c r="G220" s="487"/>
      <c r="H220" s="488"/>
    </row>
    <row r="221" spans="1:8" ht="16.5" x14ac:dyDescent="0.3">
      <c r="A221" s="456" t="s">
        <v>3</v>
      </c>
      <c r="B221" s="456"/>
      <c r="C221" s="489" t="s">
        <v>343</v>
      </c>
      <c r="D221" s="489"/>
      <c r="E221" s="456"/>
      <c r="F221" s="456"/>
      <c r="G221" s="490"/>
      <c r="H221" s="490"/>
    </row>
    <row r="222" spans="1:8" ht="16.5" x14ac:dyDescent="0.3">
      <c r="A222" s="456" t="s">
        <v>4</v>
      </c>
      <c r="B222" s="456"/>
      <c r="C222" s="491" t="s">
        <v>165</v>
      </c>
      <c r="D222" s="491"/>
      <c r="E222" s="492" t="s">
        <v>25</v>
      </c>
      <c r="F222" s="492"/>
      <c r="G222" s="492">
        <v>5</v>
      </c>
      <c r="H222" s="492"/>
    </row>
    <row r="223" spans="1:8" ht="16.5" x14ac:dyDescent="0.3">
      <c r="A223" s="456" t="s">
        <v>5</v>
      </c>
      <c r="B223" s="456"/>
      <c r="C223" s="491" t="s">
        <v>164</v>
      </c>
      <c r="D223" s="491"/>
      <c r="E223" s="456"/>
      <c r="F223" s="456"/>
      <c r="G223" s="456"/>
      <c r="H223" s="456"/>
    </row>
    <row r="224" spans="1:8" ht="16.5" x14ac:dyDescent="0.3">
      <c r="A224" s="456" t="s">
        <v>18</v>
      </c>
      <c r="B224" s="456"/>
      <c r="C224" s="457" t="s">
        <v>167</v>
      </c>
      <c r="D224" s="457"/>
      <c r="E224" s="456" t="s">
        <v>32</v>
      </c>
      <c r="F224" s="456"/>
      <c r="G224" s="458" t="s">
        <v>166</v>
      </c>
      <c r="H224" s="458"/>
    </row>
    <row r="225" spans="1:8" ht="18.75" x14ac:dyDescent="0.3">
      <c r="A225" s="459" t="s">
        <v>6</v>
      </c>
      <c r="B225" s="378"/>
      <c r="C225" s="378"/>
      <c r="D225" s="378"/>
      <c r="E225" s="378"/>
      <c r="F225" s="378"/>
      <c r="G225" s="378"/>
      <c r="H225" s="460"/>
    </row>
    <row r="226" spans="1:8" ht="18.75" x14ac:dyDescent="0.3">
      <c r="A226" s="461" t="s">
        <v>7</v>
      </c>
      <c r="B226" s="410"/>
      <c r="C226" s="410"/>
      <c r="D226" s="410"/>
      <c r="E226" s="410"/>
      <c r="F226" s="410"/>
      <c r="G226" s="410"/>
      <c r="H226" s="462"/>
    </row>
    <row r="227" spans="1:8" x14ac:dyDescent="0.25">
      <c r="A227" s="463" t="s">
        <v>8</v>
      </c>
      <c r="B227" s="464" t="s">
        <v>9</v>
      </c>
      <c r="C227" s="465" t="s">
        <v>28</v>
      </c>
      <c r="D227" s="465" t="s">
        <v>27</v>
      </c>
      <c r="E227" s="465" t="s">
        <v>29</v>
      </c>
      <c r="F227" s="468" t="s">
        <v>30</v>
      </c>
      <c r="G227" s="465" t="s">
        <v>31</v>
      </c>
      <c r="H227" s="471" t="s">
        <v>20</v>
      </c>
    </row>
    <row r="228" spans="1:8" x14ac:dyDescent="0.25">
      <c r="A228" s="463"/>
      <c r="B228" s="464"/>
      <c r="C228" s="466"/>
      <c r="D228" s="466"/>
      <c r="E228" s="466"/>
      <c r="F228" s="469"/>
      <c r="G228" s="466"/>
      <c r="H228" s="472"/>
    </row>
    <row r="229" spans="1:8" x14ac:dyDescent="0.25">
      <c r="A229" s="463"/>
      <c r="B229" s="464"/>
      <c r="C229" s="467"/>
      <c r="D229" s="467"/>
      <c r="E229" s="467"/>
      <c r="F229" s="470"/>
      <c r="G229" s="467"/>
      <c r="H229" s="473"/>
    </row>
    <row r="230" spans="1:8" ht="18.75" x14ac:dyDescent="0.3">
      <c r="A230" s="1">
        <v>1</v>
      </c>
      <c r="B230" s="2" t="s">
        <v>11</v>
      </c>
      <c r="C230" s="23">
        <v>5.75</v>
      </c>
      <c r="D230" s="17">
        <v>4</v>
      </c>
      <c r="E230" s="17">
        <v>3</v>
      </c>
      <c r="F230" s="23">
        <v>42.5</v>
      </c>
      <c r="G230" s="79">
        <f>SUM(C230:F230)</f>
        <v>55.25</v>
      </c>
      <c r="H230" s="80" t="str">
        <f>IF(G230&gt;=91,"A1",IF(G230&gt;=81,"A2",IF(G230&gt;=71,"B1",IF(G230&gt;=61,"B2",IF(G230&gt;=51,"C1",IF(G230&gt;=41,"C2",IF(G230&gt;=33,"D","E")))))))</f>
        <v>C1</v>
      </c>
    </row>
    <row r="231" spans="1:8" ht="18.75" x14ac:dyDescent="0.3">
      <c r="A231" s="1">
        <v>2</v>
      </c>
      <c r="B231" s="2" t="s">
        <v>12</v>
      </c>
      <c r="C231" s="143">
        <v>6.75</v>
      </c>
      <c r="D231" s="17">
        <v>4</v>
      </c>
      <c r="E231" s="17">
        <v>3</v>
      </c>
      <c r="F231" s="17">
        <v>49</v>
      </c>
      <c r="G231" s="79">
        <f t="shared" ref="G231:G235" si="12">SUM(C231:F231)</f>
        <v>62.75</v>
      </c>
      <c r="H231" s="80" t="str">
        <f t="shared" ref="H231:H234" si="13">IF(G231&gt;=91,"A1",IF(G231&gt;=81,"A2",IF(G231&gt;=71,"B1",IF(G231&gt;=61,"B2",IF(G231&gt;=51,"C1",IF(G231&gt;=41,"C2",IF(G231&gt;=33,"D","E")))))))</f>
        <v>B2</v>
      </c>
    </row>
    <row r="232" spans="1:8" ht="18.75" x14ac:dyDescent="0.3">
      <c r="A232" s="1">
        <v>3</v>
      </c>
      <c r="B232" s="2" t="s">
        <v>13</v>
      </c>
      <c r="C232" s="17">
        <v>8</v>
      </c>
      <c r="D232" s="17">
        <v>4</v>
      </c>
      <c r="E232" s="17">
        <v>3</v>
      </c>
      <c r="F232" s="17">
        <v>46</v>
      </c>
      <c r="G232" s="79">
        <f t="shared" si="12"/>
        <v>61</v>
      </c>
      <c r="H232" s="80" t="str">
        <f t="shared" si="13"/>
        <v>B2</v>
      </c>
    </row>
    <row r="233" spans="1:8" ht="18.75" x14ac:dyDescent="0.3">
      <c r="A233" s="1">
        <v>4</v>
      </c>
      <c r="B233" s="2" t="s">
        <v>23</v>
      </c>
      <c r="C233" s="17">
        <v>7</v>
      </c>
      <c r="D233" s="17">
        <v>4</v>
      </c>
      <c r="E233" s="17">
        <v>3.5</v>
      </c>
      <c r="F233" s="17">
        <v>50.5</v>
      </c>
      <c r="G233" s="79">
        <f t="shared" si="12"/>
        <v>65</v>
      </c>
      <c r="H233" s="80" t="str">
        <f t="shared" si="13"/>
        <v>B2</v>
      </c>
    </row>
    <row r="234" spans="1:8" ht="18.75" x14ac:dyDescent="0.3">
      <c r="A234" s="1">
        <v>5</v>
      </c>
      <c r="B234" s="2" t="s">
        <v>26</v>
      </c>
      <c r="C234" s="114">
        <v>8.5</v>
      </c>
      <c r="D234" s="17">
        <v>3</v>
      </c>
      <c r="E234" s="17">
        <v>3</v>
      </c>
      <c r="F234" s="17">
        <v>44</v>
      </c>
      <c r="G234" s="79">
        <f t="shared" si="12"/>
        <v>58.5</v>
      </c>
      <c r="H234" s="80" t="str">
        <f t="shared" si="13"/>
        <v>C1</v>
      </c>
    </row>
    <row r="235" spans="1:8" ht="18.75" x14ac:dyDescent="0.3">
      <c r="A235" s="1">
        <v>6</v>
      </c>
      <c r="B235" s="3" t="s">
        <v>14</v>
      </c>
      <c r="C235" s="17"/>
      <c r="D235" s="17"/>
      <c r="E235" s="17"/>
      <c r="F235" s="17">
        <v>28.5</v>
      </c>
      <c r="G235" s="79">
        <f t="shared" si="12"/>
        <v>28.5</v>
      </c>
      <c r="H235" s="80"/>
    </row>
    <row r="236" spans="1:8" ht="18.75" x14ac:dyDescent="0.3">
      <c r="A236" s="1">
        <v>7</v>
      </c>
      <c r="B236" s="2" t="s">
        <v>21</v>
      </c>
      <c r="C236" s="25"/>
      <c r="D236" s="25"/>
      <c r="E236" s="25"/>
      <c r="F236" s="30">
        <v>30</v>
      </c>
      <c r="G236" s="79"/>
      <c r="H236" s="80"/>
    </row>
    <row r="237" spans="1:8" ht="18.75" x14ac:dyDescent="0.3">
      <c r="A237" s="1">
        <v>8</v>
      </c>
      <c r="B237" s="11" t="s">
        <v>22</v>
      </c>
      <c r="C237" s="26"/>
      <c r="D237" s="26"/>
      <c r="E237" s="26"/>
      <c r="F237" s="31">
        <v>34.5</v>
      </c>
      <c r="G237" s="79"/>
      <c r="H237" s="80"/>
    </row>
    <row r="238" spans="1:8" ht="18.75" x14ac:dyDescent="0.3">
      <c r="A238" s="1">
        <v>9</v>
      </c>
      <c r="B238" s="11" t="s">
        <v>34</v>
      </c>
      <c r="C238" s="26"/>
      <c r="D238" s="26"/>
      <c r="E238" s="26"/>
      <c r="F238" s="31">
        <v>0</v>
      </c>
      <c r="G238" s="79"/>
      <c r="H238" s="80"/>
    </row>
    <row r="239" spans="1:8" ht="18.75" x14ac:dyDescent="0.3">
      <c r="A239" s="4" t="s">
        <v>10</v>
      </c>
      <c r="B239" s="5"/>
      <c r="C239" s="10"/>
      <c r="D239" s="10"/>
      <c r="E239" s="10"/>
      <c r="F239" s="32"/>
      <c r="G239" s="81">
        <f>SUM(G230:G235)</f>
        <v>331</v>
      </c>
      <c r="H239" s="82"/>
    </row>
    <row r="240" spans="1:8" ht="18.75" x14ac:dyDescent="0.3">
      <c r="A240" s="4" t="s">
        <v>15</v>
      </c>
      <c r="B240" s="5"/>
      <c r="C240" s="10"/>
      <c r="D240" s="10"/>
      <c r="E240" s="10"/>
      <c r="F240" s="32"/>
      <c r="G240" s="83">
        <f>G239*100/550</f>
        <v>60.18181818181818</v>
      </c>
      <c r="H240" s="82" t="str">
        <f t="shared" ref="H240" si="14">IF(G240&gt;=91,"A1",IF(G240&gt;=81,"A2",IF(G240&gt;=71,"B1",IF(G240&gt;=61,"B2",IF(G240&gt;=51,"C1",IF(G240&gt;=41,"C2",IF(G240&gt;=33,"D","E")))))))</f>
        <v>C1</v>
      </c>
    </row>
    <row r="241" spans="1:8" ht="18.75" x14ac:dyDescent="0.25">
      <c r="A241" s="474" t="s">
        <v>457</v>
      </c>
      <c r="B241" s="475"/>
      <c r="C241" s="475"/>
      <c r="D241" s="475"/>
      <c r="E241" s="475"/>
      <c r="F241" s="475"/>
      <c r="G241" s="475"/>
      <c r="H241" s="476"/>
    </row>
    <row r="242" spans="1:8" ht="18.75" x14ac:dyDescent="0.25">
      <c r="A242" s="477" t="s">
        <v>376</v>
      </c>
      <c r="B242" s="478"/>
      <c r="C242" s="478"/>
      <c r="D242" s="478"/>
      <c r="E242" s="478"/>
      <c r="F242" s="478"/>
      <c r="G242" s="478"/>
      <c r="H242" s="479"/>
    </row>
    <row r="243" spans="1:8" ht="18.75" x14ac:dyDescent="0.3">
      <c r="A243" s="423" t="s">
        <v>377</v>
      </c>
      <c r="B243" s="424"/>
      <c r="C243" s="424"/>
      <c r="D243" s="424"/>
      <c r="E243" s="424"/>
      <c r="F243" s="424"/>
      <c r="G243" s="424"/>
      <c r="H243" s="425"/>
    </row>
    <row r="244" spans="1:8" ht="18.75" x14ac:dyDescent="0.3">
      <c r="A244" s="423" t="s">
        <v>378</v>
      </c>
      <c r="B244" s="424"/>
      <c r="C244" s="424"/>
      <c r="D244" s="424"/>
      <c r="E244" s="424"/>
      <c r="F244" s="451"/>
      <c r="G244" s="452" t="s">
        <v>379</v>
      </c>
      <c r="H244" s="425"/>
    </row>
    <row r="245" spans="1:8" ht="18.75" x14ac:dyDescent="0.3">
      <c r="A245" s="426" t="s">
        <v>380</v>
      </c>
      <c r="B245" s="427"/>
      <c r="C245" s="427"/>
      <c r="D245" s="427"/>
      <c r="E245" s="427"/>
      <c r="F245" s="453"/>
      <c r="G245" s="454" t="s">
        <v>402</v>
      </c>
      <c r="H245" s="455"/>
    </row>
    <row r="246" spans="1:8" ht="18.75" x14ac:dyDescent="0.3">
      <c r="A246" s="423" t="s">
        <v>381</v>
      </c>
      <c r="B246" s="424"/>
      <c r="C246" s="424"/>
      <c r="D246" s="424"/>
      <c r="E246" s="424"/>
      <c r="F246" s="451"/>
      <c r="G246" s="452"/>
      <c r="H246" s="425"/>
    </row>
    <row r="247" spans="1:8" ht="18.75" x14ac:dyDescent="0.3">
      <c r="A247" s="423" t="s">
        <v>378</v>
      </c>
      <c r="B247" s="424"/>
      <c r="C247" s="424"/>
      <c r="D247" s="424"/>
      <c r="E247" s="424"/>
      <c r="F247" s="451"/>
      <c r="G247" s="452" t="s">
        <v>379</v>
      </c>
      <c r="H247" s="425"/>
    </row>
    <row r="248" spans="1:8" ht="18.75" x14ac:dyDescent="0.3">
      <c r="A248" s="426" t="s">
        <v>382</v>
      </c>
      <c r="B248" s="427"/>
      <c r="C248" s="427"/>
      <c r="D248" s="427"/>
      <c r="E248" s="427"/>
      <c r="F248" s="453"/>
      <c r="G248" s="452" t="s">
        <v>397</v>
      </c>
      <c r="H248" s="425"/>
    </row>
    <row r="249" spans="1:8" ht="18.75" x14ac:dyDescent="0.3">
      <c r="A249" s="426" t="s">
        <v>383</v>
      </c>
      <c r="B249" s="427"/>
      <c r="C249" s="427"/>
      <c r="D249" s="427"/>
      <c r="E249" s="427"/>
      <c r="F249" s="453"/>
      <c r="G249" s="454" t="s">
        <v>397</v>
      </c>
      <c r="H249" s="455"/>
    </row>
    <row r="250" spans="1:8" ht="18.75" x14ac:dyDescent="0.3">
      <c r="A250" s="426" t="s">
        <v>384</v>
      </c>
      <c r="B250" s="427"/>
      <c r="C250" s="427"/>
      <c r="D250" s="427"/>
      <c r="E250" s="427"/>
      <c r="F250" s="427"/>
      <c r="G250" s="454" t="s">
        <v>402</v>
      </c>
      <c r="H250" s="455"/>
    </row>
    <row r="251" spans="1:8" ht="18.75" x14ac:dyDescent="0.3">
      <c r="A251" s="426" t="s">
        <v>385</v>
      </c>
      <c r="B251" s="427"/>
      <c r="C251" s="427"/>
      <c r="D251" s="427"/>
      <c r="E251" s="427"/>
      <c r="F251" s="427"/>
      <c r="G251" s="454" t="s">
        <v>397</v>
      </c>
      <c r="H251" s="455"/>
    </row>
    <row r="252" spans="1:8" ht="18.75" x14ac:dyDescent="0.3">
      <c r="A252" s="423" t="s">
        <v>386</v>
      </c>
      <c r="B252" s="424"/>
      <c r="C252" s="424"/>
      <c r="D252" s="424"/>
      <c r="E252" s="424"/>
      <c r="F252" s="424"/>
      <c r="G252" s="424"/>
      <c r="H252" s="425"/>
    </row>
    <row r="253" spans="1:8" ht="18.75" x14ac:dyDescent="0.3">
      <c r="A253" s="423" t="s">
        <v>378</v>
      </c>
      <c r="B253" s="424"/>
      <c r="C253" s="424"/>
      <c r="D253" s="424"/>
      <c r="E253" s="424"/>
      <c r="F253" s="424"/>
      <c r="G253" s="424"/>
      <c r="H253" s="425"/>
    </row>
    <row r="254" spans="1:8" ht="18.75" x14ac:dyDescent="0.3">
      <c r="A254" s="426" t="s">
        <v>387</v>
      </c>
      <c r="B254" s="427"/>
      <c r="C254" s="428" t="s">
        <v>441</v>
      </c>
      <c r="D254" s="428"/>
      <c r="E254" s="428"/>
      <c r="F254" s="428"/>
      <c r="G254" s="428"/>
      <c r="H254" s="429"/>
    </row>
    <row r="255" spans="1:8" ht="18.75" x14ac:dyDescent="0.3">
      <c r="A255" s="430" t="s">
        <v>388</v>
      </c>
      <c r="B255" s="431"/>
      <c r="C255" s="432"/>
      <c r="D255" s="432"/>
      <c r="E255" s="432"/>
      <c r="F255" s="432"/>
      <c r="G255" s="432"/>
      <c r="H255" s="433"/>
    </row>
    <row r="256" spans="1:8" ht="18.75" x14ac:dyDescent="0.3">
      <c r="A256" s="434" t="s">
        <v>389</v>
      </c>
      <c r="B256" s="435"/>
      <c r="C256" s="435"/>
      <c r="D256" s="435"/>
      <c r="E256" s="90"/>
      <c r="F256" s="91"/>
      <c r="G256" s="106" t="s">
        <v>390</v>
      </c>
      <c r="H256" s="92"/>
    </row>
    <row r="257" spans="1:8" ht="37.5" x14ac:dyDescent="0.25">
      <c r="A257" s="436" t="s">
        <v>391</v>
      </c>
      <c r="B257" s="437"/>
      <c r="C257" s="110" t="s">
        <v>20</v>
      </c>
      <c r="D257" s="438" t="s">
        <v>391</v>
      </c>
      <c r="E257" s="437"/>
      <c r="F257" s="110" t="s">
        <v>20</v>
      </c>
      <c r="G257" s="113" t="s">
        <v>392</v>
      </c>
      <c r="H257" s="111" t="s">
        <v>20</v>
      </c>
    </row>
    <row r="258" spans="1:8" ht="18.75" x14ac:dyDescent="0.3">
      <c r="A258" s="439" t="s">
        <v>393</v>
      </c>
      <c r="B258" s="440"/>
      <c r="C258" s="107" t="s">
        <v>394</v>
      </c>
      <c r="D258" s="441" t="s">
        <v>395</v>
      </c>
      <c r="E258" s="440"/>
      <c r="F258" s="107" t="s">
        <v>396</v>
      </c>
      <c r="G258" s="112">
        <v>3</v>
      </c>
      <c r="H258" s="97" t="s">
        <v>397</v>
      </c>
    </row>
    <row r="259" spans="1:8" ht="18.75" x14ac:dyDescent="0.3">
      <c r="A259" s="439" t="s">
        <v>398</v>
      </c>
      <c r="B259" s="440"/>
      <c r="C259" s="107" t="s">
        <v>399</v>
      </c>
      <c r="D259" s="441" t="s">
        <v>400</v>
      </c>
      <c r="E259" s="440"/>
      <c r="F259" s="107" t="s">
        <v>401</v>
      </c>
      <c r="G259" s="112">
        <v>2</v>
      </c>
      <c r="H259" s="97" t="s">
        <v>402</v>
      </c>
    </row>
    <row r="260" spans="1:8" ht="18.75" x14ac:dyDescent="0.3">
      <c r="A260" s="439" t="s">
        <v>403</v>
      </c>
      <c r="B260" s="440"/>
      <c r="C260" s="107" t="s">
        <v>404</v>
      </c>
      <c r="D260" s="441" t="s">
        <v>405</v>
      </c>
      <c r="E260" s="440"/>
      <c r="F260" s="107" t="s">
        <v>406</v>
      </c>
      <c r="G260" s="112">
        <v>1</v>
      </c>
      <c r="H260" s="97" t="s">
        <v>407</v>
      </c>
    </row>
    <row r="261" spans="1:8" ht="18.75" x14ac:dyDescent="0.3">
      <c r="A261" s="442" t="s">
        <v>408</v>
      </c>
      <c r="B261" s="443"/>
      <c r="C261" s="107" t="s">
        <v>409</v>
      </c>
      <c r="D261" s="444" t="s">
        <v>410</v>
      </c>
      <c r="E261" s="445"/>
      <c r="F261" s="98" t="s">
        <v>411</v>
      </c>
      <c r="G261" s="99"/>
      <c r="H261" s="100"/>
    </row>
    <row r="262" spans="1:8" ht="19.5" thickBot="1" x14ac:dyDescent="0.35">
      <c r="A262" s="446" t="s">
        <v>413</v>
      </c>
      <c r="B262" s="447"/>
      <c r="C262" s="448" t="s">
        <v>33</v>
      </c>
      <c r="D262" s="449"/>
      <c r="E262" s="449"/>
      <c r="F262" s="449"/>
      <c r="G262" s="448" t="s">
        <v>17</v>
      </c>
      <c r="H262" s="450"/>
    </row>
    <row r="264" spans="1:8" ht="15.75" thickBot="1" x14ac:dyDescent="0.3"/>
    <row r="265" spans="1:8" ht="22.5" x14ac:dyDescent="0.3">
      <c r="A265" s="480" t="s">
        <v>0</v>
      </c>
      <c r="B265" s="481"/>
      <c r="C265" s="481"/>
      <c r="D265" s="481"/>
      <c r="E265" s="481"/>
      <c r="F265" s="481"/>
      <c r="G265" s="481"/>
      <c r="H265" s="482"/>
    </row>
    <row r="266" spans="1:8" ht="15.75" x14ac:dyDescent="0.25">
      <c r="A266" s="483" t="s">
        <v>1</v>
      </c>
      <c r="B266" s="484"/>
      <c r="C266" s="484"/>
      <c r="D266" s="484"/>
      <c r="E266" s="484"/>
      <c r="F266" s="484"/>
      <c r="G266" s="484"/>
      <c r="H266" s="485"/>
    </row>
    <row r="267" spans="1:8" ht="18.75" x14ac:dyDescent="0.3">
      <c r="A267" s="486" t="s">
        <v>2</v>
      </c>
      <c r="B267" s="487"/>
      <c r="C267" s="487"/>
      <c r="D267" s="487"/>
      <c r="E267" s="487"/>
      <c r="F267" s="487"/>
      <c r="G267" s="487"/>
      <c r="H267" s="488"/>
    </row>
    <row r="268" spans="1:8" ht="15.75" x14ac:dyDescent="0.25">
      <c r="A268" s="483" t="s">
        <v>24</v>
      </c>
      <c r="B268" s="484"/>
      <c r="C268" s="484"/>
      <c r="D268" s="484"/>
      <c r="E268" s="484"/>
      <c r="F268" s="484"/>
      <c r="G268" s="484"/>
      <c r="H268" s="485"/>
    </row>
    <row r="269" spans="1:8" ht="18.75" x14ac:dyDescent="0.3">
      <c r="A269" s="486" t="s">
        <v>412</v>
      </c>
      <c r="B269" s="487"/>
      <c r="C269" s="487"/>
      <c r="D269" s="487"/>
      <c r="E269" s="487"/>
      <c r="F269" s="487"/>
      <c r="G269" s="487"/>
      <c r="H269" s="488"/>
    </row>
    <row r="270" spans="1:8" ht="16.5" x14ac:dyDescent="0.3">
      <c r="A270" s="456" t="s">
        <v>3</v>
      </c>
      <c r="B270" s="456"/>
      <c r="C270" s="489" t="s">
        <v>343</v>
      </c>
      <c r="D270" s="489"/>
      <c r="E270" s="456"/>
      <c r="F270" s="456"/>
      <c r="G270" s="490"/>
      <c r="H270" s="490"/>
    </row>
    <row r="271" spans="1:8" ht="16.5" x14ac:dyDescent="0.3">
      <c r="A271" s="456" t="s">
        <v>4</v>
      </c>
      <c r="B271" s="456"/>
      <c r="C271" s="491" t="s">
        <v>171</v>
      </c>
      <c r="D271" s="491"/>
      <c r="E271" s="492" t="s">
        <v>25</v>
      </c>
      <c r="F271" s="492"/>
      <c r="G271" s="492">
        <v>6</v>
      </c>
      <c r="H271" s="492"/>
    </row>
    <row r="272" spans="1:8" ht="16.5" x14ac:dyDescent="0.3">
      <c r="A272" s="456" t="s">
        <v>5</v>
      </c>
      <c r="B272" s="456"/>
      <c r="C272" s="491" t="s">
        <v>170</v>
      </c>
      <c r="D272" s="491"/>
      <c r="E272" s="456"/>
      <c r="F272" s="456"/>
      <c r="G272" s="456"/>
      <c r="H272" s="456"/>
    </row>
    <row r="273" spans="1:8" ht="16.5" x14ac:dyDescent="0.3">
      <c r="A273" s="456" t="s">
        <v>18</v>
      </c>
      <c r="B273" s="456"/>
      <c r="C273" s="457" t="s">
        <v>416</v>
      </c>
      <c r="D273" s="457"/>
      <c r="E273" s="456" t="s">
        <v>32</v>
      </c>
      <c r="F273" s="456"/>
      <c r="G273" s="458" t="s">
        <v>417</v>
      </c>
      <c r="H273" s="458"/>
    </row>
    <row r="274" spans="1:8" ht="18.75" x14ac:dyDescent="0.3">
      <c r="A274" s="459" t="s">
        <v>6</v>
      </c>
      <c r="B274" s="378"/>
      <c r="C274" s="378"/>
      <c r="D274" s="378"/>
      <c r="E274" s="378"/>
      <c r="F274" s="378"/>
      <c r="G274" s="378"/>
      <c r="H274" s="460"/>
    </row>
    <row r="275" spans="1:8" ht="18.75" x14ac:dyDescent="0.3">
      <c r="A275" s="461" t="s">
        <v>7</v>
      </c>
      <c r="B275" s="410"/>
      <c r="C275" s="410"/>
      <c r="D275" s="410"/>
      <c r="E275" s="410"/>
      <c r="F275" s="410"/>
      <c r="G275" s="410"/>
      <c r="H275" s="462"/>
    </row>
    <row r="276" spans="1:8" x14ac:dyDescent="0.25">
      <c r="A276" s="463" t="s">
        <v>8</v>
      </c>
      <c r="B276" s="464" t="s">
        <v>9</v>
      </c>
      <c r="C276" s="465" t="s">
        <v>28</v>
      </c>
      <c r="D276" s="465" t="s">
        <v>27</v>
      </c>
      <c r="E276" s="465" t="s">
        <v>29</v>
      </c>
      <c r="F276" s="468" t="s">
        <v>30</v>
      </c>
      <c r="G276" s="465" t="s">
        <v>31</v>
      </c>
      <c r="H276" s="471" t="s">
        <v>20</v>
      </c>
    </row>
    <row r="277" spans="1:8" x14ac:dyDescent="0.25">
      <c r="A277" s="463"/>
      <c r="B277" s="464"/>
      <c r="C277" s="466"/>
      <c r="D277" s="466"/>
      <c r="E277" s="466"/>
      <c r="F277" s="469"/>
      <c r="G277" s="466"/>
      <c r="H277" s="472"/>
    </row>
    <row r="278" spans="1:8" x14ac:dyDescent="0.25">
      <c r="A278" s="463"/>
      <c r="B278" s="464"/>
      <c r="C278" s="467"/>
      <c r="D278" s="467"/>
      <c r="E278" s="467"/>
      <c r="F278" s="470"/>
      <c r="G278" s="467"/>
      <c r="H278" s="473"/>
    </row>
    <row r="279" spans="1:8" ht="18.75" x14ac:dyDescent="0.3">
      <c r="A279" s="1">
        <v>1</v>
      </c>
      <c r="B279" s="2" t="s">
        <v>11</v>
      </c>
      <c r="C279" s="23">
        <v>6.5</v>
      </c>
      <c r="D279" s="17">
        <v>4</v>
      </c>
      <c r="E279" s="17">
        <v>4</v>
      </c>
      <c r="F279" s="23">
        <v>37</v>
      </c>
      <c r="G279" s="79">
        <f>SUM(C279:F279)</f>
        <v>51.5</v>
      </c>
      <c r="H279" s="80" t="str">
        <f>IF(G279&gt;=91,"A1",IF(G279&gt;=81,"A2",IF(G279&gt;=71,"B1",IF(G279&gt;=61,"B2",IF(G279&gt;=51,"C1",IF(G279&gt;=41,"C2",IF(G279&gt;=33,"D","E")))))))</f>
        <v>C1</v>
      </c>
    </row>
    <row r="280" spans="1:8" ht="18.75" x14ac:dyDescent="0.3">
      <c r="A280" s="1">
        <v>2</v>
      </c>
      <c r="B280" s="2" t="s">
        <v>12</v>
      </c>
      <c r="C280" s="143">
        <v>6.5</v>
      </c>
      <c r="D280" s="17">
        <v>4</v>
      </c>
      <c r="E280" s="17">
        <v>4</v>
      </c>
      <c r="F280" s="17">
        <v>37.5</v>
      </c>
      <c r="G280" s="79">
        <f t="shared" ref="G280:G284" si="15">SUM(C280:F280)</f>
        <v>52</v>
      </c>
      <c r="H280" s="80" t="str">
        <f t="shared" ref="H280:H283" si="16">IF(G280&gt;=91,"A1",IF(G280&gt;=81,"A2",IF(G280&gt;=71,"B1",IF(G280&gt;=61,"B2",IF(G280&gt;=51,"C1",IF(G280&gt;=41,"C2",IF(G280&gt;=33,"D","E")))))))</f>
        <v>C1</v>
      </c>
    </row>
    <row r="281" spans="1:8" ht="18.75" x14ac:dyDescent="0.3">
      <c r="A281" s="1">
        <v>3</v>
      </c>
      <c r="B281" s="2" t="s">
        <v>13</v>
      </c>
      <c r="C281" s="17">
        <v>6.5</v>
      </c>
      <c r="D281" s="17">
        <v>4</v>
      </c>
      <c r="E281" s="17">
        <v>4</v>
      </c>
      <c r="F281" s="17">
        <v>41.5</v>
      </c>
      <c r="G281" s="79">
        <f t="shared" si="15"/>
        <v>56</v>
      </c>
      <c r="H281" s="80" t="str">
        <f t="shared" si="16"/>
        <v>C1</v>
      </c>
    </row>
    <row r="282" spans="1:8" ht="18.75" x14ac:dyDescent="0.3">
      <c r="A282" s="1">
        <v>4</v>
      </c>
      <c r="B282" s="2" t="s">
        <v>23</v>
      </c>
      <c r="C282" s="17">
        <v>6.25</v>
      </c>
      <c r="D282" s="17">
        <v>3.5</v>
      </c>
      <c r="E282" s="17">
        <v>3.5</v>
      </c>
      <c r="F282" s="17">
        <v>45.5</v>
      </c>
      <c r="G282" s="79">
        <f t="shared" si="15"/>
        <v>58.75</v>
      </c>
      <c r="H282" s="80" t="str">
        <f t="shared" si="16"/>
        <v>C1</v>
      </c>
    </row>
    <row r="283" spans="1:8" ht="18.75" x14ac:dyDescent="0.3">
      <c r="A283" s="1">
        <v>5</v>
      </c>
      <c r="B283" s="2" t="s">
        <v>26</v>
      </c>
      <c r="C283" s="114">
        <v>6.75</v>
      </c>
      <c r="D283" s="17">
        <v>3.5</v>
      </c>
      <c r="E283" s="17">
        <v>3.5</v>
      </c>
      <c r="F283" s="17">
        <v>39.5</v>
      </c>
      <c r="G283" s="79">
        <f t="shared" si="15"/>
        <v>53.25</v>
      </c>
      <c r="H283" s="80" t="str">
        <f t="shared" si="16"/>
        <v>C1</v>
      </c>
    </row>
    <row r="284" spans="1:8" ht="18.75" x14ac:dyDescent="0.3">
      <c r="A284" s="1">
        <v>6</v>
      </c>
      <c r="B284" s="3" t="s">
        <v>14</v>
      </c>
      <c r="C284" s="17"/>
      <c r="D284" s="17"/>
      <c r="E284" s="17"/>
      <c r="F284" s="17">
        <v>29</v>
      </c>
      <c r="G284" s="79">
        <f t="shared" si="15"/>
        <v>29</v>
      </c>
      <c r="H284" s="80"/>
    </row>
    <row r="285" spans="1:8" ht="18.75" x14ac:dyDescent="0.3">
      <c r="A285" s="1">
        <v>7</v>
      </c>
      <c r="B285" s="2" t="s">
        <v>21</v>
      </c>
      <c r="C285" s="25"/>
      <c r="D285" s="25"/>
      <c r="E285" s="25"/>
      <c r="F285" s="30">
        <v>32</v>
      </c>
      <c r="G285" s="79"/>
      <c r="H285" s="80"/>
    </row>
    <row r="286" spans="1:8" ht="18.75" x14ac:dyDescent="0.3">
      <c r="A286" s="1">
        <v>8</v>
      </c>
      <c r="B286" s="11" t="s">
        <v>22</v>
      </c>
      <c r="C286" s="26"/>
      <c r="D286" s="26"/>
      <c r="E286" s="26"/>
      <c r="F286" s="31">
        <v>32.5</v>
      </c>
      <c r="G286" s="79"/>
      <c r="H286" s="80"/>
    </row>
    <row r="287" spans="1:8" ht="18.75" x14ac:dyDescent="0.3">
      <c r="A287" s="1">
        <v>9</v>
      </c>
      <c r="B287" s="11" t="s">
        <v>34</v>
      </c>
      <c r="C287" s="26"/>
      <c r="D287" s="26"/>
      <c r="E287" s="26"/>
      <c r="F287" s="21" t="s">
        <v>415</v>
      </c>
      <c r="G287" s="79"/>
      <c r="H287" s="80"/>
    </row>
    <row r="288" spans="1:8" ht="18.75" x14ac:dyDescent="0.3">
      <c r="A288" s="4" t="s">
        <v>10</v>
      </c>
      <c r="B288" s="5"/>
      <c r="C288" s="10"/>
      <c r="D288" s="10"/>
      <c r="E288" s="10"/>
      <c r="F288" s="32"/>
      <c r="G288" s="81">
        <f>SUM(G279:G284)</f>
        <v>300.5</v>
      </c>
      <c r="H288" s="82"/>
    </row>
    <row r="289" spans="1:8" ht="18.75" x14ac:dyDescent="0.3">
      <c r="A289" s="4" t="s">
        <v>15</v>
      </c>
      <c r="B289" s="5"/>
      <c r="C289" s="10"/>
      <c r="D289" s="10"/>
      <c r="E289" s="10"/>
      <c r="F289" s="32"/>
      <c r="G289" s="83">
        <f>G288*100/550</f>
        <v>54.636363636363633</v>
      </c>
      <c r="H289" s="82" t="str">
        <f t="shared" ref="H289" si="17">IF(G289&gt;=91,"A1",IF(G289&gt;=81,"A2",IF(G289&gt;=71,"B1",IF(G289&gt;=61,"B2",IF(G289&gt;=51,"C1",IF(G289&gt;=41,"C2",IF(G289&gt;=33,"D","E")))))))</f>
        <v>C1</v>
      </c>
    </row>
    <row r="290" spans="1:8" ht="18.75" x14ac:dyDescent="0.25">
      <c r="A290" s="474" t="s">
        <v>455</v>
      </c>
      <c r="B290" s="475"/>
      <c r="C290" s="475"/>
      <c r="D290" s="475"/>
      <c r="E290" s="475"/>
      <c r="F290" s="475"/>
      <c r="G290" s="475"/>
      <c r="H290" s="476"/>
    </row>
    <row r="291" spans="1:8" ht="18.75" x14ac:dyDescent="0.25">
      <c r="A291" s="477" t="s">
        <v>376</v>
      </c>
      <c r="B291" s="478"/>
      <c r="C291" s="478"/>
      <c r="D291" s="478"/>
      <c r="E291" s="478"/>
      <c r="F291" s="478"/>
      <c r="G291" s="478"/>
      <c r="H291" s="479"/>
    </row>
    <row r="292" spans="1:8" ht="18.75" x14ac:dyDescent="0.3">
      <c r="A292" s="423" t="s">
        <v>377</v>
      </c>
      <c r="B292" s="424"/>
      <c r="C292" s="424"/>
      <c r="D292" s="424"/>
      <c r="E292" s="424"/>
      <c r="F292" s="424"/>
      <c r="G292" s="424"/>
      <c r="H292" s="425"/>
    </row>
    <row r="293" spans="1:8" ht="18.75" x14ac:dyDescent="0.3">
      <c r="A293" s="423" t="s">
        <v>378</v>
      </c>
      <c r="B293" s="424"/>
      <c r="C293" s="424"/>
      <c r="D293" s="424"/>
      <c r="E293" s="424"/>
      <c r="F293" s="451"/>
      <c r="G293" s="452" t="s">
        <v>379</v>
      </c>
      <c r="H293" s="425"/>
    </row>
    <row r="294" spans="1:8" ht="18.75" x14ac:dyDescent="0.3">
      <c r="A294" s="426" t="s">
        <v>380</v>
      </c>
      <c r="B294" s="427"/>
      <c r="C294" s="427"/>
      <c r="D294" s="427"/>
      <c r="E294" s="427"/>
      <c r="F294" s="453"/>
      <c r="G294" s="454" t="s">
        <v>407</v>
      </c>
      <c r="H294" s="455"/>
    </row>
    <row r="295" spans="1:8" ht="18.75" x14ac:dyDescent="0.3">
      <c r="A295" s="423" t="s">
        <v>381</v>
      </c>
      <c r="B295" s="424"/>
      <c r="C295" s="424"/>
      <c r="D295" s="424"/>
      <c r="E295" s="424"/>
      <c r="F295" s="451"/>
      <c r="G295" s="452"/>
      <c r="H295" s="425"/>
    </row>
    <row r="296" spans="1:8" ht="18.75" x14ac:dyDescent="0.3">
      <c r="A296" s="423" t="s">
        <v>378</v>
      </c>
      <c r="B296" s="424"/>
      <c r="C296" s="424"/>
      <c r="D296" s="424"/>
      <c r="E296" s="424"/>
      <c r="F296" s="451"/>
      <c r="G296" s="452" t="s">
        <v>379</v>
      </c>
      <c r="H296" s="425"/>
    </row>
    <row r="297" spans="1:8" ht="18.75" x14ac:dyDescent="0.3">
      <c r="A297" s="426" t="s">
        <v>382</v>
      </c>
      <c r="B297" s="427"/>
      <c r="C297" s="427"/>
      <c r="D297" s="427"/>
      <c r="E297" s="427"/>
      <c r="F297" s="453"/>
      <c r="G297" s="452" t="s">
        <v>402</v>
      </c>
      <c r="H297" s="425"/>
    </row>
    <row r="298" spans="1:8" ht="18.75" x14ac:dyDescent="0.3">
      <c r="A298" s="426" t="s">
        <v>383</v>
      </c>
      <c r="B298" s="427"/>
      <c r="C298" s="427"/>
      <c r="D298" s="427"/>
      <c r="E298" s="427"/>
      <c r="F298" s="453"/>
      <c r="G298" s="454" t="s">
        <v>402</v>
      </c>
      <c r="H298" s="455"/>
    </row>
    <row r="299" spans="1:8" ht="18.75" x14ac:dyDescent="0.3">
      <c r="A299" s="426" t="s">
        <v>384</v>
      </c>
      <c r="B299" s="427"/>
      <c r="C299" s="427"/>
      <c r="D299" s="427"/>
      <c r="E299" s="427"/>
      <c r="F299" s="427"/>
      <c r="G299" s="454" t="s">
        <v>407</v>
      </c>
      <c r="H299" s="455"/>
    </row>
    <row r="300" spans="1:8" ht="18.75" x14ac:dyDescent="0.3">
      <c r="A300" s="426" t="s">
        <v>385</v>
      </c>
      <c r="B300" s="427"/>
      <c r="C300" s="427"/>
      <c r="D300" s="427"/>
      <c r="E300" s="427"/>
      <c r="F300" s="427"/>
      <c r="G300" s="454" t="s">
        <v>402</v>
      </c>
      <c r="H300" s="455"/>
    </row>
    <row r="301" spans="1:8" ht="18.75" x14ac:dyDescent="0.3">
      <c r="A301" s="423" t="s">
        <v>386</v>
      </c>
      <c r="B301" s="424"/>
      <c r="C301" s="424"/>
      <c r="D301" s="424"/>
      <c r="E301" s="424"/>
      <c r="F301" s="424"/>
      <c r="G301" s="424"/>
      <c r="H301" s="425"/>
    </row>
    <row r="302" spans="1:8" ht="18.75" x14ac:dyDescent="0.3">
      <c r="A302" s="423" t="s">
        <v>378</v>
      </c>
      <c r="B302" s="424"/>
      <c r="C302" s="424"/>
      <c r="D302" s="424"/>
      <c r="E302" s="424"/>
      <c r="F302" s="424"/>
      <c r="G302" s="424"/>
      <c r="H302" s="425"/>
    </row>
    <row r="303" spans="1:8" ht="18.75" x14ac:dyDescent="0.3">
      <c r="A303" s="426" t="s">
        <v>387</v>
      </c>
      <c r="B303" s="427"/>
      <c r="C303" s="428" t="s">
        <v>442</v>
      </c>
      <c r="D303" s="428"/>
      <c r="E303" s="428"/>
      <c r="F303" s="428"/>
      <c r="G303" s="428"/>
      <c r="H303" s="429"/>
    </row>
    <row r="304" spans="1:8" ht="18.75" x14ac:dyDescent="0.3">
      <c r="A304" s="430" t="s">
        <v>388</v>
      </c>
      <c r="B304" s="431"/>
      <c r="C304" s="432"/>
      <c r="D304" s="432"/>
      <c r="E304" s="432"/>
      <c r="F304" s="432"/>
      <c r="G304" s="432"/>
      <c r="H304" s="433"/>
    </row>
    <row r="305" spans="1:8" ht="18.75" x14ac:dyDescent="0.3">
      <c r="A305" s="434" t="s">
        <v>389</v>
      </c>
      <c r="B305" s="435"/>
      <c r="C305" s="435"/>
      <c r="D305" s="435"/>
      <c r="E305" s="90"/>
      <c r="F305" s="91"/>
      <c r="G305" s="106" t="s">
        <v>390</v>
      </c>
      <c r="H305" s="92"/>
    </row>
    <row r="306" spans="1:8" ht="37.5" x14ac:dyDescent="0.25">
      <c r="A306" s="436" t="s">
        <v>391</v>
      </c>
      <c r="B306" s="437"/>
      <c r="C306" s="110" t="s">
        <v>20</v>
      </c>
      <c r="D306" s="438" t="s">
        <v>391</v>
      </c>
      <c r="E306" s="437"/>
      <c r="F306" s="110" t="s">
        <v>20</v>
      </c>
      <c r="G306" s="113" t="s">
        <v>392</v>
      </c>
      <c r="H306" s="111" t="s">
        <v>20</v>
      </c>
    </row>
    <row r="307" spans="1:8" ht="18.75" x14ac:dyDescent="0.3">
      <c r="A307" s="439" t="s">
        <v>393</v>
      </c>
      <c r="B307" s="440"/>
      <c r="C307" s="107" t="s">
        <v>394</v>
      </c>
      <c r="D307" s="441" t="s">
        <v>395</v>
      </c>
      <c r="E307" s="440"/>
      <c r="F307" s="107" t="s">
        <v>396</v>
      </c>
      <c r="G307" s="112">
        <v>3</v>
      </c>
      <c r="H307" s="97" t="s">
        <v>397</v>
      </c>
    </row>
    <row r="308" spans="1:8" ht="18.75" x14ac:dyDescent="0.3">
      <c r="A308" s="439" t="s">
        <v>398</v>
      </c>
      <c r="B308" s="440"/>
      <c r="C308" s="107" t="s">
        <v>399</v>
      </c>
      <c r="D308" s="441" t="s">
        <v>400</v>
      </c>
      <c r="E308" s="440"/>
      <c r="F308" s="107" t="s">
        <v>401</v>
      </c>
      <c r="G308" s="112">
        <v>2</v>
      </c>
      <c r="H308" s="97" t="s">
        <v>402</v>
      </c>
    </row>
    <row r="309" spans="1:8" ht="18.75" x14ac:dyDescent="0.3">
      <c r="A309" s="439" t="s">
        <v>403</v>
      </c>
      <c r="B309" s="440"/>
      <c r="C309" s="107" t="s">
        <v>404</v>
      </c>
      <c r="D309" s="441" t="s">
        <v>405</v>
      </c>
      <c r="E309" s="440"/>
      <c r="F309" s="107" t="s">
        <v>406</v>
      </c>
      <c r="G309" s="112">
        <v>1</v>
      </c>
      <c r="H309" s="97" t="s">
        <v>407</v>
      </c>
    </row>
    <row r="310" spans="1:8" ht="18.75" x14ac:dyDescent="0.3">
      <c r="A310" s="442" t="s">
        <v>408</v>
      </c>
      <c r="B310" s="443"/>
      <c r="C310" s="107" t="s">
        <v>409</v>
      </c>
      <c r="D310" s="444" t="s">
        <v>410</v>
      </c>
      <c r="E310" s="445"/>
      <c r="F310" s="98" t="s">
        <v>411</v>
      </c>
      <c r="G310" s="99"/>
      <c r="H310" s="100"/>
    </row>
    <row r="311" spans="1:8" ht="19.5" thickBot="1" x14ac:dyDescent="0.35">
      <c r="A311" s="446" t="s">
        <v>413</v>
      </c>
      <c r="B311" s="447"/>
      <c r="C311" s="448" t="s">
        <v>33</v>
      </c>
      <c r="D311" s="449"/>
      <c r="E311" s="449"/>
      <c r="F311" s="449"/>
      <c r="G311" s="448" t="s">
        <v>17</v>
      </c>
      <c r="H311" s="450"/>
    </row>
    <row r="313" spans="1:8" ht="15.75" thickBot="1" x14ac:dyDescent="0.3"/>
    <row r="314" spans="1:8" ht="22.5" x14ac:dyDescent="0.3">
      <c r="A314" s="480" t="s">
        <v>0</v>
      </c>
      <c r="B314" s="481"/>
      <c r="C314" s="481"/>
      <c r="D314" s="481"/>
      <c r="E314" s="481"/>
      <c r="F314" s="481"/>
      <c r="G314" s="481"/>
      <c r="H314" s="482"/>
    </row>
    <row r="315" spans="1:8" ht="15.75" x14ac:dyDescent="0.25">
      <c r="A315" s="483" t="s">
        <v>1</v>
      </c>
      <c r="B315" s="484"/>
      <c r="C315" s="484"/>
      <c r="D315" s="484"/>
      <c r="E315" s="484"/>
      <c r="F315" s="484"/>
      <c r="G315" s="484"/>
      <c r="H315" s="485"/>
    </row>
    <row r="316" spans="1:8" ht="18.75" x14ac:dyDescent="0.3">
      <c r="A316" s="486" t="s">
        <v>2</v>
      </c>
      <c r="B316" s="487"/>
      <c r="C316" s="487"/>
      <c r="D316" s="487"/>
      <c r="E316" s="487"/>
      <c r="F316" s="487"/>
      <c r="G316" s="487"/>
      <c r="H316" s="488"/>
    </row>
    <row r="317" spans="1:8" ht="15.75" x14ac:dyDescent="0.25">
      <c r="A317" s="483" t="s">
        <v>24</v>
      </c>
      <c r="B317" s="484"/>
      <c r="C317" s="484"/>
      <c r="D317" s="484"/>
      <c r="E317" s="484"/>
      <c r="F317" s="484"/>
      <c r="G317" s="484"/>
      <c r="H317" s="485"/>
    </row>
    <row r="318" spans="1:8" ht="18.75" x14ac:dyDescent="0.3">
      <c r="A318" s="486" t="s">
        <v>412</v>
      </c>
      <c r="B318" s="487"/>
      <c r="C318" s="487"/>
      <c r="D318" s="487"/>
      <c r="E318" s="487"/>
      <c r="F318" s="487"/>
      <c r="G318" s="487"/>
      <c r="H318" s="488"/>
    </row>
    <row r="319" spans="1:8" ht="16.5" x14ac:dyDescent="0.3">
      <c r="A319" s="456" t="s">
        <v>3</v>
      </c>
      <c r="B319" s="456"/>
      <c r="C319" s="489" t="s">
        <v>343</v>
      </c>
      <c r="D319" s="489"/>
      <c r="E319" s="456"/>
      <c r="F319" s="456"/>
      <c r="G319" s="490"/>
      <c r="H319" s="490"/>
    </row>
    <row r="320" spans="1:8" ht="16.5" x14ac:dyDescent="0.3">
      <c r="A320" s="456" t="s">
        <v>4</v>
      </c>
      <c r="B320" s="456"/>
      <c r="C320" s="491" t="s">
        <v>177</v>
      </c>
      <c r="D320" s="491"/>
      <c r="E320" s="492" t="s">
        <v>25</v>
      </c>
      <c r="F320" s="492"/>
      <c r="G320" s="492">
        <v>7</v>
      </c>
      <c r="H320" s="492"/>
    </row>
    <row r="321" spans="1:8" ht="16.5" x14ac:dyDescent="0.3">
      <c r="A321" s="456" t="s">
        <v>5</v>
      </c>
      <c r="B321" s="456"/>
      <c r="C321" s="491" t="s">
        <v>418</v>
      </c>
      <c r="D321" s="491"/>
      <c r="E321" s="456"/>
      <c r="F321" s="456"/>
      <c r="G321" s="456"/>
      <c r="H321" s="456"/>
    </row>
    <row r="322" spans="1:8" ht="16.5" x14ac:dyDescent="0.3">
      <c r="A322" s="456" t="s">
        <v>18</v>
      </c>
      <c r="B322" s="456"/>
      <c r="C322" s="457" t="s">
        <v>180</v>
      </c>
      <c r="D322" s="457"/>
      <c r="E322" s="456" t="s">
        <v>32</v>
      </c>
      <c r="F322" s="456"/>
      <c r="G322" s="458" t="s">
        <v>178</v>
      </c>
      <c r="H322" s="458"/>
    </row>
    <row r="323" spans="1:8" ht="18.75" x14ac:dyDescent="0.3">
      <c r="A323" s="459" t="s">
        <v>6</v>
      </c>
      <c r="B323" s="378"/>
      <c r="C323" s="378"/>
      <c r="D323" s="378"/>
      <c r="E323" s="378"/>
      <c r="F323" s="378"/>
      <c r="G323" s="378"/>
      <c r="H323" s="460"/>
    </row>
    <row r="324" spans="1:8" ht="18.75" x14ac:dyDescent="0.3">
      <c r="A324" s="461" t="s">
        <v>7</v>
      </c>
      <c r="B324" s="410"/>
      <c r="C324" s="410"/>
      <c r="D324" s="410"/>
      <c r="E324" s="410"/>
      <c r="F324" s="410"/>
      <c r="G324" s="410"/>
      <c r="H324" s="462"/>
    </row>
    <row r="325" spans="1:8" x14ac:dyDescent="0.25">
      <c r="A325" s="463" t="s">
        <v>8</v>
      </c>
      <c r="B325" s="464" t="s">
        <v>9</v>
      </c>
      <c r="C325" s="465" t="s">
        <v>28</v>
      </c>
      <c r="D325" s="465" t="s">
        <v>27</v>
      </c>
      <c r="E325" s="465" t="s">
        <v>29</v>
      </c>
      <c r="F325" s="468" t="s">
        <v>30</v>
      </c>
      <c r="G325" s="465" t="s">
        <v>31</v>
      </c>
      <c r="H325" s="471" t="s">
        <v>20</v>
      </c>
    </row>
    <row r="326" spans="1:8" x14ac:dyDescent="0.25">
      <c r="A326" s="463"/>
      <c r="B326" s="464"/>
      <c r="C326" s="466"/>
      <c r="D326" s="466"/>
      <c r="E326" s="466"/>
      <c r="F326" s="469"/>
      <c r="G326" s="466"/>
      <c r="H326" s="472"/>
    </row>
    <row r="327" spans="1:8" x14ac:dyDescent="0.25">
      <c r="A327" s="463"/>
      <c r="B327" s="464"/>
      <c r="C327" s="467"/>
      <c r="D327" s="467"/>
      <c r="E327" s="467"/>
      <c r="F327" s="470"/>
      <c r="G327" s="467"/>
      <c r="H327" s="473"/>
    </row>
    <row r="328" spans="1:8" ht="18.75" x14ac:dyDescent="0.3">
      <c r="A328" s="1">
        <v>1</v>
      </c>
      <c r="B328" s="2" t="s">
        <v>11</v>
      </c>
      <c r="C328" s="23">
        <v>7.5</v>
      </c>
      <c r="D328" s="17">
        <v>4</v>
      </c>
      <c r="E328" s="17">
        <v>4.5</v>
      </c>
      <c r="F328" s="23">
        <v>42.5</v>
      </c>
      <c r="G328" s="79">
        <f>SUM(C328:F328)</f>
        <v>58.5</v>
      </c>
      <c r="H328" s="80" t="str">
        <f>IF(G328&gt;=91,"A1",IF(G328&gt;=81,"A2",IF(G328&gt;=71,"B1",IF(G328&gt;=61,"B2",IF(G328&gt;=51,"C1",IF(G328&gt;=41,"C2",IF(G328&gt;=33,"D","E")))))))</f>
        <v>C1</v>
      </c>
    </row>
    <row r="329" spans="1:8" ht="18.75" x14ac:dyDescent="0.3">
      <c r="A329" s="1">
        <v>2</v>
      </c>
      <c r="B329" s="2" t="s">
        <v>12</v>
      </c>
      <c r="C329" s="143">
        <v>7</v>
      </c>
      <c r="D329" s="17">
        <v>4</v>
      </c>
      <c r="E329" s="17">
        <v>4.5</v>
      </c>
      <c r="F329" s="17">
        <v>53</v>
      </c>
      <c r="G329" s="79">
        <f t="shared" ref="G329:G333" si="18">SUM(C329:F329)</f>
        <v>68.5</v>
      </c>
      <c r="H329" s="80" t="str">
        <f t="shared" ref="H329:H332" si="19">IF(G329&gt;=91,"A1",IF(G329&gt;=81,"A2",IF(G329&gt;=71,"B1",IF(G329&gt;=61,"B2",IF(G329&gt;=51,"C1",IF(G329&gt;=41,"C2",IF(G329&gt;=33,"D","E")))))))</f>
        <v>B2</v>
      </c>
    </row>
    <row r="330" spans="1:8" ht="18.75" x14ac:dyDescent="0.3">
      <c r="A330" s="1">
        <v>3</v>
      </c>
      <c r="B330" s="2" t="s">
        <v>13</v>
      </c>
      <c r="C330" s="17">
        <v>6.5</v>
      </c>
      <c r="D330" s="17">
        <v>4</v>
      </c>
      <c r="E330" s="17">
        <v>4.5</v>
      </c>
      <c r="F330" s="17">
        <v>47</v>
      </c>
      <c r="G330" s="79">
        <f t="shared" si="18"/>
        <v>62</v>
      </c>
      <c r="H330" s="80" t="str">
        <f t="shared" si="19"/>
        <v>B2</v>
      </c>
    </row>
    <row r="331" spans="1:8" ht="18.75" x14ac:dyDescent="0.3">
      <c r="A331" s="1">
        <v>4</v>
      </c>
      <c r="B331" s="2" t="s">
        <v>23</v>
      </c>
      <c r="C331" s="17">
        <v>6.25</v>
      </c>
      <c r="D331" s="17">
        <v>4</v>
      </c>
      <c r="E331" s="17">
        <v>4</v>
      </c>
      <c r="F331" s="17">
        <v>51</v>
      </c>
      <c r="G331" s="79">
        <f t="shared" si="18"/>
        <v>65.25</v>
      </c>
      <c r="H331" s="80" t="str">
        <f t="shared" si="19"/>
        <v>B2</v>
      </c>
    </row>
    <row r="332" spans="1:8" ht="18.75" x14ac:dyDescent="0.3">
      <c r="A332" s="1">
        <v>5</v>
      </c>
      <c r="B332" s="2" t="s">
        <v>26</v>
      </c>
      <c r="C332" s="114">
        <v>9</v>
      </c>
      <c r="D332" s="17">
        <v>4</v>
      </c>
      <c r="E332" s="17">
        <v>4</v>
      </c>
      <c r="F332" s="17">
        <v>64</v>
      </c>
      <c r="G332" s="79">
        <f t="shared" si="18"/>
        <v>81</v>
      </c>
      <c r="H332" s="80" t="str">
        <f t="shared" si="19"/>
        <v>A2</v>
      </c>
    </row>
    <row r="333" spans="1:8" ht="18.75" x14ac:dyDescent="0.3">
      <c r="A333" s="1">
        <v>6</v>
      </c>
      <c r="B333" s="3" t="s">
        <v>14</v>
      </c>
      <c r="C333" s="17"/>
      <c r="D333" s="17"/>
      <c r="E333" s="17"/>
      <c r="F333" s="17">
        <v>45.5</v>
      </c>
      <c r="G333" s="79">
        <f t="shared" si="18"/>
        <v>45.5</v>
      </c>
      <c r="H333" s="80"/>
    </row>
    <row r="334" spans="1:8" ht="18.75" x14ac:dyDescent="0.3">
      <c r="A334" s="1">
        <v>7</v>
      </c>
      <c r="B334" s="2" t="s">
        <v>21</v>
      </c>
      <c r="C334" s="25"/>
      <c r="D334" s="25"/>
      <c r="E334" s="25"/>
      <c r="F334" s="30">
        <v>48</v>
      </c>
      <c r="G334" s="79"/>
      <c r="H334" s="80"/>
    </row>
    <row r="335" spans="1:8" ht="18.75" x14ac:dyDescent="0.3">
      <c r="A335" s="1">
        <v>8</v>
      </c>
      <c r="B335" s="11" t="s">
        <v>22</v>
      </c>
      <c r="C335" s="26"/>
      <c r="D335" s="26"/>
      <c r="E335" s="26"/>
      <c r="F335" s="31">
        <v>41</v>
      </c>
      <c r="G335" s="79"/>
      <c r="H335" s="80"/>
    </row>
    <row r="336" spans="1:8" ht="18.75" x14ac:dyDescent="0.3">
      <c r="A336" s="1">
        <v>9</v>
      </c>
      <c r="B336" s="11" t="s">
        <v>34</v>
      </c>
      <c r="C336" s="26"/>
      <c r="D336" s="26"/>
      <c r="E336" s="26"/>
      <c r="F336" s="31">
        <v>43</v>
      </c>
      <c r="G336" s="79"/>
      <c r="H336" s="80"/>
    </row>
    <row r="337" spans="1:8" ht="18.75" x14ac:dyDescent="0.3">
      <c r="A337" s="4" t="s">
        <v>10</v>
      </c>
      <c r="B337" s="5"/>
      <c r="C337" s="10"/>
      <c r="D337" s="10"/>
      <c r="E337" s="10"/>
      <c r="F337" s="32"/>
      <c r="G337" s="81">
        <f>SUM(G328:G333)</f>
        <v>380.75</v>
      </c>
      <c r="H337" s="82"/>
    </row>
    <row r="338" spans="1:8" ht="18.75" x14ac:dyDescent="0.3">
      <c r="A338" s="4" t="s">
        <v>15</v>
      </c>
      <c r="B338" s="5"/>
      <c r="C338" s="10"/>
      <c r="D338" s="10"/>
      <c r="E338" s="10"/>
      <c r="F338" s="32"/>
      <c r="G338" s="83">
        <f>G337*100/550</f>
        <v>69.227272727272734</v>
      </c>
      <c r="H338" s="82" t="str">
        <f t="shared" ref="H338" si="20">IF(G338&gt;=91,"A1",IF(G338&gt;=81,"A2",IF(G338&gt;=71,"B1",IF(G338&gt;=61,"B2",IF(G338&gt;=51,"C1",IF(G338&gt;=41,"C2",IF(G338&gt;=33,"D","E")))))))</f>
        <v>B2</v>
      </c>
    </row>
    <row r="339" spans="1:8" ht="18.75" x14ac:dyDescent="0.25">
      <c r="A339" s="474" t="s">
        <v>457</v>
      </c>
      <c r="B339" s="475"/>
      <c r="C339" s="475"/>
      <c r="D339" s="475"/>
      <c r="E339" s="475"/>
      <c r="F339" s="475"/>
      <c r="G339" s="475"/>
      <c r="H339" s="476"/>
    </row>
    <row r="340" spans="1:8" ht="18.75" x14ac:dyDescent="0.25">
      <c r="A340" s="477" t="s">
        <v>376</v>
      </c>
      <c r="B340" s="478"/>
      <c r="C340" s="478"/>
      <c r="D340" s="478"/>
      <c r="E340" s="478"/>
      <c r="F340" s="478"/>
      <c r="G340" s="478"/>
      <c r="H340" s="479"/>
    </row>
    <row r="341" spans="1:8" ht="18.75" x14ac:dyDescent="0.3">
      <c r="A341" s="423" t="s">
        <v>377</v>
      </c>
      <c r="B341" s="424"/>
      <c r="C341" s="424"/>
      <c r="D341" s="424"/>
      <c r="E341" s="424"/>
      <c r="F341" s="424"/>
      <c r="G341" s="424"/>
      <c r="H341" s="425"/>
    </row>
    <row r="342" spans="1:8" ht="18.75" x14ac:dyDescent="0.3">
      <c r="A342" s="423" t="s">
        <v>378</v>
      </c>
      <c r="B342" s="424"/>
      <c r="C342" s="424"/>
      <c r="D342" s="424"/>
      <c r="E342" s="424"/>
      <c r="F342" s="451"/>
      <c r="G342" s="452" t="s">
        <v>379</v>
      </c>
      <c r="H342" s="425"/>
    </row>
    <row r="343" spans="1:8" ht="18.75" x14ac:dyDescent="0.3">
      <c r="A343" s="426" t="s">
        <v>380</v>
      </c>
      <c r="B343" s="427"/>
      <c r="C343" s="427"/>
      <c r="D343" s="427"/>
      <c r="E343" s="427"/>
      <c r="F343" s="453"/>
      <c r="G343" s="454" t="s">
        <v>402</v>
      </c>
      <c r="H343" s="455"/>
    </row>
    <row r="344" spans="1:8" ht="18.75" x14ac:dyDescent="0.3">
      <c r="A344" s="423" t="s">
        <v>381</v>
      </c>
      <c r="B344" s="424"/>
      <c r="C344" s="424"/>
      <c r="D344" s="424"/>
      <c r="E344" s="424"/>
      <c r="F344" s="451"/>
      <c r="G344" s="452"/>
      <c r="H344" s="425"/>
    </row>
    <row r="345" spans="1:8" ht="18.75" x14ac:dyDescent="0.3">
      <c r="A345" s="423" t="s">
        <v>378</v>
      </c>
      <c r="B345" s="424"/>
      <c r="C345" s="424"/>
      <c r="D345" s="424"/>
      <c r="E345" s="424"/>
      <c r="F345" s="451"/>
      <c r="G345" s="452" t="s">
        <v>379</v>
      </c>
      <c r="H345" s="425"/>
    </row>
    <row r="346" spans="1:8" ht="18.75" x14ac:dyDescent="0.3">
      <c r="A346" s="426" t="s">
        <v>382</v>
      </c>
      <c r="B346" s="427"/>
      <c r="C346" s="427"/>
      <c r="D346" s="427"/>
      <c r="E346" s="427"/>
      <c r="F346" s="453"/>
      <c r="G346" s="452" t="s">
        <v>402</v>
      </c>
      <c r="H346" s="425"/>
    </row>
    <row r="347" spans="1:8" ht="18.75" x14ac:dyDescent="0.3">
      <c r="A347" s="426" t="s">
        <v>383</v>
      </c>
      <c r="B347" s="427"/>
      <c r="C347" s="427"/>
      <c r="D347" s="427"/>
      <c r="E347" s="427"/>
      <c r="F347" s="453"/>
      <c r="G347" s="454" t="s">
        <v>402</v>
      </c>
      <c r="H347" s="455"/>
    </row>
    <row r="348" spans="1:8" ht="18.75" x14ac:dyDescent="0.3">
      <c r="A348" s="426" t="s">
        <v>384</v>
      </c>
      <c r="B348" s="427"/>
      <c r="C348" s="427"/>
      <c r="D348" s="427"/>
      <c r="E348" s="427"/>
      <c r="F348" s="427"/>
      <c r="G348" s="454" t="s">
        <v>402</v>
      </c>
      <c r="H348" s="455"/>
    </row>
    <row r="349" spans="1:8" ht="18.75" x14ac:dyDescent="0.3">
      <c r="A349" s="426" t="s">
        <v>385</v>
      </c>
      <c r="B349" s="427"/>
      <c r="C349" s="427"/>
      <c r="D349" s="427"/>
      <c r="E349" s="427"/>
      <c r="F349" s="427"/>
      <c r="G349" s="454" t="s">
        <v>397</v>
      </c>
      <c r="H349" s="455"/>
    </row>
    <row r="350" spans="1:8" ht="18.75" x14ac:dyDescent="0.3">
      <c r="A350" s="423" t="s">
        <v>386</v>
      </c>
      <c r="B350" s="424"/>
      <c r="C350" s="424"/>
      <c r="D350" s="424"/>
      <c r="E350" s="424"/>
      <c r="F350" s="424"/>
      <c r="G350" s="424"/>
      <c r="H350" s="425"/>
    </row>
    <row r="351" spans="1:8" ht="18.75" x14ac:dyDescent="0.3">
      <c r="A351" s="423" t="s">
        <v>378</v>
      </c>
      <c r="B351" s="424"/>
      <c r="C351" s="424"/>
      <c r="D351" s="424"/>
      <c r="E351" s="424"/>
      <c r="F351" s="424"/>
      <c r="G351" s="424"/>
      <c r="H351" s="425"/>
    </row>
    <row r="352" spans="1:8" ht="18.75" x14ac:dyDescent="0.3">
      <c r="A352" s="426" t="s">
        <v>387</v>
      </c>
      <c r="B352" s="427"/>
      <c r="C352" s="428" t="s">
        <v>443</v>
      </c>
      <c r="D352" s="428"/>
      <c r="E352" s="428"/>
      <c r="F352" s="428"/>
      <c r="G352" s="428"/>
      <c r="H352" s="429"/>
    </row>
    <row r="353" spans="1:8" ht="18.75" x14ac:dyDescent="0.3">
      <c r="A353" s="430" t="s">
        <v>388</v>
      </c>
      <c r="B353" s="431"/>
      <c r="C353" s="432"/>
      <c r="D353" s="432"/>
      <c r="E353" s="432"/>
      <c r="F353" s="432"/>
      <c r="G353" s="432"/>
      <c r="H353" s="433"/>
    </row>
    <row r="354" spans="1:8" ht="18.75" x14ac:dyDescent="0.3">
      <c r="A354" s="434" t="s">
        <v>389</v>
      </c>
      <c r="B354" s="435"/>
      <c r="C354" s="435"/>
      <c r="D354" s="435"/>
      <c r="E354" s="90"/>
      <c r="F354" s="91"/>
      <c r="G354" s="106" t="s">
        <v>390</v>
      </c>
      <c r="H354" s="92"/>
    </row>
    <row r="355" spans="1:8" ht="37.5" x14ac:dyDescent="0.25">
      <c r="A355" s="436" t="s">
        <v>391</v>
      </c>
      <c r="B355" s="437"/>
      <c r="C355" s="110" t="s">
        <v>20</v>
      </c>
      <c r="D355" s="438" t="s">
        <v>391</v>
      </c>
      <c r="E355" s="437"/>
      <c r="F355" s="110" t="s">
        <v>20</v>
      </c>
      <c r="G355" s="113" t="s">
        <v>392</v>
      </c>
      <c r="H355" s="111" t="s">
        <v>20</v>
      </c>
    </row>
    <row r="356" spans="1:8" ht="18.75" x14ac:dyDescent="0.3">
      <c r="A356" s="439" t="s">
        <v>393</v>
      </c>
      <c r="B356" s="440"/>
      <c r="C356" s="107" t="s">
        <v>394</v>
      </c>
      <c r="D356" s="441" t="s">
        <v>395</v>
      </c>
      <c r="E356" s="440"/>
      <c r="F356" s="107" t="s">
        <v>396</v>
      </c>
      <c r="G356" s="112">
        <v>3</v>
      </c>
      <c r="H356" s="97" t="s">
        <v>397</v>
      </c>
    </row>
    <row r="357" spans="1:8" ht="18.75" x14ac:dyDescent="0.3">
      <c r="A357" s="439" t="s">
        <v>398</v>
      </c>
      <c r="B357" s="440"/>
      <c r="C357" s="107" t="s">
        <v>399</v>
      </c>
      <c r="D357" s="441" t="s">
        <v>400</v>
      </c>
      <c r="E357" s="440"/>
      <c r="F357" s="107" t="s">
        <v>401</v>
      </c>
      <c r="G357" s="112">
        <v>2</v>
      </c>
      <c r="H357" s="97" t="s">
        <v>402</v>
      </c>
    </row>
    <row r="358" spans="1:8" ht="18.75" x14ac:dyDescent="0.3">
      <c r="A358" s="439" t="s">
        <v>403</v>
      </c>
      <c r="B358" s="440"/>
      <c r="C358" s="107" t="s">
        <v>404</v>
      </c>
      <c r="D358" s="441" t="s">
        <v>405</v>
      </c>
      <c r="E358" s="440"/>
      <c r="F358" s="107" t="s">
        <v>406</v>
      </c>
      <c r="G358" s="112">
        <v>1</v>
      </c>
      <c r="H358" s="97" t="s">
        <v>407</v>
      </c>
    </row>
    <row r="359" spans="1:8" ht="18.75" x14ac:dyDescent="0.3">
      <c r="A359" s="442" t="s">
        <v>408</v>
      </c>
      <c r="B359" s="443"/>
      <c r="C359" s="107" t="s">
        <v>409</v>
      </c>
      <c r="D359" s="444" t="s">
        <v>410</v>
      </c>
      <c r="E359" s="445"/>
      <c r="F359" s="98" t="s">
        <v>411</v>
      </c>
      <c r="G359" s="99"/>
      <c r="H359" s="100"/>
    </row>
    <row r="360" spans="1:8" ht="19.5" thickBot="1" x14ac:dyDescent="0.35">
      <c r="A360" s="446" t="s">
        <v>413</v>
      </c>
      <c r="B360" s="447"/>
      <c r="C360" s="448" t="s">
        <v>33</v>
      </c>
      <c r="D360" s="449"/>
      <c r="E360" s="449"/>
      <c r="F360" s="449"/>
      <c r="G360" s="448" t="s">
        <v>17</v>
      </c>
      <c r="H360" s="450"/>
    </row>
    <row r="363" spans="1:8" ht="15.75" thickBot="1" x14ac:dyDescent="0.3"/>
    <row r="364" spans="1:8" ht="22.5" x14ac:dyDescent="0.3">
      <c r="A364" s="480" t="s">
        <v>0</v>
      </c>
      <c r="B364" s="481"/>
      <c r="C364" s="481"/>
      <c r="D364" s="481"/>
      <c r="E364" s="481"/>
      <c r="F364" s="481"/>
      <c r="G364" s="481"/>
      <c r="H364" s="482"/>
    </row>
    <row r="365" spans="1:8" ht="15.75" x14ac:dyDescent="0.25">
      <c r="A365" s="483" t="s">
        <v>1</v>
      </c>
      <c r="B365" s="484"/>
      <c r="C365" s="484"/>
      <c r="D365" s="484"/>
      <c r="E365" s="484"/>
      <c r="F365" s="484"/>
      <c r="G365" s="484"/>
      <c r="H365" s="485"/>
    </row>
    <row r="366" spans="1:8" ht="18.75" x14ac:dyDescent="0.3">
      <c r="A366" s="486" t="s">
        <v>2</v>
      </c>
      <c r="B366" s="487"/>
      <c r="C366" s="487"/>
      <c r="D366" s="487"/>
      <c r="E366" s="487"/>
      <c r="F366" s="487"/>
      <c r="G366" s="487"/>
      <c r="H366" s="488"/>
    </row>
    <row r="367" spans="1:8" ht="15.75" x14ac:dyDescent="0.25">
      <c r="A367" s="483" t="s">
        <v>24</v>
      </c>
      <c r="B367" s="484"/>
      <c r="C367" s="484"/>
      <c r="D367" s="484"/>
      <c r="E367" s="484"/>
      <c r="F367" s="484"/>
      <c r="G367" s="484"/>
      <c r="H367" s="485"/>
    </row>
    <row r="368" spans="1:8" ht="18.75" x14ac:dyDescent="0.3">
      <c r="A368" s="486" t="s">
        <v>412</v>
      </c>
      <c r="B368" s="487"/>
      <c r="C368" s="487"/>
      <c r="D368" s="487"/>
      <c r="E368" s="487"/>
      <c r="F368" s="487"/>
      <c r="G368" s="487"/>
      <c r="H368" s="488"/>
    </row>
    <row r="369" spans="1:8" ht="16.5" x14ac:dyDescent="0.3">
      <c r="A369" s="456" t="s">
        <v>3</v>
      </c>
      <c r="B369" s="456"/>
      <c r="C369" s="489" t="s">
        <v>343</v>
      </c>
      <c r="D369" s="489"/>
      <c r="E369" s="456"/>
      <c r="F369" s="456"/>
      <c r="G369" s="490"/>
      <c r="H369" s="490"/>
    </row>
    <row r="370" spans="1:8" ht="16.5" x14ac:dyDescent="0.3">
      <c r="A370" s="456" t="s">
        <v>4</v>
      </c>
      <c r="B370" s="456"/>
      <c r="C370" s="491" t="s">
        <v>183</v>
      </c>
      <c r="D370" s="491"/>
      <c r="E370" s="492" t="s">
        <v>25</v>
      </c>
      <c r="F370" s="492"/>
      <c r="G370" s="492">
        <v>8</v>
      </c>
      <c r="H370" s="492"/>
    </row>
    <row r="371" spans="1:8" ht="16.5" x14ac:dyDescent="0.3">
      <c r="A371" s="456" t="s">
        <v>5</v>
      </c>
      <c r="B371" s="456"/>
      <c r="C371" s="491" t="s">
        <v>182</v>
      </c>
      <c r="D371" s="491"/>
      <c r="E371" s="456"/>
      <c r="F371" s="456"/>
      <c r="G371" s="456"/>
      <c r="H371" s="456"/>
    </row>
    <row r="372" spans="1:8" ht="16.5" x14ac:dyDescent="0.3">
      <c r="A372" s="456" t="s">
        <v>18</v>
      </c>
      <c r="B372" s="456"/>
      <c r="C372" s="457" t="s">
        <v>186</v>
      </c>
      <c r="D372" s="457"/>
      <c r="E372" s="456" t="s">
        <v>32</v>
      </c>
      <c r="F372" s="456"/>
      <c r="G372" s="458" t="s">
        <v>184</v>
      </c>
      <c r="H372" s="458"/>
    </row>
    <row r="373" spans="1:8" ht="18.75" x14ac:dyDescent="0.3">
      <c r="A373" s="459" t="s">
        <v>6</v>
      </c>
      <c r="B373" s="378"/>
      <c r="C373" s="378"/>
      <c r="D373" s="378"/>
      <c r="E373" s="378"/>
      <c r="F373" s="378"/>
      <c r="G373" s="378"/>
      <c r="H373" s="460"/>
    </row>
    <row r="374" spans="1:8" ht="18.75" x14ac:dyDescent="0.3">
      <c r="A374" s="461" t="s">
        <v>7</v>
      </c>
      <c r="B374" s="410"/>
      <c r="C374" s="410"/>
      <c r="D374" s="410"/>
      <c r="E374" s="410"/>
      <c r="F374" s="410"/>
      <c r="G374" s="410"/>
      <c r="H374" s="462"/>
    </row>
    <row r="375" spans="1:8" x14ac:dyDescent="0.25">
      <c r="A375" s="463" t="s">
        <v>8</v>
      </c>
      <c r="B375" s="464" t="s">
        <v>9</v>
      </c>
      <c r="C375" s="465" t="s">
        <v>28</v>
      </c>
      <c r="D375" s="465" t="s">
        <v>27</v>
      </c>
      <c r="E375" s="465" t="s">
        <v>29</v>
      </c>
      <c r="F375" s="468" t="s">
        <v>30</v>
      </c>
      <c r="G375" s="465" t="s">
        <v>31</v>
      </c>
      <c r="H375" s="471" t="s">
        <v>20</v>
      </c>
    </row>
    <row r="376" spans="1:8" x14ac:dyDescent="0.25">
      <c r="A376" s="463"/>
      <c r="B376" s="464"/>
      <c r="C376" s="466"/>
      <c r="D376" s="466"/>
      <c r="E376" s="466"/>
      <c r="F376" s="469"/>
      <c r="G376" s="466"/>
      <c r="H376" s="472"/>
    </row>
    <row r="377" spans="1:8" x14ac:dyDescent="0.25">
      <c r="A377" s="463"/>
      <c r="B377" s="464"/>
      <c r="C377" s="467"/>
      <c r="D377" s="467"/>
      <c r="E377" s="467"/>
      <c r="F377" s="470"/>
      <c r="G377" s="467"/>
      <c r="H377" s="473"/>
    </row>
    <row r="378" spans="1:8" ht="18.75" x14ac:dyDescent="0.3">
      <c r="A378" s="1">
        <v>1</v>
      </c>
      <c r="B378" s="2" t="s">
        <v>11</v>
      </c>
      <c r="C378" s="23">
        <v>6.25</v>
      </c>
      <c r="D378" s="17">
        <v>4</v>
      </c>
      <c r="E378" s="17">
        <v>3</v>
      </c>
      <c r="F378" s="23">
        <v>51.5</v>
      </c>
      <c r="G378" s="79">
        <f>SUM(C378:F378)</f>
        <v>64.75</v>
      </c>
      <c r="H378" s="80" t="str">
        <f>IF(G378&gt;=91,"A1",IF(G378&gt;=81,"A2",IF(G378&gt;=71,"B1",IF(G378&gt;=61,"B2",IF(G378&gt;=51,"C1",IF(G378&gt;=41,"C2",IF(G378&gt;=33,"D","E")))))))</f>
        <v>B2</v>
      </c>
    </row>
    <row r="379" spans="1:8" ht="18.75" x14ac:dyDescent="0.3">
      <c r="A379" s="1">
        <v>2</v>
      </c>
      <c r="B379" s="2" t="s">
        <v>12</v>
      </c>
      <c r="C379" s="143">
        <v>5.5</v>
      </c>
      <c r="D379" s="17">
        <v>4</v>
      </c>
      <c r="E379" s="17">
        <v>3</v>
      </c>
      <c r="F379" s="17">
        <v>59</v>
      </c>
      <c r="G379" s="79">
        <f t="shared" ref="G379:G383" si="21">SUM(C379:F379)</f>
        <v>71.5</v>
      </c>
      <c r="H379" s="80" t="str">
        <f t="shared" ref="H379:H383" si="22">IF(G379&gt;=91,"A1",IF(G379&gt;=81,"A2",IF(G379&gt;=71,"B1",IF(G379&gt;=61,"B2",IF(G379&gt;=51,"C1",IF(G379&gt;=41,"C2",IF(G379&gt;=33,"D","E")))))))</f>
        <v>B1</v>
      </c>
    </row>
    <row r="380" spans="1:8" ht="18.75" x14ac:dyDescent="0.3">
      <c r="A380" s="1">
        <v>3</v>
      </c>
      <c r="B380" s="2" t="s">
        <v>13</v>
      </c>
      <c r="C380" s="17">
        <v>6.25</v>
      </c>
      <c r="D380" s="17">
        <v>4</v>
      </c>
      <c r="E380" s="17">
        <v>3</v>
      </c>
      <c r="F380" s="17">
        <v>36.5</v>
      </c>
      <c r="G380" s="79">
        <f t="shared" si="21"/>
        <v>49.75</v>
      </c>
      <c r="H380" s="80" t="str">
        <f t="shared" si="22"/>
        <v>C2</v>
      </c>
    </row>
    <row r="381" spans="1:8" ht="18.75" x14ac:dyDescent="0.3">
      <c r="A381" s="1">
        <v>4</v>
      </c>
      <c r="B381" s="2" t="s">
        <v>23</v>
      </c>
      <c r="C381" s="17">
        <v>6</v>
      </c>
      <c r="D381" s="17">
        <v>3</v>
      </c>
      <c r="E381" s="17">
        <v>4</v>
      </c>
      <c r="F381" s="17">
        <v>46.5</v>
      </c>
      <c r="G381" s="79">
        <f t="shared" si="21"/>
        <v>59.5</v>
      </c>
      <c r="H381" s="80" t="str">
        <f t="shared" si="22"/>
        <v>C1</v>
      </c>
    </row>
    <row r="382" spans="1:8" ht="18.75" x14ac:dyDescent="0.3">
      <c r="A382" s="1">
        <v>5</v>
      </c>
      <c r="B382" s="2" t="s">
        <v>26</v>
      </c>
      <c r="C382" s="114">
        <v>8</v>
      </c>
      <c r="D382" s="17">
        <v>3</v>
      </c>
      <c r="E382" s="17">
        <v>3</v>
      </c>
      <c r="F382" s="17">
        <v>54</v>
      </c>
      <c r="G382" s="79">
        <f t="shared" si="21"/>
        <v>68</v>
      </c>
      <c r="H382" s="80" t="str">
        <f t="shared" si="22"/>
        <v>B2</v>
      </c>
    </row>
    <row r="383" spans="1:8" ht="18.75" x14ac:dyDescent="0.3">
      <c r="A383" s="1">
        <v>6</v>
      </c>
      <c r="B383" s="3" t="s">
        <v>14</v>
      </c>
      <c r="C383" s="17"/>
      <c r="D383" s="17"/>
      <c r="E383" s="17"/>
      <c r="F383" s="17">
        <v>36.5</v>
      </c>
      <c r="G383" s="79">
        <f t="shared" si="21"/>
        <v>36.5</v>
      </c>
      <c r="H383" s="80" t="str">
        <f t="shared" si="22"/>
        <v>D</v>
      </c>
    </row>
    <row r="384" spans="1:8" ht="18.75" x14ac:dyDescent="0.3">
      <c r="A384" s="1">
        <v>7</v>
      </c>
      <c r="B384" s="2" t="s">
        <v>21</v>
      </c>
      <c r="C384" s="25"/>
      <c r="D384" s="25"/>
      <c r="E384" s="25"/>
      <c r="F384" s="30">
        <v>49</v>
      </c>
      <c r="G384" s="79"/>
      <c r="H384" s="80"/>
    </row>
    <row r="385" spans="1:8" ht="18.75" x14ac:dyDescent="0.3">
      <c r="A385" s="1">
        <v>8</v>
      </c>
      <c r="B385" s="11" t="s">
        <v>22</v>
      </c>
      <c r="C385" s="26"/>
      <c r="D385" s="26"/>
      <c r="E385" s="26"/>
      <c r="F385" s="31">
        <v>39.5</v>
      </c>
      <c r="G385" s="79"/>
      <c r="H385" s="80"/>
    </row>
    <row r="386" spans="1:8" ht="18.75" x14ac:dyDescent="0.3">
      <c r="A386" s="1">
        <v>9</v>
      </c>
      <c r="B386" s="11" t="s">
        <v>34</v>
      </c>
      <c r="C386" s="26"/>
      <c r="D386" s="26"/>
      <c r="E386" s="26"/>
      <c r="F386" s="31">
        <v>2</v>
      </c>
      <c r="G386" s="79"/>
      <c r="H386" s="80"/>
    </row>
    <row r="387" spans="1:8" ht="18.75" x14ac:dyDescent="0.3">
      <c r="A387" s="4" t="s">
        <v>10</v>
      </c>
      <c r="B387" s="5"/>
      <c r="C387" s="10"/>
      <c r="D387" s="10"/>
      <c r="E387" s="10"/>
      <c r="F387" s="32"/>
      <c r="G387" s="81">
        <f>SUM(G378:G383)</f>
        <v>350</v>
      </c>
      <c r="H387" s="82"/>
    </row>
    <row r="388" spans="1:8" ht="18.75" x14ac:dyDescent="0.3">
      <c r="A388" s="4" t="s">
        <v>15</v>
      </c>
      <c r="B388" s="5"/>
      <c r="C388" s="10"/>
      <c r="D388" s="10"/>
      <c r="E388" s="10"/>
      <c r="F388" s="32"/>
      <c r="G388" s="83">
        <f>G387*100/550</f>
        <v>63.636363636363633</v>
      </c>
      <c r="H388" s="82" t="str">
        <f t="shared" ref="H388" si="23">IF(G388&gt;=91,"A1",IF(G388&gt;=81,"A2",IF(G388&gt;=71,"B1",IF(G388&gt;=61,"B2",IF(G388&gt;=51,"C1",IF(G388&gt;=41,"C2",IF(G388&gt;=33,"D","E")))))))</f>
        <v>B2</v>
      </c>
    </row>
    <row r="389" spans="1:8" ht="18.75" x14ac:dyDescent="0.25">
      <c r="A389" s="474" t="s">
        <v>457</v>
      </c>
      <c r="B389" s="475"/>
      <c r="C389" s="475"/>
      <c r="D389" s="475"/>
      <c r="E389" s="475"/>
      <c r="F389" s="475"/>
      <c r="G389" s="475"/>
      <c r="H389" s="476"/>
    </row>
    <row r="390" spans="1:8" ht="18.75" x14ac:dyDescent="0.25">
      <c r="A390" s="477" t="s">
        <v>376</v>
      </c>
      <c r="B390" s="478"/>
      <c r="C390" s="478"/>
      <c r="D390" s="478"/>
      <c r="E390" s="478"/>
      <c r="F390" s="478"/>
      <c r="G390" s="478"/>
      <c r="H390" s="479"/>
    </row>
    <row r="391" spans="1:8" ht="18.75" x14ac:dyDescent="0.3">
      <c r="A391" s="423" t="s">
        <v>377</v>
      </c>
      <c r="B391" s="424"/>
      <c r="C391" s="424"/>
      <c r="D391" s="424"/>
      <c r="E391" s="424"/>
      <c r="F391" s="424"/>
      <c r="G391" s="424"/>
      <c r="H391" s="425"/>
    </row>
    <row r="392" spans="1:8" ht="18.75" x14ac:dyDescent="0.3">
      <c r="A392" s="423" t="s">
        <v>378</v>
      </c>
      <c r="B392" s="424"/>
      <c r="C392" s="424"/>
      <c r="D392" s="424"/>
      <c r="E392" s="424"/>
      <c r="F392" s="451"/>
      <c r="G392" s="452" t="s">
        <v>379</v>
      </c>
      <c r="H392" s="425"/>
    </row>
    <row r="393" spans="1:8" ht="18.75" x14ac:dyDescent="0.3">
      <c r="A393" s="426" t="s">
        <v>380</v>
      </c>
      <c r="B393" s="427"/>
      <c r="C393" s="427"/>
      <c r="D393" s="427"/>
      <c r="E393" s="427"/>
      <c r="F393" s="453"/>
      <c r="G393" s="454" t="s">
        <v>402</v>
      </c>
      <c r="H393" s="455"/>
    </row>
    <row r="394" spans="1:8" ht="18.75" x14ac:dyDescent="0.3">
      <c r="A394" s="423" t="s">
        <v>381</v>
      </c>
      <c r="B394" s="424"/>
      <c r="C394" s="424"/>
      <c r="D394" s="424"/>
      <c r="E394" s="424"/>
      <c r="F394" s="451"/>
      <c r="G394" s="452"/>
      <c r="H394" s="425"/>
    </row>
    <row r="395" spans="1:8" ht="18.75" x14ac:dyDescent="0.3">
      <c r="A395" s="423" t="s">
        <v>378</v>
      </c>
      <c r="B395" s="424"/>
      <c r="C395" s="424"/>
      <c r="D395" s="424"/>
      <c r="E395" s="424"/>
      <c r="F395" s="451"/>
      <c r="G395" s="452" t="s">
        <v>379</v>
      </c>
      <c r="H395" s="425"/>
    </row>
    <row r="396" spans="1:8" ht="18.75" x14ac:dyDescent="0.3">
      <c r="A396" s="426" t="s">
        <v>382</v>
      </c>
      <c r="B396" s="427"/>
      <c r="C396" s="427"/>
      <c r="D396" s="427"/>
      <c r="E396" s="427"/>
      <c r="F396" s="453"/>
      <c r="G396" s="452" t="s">
        <v>402</v>
      </c>
      <c r="H396" s="425"/>
    </row>
    <row r="397" spans="1:8" ht="18.75" x14ac:dyDescent="0.3">
      <c r="A397" s="426" t="s">
        <v>383</v>
      </c>
      <c r="B397" s="427"/>
      <c r="C397" s="427"/>
      <c r="D397" s="427"/>
      <c r="E397" s="427"/>
      <c r="F397" s="453"/>
      <c r="G397" s="454" t="s">
        <v>402</v>
      </c>
      <c r="H397" s="455"/>
    </row>
    <row r="398" spans="1:8" ht="18.75" x14ac:dyDescent="0.3">
      <c r="A398" s="426" t="s">
        <v>384</v>
      </c>
      <c r="B398" s="427"/>
      <c r="C398" s="427"/>
      <c r="D398" s="427"/>
      <c r="E398" s="427"/>
      <c r="F398" s="427"/>
      <c r="G398" s="454" t="s">
        <v>402</v>
      </c>
      <c r="H398" s="455"/>
    </row>
    <row r="399" spans="1:8" ht="18.75" x14ac:dyDescent="0.3">
      <c r="A399" s="426" t="s">
        <v>385</v>
      </c>
      <c r="B399" s="427"/>
      <c r="C399" s="427"/>
      <c r="D399" s="427"/>
      <c r="E399" s="427"/>
      <c r="F399" s="427"/>
      <c r="G399" s="454" t="s">
        <v>402</v>
      </c>
      <c r="H399" s="455"/>
    </row>
    <row r="400" spans="1:8" ht="18.75" x14ac:dyDescent="0.3">
      <c r="A400" s="423" t="s">
        <v>386</v>
      </c>
      <c r="B400" s="424"/>
      <c r="C400" s="424"/>
      <c r="D400" s="424"/>
      <c r="E400" s="424"/>
      <c r="F400" s="424"/>
      <c r="G400" s="424"/>
      <c r="H400" s="425"/>
    </row>
    <row r="401" spans="1:8" ht="18.75" x14ac:dyDescent="0.3">
      <c r="A401" s="423" t="s">
        <v>378</v>
      </c>
      <c r="B401" s="424"/>
      <c r="C401" s="424"/>
      <c r="D401" s="424"/>
      <c r="E401" s="424"/>
      <c r="F401" s="424"/>
      <c r="G401" s="424"/>
      <c r="H401" s="425"/>
    </row>
    <row r="402" spans="1:8" ht="18.75" x14ac:dyDescent="0.3">
      <c r="A402" s="426" t="s">
        <v>387</v>
      </c>
      <c r="B402" s="427"/>
      <c r="C402" s="428" t="s">
        <v>444</v>
      </c>
      <c r="D402" s="428"/>
      <c r="E402" s="428"/>
      <c r="F402" s="428"/>
      <c r="G402" s="428"/>
      <c r="H402" s="429"/>
    </row>
    <row r="403" spans="1:8" ht="18.75" x14ac:dyDescent="0.3">
      <c r="A403" s="430" t="s">
        <v>388</v>
      </c>
      <c r="B403" s="431"/>
      <c r="C403" s="432"/>
      <c r="D403" s="432"/>
      <c r="E403" s="432"/>
      <c r="F403" s="432"/>
      <c r="G403" s="432"/>
      <c r="H403" s="433"/>
    </row>
    <row r="404" spans="1:8" ht="18.75" x14ac:dyDescent="0.3">
      <c r="A404" s="434" t="s">
        <v>389</v>
      </c>
      <c r="B404" s="435"/>
      <c r="C404" s="435"/>
      <c r="D404" s="435"/>
      <c r="E404" s="90"/>
      <c r="F404" s="91"/>
      <c r="G404" s="106" t="s">
        <v>390</v>
      </c>
      <c r="H404" s="92"/>
    </row>
    <row r="405" spans="1:8" ht="37.5" x14ac:dyDescent="0.25">
      <c r="A405" s="436" t="s">
        <v>391</v>
      </c>
      <c r="B405" s="437"/>
      <c r="C405" s="110" t="s">
        <v>20</v>
      </c>
      <c r="D405" s="438" t="s">
        <v>391</v>
      </c>
      <c r="E405" s="437"/>
      <c r="F405" s="110" t="s">
        <v>20</v>
      </c>
      <c r="G405" s="113" t="s">
        <v>392</v>
      </c>
      <c r="H405" s="111" t="s">
        <v>20</v>
      </c>
    </row>
    <row r="406" spans="1:8" ht="18.75" x14ac:dyDescent="0.3">
      <c r="A406" s="439" t="s">
        <v>393</v>
      </c>
      <c r="B406" s="440"/>
      <c r="C406" s="107" t="s">
        <v>394</v>
      </c>
      <c r="D406" s="441" t="s">
        <v>395</v>
      </c>
      <c r="E406" s="440"/>
      <c r="F406" s="107" t="s">
        <v>396</v>
      </c>
      <c r="G406" s="112">
        <v>3</v>
      </c>
      <c r="H406" s="97" t="s">
        <v>397</v>
      </c>
    </row>
    <row r="407" spans="1:8" ht="18.75" x14ac:dyDescent="0.3">
      <c r="A407" s="439" t="s">
        <v>398</v>
      </c>
      <c r="B407" s="440"/>
      <c r="C407" s="107" t="s">
        <v>399</v>
      </c>
      <c r="D407" s="441" t="s">
        <v>400</v>
      </c>
      <c r="E407" s="440"/>
      <c r="F407" s="107" t="s">
        <v>401</v>
      </c>
      <c r="G407" s="112">
        <v>2</v>
      </c>
      <c r="H407" s="97" t="s">
        <v>402</v>
      </c>
    </row>
    <row r="408" spans="1:8" ht="18.75" x14ac:dyDescent="0.3">
      <c r="A408" s="439" t="s">
        <v>403</v>
      </c>
      <c r="B408" s="440"/>
      <c r="C408" s="107" t="s">
        <v>404</v>
      </c>
      <c r="D408" s="441" t="s">
        <v>405</v>
      </c>
      <c r="E408" s="440"/>
      <c r="F408" s="107" t="s">
        <v>406</v>
      </c>
      <c r="G408" s="112">
        <v>1</v>
      </c>
      <c r="H408" s="97" t="s">
        <v>407</v>
      </c>
    </row>
    <row r="409" spans="1:8" ht="18.75" x14ac:dyDescent="0.3">
      <c r="A409" s="442" t="s">
        <v>408</v>
      </c>
      <c r="B409" s="443"/>
      <c r="C409" s="107" t="s">
        <v>409</v>
      </c>
      <c r="D409" s="444" t="s">
        <v>410</v>
      </c>
      <c r="E409" s="445"/>
      <c r="F409" s="98" t="s">
        <v>411</v>
      </c>
      <c r="G409" s="99"/>
      <c r="H409" s="100"/>
    </row>
    <row r="410" spans="1:8" ht="19.5" thickBot="1" x14ac:dyDescent="0.35">
      <c r="A410" s="446" t="s">
        <v>413</v>
      </c>
      <c r="B410" s="447"/>
      <c r="C410" s="448" t="s">
        <v>33</v>
      </c>
      <c r="D410" s="449"/>
      <c r="E410" s="449"/>
      <c r="F410" s="449"/>
      <c r="G410" s="448" t="s">
        <v>17</v>
      </c>
      <c r="H410" s="450"/>
    </row>
    <row r="412" spans="1:8" ht="15.75" thickBot="1" x14ac:dyDescent="0.3"/>
    <row r="413" spans="1:8" ht="22.5" x14ac:dyDescent="0.3">
      <c r="A413" s="480" t="s">
        <v>0</v>
      </c>
      <c r="B413" s="481"/>
      <c r="C413" s="481"/>
      <c r="D413" s="481"/>
      <c r="E413" s="481"/>
      <c r="F413" s="481"/>
      <c r="G413" s="481"/>
      <c r="H413" s="482"/>
    </row>
    <row r="414" spans="1:8" ht="15.75" x14ac:dyDescent="0.25">
      <c r="A414" s="483" t="s">
        <v>1</v>
      </c>
      <c r="B414" s="484"/>
      <c r="C414" s="484"/>
      <c r="D414" s="484"/>
      <c r="E414" s="484"/>
      <c r="F414" s="484"/>
      <c r="G414" s="484"/>
      <c r="H414" s="485"/>
    </row>
    <row r="415" spans="1:8" ht="18.75" x14ac:dyDescent="0.3">
      <c r="A415" s="486" t="s">
        <v>2</v>
      </c>
      <c r="B415" s="487"/>
      <c r="C415" s="487"/>
      <c r="D415" s="487"/>
      <c r="E415" s="487"/>
      <c r="F415" s="487"/>
      <c r="G415" s="487"/>
      <c r="H415" s="488"/>
    </row>
    <row r="416" spans="1:8" ht="15.75" x14ac:dyDescent="0.25">
      <c r="A416" s="483" t="s">
        <v>24</v>
      </c>
      <c r="B416" s="484"/>
      <c r="C416" s="484"/>
      <c r="D416" s="484"/>
      <c r="E416" s="484"/>
      <c r="F416" s="484"/>
      <c r="G416" s="484"/>
      <c r="H416" s="485"/>
    </row>
    <row r="417" spans="1:8" ht="18.75" x14ac:dyDescent="0.3">
      <c r="A417" s="486" t="s">
        <v>412</v>
      </c>
      <c r="B417" s="487"/>
      <c r="C417" s="487"/>
      <c r="D417" s="487"/>
      <c r="E417" s="487"/>
      <c r="F417" s="487"/>
      <c r="G417" s="487"/>
      <c r="H417" s="488"/>
    </row>
    <row r="418" spans="1:8" ht="16.5" x14ac:dyDescent="0.3">
      <c r="A418" s="456" t="s">
        <v>3</v>
      </c>
      <c r="B418" s="456"/>
      <c r="C418" s="489" t="s">
        <v>343</v>
      </c>
      <c r="D418" s="489"/>
      <c r="E418" s="456"/>
      <c r="F418" s="456"/>
      <c r="G418" s="490"/>
      <c r="H418" s="490"/>
    </row>
    <row r="419" spans="1:8" ht="16.5" x14ac:dyDescent="0.3">
      <c r="A419" s="456" t="s">
        <v>4</v>
      </c>
      <c r="B419" s="456"/>
      <c r="C419" s="491" t="s">
        <v>190</v>
      </c>
      <c r="D419" s="491"/>
      <c r="E419" s="492" t="s">
        <v>25</v>
      </c>
      <c r="F419" s="492"/>
      <c r="G419" s="492">
        <v>9</v>
      </c>
      <c r="H419" s="492"/>
    </row>
    <row r="420" spans="1:8" ht="16.5" x14ac:dyDescent="0.3">
      <c r="A420" s="456" t="s">
        <v>5</v>
      </c>
      <c r="B420" s="456"/>
      <c r="C420" s="491" t="s">
        <v>189</v>
      </c>
      <c r="D420" s="491"/>
      <c r="E420" s="456"/>
      <c r="F420" s="456"/>
      <c r="G420" s="456"/>
      <c r="H420" s="456"/>
    </row>
    <row r="421" spans="1:8" ht="16.5" x14ac:dyDescent="0.3">
      <c r="A421" s="456" t="s">
        <v>18</v>
      </c>
      <c r="B421" s="456"/>
      <c r="C421" s="457" t="s">
        <v>193</v>
      </c>
      <c r="D421" s="457"/>
      <c r="E421" s="456" t="s">
        <v>32</v>
      </c>
      <c r="F421" s="456"/>
      <c r="G421" s="458" t="s">
        <v>191</v>
      </c>
      <c r="H421" s="458"/>
    </row>
    <row r="422" spans="1:8" ht="18.75" x14ac:dyDescent="0.3">
      <c r="A422" s="459" t="s">
        <v>6</v>
      </c>
      <c r="B422" s="378"/>
      <c r="C422" s="378"/>
      <c r="D422" s="378"/>
      <c r="E422" s="378"/>
      <c r="F422" s="378"/>
      <c r="G422" s="378"/>
      <c r="H422" s="460"/>
    </row>
    <row r="423" spans="1:8" ht="18.75" x14ac:dyDescent="0.3">
      <c r="A423" s="461" t="s">
        <v>7</v>
      </c>
      <c r="B423" s="410"/>
      <c r="C423" s="410"/>
      <c r="D423" s="410"/>
      <c r="E423" s="410"/>
      <c r="F423" s="410"/>
      <c r="G423" s="410"/>
      <c r="H423" s="462"/>
    </row>
    <row r="424" spans="1:8" x14ac:dyDescent="0.25">
      <c r="A424" s="463" t="s">
        <v>8</v>
      </c>
      <c r="B424" s="464" t="s">
        <v>9</v>
      </c>
      <c r="C424" s="465" t="s">
        <v>28</v>
      </c>
      <c r="D424" s="465" t="s">
        <v>27</v>
      </c>
      <c r="E424" s="465" t="s">
        <v>29</v>
      </c>
      <c r="F424" s="468" t="s">
        <v>30</v>
      </c>
      <c r="G424" s="465" t="s">
        <v>31</v>
      </c>
      <c r="H424" s="471" t="s">
        <v>20</v>
      </c>
    </row>
    <row r="425" spans="1:8" x14ac:dyDescent="0.25">
      <c r="A425" s="463"/>
      <c r="B425" s="464"/>
      <c r="C425" s="466"/>
      <c r="D425" s="466"/>
      <c r="E425" s="466"/>
      <c r="F425" s="469"/>
      <c r="G425" s="466"/>
      <c r="H425" s="472"/>
    </row>
    <row r="426" spans="1:8" x14ac:dyDescent="0.25">
      <c r="A426" s="463"/>
      <c r="B426" s="464"/>
      <c r="C426" s="467"/>
      <c r="D426" s="467"/>
      <c r="E426" s="467"/>
      <c r="F426" s="470"/>
      <c r="G426" s="467"/>
      <c r="H426" s="473"/>
    </row>
    <row r="427" spans="1:8" ht="18.75" x14ac:dyDescent="0.3">
      <c r="A427" s="1">
        <v>1</v>
      </c>
      <c r="B427" s="2" t="s">
        <v>11</v>
      </c>
      <c r="C427" s="23">
        <v>6</v>
      </c>
      <c r="D427" s="17">
        <v>4.5</v>
      </c>
      <c r="E427" s="17">
        <v>4.5</v>
      </c>
      <c r="F427" s="23">
        <v>65.5</v>
      </c>
      <c r="G427" s="79">
        <f>SUM(C427:F427)</f>
        <v>80.5</v>
      </c>
      <c r="H427" s="80" t="str">
        <f>IF(G427&gt;=91,"A1",IF(G427&gt;=81,"A2",IF(G427&gt;=71,"B1",IF(G427&gt;=61,"B2",IF(G427&gt;=51,"C1",IF(G427&gt;=41,"C2",IF(G427&gt;=33,"D","E")))))))</f>
        <v>B1</v>
      </c>
    </row>
    <row r="428" spans="1:8" ht="18.75" x14ac:dyDescent="0.3">
      <c r="A428" s="1">
        <v>2</v>
      </c>
      <c r="B428" s="2" t="s">
        <v>12</v>
      </c>
      <c r="C428" s="143">
        <v>4.25</v>
      </c>
      <c r="D428" s="17">
        <v>4.5</v>
      </c>
      <c r="E428" s="17">
        <v>4.5</v>
      </c>
      <c r="F428" s="17">
        <v>44.5</v>
      </c>
      <c r="G428" s="79">
        <f t="shared" ref="G428:G432" si="24">SUM(C428:F428)</f>
        <v>57.75</v>
      </c>
      <c r="H428" s="80" t="str">
        <f t="shared" ref="H428:H431" si="25">IF(G428&gt;=91,"A1",IF(G428&gt;=81,"A2",IF(G428&gt;=71,"B1",IF(G428&gt;=61,"B2",IF(G428&gt;=51,"C1",IF(G428&gt;=41,"C2",IF(G428&gt;=33,"D","E")))))))</f>
        <v>C1</v>
      </c>
    </row>
    <row r="429" spans="1:8" ht="18.75" x14ac:dyDescent="0.3">
      <c r="A429" s="1">
        <v>3</v>
      </c>
      <c r="B429" s="2" t="s">
        <v>13</v>
      </c>
      <c r="C429" s="17">
        <v>6</v>
      </c>
      <c r="D429" s="17">
        <v>4.5</v>
      </c>
      <c r="E429" s="17">
        <v>4.5</v>
      </c>
      <c r="F429" s="17">
        <v>45.5</v>
      </c>
      <c r="G429" s="79">
        <f t="shared" si="24"/>
        <v>60.5</v>
      </c>
      <c r="H429" s="80" t="str">
        <f t="shared" si="25"/>
        <v>C1</v>
      </c>
    </row>
    <row r="430" spans="1:8" ht="18.75" x14ac:dyDescent="0.3">
      <c r="A430" s="1">
        <v>4</v>
      </c>
      <c r="B430" s="2" t="s">
        <v>23</v>
      </c>
      <c r="C430" s="17">
        <v>9.25</v>
      </c>
      <c r="D430" s="17">
        <v>4</v>
      </c>
      <c r="E430" s="17">
        <v>4</v>
      </c>
      <c r="F430" s="17">
        <v>61</v>
      </c>
      <c r="G430" s="79">
        <f t="shared" si="24"/>
        <v>78.25</v>
      </c>
      <c r="H430" s="80" t="str">
        <f t="shared" si="25"/>
        <v>B1</v>
      </c>
    </row>
    <row r="431" spans="1:8" ht="18.75" x14ac:dyDescent="0.3">
      <c r="A431" s="1">
        <v>5</v>
      </c>
      <c r="B431" s="2" t="s">
        <v>26</v>
      </c>
      <c r="C431" s="114">
        <v>8.5</v>
      </c>
      <c r="D431" s="17">
        <v>5</v>
      </c>
      <c r="E431" s="17">
        <v>5</v>
      </c>
      <c r="F431" s="17">
        <v>70</v>
      </c>
      <c r="G431" s="79">
        <f t="shared" si="24"/>
        <v>88.5</v>
      </c>
      <c r="H431" s="80" t="str">
        <f t="shared" si="25"/>
        <v>A2</v>
      </c>
    </row>
    <row r="432" spans="1:8" ht="18.75" x14ac:dyDescent="0.3">
      <c r="A432" s="1">
        <v>6</v>
      </c>
      <c r="B432" s="3" t="s">
        <v>14</v>
      </c>
      <c r="C432" s="17"/>
      <c r="D432" s="17"/>
      <c r="E432" s="17"/>
      <c r="F432" s="17">
        <v>40</v>
      </c>
      <c r="G432" s="79">
        <f t="shared" si="24"/>
        <v>40</v>
      </c>
      <c r="H432" s="80"/>
    </row>
    <row r="433" spans="1:8" ht="18.75" x14ac:dyDescent="0.3">
      <c r="A433" s="1">
        <v>7</v>
      </c>
      <c r="B433" s="2" t="s">
        <v>21</v>
      </c>
      <c r="C433" s="25"/>
      <c r="D433" s="25"/>
      <c r="E433" s="25"/>
      <c r="F433" s="30">
        <v>40</v>
      </c>
      <c r="G433" s="79"/>
      <c r="H433" s="80"/>
    </row>
    <row r="434" spans="1:8" ht="18.75" x14ac:dyDescent="0.3">
      <c r="A434" s="1">
        <v>8</v>
      </c>
      <c r="B434" s="11" t="s">
        <v>22</v>
      </c>
      <c r="C434" s="26"/>
      <c r="D434" s="26"/>
      <c r="E434" s="26"/>
      <c r="F434" s="31">
        <v>35</v>
      </c>
      <c r="G434" s="79"/>
      <c r="H434" s="80"/>
    </row>
    <row r="435" spans="1:8" ht="18.75" x14ac:dyDescent="0.3">
      <c r="A435" s="1">
        <v>9</v>
      </c>
      <c r="B435" s="11" t="s">
        <v>34</v>
      </c>
      <c r="C435" s="26"/>
      <c r="D435" s="26"/>
      <c r="E435" s="26"/>
      <c r="F435" s="31">
        <v>6</v>
      </c>
      <c r="G435" s="79"/>
      <c r="H435" s="80"/>
    </row>
    <row r="436" spans="1:8" ht="18.75" x14ac:dyDescent="0.3">
      <c r="A436" s="4" t="s">
        <v>10</v>
      </c>
      <c r="B436" s="5"/>
      <c r="C436" s="10"/>
      <c r="D436" s="10"/>
      <c r="E436" s="10"/>
      <c r="F436" s="32"/>
      <c r="G436" s="81">
        <f>SUM(G427:G432)</f>
        <v>405.5</v>
      </c>
      <c r="H436" s="82"/>
    </row>
    <row r="437" spans="1:8" ht="18.75" x14ac:dyDescent="0.3">
      <c r="A437" s="4" t="s">
        <v>15</v>
      </c>
      <c r="B437" s="5"/>
      <c r="C437" s="10"/>
      <c r="D437" s="10"/>
      <c r="E437" s="10"/>
      <c r="F437" s="32"/>
      <c r="G437" s="83">
        <f>G436*100/550</f>
        <v>73.727272727272734</v>
      </c>
      <c r="H437" s="82" t="str">
        <f t="shared" ref="H437" si="26">IF(G437&gt;=91,"A1",IF(G437&gt;=81,"A2",IF(G437&gt;=71,"B1",IF(G437&gt;=61,"B2",IF(G437&gt;=51,"C1",IF(G437&gt;=41,"C2",IF(G437&gt;=33,"D","E")))))))</f>
        <v>B1</v>
      </c>
    </row>
    <row r="438" spans="1:8" ht="18.75" x14ac:dyDescent="0.25">
      <c r="A438" s="474" t="s">
        <v>459</v>
      </c>
      <c r="B438" s="475"/>
      <c r="C438" s="475"/>
      <c r="D438" s="475"/>
      <c r="E438" s="475"/>
      <c r="F438" s="475"/>
      <c r="G438" s="475"/>
      <c r="H438" s="476"/>
    </row>
    <row r="439" spans="1:8" ht="18.75" x14ac:dyDescent="0.25">
      <c r="A439" s="477" t="s">
        <v>376</v>
      </c>
      <c r="B439" s="478"/>
      <c r="C439" s="478"/>
      <c r="D439" s="478"/>
      <c r="E439" s="478"/>
      <c r="F439" s="478"/>
      <c r="G439" s="478"/>
      <c r="H439" s="479"/>
    </row>
    <row r="440" spans="1:8" ht="18.75" x14ac:dyDescent="0.3">
      <c r="A440" s="423" t="s">
        <v>377</v>
      </c>
      <c r="B440" s="424"/>
      <c r="C440" s="424"/>
      <c r="D440" s="424"/>
      <c r="E440" s="424"/>
      <c r="F440" s="424"/>
      <c r="G440" s="424"/>
      <c r="H440" s="425"/>
    </row>
    <row r="441" spans="1:8" ht="18.75" x14ac:dyDescent="0.3">
      <c r="A441" s="423" t="s">
        <v>378</v>
      </c>
      <c r="B441" s="424"/>
      <c r="C441" s="424"/>
      <c r="D441" s="424"/>
      <c r="E441" s="424"/>
      <c r="F441" s="451"/>
      <c r="G441" s="452" t="s">
        <v>379</v>
      </c>
      <c r="H441" s="425"/>
    </row>
    <row r="442" spans="1:8" ht="18.75" x14ac:dyDescent="0.3">
      <c r="A442" s="426" t="s">
        <v>380</v>
      </c>
      <c r="B442" s="427"/>
      <c r="C442" s="427"/>
      <c r="D442" s="427"/>
      <c r="E442" s="427"/>
      <c r="F442" s="453"/>
      <c r="G442" s="454" t="s">
        <v>402</v>
      </c>
      <c r="H442" s="455"/>
    </row>
    <row r="443" spans="1:8" ht="18.75" x14ac:dyDescent="0.3">
      <c r="A443" s="423" t="s">
        <v>381</v>
      </c>
      <c r="B443" s="424"/>
      <c r="C443" s="424"/>
      <c r="D443" s="424"/>
      <c r="E443" s="424"/>
      <c r="F443" s="451"/>
      <c r="G443" s="452"/>
      <c r="H443" s="425"/>
    </row>
    <row r="444" spans="1:8" ht="18.75" x14ac:dyDescent="0.3">
      <c r="A444" s="423" t="s">
        <v>378</v>
      </c>
      <c r="B444" s="424"/>
      <c r="C444" s="424"/>
      <c r="D444" s="424"/>
      <c r="E444" s="424"/>
      <c r="F444" s="451"/>
      <c r="G444" s="452" t="s">
        <v>379</v>
      </c>
      <c r="H444" s="425"/>
    </row>
    <row r="445" spans="1:8" ht="18.75" x14ac:dyDescent="0.3">
      <c r="A445" s="426" t="s">
        <v>382</v>
      </c>
      <c r="B445" s="427"/>
      <c r="C445" s="427"/>
      <c r="D445" s="427"/>
      <c r="E445" s="427"/>
      <c r="F445" s="453"/>
      <c r="G445" s="452" t="s">
        <v>402</v>
      </c>
      <c r="H445" s="425"/>
    </row>
    <row r="446" spans="1:8" ht="18.75" x14ac:dyDescent="0.3">
      <c r="A446" s="426" t="s">
        <v>383</v>
      </c>
      <c r="B446" s="427"/>
      <c r="C446" s="427"/>
      <c r="D446" s="427"/>
      <c r="E446" s="427"/>
      <c r="F446" s="453"/>
      <c r="G446" s="454" t="s">
        <v>402</v>
      </c>
      <c r="H446" s="455"/>
    </row>
    <row r="447" spans="1:8" ht="18.75" x14ac:dyDescent="0.3">
      <c r="A447" s="426" t="s">
        <v>384</v>
      </c>
      <c r="B447" s="427"/>
      <c r="C447" s="427"/>
      <c r="D447" s="427"/>
      <c r="E447" s="427"/>
      <c r="F447" s="427"/>
      <c r="G447" s="454" t="s">
        <v>402</v>
      </c>
      <c r="H447" s="455"/>
    </row>
    <row r="448" spans="1:8" ht="18.75" x14ac:dyDescent="0.3">
      <c r="A448" s="426" t="s">
        <v>385</v>
      </c>
      <c r="B448" s="427"/>
      <c r="C448" s="427"/>
      <c r="D448" s="427"/>
      <c r="E448" s="427"/>
      <c r="F448" s="427"/>
      <c r="G448" s="454" t="s">
        <v>402</v>
      </c>
      <c r="H448" s="455"/>
    </row>
    <row r="449" spans="1:8" ht="18.75" x14ac:dyDescent="0.3">
      <c r="A449" s="423" t="s">
        <v>386</v>
      </c>
      <c r="B449" s="424"/>
      <c r="C449" s="424"/>
      <c r="D449" s="424"/>
      <c r="E449" s="424"/>
      <c r="F449" s="424"/>
      <c r="G449" s="424"/>
      <c r="H449" s="425"/>
    </row>
    <row r="450" spans="1:8" ht="18.75" x14ac:dyDescent="0.3">
      <c r="A450" s="423" t="s">
        <v>378</v>
      </c>
      <c r="B450" s="424"/>
      <c r="C450" s="424"/>
      <c r="D450" s="424"/>
      <c r="E450" s="424"/>
      <c r="F450" s="424"/>
      <c r="G450" s="424"/>
      <c r="H450" s="425"/>
    </row>
    <row r="451" spans="1:8" ht="18.75" x14ac:dyDescent="0.3">
      <c r="A451" s="426" t="s">
        <v>387</v>
      </c>
      <c r="B451" s="427"/>
      <c r="C451" s="428" t="s">
        <v>445</v>
      </c>
      <c r="D451" s="428"/>
      <c r="E451" s="428"/>
      <c r="F451" s="428"/>
      <c r="G451" s="428"/>
      <c r="H451" s="429"/>
    </row>
    <row r="452" spans="1:8" ht="18.75" x14ac:dyDescent="0.3">
      <c r="A452" s="430" t="s">
        <v>388</v>
      </c>
      <c r="B452" s="431"/>
      <c r="C452" s="432"/>
      <c r="D452" s="432"/>
      <c r="E452" s="432"/>
      <c r="F452" s="432"/>
      <c r="G452" s="432"/>
      <c r="H452" s="433"/>
    </row>
    <row r="453" spans="1:8" ht="18.75" x14ac:dyDescent="0.3">
      <c r="A453" s="434" t="s">
        <v>389</v>
      </c>
      <c r="B453" s="435"/>
      <c r="C453" s="435"/>
      <c r="D453" s="435"/>
      <c r="E453" s="90"/>
      <c r="F453" s="91"/>
      <c r="G453" s="106" t="s">
        <v>390</v>
      </c>
      <c r="H453" s="92"/>
    </row>
    <row r="454" spans="1:8" ht="37.5" x14ac:dyDescent="0.25">
      <c r="A454" s="436" t="s">
        <v>391</v>
      </c>
      <c r="B454" s="437"/>
      <c r="C454" s="110" t="s">
        <v>20</v>
      </c>
      <c r="D454" s="438" t="s">
        <v>391</v>
      </c>
      <c r="E454" s="437"/>
      <c r="F454" s="110" t="s">
        <v>20</v>
      </c>
      <c r="G454" s="113" t="s">
        <v>392</v>
      </c>
      <c r="H454" s="111" t="s">
        <v>20</v>
      </c>
    </row>
    <row r="455" spans="1:8" ht="18.75" x14ac:dyDescent="0.3">
      <c r="A455" s="439" t="s">
        <v>393</v>
      </c>
      <c r="B455" s="440"/>
      <c r="C455" s="107" t="s">
        <v>394</v>
      </c>
      <c r="D455" s="441" t="s">
        <v>395</v>
      </c>
      <c r="E455" s="440"/>
      <c r="F455" s="107" t="s">
        <v>396</v>
      </c>
      <c r="G455" s="112">
        <v>3</v>
      </c>
      <c r="H455" s="97" t="s">
        <v>397</v>
      </c>
    </row>
    <row r="456" spans="1:8" ht="18.75" x14ac:dyDescent="0.3">
      <c r="A456" s="439" t="s">
        <v>398</v>
      </c>
      <c r="B456" s="440"/>
      <c r="C456" s="107" t="s">
        <v>399</v>
      </c>
      <c r="D456" s="441" t="s">
        <v>400</v>
      </c>
      <c r="E456" s="440"/>
      <c r="F456" s="107" t="s">
        <v>401</v>
      </c>
      <c r="G456" s="112">
        <v>2</v>
      </c>
      <c r="H456" s="97" t="s">
        <v>402</v>
      </c>
    </row>
    <row r="457" spans="1:8" ht="18.75" x14ac:dyDescent="0.3">
      <c r="A457" s="439" t="s">
        <v>403</v>
      </c>
      <c r="B457" s="440"/>
      <c r="C457" s="107" t="s">
        <v>404</v>
      </c>
      <c r="D457" s="441" t="s">
        <v>405</v>
      </c>
      <c r="E457" s="440"/>
      <c r="F457" s="107" t="s">
        <v>406</v>
      </c>
      <c r="G457" s="112">
        <v>1</v>
      </c>
      <c r="H457" s="97" t="s">
        <v>407</v>
      </c>
    </row>
    <row r="458" spans="1:8" ht="18.75" x14ac:dyDescent="0.3">
      <c r="A458" s="442" t="s">
        <v>408</v>
      </c>
      <c r="B458" s="443"/>
      <c r="C458" s="107" t="s">
        <v>409</v>
      </c>
      <c r="D458" s="444" t="s">
        <v>410</v>
      </c>
      <c r="E458" s="445"/>
      <c r="F458" s="98" t="s">
        <v>411</v>
      </c>
      <c r="G458" s="99"/>
      <c r="H458" s="100"/>
    </row>
    <row r="459" spans="1:8" ht="19.5" thickBot="1" x14ac:dyDescent="0.35">
      <c r="A459" s="446" t="s">
        <v>413</v>
      </c>
      <c r="B459" s="447"/>
      <c r="C459" s="448" t="s">
        <v>33</v>
      </c>
      <c r="D459" s="449"/>
      <c r="E459" s="449"/>
      <c r="F459" s="449"/>
      <c r="G459" s="448" t="s">
        <v>17</v>
      </c>
      <c r="H459" s="450"/>
    </row>
    <row r="461" spans="1:8" ht="15.75" thickBot="1" x14ac:dyDescent="0.3"/>
    <row r="462" spans="1:8" ht="22.5" x14ac:dyDescent="0.3">
      <c r="A462" s="480" t="s">
        <v>0</v>
      </c>
      <c r="B462" s="481"/>
      <c r="C462" s="481"/>
      <c r="D462" s="481"/>
      <c r="E462" s="481"/>
      <c r="F462" s="481"/>
      <c r="G462" s="481"/>
      <c r="H462" s="482"/>
    </row>
    <row r="463" spans="1:8" ht="15.75" x14ac:dyDescent="0.25">
      <c r="A463" s="483" t="s">
        <v>1</v>
      </c>
      <c r="B463" s="484"/>
      <c r="C463" s="484"/>
      <c r="D463" s="484"/>
      <c r="E463" s="484"/>
      <c r="F463" s="484"/>
      <c r="G463" s="484"/>
      <c r="H463" s="485"/>
    </row>
    <row r="464" spans="1:8" ht="18.75" x14ac:dyDescent="0.3">
      <c r="A464" s="486" t="s">
        <v>2</v>
      </c>
      <c r="B464" s="487"/>
      <c r="C464" s="487"/>
      <c r="D464" s="487"/>
      <c r="E464" s="487"/>
      <c r="F464" s="487"/>
      <c r="G464" s="487"/>
      <c r="H464" s="488"/>
    </row>
    <row r="465" spans="1:8" ht="15.75" x14ac:dyDescent="0.25">
      <c r="A465" s="483" t="s">
        <v>24</v>
      </c>
      <c r="B465" s="484"/>
      <c r="C465" s="484"/>
      <c r="D465" s="484"/>
      <c r="E465" s="484"/>
      <c r="F465" s="484"/>
      <c r="G465" s="484"/>
      <c r="H465" s="485"/>
    </row>
    <row r="466" spans="1:8" ht="18.75" x14ac:dyDescent="0.3">
      <c r="A466" s="486" t="s">
        <v>412</v>
      </c>
      <c r="B466" s="487"/>
      <c r="C466" s="487"/>
      <c r="D466" s="487"/>
      <c r="E466" s="487"/>
      <c r="F466" s="487"/>
      <c r="G466" s="487"/>
      <c r="H466" s="488"/>
    </row>
    <row r="467" spans="1:8" ht="16.5" x14ac:dyDescent="0.3">
      <c r="A467" s="456" t="s">
        <v>3</v>
      </c>
      <c r="B467" s="456"/>
      <c r="C467" s="489" t="s">
        <v>343</v>
      </c>
      <c r="D467" s="489"/>
      <c r="E467" s="456"/>
      <c r="F467" s="456"/>
      <c r="G467" s="490"/>
      <c r="H467" s="490"/>
    </row>
    <row r="468" spans="1:8" ht="16.5" x14ac:dyDescent="0.3">
      <c r="A468" s="456" t="s">
        <v>4</v>
      </c>
      <c r="B468" s="456"/>
      <c r="C468" s="491" t="s">
        <v>198</v>
      </c>
      <c r="D468" s="491"/>
      <c r="E468" s="492" t="s">
        <v>25</v>
      </c>
      <c r="F468" s="492"/>
      <c r="G468" s="492">
        <v>10</v>
      </c>
      <c r="H468" s="492"/>
    </row>
    <row r="469" spans="1:8" ht="16.5" x14ac:dyDescent="0.3">
      <c r="A469" s="456" t="s">
        <v>5</v>
      </c>
      <c r="B469" s="456"/>
      <c r="C469" s="491" t="s">
        <v>419</v>
      </c>
      <c r="D469" s="491"/>
      <c r="E469" s="456"/>
      <c r="F469" s="456"/>
      <c r="G469" s="456"/>
      <c r="H469" s="456"/>
    </row>
    <row r="470" spans="1:8" ht="16.5" x14ac:dyDescent="0.3">
      <c r="A470" s="456" t="s">
        <v>18</v>
      </c>
      <c r="B470" s="456"/>
      <c r="C470" s="457" t="s">
        <v>200</v>
      </c>
      <c r="D470" s="457"/>
      <c r="E470" s="456" t="s">
        <v>32</v>
      </c>
      <c r="F470" s="456"/>
      <c r="G470" s="458" t="s">
        <v>199</v>
      </c>
      <c r="H470" s="458"/>
    </row>
    <row r="471" spans="1:8" ht="18.75" x14ac:dyDescent="0.3">
      <c r="A471" s="459" t="s">
        <v>6</v>
      </c>
      <c r="B471" s="378"/>
      <c r="C471" s="378"/>
      <c r="D471" s="378"/>
      <c r="E471" s="378"/>
      <c r="F471" s="378"/>
      <c r="G471" s="378"/>
      <c r="H471" s="460"/>
    </row>
    <row r="472" spans="1:8" ht="18.75" x14ac:dyDescent="0.3">
      <c r="A472" s="461" t="s">
        <v>7</v>
      </c>
      <c r="B472" s="410"/>
      <c r="C472" s="410"/>
      <c r="D472" s="410"/>
      <c r="E472" s="410"/>
      <c r="F472" s="410"/>
      <c r="G472" s="410"/>
      <c r="H472" s="462"/>
    </row>
    <row r="473" spans="1:8" x14ac:dyDescent="0.25">
      <c r="A473" s="463" t="s">
        <v>8</v>
      </c>
      <c r="B473" s="464" t="s">
        <v>9</v>
      </c>
      <c r="C473" s="465" t="s">
        <v>28</v>
      </c>
      <c r="D473" s="465" t="s">
        <v>27</v>
      </c>
      <c r="E473" s="465" t="s">
        <v>29</v>
      </c>
      <c r="F473" s="468" t="s">
        <v>30</v>
      </c>
      <c r="G473" s="465" t="s">
        <v>31</v>
      </c>
      <c r="H473" s="471" t="s">
        <v>20</v>
      </c>
    </row>
    <row r="474" spans="1:8" x14ac:dyDescent="0.25">
      <c r="A474" s="463"/>
      <c r="B474" s="464"/>
      <c r="C474" s="466"/>
      <c r="D474" s="466"/>
      <c r="E474" s="466"/>
      <c r="F474" s="469"/>
      <c r="G474" s="466"/>
      <c r="H474" s="472"/>
    </row>
    <row r="475" spans="1:8" x14ac:dyDescent="0.25">
      <c r="A475" s="463"/>
      <c r="B475" s="464"/>
      <c r="C475" s="467"/>
      <c r="D475" s="467"/>
      <c r="E475" s="467"/>
      <c r="F475" s="470"/>
      <c r="G475" s="467"/>
      <c r="H475" s="473"/>
    </row>
    <row r="476" spans="1:8" ht="18.75" x14ac:dyDescent="0.3">
      <c r="A476" s="1">
        <v>1</v>
      </c>
      <c r="B476" s="2" t="s">
        <v>11</v>
      </c>
      <c r="C476" s="23">
        <v>9.75</v>
      </c>
      <c r="D476" s="17">
        <v>5</v>
      </c>
      <c r="E476" s="17">
        <v>5</v>
      </c>
      <c r="F476" s="23">
        <v>77.5</v>
      </c>
      <c r="G476" s="79">
        <f>SUM(C476:F476)</f>
        <v>97.25</v>
      </c>
      <c r="H476" s="80" t="str">
        <f>IF(G476&gt;=91,"A1",IF(G476&gt;=81,"A2",IF(G476&gt;=71,"B1",IF(G476&gt;=61,"B2",IF(G476&gt;=51,"C1",IF(G476&gt;=41,"C2",IF(G476&gt;=33,"D","E")))))))</f>
        <v>A1</v>
      </c>
    </row>
    <row r="477" spans="1:8" ht="18.75" x14ac:dyDescent="0.3">
      <c r="A477" s="1">
        <v>2</v>
      </c>
      <c r="B477" s="2" t="s">
        <v>12</v>
      </c>
      <c r="C477" s="143">
        <v>9.75</v>
      </c>
      <c r="D477" s="17">
        <v>5</v>
      </c>
      <c r="E477" s="17">
        <v>5</v>
      </c>
      <c r="F477" s="17">
        <v>73.5</v>
      </c>
      <c r="G477" s="79">
        <f t="shared" ref="G477:G481" si="27">SUM(C477:F477)</f>
        <v>93.25</v>
      </c>
      <c r="H477" s="80" t="str">
        <f t="shared" ref="H477:H480" si="28">IF(G477&gt;=91,"A1",IF(G477&gt;=81,"A2",IF(G477&gt;=71,"B1",IF(G477&gt;=61,"B2",IF(G477&gt;=51,"C1",IF(G477&gt;=41,"C2",IF(G477&gt;=33,"D","E")))))))</f>
        <v>A1</v>
      </c>
    </row>
    <row r="478" spans="1:8" ht="18.75" x14ac:dyDescent="0.3">
      <c r="A478" s="1">
        <v>3</v>
      </c>
      <c r="B478" s="2" t="s">
        <v>13</v>
      </c>
      <c r="C478" s="17">
        <v>9.5</v>
      </c>
      <c r="D478" s="17">
        <v>5</v>
      </c>
      <c r="E478" s="17">
        <v>5</v>
      </c>
      <c r="F478" s="17">
        <v>78.5</v>
      </c>
      <c r="G478" s="79">
        <f t="shared" si="27"/>
        <v>98</v>
      </c>
      <c r="H478" s="80" t="str">
        <f t="shared" si="28"/>
        <v>A1</v>
      </c>
    </row>
    <row r="479" spans="1:8" ht="18.75" x14ac:dyDescent="0.3">
      <c r="A479" s="1">
        <v>4</v>
      </c>
      <c r="B479" s="2" t="s">
        <v>23</v>
      </c>
      <c r="C479" s="17">
        <v>10</v>
      </c>
      <c r="D479" s="17">
        <v>5</v>
      </c>
      <c r="E479" s="17">
        <v>5</v>
      </c>
      <c r="F479" s="17">
        <v>78.25</v>
      </c>
      <c r="G479" s="79">
        <f t="shared" si="27"/>
        <v>98.25</v>
      </c>
      <c r="H479" s="80" t="str">
        <f t="shared" si="28"/>
        <v>A1</v>
      </c>
    </row>
    <row r="480" spans="1:8" ht="18.75" x14ac:dyDescent="0.3">
      <c r="A480" s="1">
        <v>5</v>
      </c>
      <c r="B480" s="2" t="s">
        <v>26</v>
      </c>
      <c r="C480" s="114">
        <v>9.5</v>
      </c>
      <c r="D480" s="17">
        <v>5</v>
      </c>
      <c r="E480" s="17">
        <v>5</v>
      </c>
      <c r="F480" s="17">
        <v>78</v>
      </c>
      <c r="G480" s="79">
        <f t="shared" si="27"/>
        <v>97.5</v>
      </c>
      <c r="H480" s="80" t="str">
        <f t="shared" si="28"/>
        <v>A1</v>
      </c>
    </row>
    <row r="481" spans="1:8" ht="18.75" x14ac:dyDescent="0.3">
      <c r="A481" s="1">
        <v>6</v>
      </c>
      <c r="B481" s="3" t="s">
        <v>14</v>
      </c>
      <c r="C481" s="17"/>
      <c r="D481" s="17"/>
      <c r="E481" s="17"/>
      <c r="F481" s="17">
        <v>49</v>
      </c>
      <c r="G481" s="79">
        <f t="shared" si="27"/>
        <v>49</v>
      </c>
      <c r="H481" s="80"/>
    </row>
    <row r="482" spans="1:8" ht="18.75" x14ac:dyDescent="0.3">
      <c r="A482" s="1">
        <v>7</v>
      </c>
      <c r="B482" s="2" t="s">
        <v>21</v>
      </c>
      <c r="C482" s="25"/>
      <c r="D482" s="25"/>
      <c r="E482" s="25"/>
      <c r="F482" s="30">
        <v>50</v>
      </c>
      <c r="G482" s="79"/>
      <c r="H482" s="80"/>
    </row>
    <row r="483" spans="1:8" ht="18.75" x14ac:dyDescent="0.3">
      <c r="A483" s="1">
        <v>8</v>
      </c>
      <c r="B483" s="11" t="s">
        <v>22</v>
      </c>
      <c r="C483" s="26"/>
      <c r="D483" s="26"/>
      <c r="E483" s="26"/>
      <c r="F483" s="31">
        <v>44</v>
      </c>
      <c r="G483" s="79"/>
      <c r="H483" s="80"/>
    </row>
    <row r="484" spans="1:8" ht="18.75" x14ac:dyDescent="0.3">
      <c r="A484" s="1">
        <v>9</v>
      </c>
      <c r="B484" s="11" t="s">
        <v>34</v>
      </c>
      <c r="C484" s="26"/>
      <c r="D484" s="26"/>
      <c r="E484" s="26"/>
      <c r="F484" s="31">
        <v>41</v>
      </c>
      <c r="G484" s="79"/>
      <c r="H484" s="80"/>
    </row>
    <row r="485" spans="1:8" ht="18.75" x14ac:dyDescent="0.3">
      <c r="A485" s="4" t="s">
        <v>10</v>
      </c>
      <c r="B485" s="5"/>
      <c r="C485" s="10"/>
      <c r="D485" s="10"/>
      <c r="E485" s="10"/>
      <c r="F485" s="32"/>
      <c r="G485" s="81">
        <f>SUM(G476:G481)</f>
        <v>533.25</v>
      </c>
      <c r="H485" s="82"/>
    </row>
    <row r="486" spans="1:8" ht="18.75" x14ac:dyDescent="0.3">
      <c r="A486" s="4" t="s">
        <v>15</v>
      </c>
      <c r="B486" s="5"/>
      <c r="C486" s="10"/>
      <c r="D486" s="10"/>
      <c r="E486" s="10"/>
      <c r="F486" s="32"/>
      <c r="G486" s="83">
        <f>G485*100/550</f>
        <v>96.954545454545453</v>
      </c>
      <c r="H486" s="82" t="str">
        <f t="shared" ref="H486" si="29">IF(G486&gt;=91,"A1",IF(G486&gt;=81,"A2",IF(G486&gt;=71,"B1",IF(G486&gt;=61,"B2",IF(G486&gt;=51,"C1",IF(G486&gt;=41,"C2",IF(G486&gt;=33,"D","E")))))))</f>
        <v>A1</v>
      </c>
    </row>
    <row r="487" spans="1:8" ht="18.75" x14ac:dyDescent="0.25">
      <c r="A487" s="474" t="s">
        <v>458</v>
      </c>
      <c r="B487" s="475"/>
      <c r="C487" s="475"/>
      <c r="D487" s="475"/>
      <c r="E487" s="475"/>
      <c r="F487" s="475"/>
      <c r="G487" s="475"/>
      <c r="H487" s="476"/>
    </row>
    <row r="488" spans="1:8" ht="18.75" x14ac:dyDescent="0.25">
      <c r="A488" s="477" t="s">
        <v>376</v>
      </c>
      <c r="B488" s="478"/>
      <c r="C488" s="478"/>
      <c r="D488" s="478"/>
      <c r="E488" s="478"/>
      <c r="F488" s="478"/>
      <c r="G488" s="478"/>
      <c r="H488" s="479"/>
    </row>
    <row r="489" spans="1:8" ht="18.75" x14ac:dyDescent="0.3">
      <c r="A489" s="423" t="s">
        <v>377</v>
      </c>
      <c r="B489" s="424"/>
      <c r="C489" s="424"/>
      <c r="D489" s="424"/>
      <c r="E489" s="424"/>
      <c r="F489" s="424"/>
      <c r="G489" s="424"/>
      <c r="H489" s="425"/>
    </row>
    <row r="490" spans="1:8" ht="18.75" x14ac:dyDescent="0.3">
      <c r="A490" s="423" t="s">
        <v>378</v>
      </c>
      <c r="B490" s="424"/>
      <c r="C490" s="424"/>
      <c r="D490" s="424"/>
      <c r="E490" s="424"/>
      <c r="F490" s="451"/>
      <c r="G490" s="452" t="s">
        <v>379</v>
      </c>
      <c r="H490" s="425"/>
    </row>
    <row r="491" spans="1:8" ht="18.75" x14ac:dyDescent="0.3">
      <c r="A491" s="426" t="s">
        <v>380</v>
      </c>
      <c r="B491" s="427"/>
      <c r="C491" s="427"/>
      <c r="D491" s="427"/>
      <c r="E491" s="427"/>
      <c r="F491" s="453"/>
      <c r="G491" s="454" t="s">
        <v>397</v>
      </c>
      <c r="H491" s="455"/>
    </row>
    <row r="492" spans="1:8" ht="18.75" x14ac:dyDescent="0.3">
      <c r="A492" s="423" t="s">
        <v>381</v>
      </c>
      <c r="B492" s="424"/>
      <c r="C492" s="424"/>
      <c r="D492" s="424"/>
      <c r="E492" s="424"/>
      <c r="F492" s="451"/>
      <c r="G492" s="452"/>
      <c r="H492" s="425"/>
    </row>
    <row r="493" spans="1:8" ht="18.75" x14ac:dyDescent="0.3">
      <c r="A493" s="423" t="s">
        <v>378</v>
      </c>
      <c r="B493" s="424"/>
      <c r="C493" s="424"/>
      <c r="D493" s="424"/>
      <c r="E493" s="424"/>
      <c r="F493" s="451"/>
      <c r="G493" s="452" t="s">
        <v>379</v>
      </c>
      <c r="H493" s="425"/>
    </row>
    <row r="494" spans="1:8" ht="18.75" x14ac:dyDescent="0.3">
      <c r="A494" s="426" t="s">
        <v>382</v>
      </c>
      <c r="B494" s="427"/>
      <c r="C494" s="427"/>
      <c r="D494" s="427"/>
      <c r="E494" s="427"/>
      <c r="F494" s="453"/>
      <c r="G494" s="452" t="s">
        <v>397</v>
      </c>
      <c r="H494" s="425"/>
    </row>
    <row r="495" spans="1:8" ht="18.75" x14ac:dyDescent="0.3">
      <c r="A495" s="426" t="s">
        <v>383</v>
      </c>
      <c r="B495" s="427"/>
      <c r="C495" s="427"/>
      <c r="D495" s="427"/>
      <c r="E495" s="427"/>
      <c r="F495" s="453"/>
      <c r="G495" s="454" t="s">
        <v>397</v>
      </c>
      <c r="H495" s="455"/>
    </row>
    <row r="496" spans="1:8" ht="18.75" x14ac:dyDescent="0.3">
      <c r="A496" s="426" t="s">
        <v>384</v>
      </c>
      <c r="B496" s="427"/>
      <c r="C496" s="427"/>
      <c r="D496" s="427"/>
      <c r="E496" s="427"/>
      <c r="F496" s="427"/>
      <c r="G496" s="454" t="s">
        <v>402</v>
      </c>
      <c r="H496" s="455"/>
    </row>
    <row r="497" spans="1:8" ht="18.75" x14ac:dyDescent="0.3">
      <c r="A497" s="426" t="s">
        <v>385</v>
      </c>
      <c r="B497" s="427"/>
      <c r="C497" s="427"/>
      <c r="D497" s="427"/>
      <c r="E497" s="427"/>
      <c r="F497" s="427"/>
      <c r="G497" s="454" t="s">
        <v>397</v>
      </c>
      <c r="H497" s="455"/>
    </row>
    <row r="498" spans="1:8" ht="18.75" x14ac:dyDescent="0.3">
      <c r="A498" s="423" t="s">
        <v>386</v>
      </c>
      <c r="B498" s="424"/>
      <c r="C498" s="424"/>
      <c r="D498" s="424"/>
      <c r="E498" s="424"/>
      <c r="F498" s="424"/>
      <c r="G498" s="424"/>
      <c r="H498" s="425"/>
    </row>
    <row r="499" spans="1:8" ht="18.75" x14ac:dyDescent="0.3">
      <c r="A499" s="423" t="s">
        <v>378</v>
      </c>
      <c r="B499" s="424"/>
      <c r="C499" s="424"/>
      <c r="D499" s="424"/>
      <c r="E499" s="424"/>
      <c r="F499" s="424"/>
      <c r="G499" s="424"/>
      <c r="H499" s="425"/>
    </row>
    <row r="500" spans="1:8" ht="18.75" x14ac:dyDescent="0.3">
      <c r="A500" s="426" t="s">
        <v>387</v>
      </c>
      <c r="B500" s="427"/>
      <c r="C500" s="428" t="s">
        <v>446</v>
      </c>
      <c r="D500" s="428"/>
      <c r="E500" s="428"/>
      <c r="F500" s="428"/>
      <c r="G500" s="428"/>
      <c r="H500" s="429"/>
    </row>
    <row r="501" spans="1:8" ht="18.75" x14ac:dyDescent="0.3">
      <c r="A501" s="430" t="s">
        <v>388</v>
      </c>
      <c r="B501" s="431"/>
      <c r="C501" s="432"/>
      <c r="D501" s="432"/>
      <c r="E501" s="432"/>
      <c r="F501" s="432"/>
      <c r="G501" s="432"/>
      <c r="H501" s="433"/>
    </row>
    <row r="502" spans="1:8" ht="18.75" x14ac:dyDescent="0.3">
      <c r="A502" s="434" t="s">
        <v>389</v>
      </c>
      <c r="B502" s="435"/>
      <c r="C502" s="435"/>
      <c r="D502" s="435"/>
      <c r="E502" s="90"/>
      <c r="F502" s="91"/>
      <c r="G502" s="106" t="s">
        <v>390</v>
      </c>
      <c r="H502" s="92"/>
    </row>
    <row r="503" spans="1:8" ht="37.5" x14ac:dyDescent="0.25">
      <c r="A503" s="436" t="s">
        <v>391</v>
      </c>
      <c r="B503" s="437"/>
      <c r="C503" s="110" t="s">
        <v>20</v>
      </c>
      <c r="D503" s="438" t="s">
        <v>391</v>
      </c>
      <c r="E503" s="437"/>
      <c r="F503" s="110" t="s">
        <v>20</v>
      </c>
      <c r="G503" s="113" t="s">
        <v>392</v>
      </c>
      <c r="H503" s="111" t="s">
        <v>20</v>
      </c>
    </row>
    <row r="504" spans="1:8" ht="18.75" x14ac:dyDescent="0.3">
      <c r="A504" s="439" t="s">
        <v>393</v>
      </c>
      <c r="B504" s="440"/>
      <c r="C504" s="107" t="s">
        <v>394</v>
      </c>
      <c r="D504" s="441" t="s">
        <v>395</v>
      </c>
      <c r="E504" s="440"/>
      <c r="F504" s="107" t="s">
        <v>396</v>
      </c>
      <c r="G504" s="112">
        <v>3</v>
      </c>
      <c r="H504" s="97" t="s">
        <v>397</v>
      </c>
    </row>
    <row r="505" spans="1:8" ht="18.75" x14ac:dyDescent="0.3">
      <c r="A505" s="439" t="s">
        <v>398</v>
      </c>
      <c r="B505" s="440"/>
      <c r="C505" s="107" t="s">
        <v>399</v>
      </c>
      <c r="D505" s="441" t="s">
        <v>400</v>
      </c>
      <c r="E505" s="440"/>
      <c r="F505" s="107" t="s">
        <v>401</v>
      </c>
      <c r="G505" s="112">
        <v>2</v>
      </c>
      <c r="H505" s="97" t="s">
        <v>402</v>
      </c>
    </row>
    <row r="506" spans="1:8" ht="18.75" x14ac:dyDescent="0.3">
      <c r="A506" s="439" t="s">
        <v>403</v>
      </c>
      <c r="B506" s="440"/>
      <c r="C506" s="107" t="s">
        <v>404</v>
      </c>
      <c r="D506" s="441" t="s">
        <v>405</v>
      </c>
      <c r="E506" s="440"/>
      <c r="F506" s="107" t="s">
        <v>406</v>
      </c>
      <c r="G506" s="112">
        <v>1</v>
      </c>
      <c r="H506" s="97" t="s">
        <v>407</v>
      </c>
    </row>
    <row r="507" spans="1:8" ht="18.75" x14ac:dyDescent="0.3">
      <c r="A507" s="442" t="s">
        <v>408</v>
      </c>
      <c r="B507" s="443"/>
      <c r="C507" s="107" t="s">
        <v>409</v>
      </c>
      <c r="D507" s="444" t="s">
        <v>410</v>
      </c>
      <c r="E507" s="445"/>
      <c r="F507" s="98" t="s">
        <v>411</v>
      </c>
      <c r="G507" s="99"/>
      <c r="H507" s="100"/>
    </row>
    <row r="508" spans="1:8" ht="19.5" thickBot="1" x14ac:dyDescent="0.35">
      <c r="A508" s="446" t="s">
        <v>413</v>
      </c>
      <c r="B508" s="447"/>
      <c r="C508" s="448" t="s">
        <v>33</v>
      </c>
      <c r="D508" s="449"/>
      <c r="E508" s="449"/>
      <c r="F508" s="449"/>
      <c r="G508" s="448" t="s">
        <v>17</v>
      </c>
      <c r="H508" s="450"/>
    </row>
    <row r="510" spans="1:8" ht="15.75" thickBot="1" x14ac:dyDescent="0.3"/>
    <row r="511" spans="1:8" ht="22.5" x14ac:dyDescent="0.3">
      <c r="A511" s="480" t="s">
        <v>0</v>
      </c>
      <c r="B511" s="481"/>
      <c r="C511" s="481"/>
      <c r="D511" s="481"/>
      <c r="E511" s="481"/>
      <c r="F511" s="481"/>
      <c r="G511" s="481"/>
      <c r="H511" s="482"/>
    </row>
    <row r="512" spans="1:8" ht="15.75" x14ac:dyDescent="0.25">
      <c r="A512" s="483" t="s">
        <v>1</v>
      </c>
      <c r="B512" s="484"/>
      <c r="C512" s="484"/>
      <c r="D512" s="484"/>
      <c r="E512" s="484"/>
      <c r="F512" s="484"/>
      <c r="G512" s="484"/>
      <c r="H512" s="485"/>
    </row>
    <row r="513" spans="1:8" ht="18.75" x14ac:dyDescent="0.3">
      <c r="A513" s="486" t="s">
        <v>2</v>
      </c>
      <c r="B513" s="487"/>
      <c r="C513" s="487"/>
      <c r="D513" s="487"/>
      <c r="E513" s="487"/>
      <c r="F513" s="487"/>
      <c r="G513" s="487"/>
      <c r="H513" s="488"/>
    </row>
    <row r="514" spans="1:8" ht="15.75" x14ac:dyDescent="0.25">
      <c r="A514" s="483" t="s">
        <v>24</v>
      </c>
      <c r="B514" s="484"/>
      <c r="C514" s="484"/>
      <c r="D514" s="484"/>
      <c r="E514" s="484"/>
      <c r="F514" s="484"/>
      <c r="G514" s="484"/>
      <c r="H514" s="485"/>
    </row>
    <row r="515" spans="1:8" ht="18.75" x14ac:dyDescent="0.3">
      <c r="A515" s="486" t="s">
        <v>412</v>
      </c>
      <c r="B515" s="487"/>
      <c r="C515" s="487"/>
      <c r="D515" s="487"/>
      <c r="E515" s="487"/>
      <c r="F515" s="487"/>
      <c r="G515" s="487"/>
      <c r="H515" s="488"/>
    </row>
    <row r="516" spans="1:8" ht="16.5" x14ac:dyDescent="0.3">
      <c r="A516" s="456" t="s">
        <v>3</v>
      </c>
      <c r="B516" s="456"/>
      <c r="C516" s="489" t="s">
        <v>343</v>
      </c>
      <c r="D516" s="489"/>
      <c r="E516" s="456"/>
      <c r="F516" s="456"/>
      <c r="G516" s="490"/>
      <c r="H516" s="490"/>
    </row>
    <row r="517" spans="1:8" ht="16.5" x14ac:dyDescent="0.3">
      <c r="A517" s="456" t="s">
        <v>4</v>
      </c>
      <c r="B517" s="456"/>
      <c r="C517" s="491" t="s">
        <v>206</v>
      </c>
      <c r="D517" s="491"/>
      <c r="E517" s="492" t="s">
        <v>25</v>
      </c>
      <c r="F517" s="492"/>
      <c r="G517" s="492">
        <v>11</v>
      </c>
      <c r="H517" s="492"/>
    </row>
    <row r="518" spans="1:8" ht="16.5" x14ac:dyDescent="0.3">
      <c r="A518" s="456" t="s">
        <v>5</v>
      </c>
      <c r="B518" s="456"/>
      <c r="C518" s="491" t="s">
        <v>420</v>
      </c>
      <c r="D518" s="491"/>
      <c r="E518" s="456"/>
      <c r="F518" s="456"/>
      <c r="G518" s="456"/>
      <c r="H518" s="456"/>
    </row>
    <row r="519" spans="1:8" ht="16.5" x14ac:dyDescent="0.3">
      <c r="A519" s="456" t="s">
        <v>18</v>
      </c>
      <c r="B519" s="456"/>
      <c r="C519" s="457" t="s">
        <v>208</v>
      </c>
      <c r="D519" s="457"/>
      <c r="E519" s="456" t="s">
        <v>32</v>
      </c>
      <c r="F519" s="456"/>
      <c r="G519" s="458" t="s">
        <v>207</v>
      </c>
      <c r="H519" s="458"/>
    </row>
    <row r="520" spans="1:8" ht="18.75" x14ac:dyDescent="0.3">
      <c r="A520" s="459" t="s">
        <v>6</v>
      </c>
      <c r="B520" s="378"/>
      <c r="C520" s="378"/>
      <c r="D520" s="378"/>
      <c r="E520" s="378"/>
      <c r="F520" s="378"/>
      <c r="G520" s="378"/>
      <c r="H520" s="460"/>
    </row>
    <row r="521" spans="1:8" ht="18.75" x14ac:dyDescent="0.3">
      <c r="A521" s="461" t="s">
        <v>7</v>
      </c>
      <c r="B521" s="410"/>
      <c r="C521" s="410"/>
      <c r="D521" s="410"/>
      <c r="E521" s="410"/>
      <c r="F521" s="410"/>
      <c r="G521" s="410"/>
      <c r="H521" s="462"/>
    </row>
    <row r="522" spans="1:8" x14ac:dyDescent="0.25">
      <c r="A522" s="463" t="s">
        <v>8</v>
      </c>
      <c r="B522" s="464" t="s">
        <v>9</v>
      </c>
      <c r="C522" s="465" t="s">
        <v>28</v>
      </c>
      <c r="D522" s="465" t="s">
        <v>27</v>
      </c>
      <c r="E522" s="465" t="s">
        <v>29</v>
      </c>
      <c r="F522" s="468" t="s">
        <v>30</v>
      </c>
      <c r="G522" s="465" t="s">
        <v>31</v>
      </c>
      <c r="H522" s="471" t="s">
        <v>20</v>
      </c>
    </row>
    <row r="523" spans="1:8" x14ac:dyDescent="0.25">
      <c r="A523" s="463"/>
      <c r="B523" s="464"/>
      <c r="C523" s="466"/>
      <c r="D523" s="466"/>
      <c r="E523" s="466"/>
      <c r="F523" s="469"/>
      <c r="G523" s="466"/>
      <c r="H523" s="472"/>
    </row>
    <row r="524" spans="1:8" x14ac:dyDescent="0.25">
      <c r="A524" s="463"/>
      <c r="B524" s="464"/>
      <c r="C524" s="467"/>
      <c r="D524" s="467"/>
      <c r="E524" s="467"/>
      <c r="F524" s="470"/>
      <c r="G524" s="467"/>
      <c r="H524" s="473"/>
    </row>
    <row r="525" spans="1:8" ht="18.75" x14ac:dyDescent="0.3">
      <c r="A525" s="1">
        <v>1</v>
      </c>
      <c r="B525" s="2" t="s">
        <v>11</v>
      </c>
      <c r="C525" s="23">
        <v>6.25</v>
      </c>
      <c r="D525" s="17">
        <v>3.5</v>
      </c>
      <c r="E525" s="17">
        <v>4</v>
      </c>
      <c r="F525" s="23">
        <v>56</v>
      </c>
      <c r="G525" s="79">
        <f>SUM(C525:F525)</f>
        <v>69.75</v>
      </c>
      <c r="H525" s="80" t="str">
        <f>IF(G525&gt;=91,"A1",IF(G525&gt;=81,"A2",IF(G525&gt;=71,"B1",IF(G525&gt;=61,"B2",IF(G525&gt;=51,"C1",IF(G525&gt;=41,"C2",IF(G525&gt;=33,"D","E")))))))</f>
        <v>B2</v>
      </c>
    </row>
    <row r="526" spans="1:8" ht="18.75" x14ac:dyDescent="0.3">
      <c r="A526" s="1">
        <v>2</v>
      </c>
      <c r="B526" s="2" t="s">
        <v>12</v>
      </c>
      <c r="C526" s="143">
        <v>6.75</v>
      </c>
      <c r="D526" s="17">
        <v>3.5</v>
      </c>
      <c r="E526" s="17">
        <v>4</v>
      </c>
      <c r="F526" s="17">
        <v>48.5</v>
      </c>
      <c r="G526" s="79">
        <f t="shared" ref="G526:G530" si="30">SUM(C526:F526)</f>
        <v>62.75</v>
      </c>
      <c r="H526" s="80" t="str">
        <f t="shared" ref="H526:H529" si="31">IF(G526&gt;=91,"A1",IF(G526&gt;=81,"A2",IF(G526&gt;=71,"B1",IF(G526&gt;=61,"B2",IF(G526&gt;=51,"C1",IF(G526&gt;=41,"C2",IF(G526&gt;=33,"D","E")))))))</f>
        <v>B2</v>
      </c>
    </row>
    <row r="527" spans="1:8" ht="18.75" x14ac:dyDescent="0.3">
      <c r="A527" s="1">
        <v>3</v>
      </c>
      <c r="B527" s="2" t="s">
        <v>13</v>
      </c>
      <c r="C527" s="17">
        <v>6.5</v>
      </c>
      <c r="D527" s="17">
        <v>3.5</v>
      </c>
      <c r="E527" s="17">
        <v>4</v>
      </c>
      <c r="F527" s="17">
        <v>43.5</v>
      </c>
      <c r="G527" s="79">
        <f t="shared" si="30"/>
        <v>57.5</v>
      </c>
      <c r="H527" s="80" t="str">
        <f t="shared" si="31"/>
        <v>C1</v>
      </c>
    </row>
    <row r="528" spans="1:8" ht="18.75" x14ac:dyDescent="0.3">
      <c r="A528" s="1">
        <v>4</v>
      </c>
      <c r="B528" s="2" t="s">
        <v>23</v>
      </c>
      <c r="C528" s="17">
        <v>7.75</v>
      </c>
      <c r="D528" s="17">
        <v>4</v>
      </c>
      <c r="E528" s="17">
        <v>4</v>
      </c>
      <c r="F528" s="17">
        <v>55.5</v>
      </c>
      <c r="G528" s="79">
        <f t="shared" si="30"/>
        <v>71.25</v>
      </c>
      <c r="H528" s="80" t="str">
        <f t="shared" si="31"/>
        <v>B1</v>
      </c>
    </row>
    <row r="529" spans="1:8" ht="18.75" x14ac:dyDescent="0.3">
      <c r="A529" s="1">
        <v>5</v>
      </c>
      <c r="B529" s="2" t="s">
        <v>26</v>
      </c>
      <c r="C529" s="114">
        <v>8.25</v>
      </c>
      <c r="D529" s="17">
        <v>4</v>
      </c>
      <c r="E529" s="17">
        <v>4</v>
      </c>
      <c r="F529" s="17">
        <v>49.5</v>
      </c>
      <c r="G529" s="79">
        <f t="shared" si="30"/>
        <v>65.75</v>
      </c>
      <c r="H529" s="80" t="str">
        <f t="shared" si="31"/>
        <v>B2</v>
      </c>
    </row>
    <row r="530" spans="1:8" ht="18.75" x14ac:dyDescent="0.3">
      <c r="A530" s="1">
        <v>6</v>
      </c>
      <c r="B530" s="3" t="s">
        <v>14</v>
      </c>
      <c r="C530" s="17"/>
      <c r="D530" s="17"/>
      <c r="E530" s="17"/>
      <c r="F530" s="17">
        <v>36.5</v>
      </c>
      <c r="G530" s="79">
        <f t="shared" si="30"/>
        <v>36.5</v>
      </c>
      <c r="H530" s="80"/>
    </row>
    <row r="531" spans="1:8" ht="18.75" x14ac:dyDescent="0.3">
      <c r="A531" s="1">
        <v>7</v>
      </c>
      <c r="B531" s="2" t="s">
        <v>21</v>
      </c>
      <c r="C531" s="25"/>
      <c r="D531" s="25"/>
      <c r="E531" s="25"/>
      <c r="F531" s="30">
        <v>45</v>
      </c>
      <c r="G531" s="79"/>
      <c r="H531" s="80"/>
    </row>
    <row r="532" spans="1:8" ht="18.75" x14ac:dyDescent="0.3">
      <c r="A532" s="1">
        <v>8</v>
      </c>
      <c r="B532" s="11" t="s">
        <v>22</v>
      </c>
      <c r="C532" s="26"/>
      <c r="D532" s="26"/>
      <c r="E532" s="26"/>
      <c r="F532" s="31">
        <v>37.5</v>
      </c>
      <c r="G532" s="79"/>
      <c r="H532" s="80"/>
    </row>
    <row r="533" spans="1:8" ht="18.75" x14ac:dyDescent="0.3">
      <c r="A533" s="1">
        <v>9</v>
      </c>
      <c r="B533" s="11" t="s">
        <v>34</v>
      </c>
      <c r="C533" s="26"/>
      <c r="D533" s="26"/>
      <c r="E533" s="26"/>
      <c r="F533" s="31">
        <v>33</v>
      </c>
      <c r="G533" s="79"/>
      <c r="H533" s="80"/>
    </row>
    <row r="534" spans="1:8" ht="18.75" x14ac:dyDescent="0.3">
      <c r="A534" s="4" t="s">
        <v>10</v>
      </c>
      <c r="B534" s="5"/>
      <c r="C534" s="10"/>
      <c r="D534" s="10"/>
      <c r="E534" s="10"/>
      <c r="F534" s="32"/>
      <c r="G534" s="81">
        <f>SUM(G525:G530)</f>
        <v>363.5</v>
      </c>
      <c r="H534" s="82"/>
    </row>
    <row r="535" spans="1:8" ht="18.75" x14ac:dyDescent="0.3">
      <c r="A535" s="4" t="s">
        <v>15</v>
      </c>
      <c r="B535" s="5"/>
      <c r="C535" s="10"/>
      <c r="D535" s="10"/>
      <c r="E535" s="10"/>
      <c r="F535" s="32"/>
      <c r="G535" s="83">
        <f>G534*100/550</f>
        <v>66.090909090909093</v>
      </c>
      <c r="H535" s="82" t="str">
        <f t="shared" ref="H535" si="32">IF(G535&gt;=91,"A1",IF(G535&gt;=81,"A2",IF(G535&gt;=71,"B1",IF(G535&gt;=61,"B2",IF(G535&gt;=51,"C1",IF(G535&gt;=41,"C2",IF(G535&gt;=33,"D","E")))))))</f>
        <v>B2</v>
      </c>
    </row>
    <row r="536" spans="1:8" ht="18.75" x14ac:dyDescent="0.25">
      <c r="A536" s="474" t="s">
        <v>457</v>
      </c>
      <c r="B536" s="475"/>
      <c r="C536" s="475"/>
      <c r="D536" s="475"/>
      <c r="E536" s="475"/>
      <c r="F536" s="475"/>
      <c r="G536" s="475"/>
      <c r="H536" s="476"/>
    </row>
    <row r="537" spans="1:8" ht="18.75" x14ac:dyDescent="0.25">
      <c r="A537" s="477" t="s">
        <v>376</v>
      </c>
      <c r="B537" s="478"/>
      <c r="C537" s="478"/>
      <c r="D537" s="478"/>
      <c r="E537" s="478"/>
      <c r="F537" s="478"/>
      <c r="G537" s="478"/>
      <c r="H537" s="479"/>
    </row>
    <row r="538" spans="1:8" ht="18.75" x14ac:dyDescent="0.3">
      <c r="A538" s="423" t="s">
        <v>377</v>
      </c>
      <c r="B538" s="424"/>
      <c r="C538" s="424"/>
      <c r="D538" s="424"/>
      <c r="E538" s="424"/>
      <c r="F538" s="424"/>
      <c r="G538" s="424"/>
      <c r="H538" s="425"/>
    </row>
    <row r="539" spans="1:8" ht="18.75" x14ac:dyDescent="0.3">
      <c r="A539" s="423" t="s">
        <v>378</v>
      </c>
      <c r="B539" s="424"/>
      <c r="C539" s="424"/>
      <c r="D539" s="424"/>
      <c r="E539" s="424"/>
      <c r="F539" s="451"/>
      <c r="G539" s="452" t="s">
        <v>379</v>
      </c>
      <c r="H539" s="425"/>
    </row>
    <row r="540" spans="1:8" ht="18.75" x14ac:dyDescent="0.3">
      <c r="A540" s="426" t="s">
        <v>380</v>
      </c>
      <c r="B540" s="427"/>
      <c r="C540" s="427"/>
      <c r="D540" s="427"/>
      <c r="E540" s="427"/>
      <c r="F540" s="453"/>
      <c r="G540" s="454" t="s">
        <v>402</v>
      </c>
      <c r="H540" s="455"/>
    </row>
    <row r="541" spans="1:8" ht="18.75" x14ac:dyDescent="0.3">
      <c r="A541" s="423" t="s">
        <v>381</v>
      </c>
      <c r="B541" s="424"/>
      <c r="C541" s="424"/>
      <c r="D541" s="424"/>
      <c r="E541" s="424"/>
      <c r="F541" s="451"/>
      <c r="G541" s="452"/>
      <c r="H541" s="425"/>
    </row>
    <row r="542" spans="1:8" ht="18.75" x14ac:dyDescent="0.3">
      <c r="A542" s="423" t="s">
        <v>378</v>
      </c>
      <c r="B542" s="424"/>
      <c r="C542" s="424"/>
      <c r="D542" s="424"/>
      <c r="E542" s="424"/>
      <c r="F542" s="451"/>
      <c r="G542" s="452" t="s">
        <v>379</v>
      </c>
      <c r="H542" s="425"/>
    </row>
    <row r="543" spans="1:8" ht="18.75" x14ac:dyDescent="0.3">
      <c r="A543" s="426" t="s">
        <v>382</v>
      </c>
      <c r="B543" s="427"/>
      <c r="C543" s="427"/>
      <c r="D543" s="427"/>
      <c r="E543" s="427"/>
      <c r="F543" s="453"/>
      <c r="G543" s="452" t="s">
        <v>402</v>
      </c>
      <c r="H543" s="425"/>
    </row>
    <row r="544" spans="1:8" ht="18.75" x14ac:dyDescent="0.3">
      <c r="A544" s="426" t="s">
        <v>383</v>
      </c>
      <c r="B544" s="427"/>
      <c r="C544" s="427"/>
      <c r="D544" s="427"/>
      <c r="E544" s="427"/>
      <c r="F544" s="453"/>
      <c r="G544" s="454" t="s">
        <v>402</v>
      </c>
      <c r="H544" s="455"/>
    </row>
    <row r="545" spans="1:8" ht="18.75" x14ac:dyDescent="0.3">
      <c r="A545" s="426" t="s">
        <v>384</v>
      </c>
      <c r="B545" s="427"/>
      <c r="C545" s="427"/>
      <c r="D545" s="427"/>
      <c r="E545" s="427"/>
      <c r="F545" s="427"/>
      <c r="G545" s="454" t="s">
        <v>402</v>
      </c>
      <c r="H545" s="455"/>
    </row>
    <row r="546" spans="1:8" ht="18.75" x14ac:dyDescent="0.3">
      <c r="A546" s="426" t="s">
        <v>385</v>
      </c>
      <c r="B546" s="427"/>
      <c r="C546" s="427"/>
      <c r="D546" s="427"/>
      <c r="E546" s="427"/>
      <c r="F546" s="427"/>
      <c r="G546" s="454" t="s">
        <v>397</v>
      </c>
      <c r="H546" s="455"/>
    </row>
    <row r="547" spans="1:8" ht="18.75" x14ac:dyDescent="0.3">
      <c r="A547" s="423" t="s">
        <v>386</v>
      </c>
      <c r="B547" s="424"/>
      <c r="C547" s="424"/>
      <c r="D547" s="424"/>
      <c r="E547" s="424"/>
      <c r="F547" s="424"/>
      <c r="G547" s="424"/>
      <c r="H547" s="425"/>
    </row>
    <row r="548" spans="1:8" ht="18.75" x14ac:dyDescent="0.3">
      <c r="A548" s="423" t="s">
        <v>378</v>
      </c>
      <c r="B548" s="424"/>
      <c r="C548" s="424"/>
      <c r="D548" s="424"/>
      <c r="E548" s="424"/>
      <c r="F548" s="424"/>
      <c r="G548" s="424"/>
      <c r="H548" s="425"/>
    </row>
    <row r="549" spans="1:8" ht="18.75" x14ac:dyDescent="0.3">
      <c r="A549" s="426" t="s">
        <v>387</v>
      </c>
      <c r="B549" s="427"/>
      <c r="C549" s="428" t="s">
        <v>447</v>
      </c>
      <c r="D549" s="428"/>
      <c r="E549" s="428"/>
      <c r="F549" s="428"/>
      <c r="G549" s="428"/>
      <c r="H549" s="429"/>
    </row>
    <row r="550" spans="1:8" ht="18.75" x14ac:dyDescent="0.3">
      <c r="A550" s="430" t="s">
        <v>388</v>
      </c>
      <c r="B550" s="431"/>
      <c r="C550" s="432"/>
      <c r="D550" s="432"/>
      <c r="E550" s="432"/>
      <c r="F550" s="432"/>
      <c r="G550" s="432"/>
      <c r="H550" s="433"/>
    </row>
    <row r="551" spans="1:8" ht="18.75" x14ac:dyDescent="0.3">
      <c r="A551" s="434" t="s">
        <v>389</v>
      </c>
      <c r="B551" s="435"/>
      <c r="C551" s="435"/>
      <c r="D551" s="435"/>
      <c r="E551" s="90"/>
      <c r="F551" s="91"/>
      <c r="G551" s="106" t="s">
        <v>390</v>
      </c>
      <c r="H551" s="92"/>
    </row>
    <row r="552" spans="1:8" ht="37.5" x14ac:dyDescent="0.25">
      <c r="A552" s="436" t="s">
        <v>391</v>
      </c>
      <c r="B552" s="437"/>
      <c r="C552" s="110" t="s">
        <v>20</v>
      </c>
      <c r="D552" s="438" t="s">
        <v>391</v>
      </c>
      <c r="E552" s="437"/>
      <c r="F552" s="110" t="s">
        <v>20</v>
      </c>
      <c r="G552" s="113" t="s">
        <v>392</v>
      </c>
      <c r="H552" s="111" t="s">
        <v>20</v>
      </c>
    </row>
    <row r="553" spans="1:8" ht="18.75" x14ac:dyDescent="0.3">
      <c r="A553" s="439" t="s">
        <v>393</v>
      </c>
      <c r="B553" s="440"/>
      <c r="C553" s="107" t="s">
        <v>394</v>
      </c>
      <c r="D553" s="441" t="s">
        <v>395</v>
      </c>
      <c r="E553" s="440"/>
      <c r="F553" s="107" t="s">
        <v>396</v>
      </c>
      <c r="G553" s="112">
        <v>3</v>
      </c>
      <c r="H553" s="97" t="s">
        <v>397</v>
      </c>
    </row>
    <row r="554" spans="1:8" ht="18.75" x14ac:dyDescent="0.3">
      <c r="A554" s="439" t="s">
        <v>398</v>
      </c>
      <c r="B554" s="440"/>
      <c r="C554" s="107" t="s">
        <v>399</v>
      </c>
      <c r="D554" s="441" t="s">
        <v>400</v>
      </c>
      <c r="E554" s="440"/>
      <c r="F554" s="107" t="s">
        <v>401</v>
      </c>
      <c r="G554" s="112">
        <v>2</v>
      </c>
      <c r="H554" s="97" t="s">
        <v>402</v>
      </c>
    </row>
    <row r="555" spans="1:8" ht="18.75" x14ac:dyDescent="0.3">
      <c r="A555" s="439" t="s">
        <v>403</v>
      </c>
      <c r="B555" s="440"/>
      <c r="C555" s="107" t="s">
        <v>404</v>
      </c>
      <c r="D555" s="441" t="s">
        <v>405</v>
      </c>
      <c r="E555" s="440"/>
      <c r="F555" s="107" t="s">
        <v>406</v>
      </c>
      <c r="G555" s="112">
        <v>1</v>
      </c>
      <c r="H555" s="97" t="s">
        <v>407</v>
      </c>
    </row>
    <row r="556" spans="1:8" ht="18.75" x14ac:dyDescent="0.3">
      <c r="A556" s="442" t="s">
        <v>408</v>
      </c>
      <c r="B556" s="443"/>
      <c r="C556" s="107" t="s">
        <v>409</v>
      </c>
      <c r="D556" s="444" t="s">
        <v>410</v>
      </c>
      <c r="E556" s="445"/>
      <c r="F556" s="98" t="s">
        <v>411</v>
      </c>
      <c r="G556" s="99"/>
      <c r="H556" s="100"/>
    </row>
    <row r="557" spans="1:8" ht="19.5" thickBot="1" x14ac:dyDescent="0.35">
      <c r="A557" s="446" t="s">
        <v>413</v>
      </c>
      <c r="B557" s="447"/>
      <c r="C557" s="448" t="s">
        <v>33</v>
      </c>
      <c r="D557" s="449"/>
      <c r="E557" s="449"/>
      <c r="F557" s="449"/>
      <c r="G557" s="448" t="s">
        <v>17</v>
      </c>
      <c r="H557" s="450"/>
    </row>
    <row r="560" spans="1:8" ht="15.75" thickBot="1" x14ac:dyDescent="0.3"/>
    <row r="561" spans="1:8" ht="22.5" x14ac:dyDescent="0.3">
      <c r="A561" s="480" t="s">
        <v>0</v>
      </c>
      <c r="B561" s="481"/>
      <c r="C561" s="481"/>
      <c r="D561" s="481"/>
      <c r="E561" s="481"/>
      <c r="F561" s="481"/>
      <c r="G561" s="481"/>
      <c r="H561" s="482"/>
    </row>
    <row r="562" spans="1:8" ht="15.75" x14ac:dyDescent="0.25">
      <c r="A562" s="483" t="s">
        <v>1</v>
      </c>
      <c r="B562" s="484"/>
      <c r="C562" s="484"/>
      <c r="D562" s="484"/>
      <c r="E562" s="484"/>
      <c r="F562" s="484"/>
      <c r="G562" s="484"/>
      <c r="H562" s="485"/>
    </row>
    <row r="563" spans="1:8" ht="18.75" x14ac:dyDescent="0.3">
      <c r="A563" s="486" t="s">
        <v>2</v>
      </c>
      <c r="B563" s="487"/>
      <c r="C563" s="487"/>
      <c r="D563" s="487"/>
      <c r="E563" s="487"/>
      <c r="F563" s="487"/>
      <c r="G563" s="487"/>
      <c r="H563" s="488"/>
    </row>
    <row r="564" spans="1:8" ht="15.75" x14ac:dyDescent="0.25">
      <c r="A564" s="483" t="s">
        <v>24</v>
      </c>
      <c r="B564" s="484"/>
      <c r="C564" s="484"/>
      <c r="D564" s="484"/>
      <c r="E564" s="484"/>
      <c r="F564" s="484"/>
      <c r="G564" s="484"/>
      <c r="H564" s="485"/>
    </row>
    <row r="565" spans="1:8" ht="18.75" x14ac:dyDescent="0.3">
      <c r="A565" s="486" t="s">
        <v>412</v>
      </c>
      <c r="B565" s="487"/>
      <c r="C565" s="487"/>
      <c r="D565" s="487"/>
      <c r="E565" s="487"/>
      <c r="F565" s="487"/>
      <c r="G565" s="487"/>
      <c r="H565" s="488"/>
    </row>
    <row r="566" spans="1:8" ht="16.5" x14ac:dyDescent="0.3">
      <c r="A566" s="456" t="s">
        <v>3</v>
      </c>
      <c r="B566" s="456"/>
      <c r="C566" s="489" t="s">
        <v>343</v>
      </c>
      <c r="D566" s="489"/>
      <c r="E566" s="456"/>
      <c r="F566" s="456"/>
      <c r="G566" s="490"/>
      <c r="H566" s="490"/>
    </row>
    <row r="567" spans="1:8" ht="16.5" x14ac:dyDescent="0.3">
      <c r="A567" s="456" t="s">
        <v>4</v>
      </c>
      <c r="B567" s="456"/>
      <c r="C567" s="491" t="s">
        <v>212</v>
      </c>
      <c r="D567" s="491"/>
      <c r="E567" s="492" t="s">
        <v>25</v>
      </c>
      <c r="F567" s="492"/>
      <c r="G567" s="492">
        <v>12</v>
      </c>
      <c r="H567" s="492"/>
    </row>
    <row r="568" spans="1:8" ht="16.5" x14ac:dyDescent="0.3">
      <c r="A568" s="456" t="s">
        <v>5</v>
      </c>
      <c r="B568" s="456"/>
      <c r="C568" s="491" t="s">
        <v>211</v>
      </c>
      <c r="D568" s="491"/>
      <c r="E568" s="456"/>
      <c r="F568" s="456"/>
      <c r="G568" s="456"/>
      <c r="H568" s="456"/>
    </row>
    <row r="569" spans="1:8" ht="16.5" x14ac:dyDescent="0.3">
      <c r="A569" s="456" t="s">
        <v>18</v>
      </c>
      <c r="B569" s="456"/>
      <c r="C569" s="457" t="s">
        <v>214</v>
      </c>
      <c r="D569" s="457"/>
      <c r="E569" s="456" t="s">
        <v>32</v>
      </c>
      <c r="F569" s="456"/>
      <c r="G569" s="458" t="s">
        <v>213</v>
      </c>
      <c r="H569" s="458"/>
    </row>
    <row r="570" spans="1:8" ht="18.75" x14ac:dyDescent="0.3">
      <c r="A570" s="459" t="s">
        <v>6</v>
      </c>
      <c r="B570" s="378"/>
      <c r="C570" s="378"/>
      <c r="D570" s="378"/>
      <c r="E570" s="378"/>
      <c r="F570" s="378"/>
      <c r="G570" s="378"/>
      <c r="H570" s="460"/>
    </row>
    <row r="571" spans="1:8" ht="18.75" x14ac:dyDescent="0.3">
      <c r="A571" s="461" t="s">
        <v>7</v>
      </c>
      <c r="B571" s="410"/>
      <c r="C571" s="410"/>
      <c r="D571" s="410"/>
      <c r="E571" s="410"/>
      <c r="F571" s="410"/>
      <c r="G571" s="410"/>
      <c r="H571" s="462"/>
    </row>
    <row r="572" spans="1:8" x14ac:dyDescent="0.25">
      <c r="A572" s="463" t="s">
        <v>8</v>
      </c>
      <c r="B572" s="464" t="s">
        <v>9</v>
      </c>
      <c r="C572" s="465" t="s">
        <v>28</v>
      </c>
      <c r="D572" s="465" t="s">
        <v>27</v>
      </c>
      <c r="E572" s="465" t="s">
        <v>29</v>
      </c>
      <c r="F572" s="468" t="s">
        <v>30</v>
      </c>
      <c r="G572" s="465" t="s">
        <v>31</v>
      </c>
      <c r="H572" s="471" t="s">
        <v>20</v>
      </c>
    </row>
    <row r="573" spans="1:8" x14ac:dyDescent="0.25">
      <c r="A573" s="463"/>
      <c r="B573" s="464"/>
      <c r="C573" s="466"/>
      <c r="D573" s="466"/>
      <c r="E573" s="466"/>
      <c r="F573" s="469"/>
      <c r="G573" s="466"/>
      <c r="H573" s="472"/>
    </row>
    <row r="574" spans="1:8" x14ac:dyDescent="0.25">
      <c r="A574" s="463"/>
      <c r="B574" s="464"/>
      <c r="C574" s="467"/>
      <c r="D574" s="467"/>
      <c r="E574" s="467"/>
      <c r="F574" s="470"/>
      <c r="G574" s="467"/>
      <c r="H574" s="473"/>
    </row>
    <row r="575" spans="1:8" ht="18.75" x14ac:dyDescent="0.3">
      <c r="A575" s="1">
        <v>1</v>
      </c>
      <c r="B575" s="2" t="s">
        <v>11</v>
      </c>
      <c r="C575" s="23">
        <v>7.5</v>
      </c>
      <c r="D575" s="17">
        <v>4</v>
      </c>
      <c r="E575" s="17">
        <v>4</v>
      </c>
      <c r="F575" s="23">
        <v>54.5</v>
      </c>
      <c r="G575" s="79">
        <f>SUM(C575:F575)</f>
        <v>70</v>
      </c>
      <c r="H575" s="80" t="str">
        <f>IF(G575&gt;=91,"A1",IF(G575&gt;=81,"A2",IF(G575&gt;=71,"B1",IF(G575&gt;=61,"B2",IF(G575&gt;=51,"C1",IF(G575&gt;=41,"C2",IF(G575&gt;=33,"D","E")))))))</f>
        <v>B2</v>
      </c>
    </row>
    <row r="576" spans="1:8" ht="18.75" x14ac:dyDescent="0.3">
      <c r="A576" s="1">
        <v>2</v>
      </c>
      <c r="B576" s="2" t="s">
        <v>12</v>
      </c>
      <c r="C576" s="143">
        <v>8.25</v>
      </c>
      <c r="D576" s="17">
        <v>4</v>
      </c>
      <c r="E576" s="17">
        <v>4</v>
      </c>
      <c r="F576" s="17">
        <v>57.5</v>
      </c>
      <c r="G576" s="79">
        <f t="shared" ref="G576:G580" si="33">SUM(C576:F576)</f>
        <v>73.75</v>
      </c>
      <c r="H576" s="80" t="str">
        <f t="shared" ref="H576:H579" si="34">IF(G576&gt;=91,"A1",IF(G576&gt;=81,"A2",IF(G576&gt;=71,"B1",IF(G576&gt;=61,"B2",IF(G576&gt;=51,"C1",IF(G576&gt;=41,"C2",IF(G576&gt;=33,"D","E")))))))</f>
        <v>B1</v>
      </c>
    </row>
    <row r="577" spans="1:8" ht="18.75" x14ac:dyDescent="0.3">
      <c r="A577" s="1">
        <v>3</v>
      </c>
      <c r="B577" s="2" t="s">
        <v>13</v>
      </c>
      <c r="C577" s="17">
        <v>3.5</v>
      </c>
      <c r="D577" s="17">
        <v>4</v>
      </c>
      <c r="E577" s="17">
        <v>4</v>
      </c>
      <c r="F577" s="17">
        <v>51</v>
      </c>
      <c r="G577" s="79">
        <f t="shared" si="33"/>
        <v>62.5</v>
      </c>
      <c r="H577" s="80" t="str">
        <f t="shared" si="34"/>
        <v>B2</v>
      </c>
    </row>
    <row r="578" spans="1:8" ht="18.75" x14ac:dyDescent="0.3">
      <c r="A578" s="1">
        <v>4</v>
      </c>
      <c r="B578" s="2" t="s">
        <v>23</v>
      </c>
      <c r="C578" s="17">
        <v>5.75</v>
      </c>
      <c r="D578" s="17">
        <v>4</v>
      </c>
      <c r="E578" s="17">
        <v>4</v>
      </c>
      <c r="F578" s="17">
        <v>41</v>
      </c>
      <c r="G578" s="79">
        <f t="shared" si="33"/>
        <v>54.75</v>
      </c>
      <c r="H578" s="80" t="str">
        <f t="shared" si="34"/>
        <v>C1</v>
      </c>
    </row>
    <row r="579" spans="1:8" ht="18.75" x14ac:dyDescent="0.3">
      <c r="A579" s="1">
        <v>5</v>
      </c>
      <c r="B579" s="2" t="s">
        <v>26</v>
      </c>
      <c r="C579" s="114">
        <v>7.5</v>
      </c>
      <c r="D579" s="17">
        <v>4</v>
      </c>
      <c r="E579" s="17">
        <v>4</v>
      </c>
      <c r="F579" s="17">
        <v>45.5</v>
      </c>
      <c r="G579" s="79">
        <f t="shared" si="33"/>
        <v>61</v>
      </c>
      <c r="H579" s="80" t="str">
        <f t="shared" si="34"/>
        <v>B2</v>
      </c>
    </row>
    <row r="580" spans="1:8" ht="18.75" x14ac:dyDescent="0.3">
      <c r="A580" s="1">
        <v>6</v>
      </c>
      <c r="B580" s="3" t="s">
        <v>14</v>
      </c>
      <c r="C580" s="17"/>
      <c r="D580" s="17"/>
      <c r="E580" s="17"/>
      <c r="F580" s="17">
        <v>35</v>
      </c>
      <c r="G580" s="79">
        <f t="shared" si="33"/>
        <v>35</v>
      </c>
      <c r="H580" s="80"/>
    </row>
    <row r="581" spans="1:8" ht="18.75" x14ac:dyDescent="0.3">
      <c r="A581" s="1">
        <v>7</v>
      </c>
      <c r="B581" s="2" t="s">
        <v>21</v>
      </c>
      <c r="C581" s="25"/>
      <c r="D581" s="25"/>
      <c r="E581" s="25"/>
      <c r="F581" s="30">
        <v>45</v>
      </c>
      <c r="G581" s="79"/>
      <c r="H581" s="80"/>
    </row>
    <row r="582" spans="1:8" ht="18.75" x14ac:dyDescent="0.3">
      <c r="A582" s="1">
        <v>8</v>
      </c>
      <c r="B582" s="11" t="s">
        <v>22</v>
      </c>
      <c r="C582" s="26"/>
      <c r="D582" s="26"/>
      <c r="E582" s="26"/>
      <c r="F582" s="31">
        <v>38</v>
      </c>
      <c r="G582" s="79"/>
      <c r="H582" s="80"/>
    </row>
    <row r="583" spans="1:8" ht="18.75" x14ac:dyDescent="0.3">
      <c r="A583" s="1">
        <v>9</v>
      </c>
      <c r="B583" s="11" t="s">
        <v>34</v>
      </c>
      <c r="C583" s="26"/>
      <c r="D583" s="26"/>
      <c r="E583" s="26"/>
      <c r="F583" s="31">
        <v>33</v>
      </c>
      <c r="G583" s="79"/>
      <c r="H583" s="80"/>
    </row>
    <row r="584" spans="1:8" ht="18.75" x14ac:dyDescent="0.3">
      <c r="A584" s="4" t="s">
        <v>10</v>
      </c>
      <c r="B584" s="5"/>
      <c r="C584" s="10"/>
      <c r="D584" s="10"/>
      <c r="E584" s="10"/>
      <c r="F584" s="32"/>
      <c r="G584" s="81">
        <f>SUM(G575:G580)</f>
        <v>357</v>
      </c>
      <c r="H584" s="82"/>
    </row>
    <row r="585" spans="1:8" ht="18.75" x14ac:dyDescent="0.3">
      <c r="A585" s="4" t="s">
        <v>15</v>
      </c>
      <c r="B585" s="5"/>
      <c r="C585" s="10"/>
      <c r="D585" s="10"/>
      <c r="E585" s="10"/>
      <c r="F585" s="32"/>
      <c r="G585" s="83">
        <f>G584*100/550</f>
        <v>64.909090909090907</v>
      </c>
      <c r="H585" s="82" t="str">
        <f t="shared" ref="H585" si="35">IF(G585&gt;=91,"A1",IF(G585&gt;=81,"A2",IF(G585&gt;=71,"B1",IF(G585&gt;=61,"B2",IF(G585&gt;=51,"C1",IF(G585&gt;=41,"C2",IF(G585&gt;=33,"D","E")))))))</f>
        <v>B2</v>
      </c>
    </row>
    <row r="586" spans="1:8" ht="18.75" x14ac:dyDescent="0.25">
      <c r="A586" s="474" t="s">
        <v>457</v>
      </c>
      <c r="B586" s="475"/>
      <c r="C586" s="475"/>
      <c r="D586" s="475"/>
      <c r="E586" s="475"/>
      <c r="F586" s="475"/>
      <c r="G586" s="475"/>
      <c r="H586" s="476"/>
    </row>
    <row r="587" spans="1:8" ht="18.75" x14ac:dyDescent="0.25">
      <c r="A587" s="477" t="s">
        <v>376</v>
      </c>
      <c r="B587" s="478"/>
      <c r="C587" s="478"/>
      <c r="D587" s="478"/>
      <c r="E587" s="478"/>
      <c r="F587" s="478"/>
      <c r="G587" s="478"/>
      <c r="H587" s="479"/>
    </row>
    <row r="588" spans="1:8" ht="18.75" x14ac:dyDescent="0.3">
      <c r="A588" s="423" t="s">
        <v>377</v>
      </c>
      <c r="B588" s="424"/>
      <c r="C588" s="424"/>
      <c r="D588" s="424"/>
      <c r="E588" s="424"/>
      <c r="F588" s="424"/>
      <c r="G588" s="424"/>
      <c r="H588" s="425"/>
    </row>
    <row r="589" spans="1:8" ht="18.75" x14ac:dyDescent="0.3">
      <c r="A589" s="423" t="s">
        <v>378</v>
      </c>
      <c r="B589" s="424"/>
      <c r="C589" s="424"/>
      <c r="D589" s="424"/>
      <c r="E589" s="424"/>
      <c r="F589" s="451"/>
      <c r="G589" s="452" t="s">
        <v>379</v>
      </c>
      <c r="H589" s="425"/>
    </row>
    <row r="590" spans="1:8" ht="18.75" x14ac:dyDescent="0.3">
      <c r="A590" s="426" t="s">
        <v>380</v>
      </c>
      <c r="B590" s="427"/>
      <c r="C590" s="427"/>
      <c r="D590" s="427"/>
      <c r="E590" s="427"/>
      <c r="F590" s="453"/>
      <c r="G590" s="454" t="s">
        <v>402</v>
      </c>
      <c r="H590" s="455"/>
    </row>
    <row r="591" spans="1:8" ht="18.75" x14ac:dyDescent="0.3">
      <c r="A591" s="423" t="s">
        <v>381</v>
      </c>
      <c r="B591" s="424"/>
      <c r="C591" s="424"/>
      <c r="D591" s="424"/>
      <c r="E591" s="424"/>
      <c r="F591" s="451"/>
      <c r="G591" s="452"/>
      <c r="H591" s="425"/>
    </row>
    <row r="592" spans="1:8" ht="18.75" x14ac:dyDescent="0.3">
      <c r="A592" s="423" t="s">
        <v>378</v>
      </c>
      <c r="B592" s="424"/>
      <c r="C592" s="424"/>
      <c r="D592" s="424"/>
      <c r="E592" s="424"/>
      <c r="F592" s="451"/>
      <c r="G592" s="452" t="s">
        <v>379</v>
      </c>
      <c r="H592" s="425"/>
    </row>
    <row r="593" spans="1:8" ht="18.75" x14ac:dyDescent="0.3">
      <c r="A593" s="426" t="s">
        <v>382</v>
      </c>
      <c r="B593" s="427"/>
      <c r="C593" s="427"/>
      <c r="D593" s="427"/>
      <c r="E593" s="427"/>
      <c r="F593" s="453"/>
      <c r="G593" s="452" t="s">
        <v>407</v>
      </c>
      <c r="H593" s="425"/>
    </row>
    <row r="594" spans="1:8" ht="18.75" x14ac:dyDescent="0.3">
      <c r="A594" s="426" t="s">
        <v>383</v>
      </c>
      <c r="B594" s="427"/>
      <c r="C594" s="427"/>
      <c r="D594" s="427"/>
      <c r="E594" s="427"/>
      <c r="F594" s="453"/>
      <c r="G594" s="454" t="s">
        <v>402</v>
      </c>
      <c r="H594" s="455"/>
    </row>
    <row r="595" spans="1:8" ht="18.75" x14ac:dyDescent="0.3">
      <c r="A595" s="426" t="s">
        <v>384</v>
      </c>
      <c r="B595" s="427"/>
      <c r="C595" s="427"/>
      <c r="D595" s="427"/>
      <c r="E595" s="427"/>
      <c r="F595" s="427"/>
      <c r="G595" s="454" t="s">
        <v>402</v>
      </c>
      <c r="H595" s="455"/>
    </row>
    <row r="596" spans="1:8" ht="18.75" x14ac:dyDescent="0.3">
      <c r="A596" s="426" t="s">
        <v>385</v>
      </c>
      <c r="B596" s="427"/>
      <c r="C596" s="427"/>
      <c r="D596" s="427"/>
      <c r="E596" s="427"/>
      <c r="F596" s="427"/>
      <c r="G596" s="454" t="s">
        <v>397</v>
      </c>
      <c r="H596" s="455"/>
    </row>
    <row r="597" spans="1:8" ht="18.75" x14ac:dyDescent="0.3">
      <c r="A597" s="423" t="s">
        <v>386</v>
      </c>
      <c r="B597" s="424"/>
      <c r="C597" s="424"/>
      <c r="D597" s="424"/>
      <c r="E597" s="424"/>
      <c r="F597" s="424"/>
      <c r="G597" s="424"/>
      <c r="H597" s="425"/>
    </row>
    <row r="598" spans="1:8" ht="18.75" x14ac:dyDescent="0.3">
      <c r="A598" s="423" t="s">
        <v>378</v>
      </c>
      <c r="B598" s="424"/>
      <c r="C598" s="424"/>
      <c r="D598" s="424"/>
      <c r="E598" s="424"/>
      <c r="F598" s="424"/>
      <c r="G598" s="424"/>
      <c r="H598" s="425"/>
    </row>
    <row r="599" spans="1:8" ht="18.75" x14ac:dyDescent="0.3">
      <c r="A599" s="426" t="s">
        <v>387</v>
      </c>
      <c r="B599" s="427"/>
      <c r="C599" s="428" t="s">
        <v>446</v>
      </c>
      <c r="D599" s="428"/>
      <c r="E599" s="428"/>
      <c r="F599" s="428"/>
      <c r="G599" s="428"/>
      <c r="H599" s="429"/>
    </row>
    <row r="600" spans="1:8" ht="18.75" x14ac:dyDescent="0.3">
      <c r="A600" s="430" t="s">
        <v>388</v>
      </c>
      <c r="B600" s="431"/>
      <c r="C600" s="432"/>
      <c r="D600" s="432"/>
      <c r="E600" s="432"/>
      <c r="F600" s="432"/>
      <c r="G600" s="432"/>
      <c r="H600" s="433"/>
    </row>
    <row r="601" spans="1:8" ht="18.75" x14ac:dyDescent="0.3">
      <c r="A601" s="434" t="s">
        <v>389</v>
      </c>
      <c r="B601" s="435"/>
      <c r="C601" s="435"/>
      <c r="D601" s="435"/>
      <c r="E601" s="90"/>
      <c r="F601" s="91"/>
      <c r="G601" s="106" t="s">
        <v>390</v>
      </c>
      <c r="H601" s="92"/>
    </row>
    <row r="602" spans="1:8" ht="37.5" x14ac:dyDescent="0.25">
      <c r="A602" s="436" t="s">
        <v>391</v>
      </c>
      <c r="B602" s="437"/>
      <c r="C602" s="110" t="s">
        <v>20</v>
      </c>
      <c r="D602" s="438" t="s">
        <v>391</v>
      </c>
      <c r="E602" s="437"/>
      <c r="F602" s="110" t="s">
        <v>20</v>
      </c>
      <c r="G602" s="113" t="s">
        <v>392</v>
      </c>
      <c r="H602" s="111" t="s">
        <v>20</v>
      </c>
    </row>
    <row r="603" spans="1:8" ht="18.75" x14ac:dyDescent="0.3">
      <c r="A603" s="439" t="s">
        <v>393</v>
      </c>
      <c r="B603" s="440"/>
      <c r="C603" s="107" t="s">
        <v>394</v>
      </c>
      <c r="D603" s="441" t="s">
        <v>395</v>
      </c>
      <c r="E603" s="440"/>
      <c r="F603" s="107" t="s">
        <v>396</v>
      </c>
      <c r="G603" s="112">
        <v>3</v>
      </c>
      <c r="H603" s="97" t="s">
        <v>397</v>
      </c>
    </row>
    <row r="604" spans="1:8" ht="18.75" x14ac:dyDescent="0.3">
      <c r="A604" s="439" t="s">
        <v>398</v>
      </c>
      <c r="B604" s="440"/>
      <c r="C604" s="107" t="s">
        <v>399</v>
      </c>
      <c r="D604" s="441" t="s">
        <v>400</v>
      </c>
      <c r="E604" s="440"/>
      <c r="F604" s="107" t="s">
        <v>401</v>
      </c>
      <c r="G604" s="112">
        <v>2</v>
      </c>
      <c r="H604" s="97" t="s">
        <v>402</v>
      </c>
    </row>
    <row r="605" spans="1:8" ht="18.75" x14ac:dyDescent="0.3">
      <c r="A605" s="439" t="s">
        <v>403</v>
      </c>
      <c r="B605" s="440"/>
      <c r="C605" s="107" t="s">
        <v>404</v>
      </c>
      <c r="D605" s="441" t="s">
        <v>405</v>
      </c>
      <c r="E605" s="440"/>
      <c r="F605" s="107" t="s">
        <v>406</v>
      </c>
      <c r="G605" s="112">
        <v>1</v>
      </c>
      <c r="H605" s="97" t="s">
        <v>407</v>
      </c>
    </row>
    <row r="606" spans="1:8" ht="18.75" x14ac:dyDescent="0.3">
      <c r="A606" s="442" t="s">
        <v>408</v>
      </c>
      <c r="B606" s="443"/>
      <c r="C606" s="107" t="s">
        <v>409</v>
      </c>
      <c r="D606" s="444" t="s">
        <v>410</v>
      </c>
      <c r="E606" s="445"/>
      <c r="F606" s="98" t="s">
        <v>411</v>
      </c>
      <c r="G606" s="99"/>
      <c r="H606" s="100"/>
    </row>
    <row r="607" spans="1:8" ht="19.5" thickBot="1" x14ac:dyDescent="0.35">
      <c r="A607" s="446" t="s">
        <v>413</v>
      </c>
      <c r="B607" s="447"/>
      <c r="C607" s="448" t="s">
        <v>33</v>
      </c>
      <c r="D607" s="449"/>
      <c r="E607" s="449"/>
      <c r="F607" s="449"/>
      <c r="G607" s="448" t="s">
        <v>17</v>
      </c>
      <c r="H607" s="450"/>
    </row>
    <row r="610" spans="1:8" ht="15.75" thickBot="1" x14ac:dyDescent="0.3"/>
    <row r="611" spans="1:8" ht="22.5" x14ac:dyDescent="0.3">
      <c r="A611" s="480" t="s">
        <v>0</v>
      </c>
      <c r="B611" s="481"/>
      <c r="C611" s="481"/>
      <c r="D611" s="481"/>
      <c r="E611" s="481"/>
      <c r="F611" s="481"/>
      <c r="G611" s="481"/>
      <c r="H611" s="482"/>
    </row>
    <row r="612" spans="1:8" ht="15.75" x14ac:dyDescent="0.25">
      <c r="A612" s="483" t="s">
        <v>1</v>
      </c>
      <c r="B612" s="484"/>
      <c r="C612" s="484"/>
      <c r="D612" s="484"/>
      <c r="E612" s="484"/>
      <c r="F612" s="484"/>
      <c r="G612" s="484"/>
      <c r="H612" s="485"/>
    </row>
    <row r="613" spans="1:8" ht="18.75" x14ac:dyDescent="0.3">
      <c r="A613" s="486" t="s">
        <v>2</v>
      </c>
      <c r="B613" s="487"/>
      <c r="C613" s="487"/>
      <c r="D613" s="487"/>
      <c r="E613" s="487"/>
      <c r="F613" s="487"/>
      <c r="G613" s="487"/>
      <c r="H613" s="488"/>
    </row>
    <row r="614" spans="1:8" ht="15.75" x14ac:dyDescent="0.25">
      <c r="A614" s="483" t="s">
        <v>24</v>
      </c>
      <c r="B614" s="484"/>
      <c r="C614" s="484"/>
      <c r="D614" s="484"/>
      <c r="E614" s="484"/>
      <c r="F614" s="484"/>
      <c r="G614" s="484"/>
      <c r="H614" s="485"/>
    </row>
    <row r="615" spans="1:8" ht="18.75" x14ac:dyDescent="0.3">
      <c r="A615" s="486" t="s">
        <v>412</v>
      </c>
      <c r="B615" s="487"/>
      <c r="C615" s="487"/>
      <c r="D615" s="487"/>
      <c r="E615" s="487"/>
      <c r="F615" s="487"/>
      <c r="G615" s="487"/>
      <c r="H615" s="488"/>
    </row>
    <row r="616" spans="1:8" ht="16.5" x14ac:dyDescent="0.3">
      <c r="A616" s="456" t="s">
        <v>3</v>
      </c>
      <c r="B616" s="456"/>
      <c r="C616" s="489" t="s">
        <v>343</v>
      </c>
      <c r="D616" s="489"/>
      <c r="E616" s="456"/>
      <c r="F616" s="456"/>
      <c r="G616" s="490"/>
      <c r="H616" s="490"/>
    </row>
    <row r="617" spans="1:8" ht="16.5" x14ac:dyDescent="0.3">
      <c r="A617" s="456" t="s">
        <v>4</v>
      </c>
      <c r="B617" s="456"/>
      <c r="C617" s="491" t="s">
        <v>227</v>
      </c>
      <c r="D617" s="491"/>
      <c r="E617" s="492" t="s">
        <v>25</v>
      </c>
      <c r="F617" s="492"/>
      <c r="G617" s="492">
        <v>14</v>
      </c>
      <c r="H617" s="492"/>
    </row>
    <row r="618" spans="1:8" ht="16.5" x14ac:dyDescent="0.3">
      <c r="A618" s="456" t="s">
        <v>5</v>
      </c>
      <c r="B618" s="456"/>
      <c r="C618" s="491" t="s">
        <v>226</v>
      </c>
      <c r="D618" s="491"/>
      <c r="E618" s="456"/>
      <c r="F618" s="456"/>
      <c r="G618" s="456"/>
      <c r="H618" s="456"/>
    </row>
    <row r="619" spans="1:8" ht="16.5" x14ac:dyDescent="0.3">
      <c r="A619" s="456" t="s">
        <v>18</v>
      </c>
      <c r="B619" s="456"/>
      <c r="C619" s="457" t="s">
        <v>421</v>
      </c>
      <c r="D619" s="457"/>
      <c r="E619" s="456" t="s">
        <v>32</v>
      </c>
      <c r="F619" s="456"/>
      <c r="G619" s="499" t="s">
        <v>228</v>
      </c>
      <c r="H619" s="500"/>
    </row>
    <row r="620" spans="1:8" ht="18.75" x14ac:dyDescent="0.3">
      <c r="A620" s="459" t="s">
        <v>6</v>
      </c>
      <c r="B620" s="378"/>
      <c r="C620" s="378"/>
      <c r="D620" s="378"/>
      <c r="E620" s="378"/>
      <c r="F620" s="378"/>
      <c r="G620" s="378"/>
      <c r="H620" s="460"/>
    </row>
    <row r="621" spans="1:8" ht="18.75" x14ac:dyDescent="0.3">
      <c r="A621" s="461" t="s">
        <v>7</v>
      </c>
      <c r="B621" s="410"/>
      <c r="C621" s="410"/>
      <c r="D621" s="410"/>
      <c r="E621" s="410"/>
      <c r="F621" s="410"/>
      <c r="G621" s="410"/>
      <c r="H621" s="462"/>
    </row>
    <row r="622" spans="1:8" x14ac:dyDescent="0.25">
      <c r="A622" s="463" t="s">
        <v>8</v>
      </c>
      <c r="B622" s="464" t="s">
        <v>9</v>
      </c>
      <c r="C622" s="465" t="s">
        <v>28</v>
      </c>
      <c r="D622" s="465" t="s">
        <v>27</v>
      </c>
      <c r="E622" s="465" t="s">
        <v>29</v>
      </c>
      <c r="F622" s="468" t="s">
        <v>30</v>
      </c>
      <c r="G622" s="465" t="s">
        <v>31</v>
      </c>
      <c r="H622" s="471" t="s">
        <v>20</v>
      </c>
    </row>
    <row r="623" spans="1:8" x14ac:dyDescent="0.25">
      <c r="A623" s="463"/>
      <c r="B623" s="464"/>
      <c r="C623" s="466"/>
      <c r="D623" s="466"/>
      <c r="E623" s="466"/>
      <c r="F623" s="469"/>
      <c r="G623" s="466"/>
      <c r="H623" s="472"/>
    </row>
    <row r="624" spans="1:8" x14ac:dyDescent="0.25">
      <c r="A624" s="463"/>
      <c r="B624" s="464"/>
      <c r="C624" s="467"/>
      <c r="D624" s="467"/>
      <c r="E624" s="467"/>
      <c r="F624" s="470"/>
      <c r="G624" s="467"/>
      <c r="H624" s="473"/>
    </row>
    <row r="625" spans="1:8" ht="18.75" x14ac:dyDescent="0.3">
      <c r="A625" s="1">
        <v>1</v>
      </c>
      <c r="B625" s="2" t="s">
        <v>11</v>
      </c>
      <c r="C625" s="23">
        <v>7.5</v>
      </c>
      <c r="D625" s="17">
        <v>4.5</v>
      </c>
      <c r="E625" s="17">
        <v>4.5</v>
      </c>
      <c r="F625" s="23">
        <v>62.5</v>
      </c>
      <c r="G625" s="79">
        <f>SUM(C625:F625)</f>
        <v>79</v>
      </c>
      <c r="H625" s="80" t="str">
        <f>IF(G625&gt;=91,"A1",IF(G625&gt;=81,"A2",IF(G625&gt;=71,"B1",IF(G625&gt;=61,"B2",IF(G625&gt;=51,"C1",IF(G625&gt;=41,"C2",IF(G625&gt;=33,"D","E")))))))</f>
        <v>B1</v>
      </c>
    </row>
    <row r="626" spans="1:8" ht="18.75" x14ac:dyDescent="0.3">
      <c r="A626" s="1">
        <v>2</v>
      </c>
      <c r="B626" s="2" t="s">
        <v>12</v>
      </c>
      <c r="C626" s="143">
        <v>8.5</v>
      </c>
      <c r="D626" s="17">
        <v>4.5</v>
      </c>
      <c r="E626" s="17">
        <v>4.5</v>
      </c>
      <c r="F626" s="17">
        <v>54.5</v>
      </c>
      <c r="G626" s="79">
        <f t="shared" ref="G626:G630" si="36">SUM(C626:F626)</f>
        <v>72</v>
      </c>
      <c r="H626" s="80" t="str">
        <f t="shared" ref="H626:H629" si="37">IF(G626&gt;=91,"A1",IF(G626&gt;=81,"A2",IF(G626&gt;=71,"B1",IF(G626&gt;=61,"B2",IF(G626&gt;=51,"C1",IF(G626&gt;=41,"C2",IF(G626&gt;=33,"D","E")))))))</f>
        <v>B1</v>
      </c>
    </row>
    <row r="627" spans="1:8" ht="18.75" x14ac:dyDescent="0.3">
      <c r="A627" s="1">
        <v>3</v>
      </c>
      <c r="B627" s="2" t="s">
        <v>13</v>
      </c>
      <c r="C627" s="17">
        <v>5.25</v>
      </c>
      <c r="D627" s="17">
        <v>4.5</v>
      </c>
      <c r="E627" s="17">
        <v>4.5</v>
      </c>
      <c r="F627" s="17">
        <v>61</v>
      </c>
      <c r="G627" s="79">
        <f t="shared" si="36"/>
        <v>75.25</v>
      </c>
      <c r="H627" s="80" t="str">
        <f t="shared" si="37"/>
        <v>B1</v>
      </c>
    </row>
    <row r="628" spans="1:8" ht="18.75" x14ac:dyDescent="0.3">
      <c r="A628" s="1">
        <v>4</v>
      </c>
      <c r="B628" s="2" t="s">
        <v>23</v>
      </c>
      <c r="C628" s="17">
        <v>6.25</v>
      </c>
      <c r="D628" s="17">
        <v>4</v>
      </c>
      <c r="E628" s="17">
        <v>4</v>
      </c>
      <c r="F628" s="17">
        <v>60</v>
      </c>
      <c r="G628" s="79">
        <f t="shared" si="36"/>
        <v>74.25</v>
      </c>
      <c r="H628" s="80" t="str">
        <f t="shared" si="37"/>
        <v>B1</v>
      </c>
    </row>
    <row r="629" spans="1:8" ht="18.75" x14ac:dyDescent="0.3">
      <c r="A629" s="1">
        <v>5</v>
      </c>
      <c r="B629" s="2" t="s">
        <v>26</v>
      </c>
      <c r="C629" s="114">
        <v>9</v>
      </c>
      <c r="D629" s="17">
        <v>4</v>
      </c>
      <c r="E629" s="17">
        <v>4</v>
      </c>
      <c r="F629" s="17">
        <v>57.5</v>
      </c>
      <c r="G629" s="79">
        <f t="shared" si="36"/>
        <v>74.5</v>
      </c>
      <c r="H629" s="80" t="str">
        <f t="shared" si="37"/>
        <v>B1</v>
      </c>
    </row>
    <row r="630" spans="1:8" ht="18.75" x14ac:dyDescent="0.3">
      <c r="A630" s="1">
        <v>6</v>
      </c>
      <c r="B630" s="3" t="s">
        <v>14</v>
      </c>
      <c r="C630" s="17"/>
      <c r="D630" s="17"/>
      <c r="E630" s="17"/>
      <c r="F630" s="17">
        <v>32.5</v>
      </c>
      <c r="G630" s="79">
        <f t="shared" si="36"/>
        <v>32.5</v>
      </c>
      <c r="H630" s="80"/>
    </row>
    <row r="631" spans="1:8" ht="18.75" x14ac:dyDescent="0.3">
      <c r="A631" s="1">
        <v>7</v>
      </c>
      <c r="B631" s="2" t="s">
        <v>21</v>
      </c>
      <c r="C631" s="25"/>
      <c r="D631" s="25"/>
      <c r="E631" s="25"/>
      <c r="F631" s="30">
        <v>39</v>
      </c>
      <c r="G631" s="79"/>
      <c r="H631" s="80"/>
    </row>
    <row r="632" spans="1:8" ht="18.75" x14ac:dyDescent="0.3">
      <c r="A632" s="1">
        <v>8</v>
      </c>
      <c r="B632" s="11" t="s">
        <v>22</v>
      </c>
      <c r="C632" s="26"/>
      <c r="D632" s="26"/>
      <c r="E632" s="26"/>
      <c r="F632" s="31">
        <v>37.5</v>
      </c>
      <c r="G632" s="79"/>
      <c r="H632" s="80"/>
    </row>
    <row r="633" spans="1:8" ht="18.75" x14ac:dyDescent="0.3">
      <c r="A633" s="1">
        <v>9</v>
      </c>
      <c r="B633" s="11" t="s">
        <v>34</v>
      </c>
      <c r="C633" s="26"/>
      <c r="D633" s="26"/>
      <c r="E633" s="26"/>
      <c r="F633" s="31">
        <v>8.5</v>
      </c>
      <c r="G633" s="79"/>
      <c r="H633" s="80"/>
    </row>
    <row r="634" spans="1:8" ht="18.75" x14ac:dyDescent="0.3">
      <c r="A634" s="4" t="s">
        <v>10</v>
      </c>
      <c r="B634" s="5"/>
      <c r="C634" s="10"/>
      <c r="D634" s="10"/>
      <c r="E634" s="10"/>
      <c r="F634" s="32"/>
      <c r="G634" s="81">
        <f>SUM(G625:G630)</f>
        <v>407.5</v>
      </c>
      <c r="H634" s="82"/>
    </row>
    <row r="635" spans="1:8" ht="18.75" x14ac:dyDescent="0.3">
      <c r="A635" s="4" t="s">
        <v>15</v>
      </c>
      <c r="B635" s="5"/>
      <c r="C635" s="10"/>
      <c r="D635" s="10"/>
      <c r="E635" s="10"/>
      <c r="F635" s="32"/>
      <c r="G635" s="83">
        <f>G634*100/550</f>
        <v>74.090909090909093</v>
      </c>
      <c r="H635" s="82" t="str">
        <f t="shared" ref="H635" si="38">IF(G635&gt;=91,"A1",IF(G635&gt;=81,"A2",IF(G635&gt;=71,"B1",IF(G635&gt;=61,"B2",IF(G635&gt;=51,"C1",IF(G635&gt;=41,"C2",IF(G635&gt;=33,"D","E")))))))</f>
        <v>B1</v>
      </c>
    </row>
    <row r="636" spans="1:8" ht="18.75" x14ac:dyDescent="0.25">
      <c r="A636" s="474" t="s">
        <v>459</v>
      </c>
      <c r="B636" s="475"/>
      <c r="C636" s="475"/>
      <c r="D636" s="475"/>
      <c r="E636" s="475"/>
      <c r="F636" s="475"/>
      <c r="G636" s="475"/>
      <c r="H636" s="476"/>
    </row>
    <row r="637" spans="1:8" ht="18.75" x14ac:dyDescent="0.25">
      <c r="A637" s="477" t="s">
        <v>376</v>
      </c>
      <c r="B637" s="478"/>
      <c r="C637" s="478"/>
      <c r="D637" s="478"/>
      <c r="E637" s="478"/>
      <c r="F637" s="478"/>
      <c r="G637" s="478"/>
      <c r="H637" s="479"/>
    </row>
    <row r="638" spans="1:8" ht="18.75" x14ac:dyDescent="0.3">
      <c r="A638" s="423" t="s">
        <v>377</v>
      </c>
      <c r="B638" s="424"/>
      <c r="C638" s="424"/>
      <c r="D638" s="424"/>
      <c r="E638" s="424"/>
      <c r="F638" s="424"/>
      <c r="G638" s="424"/>
      <c r="H638" s="425"/>
    </row>
    <row r="639" spans="1:8" ht="18.75" x14ac:dyDescent="0.3">
      <c r="A639" s="423" t="s">
        <v>378</v>
      </c>
      <c r="B639" s="424"/>
      <c r="C639" s="424"/>
      <c r="D639" s="424"/>
      <c r="E639" s="424"/>
      <c r="F639" s="451"/>
      <c r="G639" s="452" t="s">
        <v>379</v>
      </c>
      <c r="H639" s="425"/>
    </row>
    <row r="640" spans="1:8" ht="18.75" x14ac:dyDescent="0.3">
      <c r="A640" s="426" t="s">
        <v>380</v>
      </c>
      <c r="B640" s="427"/>
      <c r="C640" s="427"/>
      <c r="D640" s="427"/>
      <c r="E640" s="427"/>
      <c r="F640" s="453"/>
      <c r="G640" s="454" t="s">
        <v>397</v>
      </c>
      <c r="H640" s="455"/>
    </row>
    <row r="641" spans="1:8" ht="18.75" x14ac:dyDescent="0.3">
      <c r="A641" s="423" t="s">
        <v>381</v>
      </c>
      <c r="B641" s="424"/>
      <c r="C641" s="424"/>
      <c r="D641" s="424"/>
      <c r="E641" s="424"/>
      <c r="F641" s="451"/>
      <c r="G641" s="452"/>
      <c r="H641" s="425"/>
    </row>
    <row r="642" spans="1:8" ht="18.75" x14ac:dyDescent="0.3">
      <c r="A642" s="423" t="s">
        <v>378</v>
      </c>
      <c r="B642" s="424"/>
      <c r="C642" s="424"/>
      <c r="D642" s="424"/>
      <c r="E642" s="424"/>
      <c r="F642" s="451"/>
      <c r="G642" s="452" t="s">
        <v>379</v>
      </c>
      <c r="H642" s="425"/>
    </row>
    <row r="643" spans="1:8" ht="18.75" x14ac:dyDescent="0.3">
      <c r="A643" s="426" t="s">
        <v>382</v>
      </c>
      <c r="B643" s="427"/>
      <c r="C643" s="427"/>
      <c r="D643" s="427"/>
      <c r="E643" s="427"/>
      <c r="F643" s="453"/>
      <c r="G643" s="452" t="s">
        <v>402</v>
      </c>
      <c r="H643" s="425"/>
    </row>
    <row r="644" spans="1:8" ht="18.75" x14ac:dyDescent="0.3">
      <c r="A644" s="426" t="s">
        <v>383</v>
      </c>
      <c r="B644" s="427"/>
      <c r="C644" s="427"/>
      <c r="D644" s="427"/>
      <c r="E644" s="427"/>
      <c r="F644" s="453"/>
      <c r="G644" s="454" t="s">
        <v>402</v>
      </c>
      <c r="H644" s="455"/>
    </row>
    <row r="645" spans="1:8" ht="18.75" x14ac:dyDescent="0.3">
      <c r="A645" s="426" t="s">
        <v>384</v>
      </c>
      <c r="B645" s="427"/>
      <c r="C645" s="427"/>
      <c r="D645" s="427"/>
      <c r="E645" s="427"/>
      <c r="F645" s="427"/>
      <c r="G645" s="454" t="s">
        <v>402</v>
      </c>
      <c r="H645" s="455"/>
    </row>
    <row r="646" spans="1:8" ht="18.75" x14ac:dyDescent="0.3">
      <c r="A646" s="426" t="s">
        <v>385</v>
      </c>
      <c r="B646" s="427"/>
      <c r="C646" s="427"/>
      <c r="D646" s="427"/>
      <c r="E646" s="427"/>
      <c r="F646" s="427"/>
      <c r="G646" s="454" t="s">
        <v>402</v>
      </c>
      <c r="H646" s="455"/>
    </row>
    <row r="647" spans="1:8" ht="18.75" x14ac:dyDescent="0.3">
      <c r="A647" s="423" t="s">
        <v>386</v>
      </c>
      <c r="B647" s="424"/>
      <c r="C647" s="424"/>
      <c r="D647" s="424"/>
      <c r="E647" s="424"/>
      <c r="F647" s="424"/>
      <c r="G647" s="424"/>
      <c r="H647" s="425"/>
    </row>
    <row r="648" spans="1:8" ht="18.75" x14ac:dyDescent="0.3">
      <c r="A648" s="423" t="s">
        <v>378</v>
      </c>
      <c r="B648" s="424"/>
      <c r="C648" s="424"/>
      <c r="D648" s="424"/>
      <c r="E648" s="424"/>
      <c r="F648" s="424"/>
      <c r="G648" s="424"/>
      <c r="H648" s="425"/>
    </row>
    <row r="649" spans="1:8" ht="18.75" x14ac:dyDescent="0.3">
      <c r="A649" s="426" t="s">
        <v>387</v>
      </c>
      <c r="B649" s="427"/>
      <c r="C649" s="428" t="s">
        <v>448</v>
      </c>
      <c r="D649" s="428"/>
      <c r="E649" s="428"/>
      <c r="F649" s="428"/>
      <c r="G649" s="428"/>
      <c r="H649" s="429"/>
    </row>
    <row r="650" spans="1:8" ht="18.75" x14ac:dyDescent="0.3">
      <c r="A650" s="430" t="s">
        <v>388</v>
      </c>
      <c r="B650" s="431"/>
      <c r="C650" s="432"/>
      <c r="D650" s="432"/>
      <c r="E650" s="432"/>
      <c r="F650" s="432"/>
      <c r="G650" s="432"/>
      <c r="H650" s="433"/>
    </row>
    <row r="651" spans="1:8" ht="18.75" x14ac:dyDescent="0.3">
      <c r="A651" s="434" t="s">
        <v>389</v>
      </c>
      <c r="B651" s="435"/>
      <c r="C651" s="435"/>
      <c r="D651" s="435"/>
      <c r="E651" s="90"/>
      <c r="F651" s="91"/>
      <c r="G651" s="106" t="s">
        <v>390</v>
      </c>
      <c r="H651" s="92"/>
    </row>
    <row r="652" spans="1:8" ht="37.5" x14ac:dyDescent="0.25">
      <c r="A652" s="436" t="s">
        <v>391</v>
      </c>
      <c r="B652" s="437"/>
      <c r="C652" s="110" t="s">
        <v>20</v>
      </c>
      <c r="D652" s="438" t="s">
        <v>391</v>
      </c>
      <c r="E652" s="437"/>
      <c r="F652" s="110" t="s">
        <v>20</v>
      </c>
      <c r="G652" s="113" t="s">
        <v>392</v>
      </c>
      <c r="H652" s="111" t="s">
        <v>20</v>
      </c>
    </row>
    <row r="653" spans="1:8" ht="18.75" x14ac:dyDescent="0.3">
      <c r="A653" s="439" t="s">
        <v>393</v>
      </c>
      <c r="B653" s="440"/>
      <c r="C653" s="107" t="s">
        <v>394</v>
      </c>
      <c r="D653" s="441" t="s">
        <v>395</v>
      </c>
      <c r="E653" s="440"/>
      <c r="F653" s="107" t="s">
        <v>396</v>
      </c>
      <c r="G653" s="112">
        <v>3</v>
      </c>
      <c r="H653" s="97" t="s">
        <v>397</v>
      </c>
    </row>
    <row r="654" spans="1:8" ht="18.75" x14ac:dyDescent="0.3">
      <c r="A654" s="439" t="s">
        <v>398</v>
      </c>
      <c r="B654" s="440"/>
      <c r="C654" s="107" t="s">
        <v>399</v>
      </c>
      <c r="D654" s="441" t="s">
        <v>400</v>
      </c>
      <c r="E654" s="440"/>
      <c r="F654" s="107" t="s">
        <v>401</v>
      </c>
      <c r="G654" s="112">
        <v>2</v>
      </c>
      <c r="H654" s="97" t="s">
        <v>402</v>
      </c>
    </row>
    <row r="655" spans="1:8" ht="18.75" x14ac:dyDescent="0.3">
      <c r="A655" s="439" t="s">
        <v>403</v>
      </c>
      <c r="B655" s="440"/>
      <c r="C655" s="107" t="s">
        <v>404</v>
      </c>
      <c r="D655" s="441" t="s">
        <v>405</v>
      </c>
      <c r="E655" s="440"/>
      <c r="F655" s="107" t="s">
        <v>406</v>
      </c>
      <c r="G655" s="112">
        <v>1</v>
      </c>
      <c r="H655" s="97" t="s">
        <v>407</v>
      </c>
    </row>
    <row r="656" spans="1:8" ht="18.75" x14ac:dyDescent="0.3">
      <c r="A656" s="442" t="s">
        <v>408</v>
      </c>
      <c r="B656" s="443"/>
      <c r="C656" s="107" t="s">
        <v>409</v>
      </c>
      <c r="D656" s="444" t="s">
        <v>410</v>
      </c>
      <c r="E656" s="445"/>
      <c r="F656" s="98" t="s">
        <v>411</v>
      </c>
      <c r="G656" s="99"/>
      <c r="H656" s="100"/>
    </row>
    <row r="657" spans="1:8" ht="19.5" thickBot="1" x14ac:dyDescent="0.35">
      <c r="A657" s="446" t="s">
        <v>413</v>
      </c>
      <c r="B657" s="447"/>
      <c r="C657" s="448" t="s">
        <v>33</v>
      </c>
      <c r="D657" s="449"/>
      <c r="E657" s="449"/>
      <c r="F657" s="449"/>
      <c r="G657" s="448" t="s">
        <v>17</v>
      </c>
      <c r="H657" s="450"/>
    </row>
    <row r="659" spans="1:8" ht="15.75" thickBot="1" x14ac:dyDescent="0.3"/>
    <row r="660" spans="1:8" ht="22.5" x14ac:dyDescent="0.3">
      <c r="A660" s="480" t="s">
        <v>0</v>
      </c>
      <c r="B660" s="481"/>
      <c r="C660" s="481"/>
      <c r="D660" s="481"/>
      <c r="E660" s="481"/>
      <c r="F660" s="481"/>
      <c r="G660" s="481"/>
      <c r="H660" s="482"/>
    </row>
    <row r="661" spans="1:8" ht="15.75" x14ac:dyDescent="0.25">
      <c r="A661" s="483" t="s">
        <v>1</v>
      </c>
      <c r="B661" s="484"/>
      <c r="C661" s="484"/>
      <c r="D661" s="484"/>
      <c r="E661" s="484"/>
      <c r="F661" s="484"/>
      <c r="G661" s="484"/>
      <c r="H661" s="485"/>
    </row>
    <row r="662" spans="1:8" ht="18.75" x14ac:dyDescent="0.3">
      <c r="A662" s="486" t="s">
        <v>2</v>
      </c>
      <c r="B662" s="487"/>
      <c r="C662" s="487"/>
      <c r="D662" s="487"/>
      <c r="E662" s="487"/>
      <c r="F662" s="487"/>
      <c r="G662" s="487"/>
      <c r="H662" s="488"/>
    </row>
    <row r="663" spans="1:8" ht="15.75" x14ac:dyDescent="0.25">
      <c r="A663" s="483" t="s">
        <v>24</v>
      </c>
      <c r="B663" s="484"/>
      <c r="C663" s="484"/>
      <c r="D663" s="484"/>
      <c r="E663" s="484"/>
      <c r="F663" s="484"/>
      <c r="G663" s="484"/>
      <c r="H663" s="485"/>
    </row>
    <row r="664" spans="1:8" ht="18.75" x14ac:dyDescent="0.3">
      <c r="A664" s="486" t="s">
        <v>412</v>
      </c>
      <c r="B664" s="487"/>
      <c r="C664" s="487"/>
      <c r="D664" s="487"/>
      <c r="E664" s="487"/>
      <c r="F664" s="487"/>
      <c r="G664" s="487"/>
      <c r="H664" s="488"/>
    </row>
    <row r="665" spans="1:8" ht="16.5" x14ac:dyDescent="0.3">
      <c r="A665" s="456" t="s">
        <v>3</v>
      </c>
      <c r="B665" s="456"/>
      <c r="C665" s="489" t="s">
        <v>343</v>
      </c>
      <c r="D665" s="489"/>
      <c r="E665" s="456"/>
      <c r="F665" s="456"/>
      <c r="G665" s="490"/>
      <c r="H665" s="490"/>
    </row>
    <row r="666" spans="1:8" ht="16.5" x14ac:dyDescent="0.3">
      <c r="A666" s="456" t="s">
        <v>4</v>
      </c>
      <c r="B666" s="456"/>
      <c r="C666" s="491" t="s">
        <v>234</v>
      </c>
      <c r="D666" s="491"/>
      <c r="E666" s="492" t="s">
        <v>25</v>
      </c>
      <c r="F666" s="492"/>
      <c r="G666" s="492">
        <v>15</v>
      </c>
      <c r="H666" s="492"/>
    </row>
    <row r="667" spans="1:8" ht="16.5" x14ac:dyDescent="0.3">
      <c r="A667" s="456" t="s">
        <v>5</v>
      </c>
      <c r="B667" s="456"/>
      <c r="C667" s="491" t="s">
        <v>422</v>
      </c>
      <c r="D667" s="491"/>
      <c r="E667" s="456"/>
      <c r="F667" s="456"/>
      <c r="G667" s="456"/>
      <c r="H667" s="456"/>
    </row>
    <row r="668" spans="1:8" ht="16.5" x14ac:dyDescent="0.3">
      <c r="A668" s="456" t="s">
        <v>18</v>
      </c>
      <c r="B668" s="456"/>
      <c r="C668" s="457" t="s">
        <v>236</v>
      </c>
      <c r="D668" s="457"/>
      <c r="E668" s="456" t="s">
        <v>32</v>
      </c>
      <c r="F668" s="456"/>
      <c r="G668" s="458" t="s">
        <v>235</v>
      </c>
      <c r="H668" s="458"/>
    </row>
    <row r="669" spans="1:8" ht="18.75" x14ac:dyDescent="0.3">
      <c r="A669" s="459" t="s">
        <v>6</v>
      </c>
      <c r="B669" s="378"/>
      <c r="C669" s="378"/>
      <c r="D669" s="378"/>
      <c r="E669" s="378"/>
      <c r="F669" s="378"/>
      <c r="G669" s="378"/>
      <c r="H669" s="460"/>
    </row>
    <row r="670" spans="1:8" ht="18.75" x14ac:dyDescent="0.3">
      <c r="A670" s="461" t="s">
        <v>7</v>
      </c>
      <c r="B670" s="410"/>
      <c r="C670" s="410"/>
      <c r="D670" s="410"/>
      <c r="E670" s="410"/>
      <c r="F670" s="410"/>
      <c r="G670" s="410"/>
      <c r="H670" s="462"/>
    </row>
    <row r="671" spans="1:8" x14ac:dyDescent="0.25">
      <c r="A671" s="463" t="s">
        <v>8</v>
      </c>
      <c r="B671" s="464" t="s">
        <v>9</v>
      </c>
      <c r="C671" s="465" t="s">
        <v>28</v>
      </c>
      <c r="D671" s="465" t="s">
        <v>27</v>
      </c>
      <c r="E671" s="465" t="s">
        <v>29</v>
      </c>
      <c r="F671" s="468" t="s">
        <v>30</v>
      </c>
      <c r="G671" s="465" t="s">
        <v>31</v>
      </c>
      <c r="H671" s="471" t="s">
        <v>20</v>
      </c>
    </row>
    <row r="672" spans="1:8" x14ac:dyDescent="0.25">
      <c r="A672" s="463"/>
      <c r="B672" s="464"/>
      <c r="C672" s="466"/>
      <c r="D672" s="466"/>
      <c r="E672" s="466"/>
      <c r="F672" s="469"/>
      <c r="G672" s="466"/>
      <c r="H672" s="472"/>
    </row>
    <row r="673" spans="1:8" ht="22.5" customHeight="1" x14ac:dyDescent="0.25">
      <c r="A673" s="463"/>
      <c r="B673" s="464"/>
      <c r="C673" s="467"/>
      <c r="D673" s="467"/>
      <c r="E673" s="467"/>
      <c r="F673" s="470"/>
      <c r="G673" s="467"/>
      <c r="H673" s="473"/>
    </row>
    <row r="674" spans="1:8" ht="18.75" x14ac:dyDescent="0.3">
      <c r="A674" s="1">
        <v>1</v>
      </c>
      <c r="B674" s="2" t="s">
        <v>11</v>
      </c>
      <c r="C674" s="23">
        <v>8</v>
      </c>
      <c r="D674" s="17">
        <v>4</v>
      </c>
      <c r="E674" s="17">
        <v>4</v>
      </c>
      <c r="F674" s="23">
        <v>46.5</v>
      </c>
      <c r="G674" s="79">
        <f>SUM(C674:F674)</f>
        <v>62.5</v>
      </c>
      <c r="H674" s="80" t="str">
        <f>IF(G674&gt;=91,"A1",IF(G674&gt;=81,"A2",IF(G674&gt;=71,"B1",IF(G674&gt;=61,"B2",IF(G674&gt;=51,"C1",IF(G674&gt;=41,"C2",IF(G674&gt;=33,"D","E")))))))</f>
        <v>B2</v>
      </c>
    </row>
    <row r="675" spans="1:8" ht="18.75" x14ac:dyDescent="0.3">
      <c r="A675" s="1">
        <v>2</v>
      </c>
      <c r="B675" s="2" t="s">
        <v>12</v>
      </c>
      <c r="C675" s="143">
        <v>6.25</v>
      </c>
      <c r="D675" s="17">
        <v>4</v>
      </c>
      <c r="E675" s="17">
        <v>4</v>
      </c>
      <c r="F675" s="17">
        <v>61</v>
      </c>
      <c r="G675" s="79">
        <f t="shared" ref="G675:G679" si="39">SUM(C675:F675)</f>
        <v>75.25</v>
      </c>
      <c r="H675" s="80" t="str">
        <f t="shared" ref="H675:H678" si="40">IF(G675&gt;=91,"A1",IF(G675&gt;=81,"A2",IF(G675&gt;=71,"B1",IF(G675&gt;=61,"B2",IF(G675&gt;=51,"C1",IF(G675&gt;=41,"C2",IF(G675&gt;=33,"D","E")))))))</f>
        <v>B1</v>
      </c>
    </row>
    <row r="676" spans="1:8" ht="18.75" x14ac:dyDescent="0.3">
      <c r="A676" s="1">
        <v>3</v>
      </c>
      <c r="B676" s="2" t="s">
        <v>13</v>
      </c>
      <c r="C676" s="17">
        <v>5.75</v>
      </c>
      <c r="D676" s="17">
        <v>4</v>
      </c>
      <c r="E676" s="17">
        <v>4</v>
      </c>
      <c r="F676" s="17">
        <v>64.5</v>
      </c>
      <c r="G676" s="79">
        <f t="shared" si="39"/>
        <v>78.25</v>
      </c>
      <c r="H676" s="80" t="str">
        <f t="shared" si="40"/>
        <v>B1</v>
      </c>
    </row>
    <row r="677" spans="1:8" ht="18.75" x14ac:dyDescent="0.3">
      <c r="A677" s="1">
        <v>4</v>
      </c>
      <c r="B677" s="2" t="s">
        <v>23</v>
      </c>
      <c r="C677" s="17">
        <v>7.75</v>
      </c>
      <c r="D677" s="17">
        <v>3.5</v>
      </c>
      <c r="E677" s="17">
        <v>3.5</v>
      </c>
      <c r="F677" s="17">
        <v>61.5</v>
      </c>
      <c r="G677" s="79">
        <f t="shared" si="39"/>
        <v>76.25</v>
      </c>
      <c r="H677" s="80" t="str">
        <f t="shared" si="40"/>
        <v>B1</v>
      </c>
    </row>
    <row r="678" spans="1:8" ht="18.75" x14ac:dyDescent="0.3">
      <c r="A678" s="1">
        <v>5</v>
      </c>
      <c r="B678" s="2" t="s">
        <v>26</v>
      </c>
      <c r="C678" s="114">
        <v>8.25</v>
      </c>
      <c r="D678" s="17">
        <v>4</v>
      </c>
      <c r="E678" s="17">
        <v>4</v>
      </c>
      <c r="F678" s="17">
        <v>59</v>
      </c>
      <c r="G678" s="79">
        <f t="shared" si="39"/>
        <v>75.25</v>
      </c>
      <c r="H678" s="80" t="str">
        <f t="shared" si="40"/>
        <v>B1</v>
      </c>
    </row>
    <row r="679" spans="1:8" ht="18.75" x14ac:dyDescent="0.3">
      <c r="A679" s="1">
        <v>6</v>
      </c>
      <c r="B679" s="3" t="s">
        <v>14</v>
      </c>
      <c r="C679" s="17"/>
      <c r="D679" s="17"/>
      <c r="E679" s="17"/>
      <c r="F679" s="17">
        <v>40.5</v>
      </c>
      <c r="G679" s="79">
        <f t="shared" si="39"/>
        <v>40.5</v>
      </c>
      <c r="H679" s="80"/>
    </row>
    <row r="680" spans="1:8" ht="18.75" x14ac:dyDescent="0.3">
      <c r="A680" s="1">
        <v>7</v>
      </c>
      <c r="B680" s="2" t="s">
        <v>21</v>
      </c>
      <c r="C680" s="25"/>
      <c r="D680" s="25"/>
      <c r="E680" s="25"/>
      <c r="F680" s="30" t="s">
        <v>415</v>
      </c>
      <c r="G680" s="79"/>
      <c r="H680" s="80"/>
    </row>
    <row r="681" spans="1:8" ht="18.75" x14ac:dyDescent="0.3">
      <c r="A681" s="1">
        <v>8</v>
      </c>
      <c r="B681" s="11" t="s">
        <v>22</v>
      </c>
      <c r="C681" s="26"/>
      <c r="D681" s="26"/>
      <c r="E681" s="26"/>
      <c r="F681" s="31">
        <v>35.5</v>
      </c>
      <c r="G681" s="79"/>
      <c r="H681" s="80"/>
    </row>
    <row r="682" spans="1:8" ht="18.75" x14ac:dyDescent="0.3">
      <c r="A682" s="1">
        <v>9</v>
      </c>
      <c r="B682" s="11" t="s">
        <v>34</v>
      </c>
      <c r="C682" s="26"/>
      <c r="D682" s="26"/>
      <c r="E682" s="26"/>
      <c r="F682" s="31">
        <v>31</v>
      </c>
      <c r="G682" s="79"/>
      <c r="H682" s="80"/>
    </row>
    <row r="683" spans="1:8" ht="18.75" x14ac:dyDescent="0.3">
      <c r="A683" s="4" t="s">
        <v>10</v>
      </c>
      <c r="B683" s="5"/>
      <c r="C683" s="10"/>
      <c r="D683" s="10"/>
      <c r="E683" s="10"/>
      <c r="F683" s="32"/>
      <c r="G683" s="81">
        <f>SUM(G674:G679)</f>
        <v>408</v>
      </c>
      <c r="H683" s="82"/>
    </row>
    <row r="684" spans="1:8" ht="18.75" x14ac:dyDescent="0.3">
      <c r="A684" s="4" t="s">
        <v>15</v>
      </c>
      <c r="B684" s="5"/>
      <c r="C684" s="10"/>
      <c r="D684" s="10"/>
      <c r="E684" s="10"/>
      <c r="F684" s="32"/>
      <c r="G684" s="83">
        <f>G683*100/550</f>
        <v>74.181818181818187</v>
      </c>
      <c r="H684" s="82" t="str">
        <f t="shared" ref="H684" si="41">IF(G684&gt;=91,"A1",IF(G684&gt;=81,"A2",IF(G684&gt;=71,"B1",IF(G684&gt;=61,"B2",IF(G684&gt;=51,"C1",IF(G684&gt;=41,"C2",IF(G684&gt;=33,"D","E")))))))</f>
        <v>B1</v>
      </c>
    </row>
    <row r="685" spans="1:8" ht="18.75" x14ac:dyDescent="0.25">
      <c r="A685" s="474" t="s">
        <v>459</v>
      </c>
      <c r="B685" s="475"/>
      <c r="C685" s="475"/>
      <c r="D685" s="475"/>
      <c r="E685" s="475"/>
      <c r="F685" s="475"/>
      <c r="G685" s="475"/>
      <c r="H685" s="476"/>
    </row>
    <row r="686" spans="1:8" ht="18.75" x14ac:dyDescent="0.25">
      <c r="A686" s="477" t="s">
        <v>376</v>
      </c>
      <c r="B686" s="478"/>
      <c r="C686" s="478"/>
      <c r="D686" s="478"/>
      <c r="E686" s="478"/>
      <c r="F686" s="478"/>
      <c r="G686" s="478"/>
      <c r="H686" s="479"/>
    </row>
    <row r="687" spans="1:8" ht="18.75" x14ac:dyDescent="0.3">
      <c r="A687" s="423" t="s">
        <v>377</v>
      </c>
      <c r="B687" s="424"/>
      <c r="C687" s="424"/>
      <c r="D687" s="424"/>
      <c r="E687" s="424"/>
      <c r="F687" s="424"/>
      <c r="G687" s="424"/>
      <c r="H687" s="425"/>
    </row>
    <row r="688" spans="1:8" ht="18.75" x14ac:dyDescent="0.3">
      <c r="A688" s="423" t="s">
        <v>378</v>
      </c>
      <c r="B688" s="424"/>
      <c r="C688" s="424"/>
      <c r="D688" s="424"/>
      <c r="E688" s="424"/>
      <c r="F688" s="451"/>
      <c r="G688" s="452" t="s">
        <v>379</v>
      </c>
      <c r="H688" s="425"/>
    </row>
    <row r="689" spans="1:8" ht="18.75" x14ac:dyDescent="0.3">
      <c r="A689" s="426" t="s">
        <v>380</v>
      </c>
      <c r="B689" s="427"/>
      <c r="C689" s="427"/>
      <c r="D689" s="427"/>
      <c r="E689" s="427"/>
      <c r="F689" s="453"/>
      <c r="G689" s="454" t="s">
        <v>402</v>
      </c>
      <c r="H689" s="455"/>
    </row>
    <row r="690" spans="1:8" ht="18.75" x14ac:dyDescent="0.3">
      <c r="A690" s="423" t="s">
        <v>381</v>
      </c>
      <c r="B690" s="424"/>
      <c r="C690" s="424"/>
      <c r="D690" s="424"/>
      <c r="E690" s="424"/>
      <c r="F690" s="451"/>
      <c r="G690" s="452"/>
      <c r="H690" s="425"/>
    </row>
    <row r="691" spans="1:8" ht="18.75" x14ac:dyDescent="0.3">
      <c r="A691" s="423" t="s">
        <v>378</v>
      </c>
      <c r="B691" s="424"/>
      <c r="C691" s="424"/>
      <c r="D691" s="424"/>
      <c r="E691" s="424"/>
      <c r="F691" s="451"/>
      <c r="G691" s="452" t="s">
        <v>379</v>
      </c>
      <c r="H691" s="425"/>
    </row>
    <row r="692" spans="1:8" ht="18.75" x14ac:dyDescent="0.3">
      <c r="A692" s="426" t="s">
        <v>382</v>
      </c>
      <c r="B692" s="427"/>
      <c r="C692" s="427"/>
      <c r="D692" s="427"/>
      <c r="E692" s="427"/>
      <c r="F692" s="453"/>
      <c r="G692" s="452" t="s">
        <v>397</v>
      </c>
      <c r="H692" s="425"/>
    </row>
    <row r="693" spans="1:8" ht="18.75" x14ac:dyDescent="0.3">
      <c r="A693" s="426" t="s">
        <v>383</v>
      </c>
      <c r="B693" s="427"/>
      <c r="C693" s="427"/>
      <c r="D693" s="427"/>
      <c r="E693" s="427"/>
      <c r="F693" s="453"/>
      <c r="G693" s="454" t="s">
        <v>402</v>
      </c>
      <c r="H693" s="455"/>
    </row>
    <row r="694" spans="1:8" ht="18.75" x14ac:dyDescent="0.3">
      <c r="A694" s="426" t="s">
        <v>384</v>
      </c>
      <c r="B694" s="427"/>
      <c r="C694" s="427"/>
      <c r="D694" s="427"/>
      <c r="E694" s="427"/>
      <c r="F694" s="427"/>
      <c r="G694" s="454" t="s">
        <v>402</v>
      </c>
      <c r="H694" s="455"/>
    </row>
    <row r="695" spans="1:8" ht="18.75" x14ac:dyDescent="0.3">
      <c r="A695" s="426" t="s">
        <v>385</v>
      </c>
      <c r="B695" s="427"/>
      <c r="C695" s="427"/>
      <c r="D695" s="427"/>
      <c r="E695" s="427"/>
      <c r="F695" s="427"/>
      <c r="G695" s="454" t="s">
        <v>397</v>
      </c>
      <c r="H695" s="455"/>
    </row>
    <row r="696" spans="1:8" ht="18.75" x14ac:dyDescent="0.3">
      <c r="A696" s="423" t="s">
        <v>386</v>
      </c>
      <c r="B696" s="424"/>
      <c r="C696" s="424"/>
      <c r="D696" s="424"/>
      <c r="E696" s="424"/>
      <c r="F696" s="424"/>
      <c r="G696" s="424"/>
      <c r="H696" s="425"/>
    </row>
    <row r="697" spans="1:8" ht="18.75" x14ac:dyDescent="0.3">
      <c r="A697" s="423" t="s">
        <v>378</v>
      </c>
      <c r="B697" s="424"/>
      <c r="C697" s="424"/>
      <c r="D697" s="424"/>
      <c r="E697" s="424"/>
      <c r="F697" s="424"/>
      <c r="G697" s="424"/>
      <c r="H697" s="425"/>
    </row>
    <row r="698" spans="1:8" ht="18.75" x14ac:dyDescent="0.3">
      <c r="A698" s="426" t="s">
        <v>387</v>
      </c>
      <c r="B698" s="427"/>
      <c r="C698" s="428" t="s">
        <v>446</v>
      </c>
      <c r="D698" s="428"/>
      <c r="E698" s="428"/>
      <c r="F698" s="428"/>
      <c r="G698" s="428"/>
      <c r="H698" s="429"/>
    </row>
    <row r="699" spans="1:8" ht="18.75" x14ac:dyDescent="0.3">
      <c r="A699" s="430" t="s">
        <v>388</v>
      </c>
      <c r="B699" s="431"/>
      <c r="C699" s="432"/>
      <c r="D699" s="432"/>
      <c r="E699" s="432"/>
      <c r="F699" s="432"/>
      <c r="G699" s="432"/>
      <c r="H699" s="433"/>
    </row>
    <row r="700" spans="1:8" ht="18.75" x14ac:dyDescent="0.3">
      <c r="A700" s="434" t="s">
        <v>389</v>
      </c>
      <c r="B700" s="435"/>
      <c r="C700" s="435"/>
      <c r="D700" s="435"/>
      <c r="E700" s="90"/>
      <c r="F700" s="91"/>
      <c r="G700" s="106" t="s">
        <v>390</v>
      </c>
      <c r="H700" s="92"/>
    </row>
    <row r="701" spans="1:8" ht="37.5" x14ac:dyDescent="0.25">
      <c r="A701" s="436" t="s">
        <v>391</v>
      </c>
      <c r="B701" s="437"/>
      <c r="C701" s="110" t="s">
        <v>20</v>
      </c>
      <c r="D701" s="438" t="s">
        <v>391</v>
      </c>
      <c r="E701" s="437"/>
      <c r="F701" s="110" t="s">
        <v>20</v>
      </c>
      <c r="G701" s="113" t="s">
        <v>392</v>
      </c>
      <c r="H701" s="111" t="s">
        <v>20</v>
      </c>
    </row>
    <row r="702" spans="1:8" ht="18.75" x14ac:dyDescent="0.3">
      <c r="A702" s="439" t="s">
        <v>393</v>
      </c>
      <c r="B702" s="440"/>
      <c r="C702" s="107" t="s">
        <v>394</v>
      </c>
      <c r="D702" s="441" t="s">
        <v>395</v>
      </c>
      <c r="E702" s="440"/>
      <c r="F702" s="107" t="s">
        <v>396</v>
      </c>
      <c r="G702" s="112">
        <v>3</v>
      </c>
      <c r="H702" s="97" t="s">
        <v>397</v>
      </c>
    </row>
    <row r="703" spans="1:8" ht="18.75" x14ac:dyDescent="0.3">
      <c r="A703" s="439" t="s">
        <v>398</v>
      </c>
      <c r="B703" s="440"/>
      <c r="C703" s="107" t="s">
        <v>399</v>
      </c>
      <c r="D703" s="441" t="s">
        <v>400</v>
      </c>
      <c r="E703" s="440"/>
      <c r="F703" s="107" t="s">
        <v>401</v>
      </c>
      <c r="G703" s="112">
        <v>2</v>
      </c>
      <c r="H703" s="97" t="s">
        <v>402</v>
      </c>
    </row>
    <row r="704" spans="1:8" ht="18.75" x14ac:dyDescent="0.3">
      <c r="A704" s="439" t="s">
        <v>403</v>
      </c>
      <c r="B704" s="440"/>
      <c r="C704" s="107" t="s">
        <v>404</v>
      </c>
      <c r="D704" s="441" t="s">
        <v>405</v>
      </c>
      <c r="E704" s="440"/>
      <c r="F704" s="107" t="s">
        <v>406</v>
      </c>
      <c r="G704" s="112">
        <v>1</v>
      </c>
      <c r="H704" s="97" t="s">
        <v>407</v>
      </c>
    </row>
    <row r="705" spans="1:8" ht="18.75" x14ac:dyDescent="0.3">
      <c r="A705" s="442" t="s">
        <v>408</v>
      </c>
      <c r="B705" s="443"/>
      <c r="C705" s="107" t="s">
        <v>409</v>
      </c>
      <c r="D705" s="444" t="s">
        <v>410</v>
      </c>
      <c r="E705" s="445"/>
      <c r="F705" s="98" t="s">
        <v>411</v>
      </c>
      <c r="G705" s="99"/>
      <c r="H705" s="100"/>
    </row>
    <row r="706" spans="1:8" ht="19.5" thickBot="1" x14ac:dyDescent="0.35">
      <c r="A706" s="446" t="s">
        <v>413</v>
      </c>
      <c r="B706" s="447"/>
      <c r="C706" s="448" t="s">
        <v>33</v>
      </c>
      <c r="D706" s="449"/>
      <c r="E706" s="449"/>
      <c r="F706" s="449"/>
      <c r="G706" s="448" t="s">
        <v>17</v>
      </c>
      <c r="H706" s="450"/>
    </row>
    <row r="708" spans="1:8" ht="15.75" thickBot="1" x14ac:dyDescent="0.3"/>
    <row r="709" spans="1:8" ht="22.5" x14ac:dyDescent="0.3">
      <c r="A709" s="480" t="s">
        <v>0</v>
      </c>
      <c r="B709" s="481"/>
      <c r="C709" s="481"/>
      <c r="D709" s="481"/>
      <c r="E709" s="481"/>
      <c r="F709" s="481"/>
      <c r="G709" s="481"/>
      <c r="H709" s="482"/>
    </row>
    <row r="710" spans="1:8" ht="15.75" x14ac:dyDescent="0.25">
      <c r="A710" s="483" t="s">
        <v>1</v>
      </c>
      <c r="B710" s="484"/>
      <c r="C710" s="484"/>
      <c r="D710" s="484"/>
      <c r="E710" s="484"/>
      <c r="F710" s="484"/>
      <c r="G710" s="484"/>
      <c r="H710" s="485"/>
    </row>
    <row r="711" spans="1:8" ht="18.75" x14ac:dyDescent="0.3">
      <c r="A711" s="486" t="s">
        <v>2</v>
      </c>
      <c r="B711" s="487"/>
      <c r="C711" s="487"/>
      <c r="D711" s="487"/>
      <c r="E711" s="487"/>
      <c r="F711" s="487"/>
      <c r="G711" s="487"/>
      <c r="H711" s="488"/>
    </row>
    <row r="712" spans="1:8" ht="15.75" x14ac:dyDescent="0.25">
      <c r="A712" s="483" t="s">
        <v>24</v>
      </c>
      <c r="B712" s="484"/>
      <c r="C712" s="484"/>
      <c r="D712" s="484"/>
      <c r="E712" s="484"/>
      <c r="F712" s="484"/>
      <c r="G712" s="484"/>
      <c r="H712" s="485"/>
    </row>
    <row r="713" spans="1:8" ht="18.75" x14ac:dyDescent="0.3">
      <c r="A713" s="486" t="s">
        <v>412</v>
      </c>
      <c r="B713" s="487"/>
      <c r="C713" s="487"/>
      <c r="D713" s="487"/>
      <c r="E713" s="487"/>
      <c r="F713" s="487"/>
      <c r="G713" s="487"/>
      <c r="H713" s="488"/>
    </row>
    <row r="714" spans="1:8" ht="16.5" x14ac:dyDescent="0.3">
      <c r="A714" s="456" t="s">
        <v>3</v>
      </c>
      <c r="B714" s="456"/>
      <c r="C714" s="489" t="s">
        <v>343</v>
      </c>
      <c r="D714" s="489"/>
      <c r="E714" s="456"/>
      <c r="F714" s="456"/>
      <c r="G714" s="490"/>
      <c r="H714" s="490"/>
    </row>
    <row r="715" spans="1:8" ht="16.5" x14ac:dyDescent="0.3">
      <c r="A715" s="456" t="s">
        <v>4</v>
      </c>
      <c r="B715" s="456"/>
      <c r="C715" s="491" t="s">
        <v>241</v>
      </c>
      <c r="D715" s="491"/>
      <c r="E715" s="492" t="s">
        <v>25</v>
      </c>
      <c r="F715" s="492"/>
      <c r="G715" s="492">
        <v>16</v>
      </c>
      <c r="H715" s="492"/>
    </row>
    <row r="716" spans="1:8" ht="16.5" x14ac:dyDescent="0.3">
      <c r="A716" s="456" t="s">
        <v>5</v>
      </c>
      <c r="B716" s="456"/>
      <c r="C716" s="491" t="s">
        <v>423</v>
      </c>
      <c r="D716" s="491"/>
      <c r="E716" s="456"/>
      <c r="F716" s="456"/>
      <c r="G716" s="456"/>
      <c r="H716" s="456"/>
    </row>
    <row r="717" spans="1:8" ht="16.5" x14ac:dyDescent="0.3">
      <c r="A717" s="456" t="s">
        <v>18</v>
      </c>
      <c r="B717" s="456"/>
      <c r="C717" s="457" t="s">
        <v>244</v>
      </c>
      <c r="D717" s="457"/>
      <c r="E717" s="456" t="s">
        <v>32</v>
      </c>
      <c r="F717" s="456"/>
      <c r="G717" s="458" t="s">
        <v>242</v>
      </c>
      <c r="H717" s="458"/>
    </row>
    <row r="718" spans="1:8" ht="18.75" x14ac:dyDescent="0.3">
      <c r="A718" s="459" t="s">
        <v>6</v>
      </c>
      <c r="B718" s="378"/>
      <c r="C718" s="378"/>
      <c r="D718" s="378"/>
      <c r="E718" s="378"/>
      <c r="F718" s="378"/>
      <c r="G718" s="378"/>
      <c r="H718" s="460"/>
    </row>
    <row r="719" spans="1:8" ht="18.75" x14ac:dyDescent="0.3">
      <c r="A719" s="461" t="s">
        <v>7</v>
      </c>
      <c r="B719" s="410"/>
      <c r="C719" s="410"/>
      <c r="D719" s="410"/>
      <c r="E719" s="410"/>
      <c r="F719" s="410"/>
      <c r="G719" s="410"/>
      <c r="H719" s="462"/>
    </row>
    <row r="720" spans="1:8" x14ac:dyDescent="0.25">
      <c r="A720" s="463" t="s">
        <v>8</v>
      </c>
      <c r="B720" s="464" t="s">
        <v>9</v>
      </c>
      <c r="C720" s="465" t="s">
        <v>28</v>
      </c>
      <c r="D720" s="465" t="s">
        <v>27</v>
      </c>
      <c r="E720" s="465" t="s">
        <v>29</v>
      </c>
      <c r="F720" s="468" t="s">
        <v>30</v>
      </c>
      <c r="G720" s="465" t="s">
        <v>31</v>
      </c>
      <c r="H720" s="471" t="s">
        <v>20</v>
      </c>
    </row>
    <row r="721" spans="1:8" x14ac:dyDescent="0.25">
      <c r="A721" s="463"/>
      <c r="B721" s="464"/>
      <c r="C721" s="466"/>
      <c r="D721" s="466"/>
      <c r="E721" s="466"/>
      <c r="F721" s="469"/>
      <c r="G721" s="466"/>
      <c r="H721" s="472"/>
    </row>
    <row r="722" spans="1:8" x14ac:dyDescent="0.25">
      <c r="A722" s="463"/>
      <c r="B722" s="464"/>
      <c r="C722" s="467"/>
      <c r="D722" s="467"/>
      <c r="E722" s="467"/>
      <c r="F722" s="470"/>
      <c r="G722" s="467"/>
      <c r="H722" s="473"/>
    </row>
    <row r="723" spans="1:8" ht="18.75" x14ac:dyDescent="0.3">
      <c r="A723" s="1">
        <v>1</v>
      </c>
      <c r="B723" s="2" t="s">
        <v>11</v>
      </c>
      <c r="C723" s="23">
        <v>7.5</v>
      </c>
      <c r="D723" s="17">
        <v>4.5</v>
      </c>
      <c r="E723" s="17">
        <v>4.5</v>
      </c>
      <c r="F723" s="23">
        <v>66.5</v>
      </c>
      <c r="G723" s="79">
        <f>SUM(C723:F723)</f>
        <v>83</v>
      </c>
      <c r="H723" s="80" t="str">
        <f>IF(G723&gt;=91,"A1",IF(G723&gt;=81,"A2",IF(G723&gt;=71,"B1",IF(G723&gt;=61,"B2",IF(G723&gt;=51,"C1",IF(G723&gt;=41,"C2",IF(G723&gt;=33,"D","E")))))))</f>
        <v>A2</v>
      </c>
    </row>
    <row r="724" spans="1:8" ht="18.75" x14ac:dyDescent="0.3">
      <c r="A724" s="1">
        <v>2</v>
      </c>
      <c r="B724" s="2" t="s">
        <v>12</v>
      </c>
      <c r="C724" s="143">
        <v>8</v>
      </c>
      <c r="D724" s="17">
        <v>4.5</v>
      </c>
      <c r="E724" s="17">
        <v>4.5</v>
      </c>
      <c r="F724" s="17">
        <v>62.5</v>
      </c>
      <c r="G724" s="79">
        <f t="shared" ref="G724:G728" si="42">SUM(C724:F724)</f>
        <v>79.5</v>
      </c>
      <c r="H724" s="80" t="str">
        <f t="shared" ref="H724:H727" si="43">IF(G724&gt;=91,"A1",IF(G724&gt;=81,"A2",IF(G724&gt;=71,"B1",IF(G724&gt;=61,"B2",IF(G724&gt;=51,"C1",IF(G724&gt;=41,"C2",IF(G724&gt;=33,"D","E")))))))</f>
        <v>B1</v>
      </c>
    </row>
    <row r="725" spans="1:8" ht="18.75" x14ac:dyDescent="0.3">
      <c r="A725" s="1">
        <v>3</v>
      </c>
      <c r="B725" s="2" t="s">
        <v>13</v>
      </c>
      <c r="C725" s="17">
        <v>3.5</v>
      </c>
      <c r="D725" s="17">
        <v>4.5</v>
      </c>
      <c r="E725" s="17">
        <v>4.5</v>
      </c>
      <c r="F725" s="17">
        <v>45</v>
      </c>
      <c r="G725" s="79">
        <f t="shared" si="42"/>
        <v>57.5</v>
      </c>
      <c r="H725" s="80" t="str">
        <f t="shared" si="43"/>
        <v>C1</v>
      </c>
    </row>
    <row r="726" spans="1:8" ht="18.75" x14ac:dyDescent="0.3">
      <c r="A726" s="1">
        <v>4</v>
      </c>
      <c r="B726" s="2" t="s">
        <v>23</v>
      </c>
      <c r="C726" s="17">
        <v>7.5</v>
      </c>
      <c r="D726" s="17">
        <v>4.5</v>
      </c>
      <c r="E726" s="17">
        <v>4</v>
      </c>
      <c r="F726" s="17">
        <v>58</v>
      </c>
      <c r="G726" s="79">
        <f t="shared" si="42"/>
        <v>74</v>
      </c>
      <c r="H726" s="80" t="str">
        <f t="shared" si="43"/>
        <v>B1</v>
      </c>
    </row>
    <row r="727" spans="1:8" ht="18.75" x14ac:dyDescent="0.3">
      <c r="A727" s="1">
        <v>5</v>
      </c>
      <c r="B727" s="2" t="s">
        <v>26</v>
      </c>
      <c r="C727" s="114">
        <v>8.25</v>
      </c>
      <c r="D727" s="17">
        <v>5</v>
      </c>
      <c r="E727" s="17">
        <v>5</v>
      </c>
      <c r="F727" s="17">
        <v>60</v>
      </c>
      <c r="G727" s="79">
        <f t="shared" si="42"/>
        <v>78.25</v>
      </c>
      <c r="H727" s="80" t="str">
        <f t="shared" si="43"/>
        <v>B1</v>
      </c>
    </row>
    <row r="728" spans="1:8" ht="18.75" x14ac:dyDescent="0.3">
      <c r="A728" s="1">
        <v>6</v>
      </c>
      <c r="B728" s="3" t="s">
        <v>14</v>
      </c>
      <c r="C728" s="17"/>
      <c r="D728" s="17"/>
      <c r="E728" s="17"/>
      <c r="F728" s="17">
        <v>40</v>
      </c>
      <c r="G728" s="79">
        <f t="shared" si="42"/>
        <v>40</v>
      </c>
      <c r="H728" s="80"/>
    </row>
    <row r="729" spans="1:8" ht="18.75" x14ac:dyDescent="0.3">
      <c r="A729" s="1">
        <v>7</v>
      </c>
      <c r="B729" s="2" t="s">
        <v>21</v>
      </c>
      <c r="C729" s="25"/>
      <c r="D729" s="25"/>
      <c r="E729" s="25"/>
      <c r="F729" s="30">
        <v>38</v>
      </c>
      <c r="G729" s="79"/>
      <c r="H729" s="80"/>
    </row>
    <row r="730" spans="1:8" ht="18.75" x14ac:dyDescent="0.3">
      <c r="A730" s="1">
        <v>8</v>
      </c>
      <c r="B730" s="11" t="s">
        <v>22</v>
      </c>
      <c r="C730" s="26"/>
      <c r="D730" s="26"/>
      <c r="E730" s="26"/>
      <c r="F730" s="31">
        <v>39.5</v>
      </c>
      <c r="G730" s="79"/>
      <c r="H730" s="80"/>
    </row>
    <row r="731" spans="1:8" ht="18.75" x14ac:dyDescent="0.3">
      <c r="A731" s="1">
        <v>9</v>
      </c>
      <c r="B731" s="11" t="s">
        <v>34</v>
      </c>
      <c r="C731" s="26"/>
      <c r="D731" s="26"/>
      <c r="E731" s="26"/>
      <c r="F731" s="31">
        <v>39</v>
      </c>
      <c r="G731" s="79"/>
      <c r="H731" s="80"/>
    </row>
    <row r="732" spans="1:8" ht="18.75" x14ac:dyDescent="0.3">
      <c r="A732" s="4" t="s">
        <v>10</v>
      </c>
      <c r="B732" s="5"/>
      <c r="C732" s="10"/>
      <c r="D732" s="10"/>
      <c r="E732" s="10"/>
      <c r="F732" s="32"/>
      <c r="G732" s="81">
        <f>SUM(G723:G728)</f>
        <v>412.25</v>
      </c>
      <c r="H732" s="82"/>
    </row>
    <row r="733" spans="1:8" ht="18.75" x14ac:dyDescent="0.3">
      <c r="A733" s="4" t="s">
        <v>15</v>
      </c>
      <c r="B733" s="5"/>
      <c r="C733" s="10"/>
      <c r="D733" s="10"/>
      <c r="E733" s="10"/>
      <c r="F733" s="32"/>
      <c r="G733" s="83">
        <f>G732*100/550</f>
        <v>74.954545454545453</v>
      </c>
      <c r="H733" s="82" t="str">
        <f t="shared" ref="H733" si="44">IF(G733&gt;=91,"A1",IF(G733&gt;=81,"A2",IF(G733&gt;=71,"B1",IF(G733&gt;=61,"B2",IF(G733&gt;=51,"C1",IF(G733&gt;=41,"C2",IF(G733&gt;=33,"D","E")))))))</f>
        <v>B1</v>
      </c>
    </row>
    <row r="734" spans="1:8" ht="18.75" x14ac:dyDescent="0.25">
      <c r="A734" s="474" t="s">
        <v>459</v>
      </c>
      <c r="B734" s="475"/>
      <c r="C734" s="475"/>
      <c r="D734" s="475"/>
      <c r="E734" s="475"/>
      <c r="F734" s="475"/>
      <c r="G734" s="475"/>
      <c r="H734" s="476"/>
    </row>
    <row r="735" spans="1:8" ht="18.75" x14ac:dyDescent="0.25">
      <c r="A735" s="477" t="s">
        <v>376</v>
      </c>
      <c r="B735" s="478"/>
      <c r="C735" s="478"/>
      <c r="D735" s="478"/>
      <c r="E735" s="478"/>
      <c r="F735" s="478"/>
      <c r="G735" s="478"/>
      <c r="H735" s="479"/>
    </row>
    <row r="736" spans="1:8" ht="18.75" x14ac:dyDescent="0.3">
      <c r="A736" s="423" t="s">
        <v>377</v>
      </c>
      <c r="B736" s="424"/>
      <c r="C736" s="424"/>
      <c r="D736" s="424"/>
      <c r="E736" s="424"/>
      <c r="F736" s="424"/>
      <c r="G736" s="424"/>
      <c r="H736" s="425"/>
    </row>
    <row r="737" spans="1:8" ht="18.75" x14ac:dyDescent="0.3">
      <c r="A737" s="423" t="s">
        <v>378</v>
      </c>
      <c r="B737" s="424"/>
      <c r="C737" s="424"/>
      <c r="D737" s="424"/>
      <c r="E737" s="424"/>
      <c r="F737" s="451"/>
      <c r="G737" s="452" t="s">
        <v>379</v>
      </c>
      <c r="H737" s="425"/>
    </row>
    <row r="738" spans="1:8" ht="18.75" x14ac:dyDescent="0.3">
      <c r="A738" s="426" t="s">
        <v>380</v>
      </c>
      <c r="B738" s="427"/>
      <c r="C738" s="427"/>
      <c r="D738" s="427"/>
      <c r="E738" s="427"/>
      <c r="F738" s="453"/>
      <c r="G738" s="454" t="s">
        <v>397</v>
      </c>
      <c r="H738" s="455"/>
    </row>
    <row r="739" spans="1:8" ht="18.75" x14ac:dyDescent="0.3">
      <c r="A739" s="423" t="s">
        <v>381</v>
      </c>
      <c r="B739" s="424"/>
      <c r="C739" s="424"/>
      <c r="D739" s="424"/>
      <c r="E739" s="424"/>
      <c r="F739" s="451"/>
      <c r="G739" s="452"/>
      <c r="H739" s="425"/>
    </row>
    <row r="740" spans="1:8" ht="18.75" x14ac:dyDescent="0.3">
      <c r="A740" s="423" t="s">
        <v>378</v>
      </c>
      <c r="B740" s="424"/>
      <c r="C740" s="424"/>
      <c r="D740" s="424"/>
      <c r="E740" s="424"/>
      <c r="F740" s="451"/>
      <c r="G740" s="452" t="s">
        <v>379</v>
      </c>
      <c r="H740" s="425"/>
    </row>
    <row r="741" spans="1:8" ht="18.75" x14ac:dyDescent="0.3">
      <c r="A741" s="426" t="s">
        <v>382</v>
      </c>
      <c r="B741" s="427"/>
      <c r="C741" s="427"/>
      <c r="D741" s="427"/>
      <c r="E741" s="427"/>
      <c r="F741" s="453"/>
      <c r="G741" s="452" t="s">
        <v>402</v>
      </c>
      <c r="H741" s="425"/>
    </row>
    <row r="742" spans="1:8" ht="18.75" x14ac:dyDescent="0.3">
      <c r="A742" s="426" t="s">
        <v>383</v>
      </c>
      <c r="B742" s="427"/>
      <c r="C742" s="427"/>
      <c r="D742" s="427"/>
      <c r="E742" s="427"/>
      <c r="F742" s="453"/>
      <c r="G742" s="454" t="s">
        <v>397</v>
      </c>
      <c r="H742" s="455"/>
    </row>
    <row r="743" spans="1:8" ht="18.75" x14ac:dyDescent="0.3">
      <c r="A743" s="426" t="s">
        <v>384</v>
      </c>
      <c r="B743" s="427"/>
      <c r="C743" s="427"/>
      <c r="D743" s="427"/>
      <c r="E743" s="427"/>
      <c r="F743" s="427"/>
      <c r="G743" s="454" t="s">
        <v>397</v>
      </c>
      <c r="H743" s="455"/>
    </row>
    <row r="744" spans="1:8" ht="18.75" x14ac:dyDescent="0.3">
      <c r="A744" s="426" t="s">
        <v>385</v>
      </c>
      <c r="B744" s="427"/>
      <c r="C744" s="427"/>
      <c r="D744" s="427"/>
      <c r="E744" s="427"/>
      <c r="F744" s="427"/>
      <c r="G744" s="454" t="s">
        <v>397</v>
      </c>
      <c r="H744" s="455"/>
    </row>
    <row r="745" spans="1:8" ht="18.75" x14ac:dyDescent="0.3">
      <c r="A745" s="423" t="s">
        <v>386</v>
      </c>
      <c r="B745" s="424"/>
      <c r="C745" s="424"/>
      <c r="D745" s="424"/>
      <c r="E745" s="424"/>
      <c r="F745" s="424"/>
      <c r="G745" s="424"/>
      <c r="H745" s="425"/>
    </row>
    <row r="746" spans="1:8" ht="18.75" x14ac:dyDescent="0.3">
      <c r="A746" s="423" t="s">
        <v>378</v>
      </c>
      <c r="B746" s="424"/>
      <c r="C746" s="424"/>
      <c r="D746" s="424"/>
      <c r="E746" s="424"/>
      <c r="F746" s="424"/>
      <c r="G746" s="424"/>
      <c r="H746" s="425"/>
    </row>
    <row r="747" spans="1:8" ht="18.75" x14ac:dyDescent="0.3">
      <c r="A747" s="426" t="s">
        <v>387</v>
      </c>
      <c r="B747" s="427"/>
      <c r="C747" s="428" t="s">
        <v>446</v>
      </c>
      <c r="D747" s="428"/>
      <c r="E747" s="428"/>
      <c r="F747" s="428"/>
      <c r="G747" s="428"/>
      <c r="H747" s="429"/>
    </row>
    <row r="748" spans="1:8" ht="18.75" x14ac:dyDescent="0.3">
      <c r="A748" s="430" t="s">
        <v>388</v>
      </c>
      <c r="B748" s="431"/>
      <c r="C748" s="432"/>
      <c r="D748" s="432"/>
      <c r="E748" s="432"/>
      <c r="F748" s="432"/>
      <c r="G748" s="432"/>
      <c r="H748" s="433"/>
    </row>
    <row r="749" spans="1:8" ht="18.75" x14ac:dyDescent="0.3">
      <c r="A749" s="434" t="s">
        <v>389</v>
      </c>
      <c r="B749" s="435"/>
      <c r="C749" s="435"/>
      <c r="D749" s="435"/>
      <c r="E749" s="90"/>
      <c r="F749" s="91"/>
      <c r="G749" s="106" t="s">
        <v>390</v>
      </c>
      <c r="H749" s="92"/>
    </row>
    <row r="750" spans="1:8" ht="37.5" x14ac:dyDescent="0.25">
      <c r="A750" s="436" t="s">
        <v>391</v>
      </c>
      <c r="B750" s="437"/>
      <c r="C750" s="110" t="s">
        <v>20</v>
      </c>
      <c r="D750" s="438" t="s">
        <v>391</v>
      </c>
      <c r="E750" s="437"/>
      <c r="F750" s="110" t="s">
        <v>20</v>
      </c>
      <c r="G750" s="113" t="s">
        <v>392</v>
      </c>
      <c r="H750" s="111" t="s">
        <v>20</v>
      </c>
    </row>
    <row r="751" spans="1:8" ht="18.75" x14ac:dyDescent="0.3">
      <c r="A751" s="439" t="s">
        <v>393</v>
      </c>
      <c r="B751" s="440"/>
      <c r="C751" s="107" t="s">
        <v>394</v>
      </c>
      <c r="D751" s="441" t="s">
        <v>395</v>
      </c>
      <c r="E751" s="440"/>
      <c r="F751" s="107" t="s">
        <v>396</v>
      </c>
      <c r="G751" s="112">
        <v>3</v>
      </c>
      <c r="H751" s="97" t="s">
        <v>397</v>
      </c>
    </row>
    <row r="752" spans="1:8" ht="18.75" x14ac:dyDescent="0.3">
      <c r="A752" s="439" t="s">
        <v>398</v>
      </c>
      <c r="B752" s="440"/>
      <c r="C752" s="107" t="s">
        <v>399</v>
      </c>
      <c r="D752" s="441" t="s">
        <v>400</v>
      </c>
      <c r="E752" s="440"/>
      <c r="F752" s="107" t="s">
        <v>401</v>
      </c>
      <c r="G752" s="112">
        <v>2</v>
      </c>
      <c r="H752" s="97" t="s">
        <v>402</v>
      </c>
    </row>
    <row r="753" spans="1:8" ht="18.75" x14ac:dyDescent="0.3">
      <c r="A753" s="439" t="s">
        <v>403</v>
      </c>
      <c r="B753" s="440"/>
      <c r="C753" s="107" t="s">
        <v>404</v>
      </c>
      <c r="D753" s="441" t="s">
        <v>405</v>
      </c>
      <c r="E753" s="440"/>
      <c r="F753" s="107" t="s">
        <v>406</v>
      </c>
      <c r="G753" s="112">
        <v>1</v>
      </c>
      <c r="H753" s="97" t="s">
        <v>407</v>
      </c>
    </row>
    <row r="754" spans="1:8" ht="18.75" x14ac:dyDescent="0.3">
      <c r="A754" s="442" t="s">
        <v>408</v>
      </c>
      <c r="B754" s="443"/>
      <c r="C754" s="107" t="s">
        <v>409</v>
      </c>
      <c r="D754" s="444" t="s">
        <v>410</v>
      </c>
      <c r="E754" s="445"/>
      <c r="F754" s="98" t="s">
        <v>411</v>
      </c>
      <c r="G754" s="99"/>
      <c r="H754" s="100"/>
    </row>
    <row r="755" spans="1:8" ht="19.5" thickBot="1" x14ac:dyDescent="0.35">
      <c r="A755" s="446" t="s">
        <v>413</v>
      </c>
      <c r="B755" s="447"/>
      <c r="C755" s="448" t="s">
        <v>33</v>
      </c>
      <c r="D755" s="449"/>
      <c r="E755" s="449"/>
      <c r="F755" s="449"/>
      <c r="G755" s="448" t="s">
        <v>17</v>
      </c>
      <c r="H755" s="450"/>
    </row>
    <row r="757" spans="1:8" ht="15.75" thickBot="1" x14ac:dyDescent="0.3"/>
    <row r="758" spans="1:8" ht="22.5" x14ac:dyDescent="0.3">
      <c r="A758" s="480" t="s">
        <v>0</v>
      </c>
      <c r="B758" s="481"/>
      <c r="C758" s="481"/>
      <c r="D758" s="481"/>
      <c r="E758" s="481"/>
      <c r="F758" s="481"/>
      <c r="G758" s="481"/>
      <c r="H758" s="482"/>
    </row>
    <row r="759" spans="1:8" ht="15.75" x14ac:dyDescent="0.25">
      <c r="A759" s="483" t="s">
        <v>1</v>
      </c>
      <c r="B759" s="484"/>
      <c r="C759" s="484"/>
      <c r="D759" s="484"/>
      <c r="E759" s="484"/>
      <c r="F759" s="484"/>
      <c r="G759" s="484"/>
      <c r="H759" s="485"/>
    </row>
    <row r="760" spans="1:8" ht="18.75" x14ac:dyDescent="0.3">
      <c r="A760" s="486" t="s">
        <v>2</v>
      </c>
      <c r="B760" s="487"/>
      <c r="C760" s="487"/>
      <c r="D760" s="487"/>
      <c r="E760" s="487"/>
      <c r="F760" s="487"/>
      <c r="G760" s="487"/>
      <c r="H760" s="488"/>
    </row>
    <row r="761" spans="1:8" ht="15.75" x14ac:dyDescent="0.25">
      <c r="A761" s="483" t="s">
        <v>24</v>
      </c>
      <c r="B761" s="484"/>
      <c r="C761" s="484"/>
      <c r="D761" s="484"/>
      <c r="E761" s="484"/>
      <c r="F761" s="484"/>
      <c r="G761" s="484"/>
      <c r="H761" s="485"/>
    </row>
    <row r="762" spans="1:8" ht="18.75" x14ac:dyDescent="0.3">
      <c r="A762" s="486" t="s">
        <v>412</v>
      </c>
      <c r="B762" s="487"/>
      <c r="C762" s="487"/>
      <c r="D762" s="487"/>
      <c r="E762" s="487"/>
      <c r="F762" s="487"/>
      <c r="G762" s="487"/>
      <c r="H762" s="488"/>
    </row>
    <row r="763" spans="1:8" ht="16.5" x14ac:dyDescent="0.3">
      <c r="A763" s="456" t="s">
        <v>3</v>
      </c>
      <c r="B763" s="456"/>
      <c r="C763" s="489" t="s">
        <v>343</v>
      </c>
      <c r="D763" s="489"/>
      <c r="E763" s="456"/>
      <c r="F763" s="456"/>
      <c r="G763" s="490"/>
      <c r="H763" s="490"/>
    </row>
    <row r="764" spans="1:8" ht="16.5" x14ac:dyDescent="0.3">
      <c r="A764" s="456" t="s">
        <v>4</v>
      </c>
      <c r="B764" s="456"/>
      <c r="C764" s="491" t="s">
        <v>346</v>
      </c>
      <c r="D764" s="491"/>
      <c r="E764" s="492" t="s">
        <v>25</v>
      </c>
      <c r="F764" s="492"/>
      <c r="G764" s="492">
        <v>17</v>
      </c>
      <c r="H764" s="492"/>
    </row>
    <row r="765" spans="1:8" ht="16.5" x14ac:dyDescent="0.3">
      <c r="A765" s="456" t="s">
        <v>5</v>
      </c>
      <c r="B765" s="456"/>
      <c r="C765" s="491" t="s">
        <v>424</v>
      </c>
      <c r="D765" s="491"/>
      <c r="E765" s="456"/>
      <c r="F765" s="456"/>
      <c r="G765" s="456"/>
      <c r="H765" s="456"/>
    </row>
    <row r="766" spans="1:8" ht="16.5" x14ac:dyDescent="0.3">
      <c r="A766" s="456" t="s">
        <v>18</v>
      </c>
      <c r="B766" s="456"/>
      <c r="C766" s="457" t="s">
        <v>249</v>
      </c>
      <c r="D766" s="457"/>
      <c r="E766" s="456" t="s">
        <v>32</v>
      </c>
      <c r="F766" s="456"/>
      <c r="G766" s="458" t="s">
        <v>250</v>
      </c>
      <c r="H766" s="458"/>
    </row>
    <row r="767" spans="1:8" ht="18.75" x14ac:dyDescent="0.3">
      <c r="A767" s="459" t="s">
        <v>6</v>
      </c>
      <c r="B767" s="378"/>
      <c r="C767" s="378"/>
      <c r="D767" s="378"/>
      <c r="E767" s="378"/>
      <c r="F767" s="378"/>
      <c r="G767" s="378"/>
      <c r="H767" s="460"/>
    </row>
    <row r="768" spans="1:8" ht="18.75" x14ac:dyDescent="0.3">
      <c r="A768" s="461" t="s">
        <v>7</v>
      </c>
      <c r="B768" s="410"/>
      <c r="C768" s="410"/>
      <c r="D768" s="410"/>
      <c r="E768" s="410"/>
      <c r="F768" s="410"/>
      <c r="G768" s="410"/>
      <c r="H768" s="462"/>
    </row>
    <row r="769" spans="1:8" x14ac:dyDescent="0.25">
      <c r="A769" s="463" t="s">
        <v>8</v>
      </c>
      <c r="B769" s="464" t="s">
        <v>9</v>
      </c>
      <c r="C769" s="465" t="s">
        <v>28</v>
      </c>
      <c r="D769" s="465" t="s">
        <v>27</v>
      </c>
      <c r="E769" s="465" t="s">
        <v>29</v>
      </c>
      <c r="F769" s="468" t="s">
        <v>30</v>
      </c>
      <c r="G769" s="465" t="s">
        <v>31</v>
      </c>
      <c r="H769" s="471" t="s">
        <v>20</v>
      </c>
    </row>
    <row r="770" spans="1:8" x14ac:dyDescent="0.25">
      <c r="A770" s="463"/>
      <c r="B770" s="464"/>
      <c r="C770" s="466"/>
      <c r="D770" s="466"/>
      <c r="E770" s="466"/>
      <c r="F770" s="469"/>
      <c r="G770" s="466"/>
      <c r="H770" s="472"/>
    </row>
    <row r="771" spans="1:8" x14ac:dyDescent="0.25">
      <c r="A771" s="463"/>
      <c r="B771" s="464"/>
      <c r="C771" s="467"/>
      <c r="D771" s="467"/>
      <c r="E771" s="467"/>
      <c r="F771" s="470"/>
      <c r="G771" s="467"/>
      <c r="H771" s="473"/>
    </row>
    <row r="772" spans="1:8" ht="18.75" x14ac:dyDescent="0.3">
      <c r="A772" s="1">
        <v>1</v>
      </c>
      <c r="B772" s="2" t="s">
        <v>11</v>
      </c>
      <c r="C772" s="23">
        <v>9</v>
      </c>
      <c r="D772" s="17">
        <v>4.5</v>
      </c>
      <c r="E772" s="17">
        <v>5</v>
      </c>
      <c r="F772" s="23">
        <v>67.5</v>
      </c>
      <c r="G772" s="79">
        <f>SUM(C772:F772)</f>
        <v>86</v>
      </c>
      <c r="H772" s="80" t="str">
        <f>IF(G772&gt;=91,"A1",IF(G772&gt;=81,"A2",IF(G772&gt;=71,"B1",IF(G772&gt;=61,"B2",IF(G772&gt;=51,"C1",IF(G772&gt;=41,"C2",IF(G772&gt;=33,"D","E")))))))</f>
        <v>A2</v>
      </c>
    </row>
    <row r="773" spans="1:8" ht="18.75" x14ac:dyDescent="0.3">
      <c r="A773" s="1">
        <v>2</v>
      </c>
      <c r="B773" s="2" t="s">
        <v>12</v>
      </c>
      <c r="C773" s="143">
        <v>7.75</v>
      </c>
      <c r="D773" s="17">
        <v>4.5</v>
      </c>
      <c r="E773" s="17">
        <v>5</v>
      </c>
      <c r="F773" s="17">
        <v>66.5</v>
      </c>
      <c r="G773" s="79">
        <f t="shared" ref="G773:G777" si="45">SUM(C773:F773)</f>
        <v>83.75</v>
      </c>
      <c r="H773" s="80" t="str">
        <f t="shared" ref="H773:H776" si="46">IF(G773&gt;=91,"A1",IF(G773&gt;=81,"A2",IF(G773&gt;=71,"B1",IF(G773&gt;=61,"B2",IF(G773&gt;=51,"C1",IF(G773&gt;=41,"C2",IF(G773&gt;=33,"D","E")))))))</f>
        <v>A2</v>
      </c>
    </row>
    <row r="774" spans="1:8" ht="18.75" x14ac:dyDescent="0.3">
      <c r="A774" s="1">
        <v>3</v>
      </c>
      <c r="B774" s="2" t="s">
        <v>13</v>
      </c>
      <c r="C774" s="17">
        <v>7</v>
      </c>
      <c r="D774" s="17">
        <v>4.5</v>
      </c>
      <c r="E774" s="17">
        <v>5</v>
      </c>
      <c r="F774" s="17">
        <v>62</v>
      </c>
      <c r="G774" s="79">
        <f t="shared" si="45"/>
        <v>78.5</v>
      </c>
      <c r="H774" s="80" t="str">
        <f t="shared" si="46"/>
        <v>B1</v>
      </c>
    </row>
    <row r="775" spans="1:8" ht="18.75" x14ac:dyDescent="0.3">
      <c r="A775" s="1">
        <v>4</v>
      </c>
      <c r="B775" s="2" t="s">
        <v>23</v>
      </c>
      <c r="C775" s="17">
        <v>9.25</v>
      </c>
      <c r="D775" s="17">
        <v>4.5</v>
      </c>
      <c r="E775" s="17">
        <v>4.5</v>
      </c>
      <c r="F775" s="17">
        <v>71.5</v>
      </c>
      <c r="G775" s="79">
        <f t="shared" si="45"/>
        <v>89.75</v>
      </c>
      <c r="H775" s="80" t="str">
        <f t="shared" si="46"/>
        <v>A2</v>
      </c>
    </row>
    <row r="776" spans="1:8" ht="18.75" x14ac:dyDescent="0.3">
      <c r="A776" s="1">
        <v>5</v>
      </c>
      <c r="B776" s="2" t="s">
        <v>26</v>
      </c>
      <c r="C776" s="114">
        <v>9.5</v>
      </c>
      <c r="D776" s="17">
        <v>5</v>
      </c>
      <c r="E776" s="17">
        <v>5</v>
      </c>
      <c r="F776" s="17">
        <v>71</v>
      </c>
      <c r="G776" s="79">
        <f t="shared" si="45"/>
        <v>90.5</v>
      </c>
      <c r="H776" s="80" t="str">
        <f t="shared" si="46"/>
        <v>A2</v>
      </c>
    </row>
    <row r="777" spans="1:8" ht="18.75" x14ac:dyDescent="0.3">
      <c r="A777" s="1">
        <v>6</v>
      </c>
      <c r="B777" s="3" t="s">
        <v>14</v>
      </c>
      <c r="C777" s="17"/>
      <c r="D777" s="17"/>
      <c r="E777" s="17"/>
      <c r="F777" s="17">
        <v>45</v>
      </c>
      <c r="G777" s="79">
        <f t="shared" si="45"/>
        <v>45</v>
      </c>
      <c r="H777" s="80"/>
    </row>
    <row r="778" spans="1:8" ht="18.75" x14ac:dyDescent="0.3">
      <c r="A778" s="1">
        <v>7</v>
      </c>
      <c r="B778" s="2" t="s">
        <v>21</v>
      </c>
      <c r="C778" s="25"/>
      <c r="D778" s="25"/>
      <c r="E778" s="25"/>
      <c r="F778" s="30">
        <v>48</v>
      </c>
      <c r="G778" s="79"/>
      <c r="H778" s="80"/>
    </row>
    <row r="779" spans="1:8" ht="18.75" x14ac:dyDescent="0.3">
      <c r="A779" s="1">
        <v>8</v>
      </c>
      <c r="B779" s="11" t="s">
        <v>22</v>
      </c>
      <c r="C779" s="26"/>
      <c r="D779" s="26"/>
      <c r="E779" s="26"/>
      <c r="F779" s="31">
        <v>44</v>
      </c>
      <c r="G779" s="79"/>
      <c r="H779" s="80"/>
    </row>
    <row r="780" spans="1:8" ht="18.75" x14ac:dyDescent="0.3">
      <c r="A780" s="1">
        <v>9</v>
      </c>
      <c r="B780" s="11" t="s">
        <v>34</v>
      </c>
      <c r="C780" s="26"/>
      <c r="D780" s="26"/>
      <c r="E780" s="26"/>
      <c r="F780" s="31">
        <v>40</v>
      </c>
      <c r="G780" s="79"/>
      <c r="H780" s="80"/>
    </row>
    <row r="781" spans="1:8" ht="18.75" x14ac:dyDescent="0.3">
      <c r="A781" s="4" t="s">
        <v>10</v>
      </c>
      <c r="B781" s="5"/>
      <c r="C781" s="10"/>
      <c r="D781" s="10"/>
      <c r="E781" s="10"/>
      <c r="F781" s="32"/>
      <c r="G781" s="81">
        <f>SUM(G772:G777)</f>
        <v>473.5</v>
      </c>
      <c r="H781" s="82"/>
    </row>
    <row r="782" spans="1:8" ht="18.75" x14ac:dyDescent="0.3">
      <c r="A782" s="4" t="s">
        <v>15</v>
      </c>
      <c r="B782" s="5"/>
      <c r="C782" s="10"/>
      <c r="D782" s="10"/>
      <c r="E782" s="10"/>
      <c r="F782" s="32"/>
      <c r="G782" s="83">
        <f>G781*100/550</f>
        <v>86.090909090909093</v>
      </c>
      <c r="H782" s="82" t="str">
        <f t="shared" ref="H782" si="47">IF(G782&gt;=91,"A1",IF(G782&gt;=81,"A2",IF(G782&gt;=71,"B1",IF(G782&gt;=61,"B2",IF(G782&gt;=51,"C1",IF(G782&gt;=41,"C2",IF(G782&gt;=33,"D","E")))))))</f>
        <v>A2</v>
      </c>
    </row>
    <row r="783" spans="1:8" ht="18.75" x14ac:dyDescent="0.25">
      <c r="A783" s="474" t="s">
        <v>460</v>
      </c>
      <c r="B783" s="475"/>
      <c r="C783" s="475"/>
      <c r="D783" s="475"/>
      <c r="E783" s="475"/>
      <c r="F783" s="475"/>
      <c r="G783" s="475"/>
      <c r="H783" s="476"/>
    </row>
    <row r="784" spans="1:8" ht="18.75" x14ac:dyDescent="0.25">
      <c r="A784" s="477" t="s">
        <v>376</v>
      </c>
      <c r="B784" s="478"/>
      <c r="C784" s="478"/>
      <c r="D784" s="478"/>
      <c r="E784" s="478"/>
      <c r="F784" s="478"/>
      <c r="G784" s="478"/>
      <c r="H784" s="479"/>
    </row>
    <row r="785" spans="1:8" ht="18.75" x14ac:dyDescent="0.3">
      <c r="A785" s="423" t="s">
        <v>377</v>
      </c>
      <c r="B785" s="424"/>
      <c r="C785" s="424"/>
      <c r="D785" s="424"/>
      <c r="E785" s="424"/>
      <c r="F785" s="424"/>
      <c r="G785" s="424"/>
      <c r="H785" s="425"/>
    </row>
    <row r="786" spans="1:8" ht="18.75" x14ac:dyDescent="0.3">
      <c r="A786" s="423" t="s">
        <v>378</v>
      </c>
      <c r="B786" s="424"/>
      <c r="C786" s="424"/>
      <c r="D786" s="424"/>
      <c r="E786" s="424"/>
      <c r="F786" s="451"/>
      <c r="G786" s="452" t="s">
        <v>379</v>
      </c>
      <c r="H786" s="425"/>
    </row>
    <row r="787" spans="1:8" ht="18.75" x14ac:dyDescent="0.3">
      <c r="A787" s="426" t="s">
        <v>380</v>
      </c>
      <c r="B787" s="427"/>
      <c r="C787" s="427"/>
      <c r="D787" s="427"/>
      <c r="E787" s="427"/>
      <c r="F787" s="453"/>
      <c r="G787" s="454" t="s">
        <v>402</v>
      </c>
      <c r="H787" s="455"/>
    </row>
    <row r="788" spans="1:8" ht="18.75" x14ac:dyDescent="0.3">
      <c r="A788" s="423" t="s">
        <v>381</v>
      </c>
      <c r="B788" s="424"/>
      <c r="C788" s="424"/>
      <c r="D788" s="424"/>
      <c r="E788" s="424"/>
      <c r="F788" s="451"/>
      <c r="G788" s="452"/>
      <c r="H788" s="425"/>
    </row>
    <row r="789" spans="1:8" ht="18.75" x14ac:dyDescent="0.3">
      <c r="A789" s="423" t="s">
        <v>378</v>
      </c>
      <c r="B789" s="424"/>
      <c r="C789" s="424"/>
      <c r="D789" s="424"/>
      <c r="E789" s="424"/>
      <c r="F789" s="451"/>
      <c r="G789" s="452" t="s">
        <v>379</v>
      </c>
      <c r="H789" s="425"/>
    </row>
    <row r="790" spans="1:8" ht="18.75" x14ac:dyDescent="0.3">
      <c r="A790" s="426" t="s">
        <v>382</v>
      </c>
      <c r="B790" s="427"/>
      <c r="C790" s="427"/>
      <c r="D790" s="427"/>
      <c r="E790" s="427"/>
      <c r="F790" s="453"/>
      <c r="G790" s="452" t="s">
        <v>402</v>
      </c>
      <c r="H790" s="425"/>
    </row>
    <row r="791" spans="1:8" ht="18.75" x14ac:dyDescent="0.3">
      <c r="A791" s="426" t="s">
        <v>383</v>
      </c>
      <c r="B791" s="427"/>
      <c r="C791" s="427"/>
      <c r="D791" s="427"/>
      <c r="E791" s="427"/>
      <c r="F791" s="453"/>
      <c r="G791" s="454" t="s">
        <v>402</v>
      </c>
      <c r="H791" s="455"/>
    </row>
    <row r="792" spans="1:8" ht="18.75" x14ac:dyDescent="0.3">
      <c r="A792" s="426" t="s">
        <v>384</v>
      </c>
      <c r="B792" s="427"/>
      <c r="C792" s="427"/>
      <c r="D792" s="427"/>
      <c r="E792" s="427"/>
      <c r="F792" s="427"/>
      <c r="G792" s="454" t="s">
        <v>402</v>
      </c>
      <c r="H792" s="455"/>
    </row>
    <row r="793" spans="1:8" ht="18.75" x14ac:dyDescent="0.3">
      <c r="A793" s="426" t="s">
        <v>385</v>
      </c>
      <c r="B793" s="427"/>
      <c r="C793" s="427"/>
      <c r="D793" s="427"/>
      <c r="E793" s="427"/>
      <c r="F793" s="427"/>
      <c r="G793" s="454" t="s">
        <v>397</v>
      </c>
      <c r="H793" s="455"/>
    </row>
    <row r="794" spans="1:8" ht="18.75" x14ac:dyDescent="0.3">
      <c r="A794" s="423" t="s">
        <v>386</v>
      </c>
      <c r="B794" s="424"/>
      <c r="C794" s="424"/>
      <c r="D794" s="424"/>
      <c r="E794" s="424"/>
      <c r="F794" s="424"/>
      <c r="G794" s="424"/>
      <c r="H794" s="425"/>
    </row>
    <row r="795" spans="1:8" ht="18.75" x14ac:dyDescent="0.3">
      <c r="A795" s="423" t="s">
        <v>378</v>
      </c>
      <c r="B795" s="424"/>
      <c r="C795" s="424"/>
      <c r="D795" s="424"/>
      <c r="E795" s="424"/>
      <c r="F795" s="424"/>
      <c r="G795" s="424"/>
      <c r="H795" s="425"/>
    </row>
    <row r="796" spans="1:8" ht="18.75" x14ac:dyDescent="0.3">
      <c r="A796" s="426" t="s">
        <v>387</v>
      </c>
      <c r="B796" s="427"/>
      <c r="C796" s="428" t="s">
        <v>449</v>
      </c>
      <c r="D796" s="428"/>
      <c r="E796" s="428"/>
      <c r="F796" s="428"/>
      <c r="G796" s="428"/>
      <c r="H796" s="429"/>
    </row>
    <row r="797" spans="1:8" ht="18.75" x14ac:dyDescent="0.3">
      <c r="A797" s="430" t="s">
        <v>388</v>
      </c>
      <c r="B797" s="431"/>
      <c r="C797" s="432"/>
      <c r="D797" s="432"/>
      <c r="E797" s="432"/>
      <c r="F797" s="432"/>
      <c r="G797" s="432"/>
      <c r="H797" s="433"/>
    </row>
    <row r="798" spans="1:8" ht="18.75" x14ac:dyDescent="0.3">
      <c r="A798" s="434" t="s">
        <v>389</v>
      </c>
      <c r="B798" s="435"/>
      <c r="C798" s="435"/>
      <c r="D798" s="435"/>
      <c r="E798" s="90"/>
      <c r="F798" s="91"/>
      <c r="G798" s="106" t="s">
        <v>390</v>
      </c>
      <c r="H798" s="92"/>
    </row>
    <row r="799" spans="1:8" ht="37.5" x14ac:dyDescent="0.25">
      <c r="A799" s="436" t="s">
        <v>391</v>
      </c>
      <c r="B799" s="437"/>
      <c r="C799" s="110" t="s">
        <v>20</v>
      </c>
      <c r="D799" s="438" t="s">
        <v>391</v>
      </c>
      <c r="E799" s="437"/>
      <c r="F799" s="110" t="s">
        <v>20</v>
      </c>
      <c r="G799" s="113" t="s">
        <v>392</v>
      </c>
      <c r="H799" s="111" t="s">
        <v>20</v>
      </c>
    </row>
    <row r="800" spans="1:8" ht="18.75" x14ac:dyDescent="0.3">
      <c r="A800" s="439" t="s">
        <v>393</v>
      </c>
      <c r="B800" s="440"/>
      <c r="C800" s="107" t="s">
        <v>394</v>
      </c>
      <c r="D800" s="441" t="s">
        <v>395</v>
      </c>
      <c r="E800" s="440"/>
      <c r="F800" s="107" t="s">
        <v>396</v>
      </c>
      <c r="G800" s="112">
        <v>3</v>
      </c>
      <c r="H800" s="97" t="s">
        <v>397</v>
      </c>
    </row>
    <row r="801" spans="1:8" ht="18.75" x14ac:dyDescent="0.3">
      <c r="A801" s="439" t="s">
        <v>398</v>
      </c>
      <c r="B801" s="440"/>
      <c r="C801" s="107" t="s">
        <v>399</v>
      </c>
      <c r="D801" s="441" t="s">
        <v>400</v>
      </c>
      <c r="E801" s="440"/>
      <c r="F801" s="107" t="s">
        <v>401</v>
      </c>
      <c r="G801" s="112">
        <v>2</v>
      </c>
      <c r="H801" s="97" t="s">
        <v>402</v>
      </c>
    </row>
    <row r="802" spans="1:8" ht="18.75" x14ac:dyDescent="0.3">
      <c r="A802" s="439" t="s">
        <v>403</v>
      </c>
      <c r="B802" s="440"/>
      <c r="C802" s="107" t="s">
        <v>404</v>
      </c>
      <c r="D802" s="441" t="s">
        <v>405</v>
      </c>
      <c r="E802" s="440"/>
      <c r="F802" s="107" t="s">
        <v>406</v>
      </c>
      <c r="G802" s="112">
        <v>1</v>
      </c>
      <c r="H802" s="97" t="s">
        <v>407</v>
      </c>
    </row>
    <row r="803" spans="1:8" ht="18.75" x14ac:dyDescent="0.3">
      <c r="A803" s="442" t="s">
        <v>408</v>
      </c>
      <c r="B803" s="443"/>
      <c r="C803" s="107" t="s">
        <v>409</v>
      </c>
      <c r="D803" s="444" t="s">
        <v>410</v>
      </c>
      <c r="E803" s="445"/>
      <c r="F803" s="98" t="s">
        <v>411</v>
      </c>
      <c r="G803" s="99"/>
      <c r="H803" s="100"/>
    </row>
    <row r="804" spans="1:8" ht="19.5" thickBot="1" x14ac:dyDescent="0.35">
      <c r="A804" s="446" t="s">
        <v>413</v>
      </c>
      <c r="B804" s="447"/>
      <c r="C804" s="448" t="s">
        <v>33</v>
      </c>
      <c r="D804" s="449"/>
      <c r="E804" s="449"/>
      <c r="F804" s="449"/>
      <c r="G804" s="448" t="s">
        <v>17</v>
      </c>
      <c r="H804" s="450"/>
    </row>
    <row r="807" spans="1:8" ht="15.75" thickBot="1" x14ac:dyDescent="0.3"/>
    <row r="808" spans="1:8" ht="22.5" x14ac:dyDescent="0.3">
      <c r="A808" s="480" t="s">
        <v>0</v>
      </c>
      <c r="B808" s="481"/>
      <c r="C808" s="481"/>
      <c r="D808" s="481"/>
      <c r="E808" s="481"/>
      <c r="F808" s="481"/>
      <c r="G808" s="481"/>
      <c r="H808" s="482"/>
    </row>
    <row r="809" spans="1:8" ht="15.75" x14ac:dyDescent="0.25">
      <c r="A809" s="483" t="s">
        <v>1</v>
      </c>
      <c r="B809" s="484"/>
      <c r="C809" s="484"/>
      <c r="D809" s="484"/>
      <c r="E809" s="484"/>
      <c r="F809" s="484"/>
      <c r="G809" s="484"/>
      <c r="H809" s="485"/>
    </row>
    <row r="810" spans="1:8" ht="18.75" x14ac:dyDescent="0.3">
      <c r="A810" s="486" t="s">
        <v>2</v>
      </c>
      <c r="B810" s="487"/>
      <c r="C810" s="487"/>
      <c r="D810" s="487"/>
      <c r="E810" s="487"/>
      <c r="F810" s="487"/>
      <c r="G810" s="487"/>
      <c r="H810" s="488"/>
    </row>
    <row r="811" spans="1:8" ht="15.75" x14ac:dyDescent="0.25">
      <c r="A811" s="483" t="s">
        <v>24</v>
      </c>
      <c r="B811" s="484"/>
      <c r="C811" s="484"/>
      <c r="D811" s="484"/>
      <c r="E811" s="484"/>
      <c r="F811" s="484"/>
      <c r="G811" s="484"/>
      <c r="H811" s="485"/>
    </row>
    <row r="812" spans="1:8" ht="18.75" x14ac:dyDescent="0.3">
      <c r="A812" s="486" t="s">
        <v>412</v>
      </c>
      <c r="B812" s="487"/>
      <c r="C812" s="487"/>
      <c r="D812" s="487"/>
      <c r="E812" s="487"/>
      <c r="F812" s="487"/>
      <c r="G812" s="487"/>
      <c r="H812" s="488"/>
    </row>
    <row r="813" spans="1:8" ht="16.5" x14ac:dyDescent="0.3">
      <c r="A813" s="456" t="s">
        <v>3</v>
      </c>
      <c r="B813" s="456"/>
      <c r="C813" s="489" t="s">
        <v>343</v>
      </c>
      <c r="D813" s="489"/>
      <c r="E813" s="456"/>
      <c r="F813" s="456"/>
      <c r="G813" s="490"/>
      <c r="H813" s="490"/>
    </row>
    <row r="814" spans="1:8" ht="16.5" x14ac:dyDescent="0.3">
      <c r="A814" s="456" t="s">
        <v>4</v>
      </c>
      <c r="B814" s="456"/>
      <c r="C814" s="491" t="s">
        <v>356</v>
      </c>
      <c r="D814" s="491"/>
      <c r="E814" s="492" t="s">
        <v>25</v>
      </c>
      <c r="F814" s="492"/>
      <c r="G814" s="492">
        <v>18</v>
      </c>
      <c r="H814" s="492"/>
    </row>
    <row r="815" spans="1:8" ht="16.5" x14ac:dyDescent="0.3">
      <c r="A815" s="456" t="s">
        <v>5</v>
      </c>
      <c r="B815" s="456"/>
      <c r="C815" s="491" t="s">
        <v>253</v>
      </c>
      <c r="D815" s="491"/>
      <c r="E815" s="456"/>
      <c r="F815" s="456"/>
      <c r="G815" s="456"/>
      <c r="H815" s="456"/>
    </row>
    <row r="816" spans="1:8" ht="16.5" x14ac:dyDescent="0.3">
      <c r="A816" s="456" t="s">
        <v>18</v>
      </c>
      <c r="B816" s="456"/>
      <c r="C816" s="457" t="s">
        <v>257</v>
      </c>
      <c r="D816" s="457"/>
      <c r="E816" s="456" t="s">
        <v>32</v>
      </c>
      <c r="F816" s="456"/>
      <c r="G816" s="458" t="s">
        <v>255</v>
      </c>
      <c r="H816" s="458"/>
    </row>
    <row r="817" spans="1:8" ht="18.75" x14ac:dyDescent="0.3">
      <c r="A817" s="459" t="s">
        <v>6</v>
      </c>
      <c r="B817" s="378"/>
      <c r="C817" s="378"/>
      <c r="D817" s="378"/>
      <c r="E817" s="378"/>
      <c r="F817" s="378"/>
      <c r="G817" s="378"/>
      <c r="H817" s="460"/>
    </row>
    <row r="818" spans="1:8" ht="18.75" x14ac:dyDescent="0.3">
      <c r="A818" s="461" t="s">
        <v>7</v>
      </c>
      <c r="B818" s="410"/>
      <c r="C818" s="410"/>
      <c r="D818" s="410"/>
      <c r="E818" s="410"/>
      <c r="F818" s="410"/>
      <c r="G818" s="410"/>
      <c r="H818" s="462"/>
    </row>
    <row r="819" spans="1:8" x14ac:dyDescent="0.25">
      <c r="A819" s="463" t="s">
        <v>8</v>
      </c>
      <c r="B819" s="464" t="s">
        <v>9</v>
      </c>
      <c r="C819" s="465" t="s">
        <v>28</v>
      </c>
      <c r="D819" s="465" t="s">
        <v>27</v>
      </c>
      <c r="E819" s="465" t="s">
        <v>29</v>
      </c>
      <c r="F819" s="468" t="s">
        <v>30</v>
      </c>
      <c r="G819" s="465" t="s">
        <v>31</v>
      </c>
      <c r="H819" s="471" t="s">
        <v>20</v>
      </c>
    </row>
    <row r="820" spans="1:8" x14ac:dyDescent="0.25">
      <c r="A820" s="463"/>
      <c r="B820" s="464"/>
      <c r="C820" s="466"/>
      <c r="D820" s="466"/>
      <c r="E820" s="466"/>
      <c r="F820" s="469"/>
      <c r="G820" s="466"/>
      <c r="H820" s="472"/>
    </row>
    <row r="821" spans="1:8" x14ac:dyDescent="0.25">
      <c r="A821" s="463"/>
      <c r="B821" s="464"/>
      <c r="C821" s="467"/>
      <c r="D821" s="467"/>
      <c r="E821" s="467"/>
      <c r="F821" s="470"/>
      <c r="G821" s="467"/>
      <c r="H821" s="473"/>
    </row>
    <row r="822" spans="1:8" ht="18.75" x14ac:dyDescent="0.3">
      <c r="A822" s="1">
        <v>1</v>
      </c>
      <c r="B822" s="2" t="s">
        <v>11</v>
      </c>
      <c r="C822" s="23">
        <v>8.25</v>
      </c>
      <c r="D822" s="17">
        <v>3.5</v>
      </c>
      <c r="E822" s="17">
        <v>3.5</v>
      </c>
      <c r="F822" s="23">
        <v>65.5</v>
      </c>
      <c r="G822" s="79">
        <f>SUM(C822:F822)</f>
        <v>80.75</v>
      </c>
      <c r="H822" s="80" t="str">
        <f>IF(G822&gt;=91,"A1",IF(G822&gt;=81,"A2",IF(G822&gt;=71,"B1",IF(G822&gt;=61,"B2",IF(G822&gt;=51,"C1",IF(G822&gt;=41,"C2",IF(G822&gt;=33,"D","E")))))))</f>
        <v>B1</v>
      </c>
    </row>
    <row r="823" spans="1:8" ht="18.75" x14ac:dyDescent="0.3">
      <c r="A823" s="1">
        <v>2</v>
      </c>
      <c r="B823" s="2" t="s">
        <v>12</v>
      </c>
      <c r="C823" s="143">
        <v>7</v>
      </c>
      <c r="D823" s="17">
        <v>3.5</v>
      </c>
      <c r="E823" s="17">
        <v>3.5</v>
      </c>
      <c r="F823" s="17">
        <v>53.5</v>
      </c>
      <c r="G823" s="79">
        <f t="shared" ref="G823:G827" si="48">SUM(C823:F823)</f>
        <v>67.5</v>
      </c>
      <c r="H823" s="80" t="str">
        <f t="shared" ref="H823:H826" si="49">IF(G823&gt;=91,"A1",IF(G823&gt;=81,"A2",IF(G823&gt;=71,"B1",IF(G823&gt;=61,"B2",IF(G823&gt;=51,"C1",IF(G823&gt;=41,"C2",IF(G823&gt;=33,"D","E")))))))</f>
        <v>B2</v>
      </c>
    </row>
    <row r="824" spans="1:8" ht="18.75" x14ac:dyDescent="0.3">
      <c r="A824" s="1">
        <v>3</v>
      </c>
      <c r="B824" s="2" t="s">
        <v>13</v>
      </c>
      <c r="C824" s="17">
        <v>5.75</v>
      </c>
      <c r="D824" s="17">
        <v>3.5</v>
      </c>
      <c r="E824" s="17">
        <v>3.5</v>
      </c>
      <c r="F824" s="17">
        <v>49</v>
      </c>
      <c r="G824" s="79">
        <f t="shared" si="48"/>
        <v>61.75</v>
      </c>
      <c r="H824" s="80" t="str">
        <f t="shared" si="49"/>
        <v>B2</v>
      </c>
    </row>
    <row r="825" spans="1:8" ht="18.75" x14ac:dyDescent="0.3">
      <c r="A825" s="1">
        <v>4</v>
      </c>
      <c r="B825" s="2" t="s">
        <v>23</v>
      </c>
      <c r="C825" s="17">
        <v>5.75</v>
      </c>
      <c r="D825" s="17">
        <v>4</v>
      </c>
      <c r="E825" s="17">
        <v>4</v>
      </c>
      <c r="F825" s="17">
        <v>43</v>
      </c>
      <c r="G825" s="79">
        <f t="shared" si="48"/>
        <v>56.75</v>
      </c>
      <c r="H825" s="80" t="str">
        <f t="shared" si="49"/>
        <v>C1</v>
      </c>
    </row>
    <row r="826" spans="1:8" ht="18.75" x14ac:dyDescent="0.3">
      <c r="A826" s="1">
        <v>5</v>
      </c>
      <c r="B826" s="2" t="s">
        <v>26</v>
      </c>
      <c r="C826" s="114">
        <v>8.5</v>
      </c>
      <c r="D826" s="17">
        <v>5</v>
      </c>
      <c r="E826" s="17">
        <v>5</v>
      </c>
      <c r="F826" s="17">
        <v>62</v>
      </c>
      <c r="G826" s="79">
        <f t="shared" si="48"/>
        <v>80.5</v>
      </c>
      <c r="H826" s="80" t="str">
        <f t="shared" si="49"/>
        <v>B1</v>
      </c>
    </row>
    <row r="827" spans="1:8" ht="18.75" x14ac:dyDescent="0.3">
      <c r="A827" s="1">
        <v>6</v>
      </c>
      <c r="B827" s="3" t="s">
        <v>14</v>
      </c>
      <c r="C827" s="17"/>
      <c r="D827" s="17"/>
      <c r="E827" s="17"/>
      <c r="F827" s="17">
        <v>38</v>
      </c>
      <c r="G827" s="79">
        <f t="shared" si="48"/>
        <v>38</v>
      </c>
      <c r="H827" s="80"/>
    </row>
    <row r="828" spans="1:8" ht="18.75" x14ac:dyDescent="0.3">
      <c r="A828" s="1">
        <v>7</v>
      </c>
      <c r="B828" s="2" t="s">
        <v>21</v>
      </c>
      <c r="C828" s="25"/>
      <c r="D828" s="25"/>
      <c r="E828" s="25"/>
      <c r="F828" s="30">
        <v>43</v>
      </c>
      <c r="G828" s="79"/>
      <c r="H828" s="80"/>
    </row>
    <row r="829" spans="1:8" ht="18.75" x14ac:dyDescent="0.3">
      <c r="A829" s="1">
        <v>8</v>
      </c>
      <c r="B829" s="11" t="s">
        <v>22</v>
      </c>
      <c r="C829" s="26"/>
      <c r="D829" s="26"/>
      <c r="E829" s="26"/>
      <c r="F829" s="31">
        <v>42</v>
      </c>
      <c r="G829" s="79"/>
      <c r="H829" s="80"/>
    </row>
    <row r="830" spans="1:8" ht="18.75" x14ac:dyDescent="0.3">
      <c r="A830" s="1">
        <v>9</v>
      </c>
      <c r="B830" s="11" t="s">
        <v>34</v>
      </c>
      <c r="C830" s="26"/>
      <c r="D830" s="26"/>
      <c r="E830" s="26"/>
      <c r="F830" s="31">
        <v>18</v>
      </c>
      <c r="G830" s="79"/>
      <c r="H830" s="80"/>
    </row>
    <row r="831" spans="1:8" ht="18.75" x14ac:dyDescent="0.3">
      <c r="A831" s="4" t="s">
        <v>10</v>
      </c>
      <c r="B831" s="5"/>
      <c r="C831" s="10"/>
      <c r="D831" s="10"/>
      <c r="E831" s="10"/>
      <c r="F831" s="32"/>
      <c r="G831" s="81">
        <f>SUM(G822:G827)</f>
        <v>385.25</v>
      </c>
      <c r="H831" s="82"/>
    </row>
    <row r="832" spans="1:8" ht="18.75" x14ac:dyDescent="0.3">
      <c r="A832" s="4" t="s">
        <v>15</v>
      </c>
      <c r="B832" s="5"/>
      <c r="C832" s="10"/>
      <c r="D832" s="10"/>
      <c r="E832" s="10"/>
      <c r="F832" s="32"/>
      <c r="G832" s="83">
        <f>G831*100/550</f>
        <v>70.045454545454547</v>
      </c>
      <c r="H832" s="82" t="str">
        <f t="shared" ref="H832" si="50">IF(G832&gt;=91,"A1",IF(G832&gt;=81,"A2",IF(G832&gt;=71,"B1",IF(G832&gt;=61,"B2",IF(G832&gt;=51,"C1",IF(G832&gt;=41,"C2",IF(G832&gt;=33,"D","E")))))))</f>
        <v>B2</v>
      </c>
    </row>
    <row r="833" spans="1:8" ht="18.75" x14ac:dyDescent="0.25">
      <c r="A833" s="474" t="s">
        <v>459</v>
      </c>
      <c r="B833" s="475"/>
      <c r="C833" s="475"/>
      <c r="D833" s="475"/>
      <c r="E833" s="475"/>
      <c r="F833" s="475"/>
      <c r="G833" s="475"/>
      <c r="H833" s="476"/>
    </row>
    <row r="834" spans="1:8" ht="18.75" x14ac:dyDescent="0.25">
      <c r="A834" s="477" t="s">
        <v>376</v>
      </c>
      <c r="B834" s="478"/>
      <c r="C834" s="478"/>
      <c r="D834" s="478"/>
      <c r="E834" s="478"/>
      <c r="F834" s="478"/>
      <c r="G834" s="478"/>
      <c r="H834" s="479"/>
    </row>
    <row r="835" spans="1:8" ht="18.75" x14ac:dyDescent="0.3">
      <c r="A835" s="423" t="s">
        <v>377</v>
      </c>
      <c r="B835" s="424"/>
      <c r="C835" s="424"/>
      <c r="D835" s="424"/>
      <c r="E835" s="424"/>
      <c r="F835" s="424"/>
      <c r="G835" s="424"/>
      <c r="H835" s="425"/>
    </row>
    <row r="836" spans="1:8" ht="18.75" x14ac:dyDescent="0.3">
      <c r="A836" s="423" t="s">
        <v>378</v>
      </c>
      <c r="B836" s="424"/>
      <c r="C836" s="424"/>
      <c r="D836" s="424"/>
      <c r="E836" s="424"/>
      <c r="F836" s="451"/>
      <c r="G836" s="452" t="s">
        <v>379</v>
      </c>
      <c r="H836" s="425"/>
    </row>
    <row r="837" spans="1:8" ht="18.75" x14ac:dyDescent="0.3">
      <c r="A837" s="426" t="s">
        <v>380</v>
      </c>
      <c r="B837" s="427"/>
      <c r="C837" s="427"/>
      <c r="D837" s="427"/>
      <c r="E837" s="427"/>
      <c r="F837" s="453"/>
      <c r="G837" s="454" t="s">
        <v>402</v>
      </c>
      <c r="H837" s="455"/>
    </row>
    <row r="838" spans="1:8" ht="18.75" x14ac:dyDescent="0.3">
      <c r="A838" s="423" t="s">
        <v>381</v>
      </c>
      <c r="B838" s="424"/>
      <c r="C838" s="424"/>
      <c r="D838" s="424"/>
      <c r="E838" s="424"/>
      <c r="F838" s="451"/>
      <c r="G838" s="452"/>
      <c r="H838" s="425"/>
    </row>
    <row r="839" spans="1:8" ht="18.75" x14ac:dyDescent="0.3">
      <c r="A839" s="423" t="s">
        <v>378</v>
      </c>
      <c r="B839" s="424"/>
      <c r="C839" s="424"/>
      <c r="D839" s="424"/>
      <c r="E839" s="424"/>
      <c r="F839" s="451"/>
      <c r="G839" s="452" t="s">
        <v>379</v>
      </c>
      <c r="H839" s="425"/>
    </row>
    <row r="840" spans="1:8" ht="18.75" x14ac:dyDescent="0.3">
      <c r="A840" s="426" t="s">
        <v>382</v>
      </c>
      <c r="B840" s="427"/>
      <c r="C840" s="427"/>
      <c r="D840" s="427"/>
      <c r="E840" s="427"/>
      <c r="F840" s="453"/>
      <c r="G840" s="452" t="s">
        <v>397</v>
      </c>
      <c r="H840" s="425"/>
    </row>
    <row r="841" spans="1:8" ht="18.75" x14ac:dyDescent="0.3">
      <c r="A841" s="426" t="s">
        <v>383</v>
      </c>
      <c r="B841" s="427"/>
      <c r="C841" s="427"/>
      <c r="D841" s="427"/>
      <c r="E841" s="427"/>
      <c r="F841" s="453"/>
      <c r="G841" s="454" t="s">
        <v>397</v>
      </c>
      <c r="H841" s="455"/>
    </row>
    <row r="842" spans="1:8" ht="18.75" x14ac:dyDescent="0.3">
      <c r="A842" s="426" t="s">
        <v>384</v>
      </c>
      <c r="B842" s="427"/>
      <c r="C842" s="427"/>
      <c r="D842" s="427"/>
      <c r="E842" s="427"/>
      <c r="F842" s="427"/>
      <c r="G842" s="454" t="s">
        <v>402</v>
      </c>
      <c r="H842" s="455"/>
    </row>
    <row r="843" spans="1:8" ht="18.75" x14ac:dyDescent="0.3">
      <c r="A843" s="426" t="s">
        <v>385</v>
      </c>
      <c r="B843" s="427"/>
      <c r="C843" s="427"/>
      <c r="D843" s="427"/>
      <c r="E843" s="427"/>
      <c r="F843" s="427"/>
      <c r="G843" s="454" t="s">
        <v>397</v>
      </c>
      <c r="H843" s="455"/>
    </row>
    <row r="844" spans="1:8" ht="18.75" x14ac:dyDescent="0.3">
      <c r="A844" s="423" t="s">
        <v>386</v>
      </c>
      <c r="B844" s="424"/>
      <c r="C844" s="424"/>
      <c r="D844" s="424"/>
      <c r="E844" s="424"/>
      <c r="F844" s="424"/>
      <c r="G844" s="424"/>
      <c r="H844" s="425"/>
    </row>
    <row r="845" spans="1:8" ht="18.75" x14ac:dyDescent="0.3">
      <c r="A845" s="423" t="s">
        <v>378</v>
      </c>
      <c r="B845" s="424"/>
      <c r="C845" s="424"/>
      <c r="D845" s="424"/>
      <c r="E845" s="424"/>
      <c r="F845" s="424"/>
      <c r="G845" s="424"/>
      <c r="H845" s="425"/>
    </row>
    <row r="846" spans="1:8" ht="18.75" x14ac:dyDescent="0.3">
      <c r="A846" s="426" t="s">
        <v>387</v>
      </c>
      <c r="B846" s="427"/>
      <c r="C846" s="428" t="s">
        <v>443</v>
      </c>
      <c r="D846" s="428"/>
      <c r="E846" s="428"/>
      <c r="F846" s="428"/>
      <c r="G846" s="428"/>
      <c r="H846" s="429"/>
    </row>
    <row r="847" spans="1:8" ht="18.75" x14ac:dyDescent="0.3">
      <c r="A847" s="430" t="s">
        <v>388</v>
      </c>
      <c r="B847" s="431"/>
      <c r="C847" s="432"/>
      <c r="D847" s="432"/>
      <c r="E847" s="432"/>
      <c r="F847" s="432"/>
      <c r="G847" s="432"/>
      <c r="H847" s="433"/>
    </row>
    <row r="848" spans="1:8" ht="18.75" x14ac:dyDescent="0.3">
      <c r="A848" s="434" t="s">
        <v>389</v>
      </c>
      <c r="B848" s="435"/>
      <c r="C848" s="435"/>
      <c r="D848" s="435"/>
      <c r="E848" s="90"/>
      <c r="F848" s="91"/>
      <c r="G848" s="106" t="s">
        <v>390</v>
      </c>
      <c r="H848" s="92"/>
    </row>
    <row r="849" spans="1:8" ht="37.5" x14ac:dyDescent="0.25">
      <c r="A849" s="436" t="s">
        <v>391</v>
      </c>
      <c r="B849" s="437"/>
      <c r="C849" s="110" t="s">
        <v>20</v>
      </c>
      <c r="D849" s="438" t="s">
        <v>391</v>
      </c>
      <c r="E849" s="437"/>
      <c r="F849" s="110" t="s">
        <v>20</v>
      </c>
      <c r="G849" s="113" t="s">
        <v>392</v>
      </c>
      <c r="H849" s="111" t="s">
        <v>20</v>
      </c>
    </row>
    <row r="850" spans="1:8" ht="18.75" x14ac:dyDescent="0.3">
      <c r="A850" s="439" t="s">
        <v>393</v>
      </c>
      <c r="B850" s="440"/>
      <c r="C850" s="107" t="s">
        <v>394</v>
      </c>
      <c r="D850" s="441" t="s">
        <v>395</v>
      </c>
      <c r="E850" s="440"/>
      <c r="F850" s="107" t="s">
        <v>396</v>
      </c>
      <c r="G850" s="112">
        <v>3</v>
      </c>
      <c r="H850" s="97" t="s">
        <v>397</v>
      </c>
    </row>
    <row r="851" spans="1:8" ht="18.75" x14ac:dyDescent="0.3">
      <c r="A851" s="439" t="s">
        <v>398</v>
      </c>
      <c r="B851" s="440"/>
      <c r="C851" s="107" t="s">
        <v>399</v>
      </c>
      <c r="D851" s="441" t="s">
        <v>400</v>
      </c>
      <c r="E851" s="440"/>
      <c r="F851" s="107" t="s">
        <v>401</v>
      </c>
      <c r="G851" s="112">
        <v>2</v>
      </c>
      <c r="H851" s="97" t="s">
        <v>402</v>
      </c>
    </row>
    <row r="852" spans="1:8" ht="18.75" x14ac:dyDescent="0.3">
      <c r="A852" s="439" t="s">
        <v>403</v>
      </c>
      <c r="B852" s="440"/>
      <c r="C852" s="107" t="s">
        <v>404</v>
      </c>
      <c r="D852" s="441" t="s">
        <v>405</v>
      </c>
      <c r="E852" s="440"/>
      <c r="F852" s="107" t="s">
        <v>406</v>
      </c>
      <c r="G852" s="112">
        <v>1</v>
      </c>
      <c r="H852" s="97" t="s">
        <v>407</v>
      </c>
    </row>
    <row r="853" spans="1:8" ht="18.75" x14ac:dyDescent="0.3">
      <c r="A853" s="442" t="s">
        <v>408</v>
      </c>
      <c r="B853" s="443"/>
      <c r="C853" s="107" t="s">
        <v>409</v>
      </c>
      <c r="D853" s="444" t="s">
        <v>410</v>
      </c>
      <c r="E853" s="445"/>
      <c r="F853" s="98" t="s">
        <v>411</v>
      </c>
      <c r="G853" s="99"/>
      <c r="H853" s="100"/>
    </row>
    <row r="854" spans="1:8" ht="19.5" thickBot="1" x14ac:dyDescent="0.35">
      <c r="A854" s="446" t="s">
        <v>413</v>
      </c>
      <c r="B854" s="447"/>
      <c r="C854" s="448" t="s">
        <v>33</v>
      </c>
      <c r="D854" s="449"/>
      <c r="E854" s="449"/>
      <c r="F854" s="449"/>
      <c r="G854" s="448" t="s">
        <v>17</v>
      </c>
      <c r="H854" s="450"/>
    </row>
    <row r="857" spans="1:8" ht="15.75" thickBot="1" x14ac:dyDescent="0.3"/>
    <row r="858" spans="1:8" ht="22.5" x14ac:dyDescent="0.3">
      <c r="A858" s="480" t="s">
        <v>0</v>
      </c>
      <c r="B858" s="481"/>
      <c r="C858" s="481"/>
      <c r="D858" s="481"/>
      <c r="E858" s="481"/>
      <c r="F858" s="481"/>
      <c r="G858" s="481"/>
      <c r="H858" s="482"/>
    </row>
    <row r="859" spans="1:8" ht="15.75" x14ac:dyDescent="0.25">
      <c r="A859" s="483" t="s">
        <v>1</v>
      </c>
      <c r="B859" s="484"/>
      <c r="C859" s="484"/>
      <c r="D859" s="484"/>
      <c r="E859" s="484"/>
      <c r="F859" s="484"/>
      <c r="G859" s="484"/>
      <c r="H859" s="485"/>
    </row>
    <row r="860" spans="1:8" ht="18.75" x14ac:dyDescent="0.3">
      <c r="A860" s="486" t="s">
        <v>2</v>
      </c>
      <c r="B860" s="487"/>
      <c r="C860" s="487"/>
      <c r="D860" s="487"/>
      <c r="E860" s="487"/>
      <c r="F860" s="487"/>
      <c r="G860" s="487"/>
      <c r="H860" s="488"/>
    </row>
    <row r="861" spans="1:8" ht="15.75" x14ac:dyDescent="0.25">
      <c r="A861" s="483" t="s">
        <v>24</v>
      </c>
      <c r="B861" s="484"/>
      <c r="C861" s="484"/>
      <c r="D861" s="484"/>
      <c r="E861" s="484"/>
      <c r="F861" s="484"/>
      <c r="G861" s="484"/>
      <c r="H861" s="485"/>
    </row>
    <row r="862" spans="1:8" ht="18.75" x14ac:dyDescent="0.3">
      <c r="A862" s="486" t="s">
        <v>412</v>
      </c>
      <c r="B862" s="487"/>
      <c r="C862" s="487"/>
      <c r="D862" s="487"/>
      <c r="E862" s="487"/>
      <c r="F862" s="487"/>
      <c r="G862" s="487"/>
      <c r="H862" s="488"/>
    </row>
    <row r="863" spans="1:8" ht="16.5" x14ac:dyDescent="0.3">
      <c r="A863" s="456" t="s">
        <v>3</v>
      </c>
      <c r="B863" s="456"/>
      <c r="C863" s="489" t="s">
        <v>343</v>
      </c>
      <c r="D863" s="489"/>
      <c r="E863" s="456"/>
      <c r="F863" s="456"/>
      <c r="G863" s="490"/>
      <c r="H863" s="490"/>
    </row>
    <row r="864" spans="1:8" ht="16.5" x14ac:dyDescent="0.3">
      <c r="A864" s="456" t="s">
        <v>4</v>
      </c>
      <c r="B864" s="456"/>
      <c r="C864" s="491" t="s">
        <v>357</v>
      </c>
      <c r="D864" s="491"/>
      <c r="E864" s="492" t="s">
        <v>25</v>
      </c>
      <c r="F864" s="492"/>
      <c r="G864" s="492">
        <v>20</v>
      </c>
      <c r="H864" s="492"/>
    </row>
    <row r="865" spans="1:8" ht="16.5" x14ac:dyDescent="0.3">
      <c r="A865" s="456" t="s">
        <v>5</v>
      </c>
      <c r="B865" s="456"/>
      <c r="C865" s="491" t="s">
        <v>425</v>
      </c>
      <c r="D865" s="491"/>
      <c r="E865" s="456"/>
      <c r="F865" s="456"/>
      <c r="G865" s="456"/>
      <c r="H865" s="456"/>
    </row>
    <row r="866" spans="1:8" ht="16.5" x14ac:dyDescent="0.3">
      <c r="A866" s="456" t="s">
        <v>18</v>
      </c>
      <c r="B866" s="456"/>
      <c r="C866" s="457" t="s">
        <v>270</v>
      </c>
      <c r="D866" s="457"/>
      <c r="E866" s="456" t="s">
        <v>32</v>
      </c>
      <c r="F866" s="456"/>
      <c r="G866" s="458" t="s">
        <v>268</v>
      </c>
      <c r="H866" s="458"/>
    </row>
    <row r="867" spans="1:8" ht="18.75" x14ac:dyDescent="0.3">
      <c r="A867" s="459" t="s">
        <v>6</v>
      </c>
      <c r="B867" s="378"/>
      <c r="C867" s="378"/>
      <c r="D867" s="378"/>
      <c r="E867" s="378"/>
      <c r="F867" s="378"/>
      <c r="G867" s="378"/>
      <c r="H867" s="460"/>
    </row>
    <row r="868" spans="1:8" ht="18.75" x14ac:dyDescent="0.3">
      <c r="A868" s="461" t="s">
        <v>7</v>
      </c>
      <c r="B868" s="410"/>
      <c r="C868" s="410"/>
      <c r="D868" s="410"/>
      <c r="E868" s="410"/>
      <c r="F868" s="410"/>
      <c r="G868" s="410"/>
      <c r="H868" s="462"/>
    </row>
    <row r="869" spans="1:8" x14ac:dyDescent="0.25">
      <c r="A869" s="463" t="s">
        <v>8</v>
      </c>
      <c r="B869" s="464" t="s">
        <v>9</v>
      </c>
      <c r="C869" s="465" t="s">
        <v>28</v>
      </c>
      <c r="D869" s="465" t="s">
        <v>27</v>
      </c>
      <c r="E869" s="465" t="s">
        <v>29</v>
      </c>
      <c r="F869" s="468" t="s">
        <v>30</v>
      </c>
      <c r="G869" s="465" t="s">
        <v>31</v>
      </c>
      <c r="H869" s="471" t="s">
        <v>20</v>
      </c>
    </row>
    <row r="870" spans="1:8" x14ac:dyDescent="0.25">
      <c r="A870" s="463"/>
      <c r="B870" s="464"/>
      <c r="C870" s="466"/>
      <c r="D870" s="466"/>
      <c r="E870" s="466"/>
      <c r="F870" s="469"/>
      <c r="G870" s="466"/>
      <c r="H870" s="472"/>
    </row>
    <row r="871" spans="1:8" x14ac:dyDescent="0.25">
      <c r="A871" s="463"/>
      <c r="B871" s="464"/>
      <c r="C871" s="467"/>
      <c r="D871" s="467"/>
      <c r="E871" s="467"/>
      <c r="F871" s="470"/>
      <c r="G871" s="467"/>
      <c r="H871" s="473"/>
    </row>
    <row r="872" spans="1:8" ht="18.75" x14ac:dyDescent="0.3">
      <c r="A872" s="1">
        <v>1</v>
      </c>
      <c r="B872" s="2" t="s">
        <v>11</v>
      </c>
      <c r="C872" s="23">
        <v>9.5</v>
      </c>
      <c r="D872" s="17">
        <v>5</v>
      </c>
      <c r="E872" s="17">
        <v>4.5</v>
      </c>
      <c r="F872" s="23">
        <v>71.5</v>
      </c>
      <c r="G872" s="79">
        <f>SUM(C872:F872)</f>
        <v>90.5</v>
      </c>
      <c r="H872" s="80" t="str">
        <f>IF(G872&gt;=91,"A1",IF(G872&gt;=81,"A2",IF(G872&gt;=71,"B1",IF(G872&gt;=61,"B2",IF(G872&gt;=51,"C1",IF(G872&gt;=41,"C2",IF(G872&gt;=33,"D","E")))))))</f>
        <v>A2</v>
      </c>
    </row>
    <row r="873" spans="1:8" ht="18.75" x14ac:dyDescent="0.3">
      <c r="A873" s="1">
        <v>2</v>
      </c>
      <c r="B873" s="2" t="s">
        <v>12</v>
      </c>
      <c r="C873" s="143">
        <v>9</v>
      </c>
      <c r="D873" s="17">
        <v>5</v>
      </c>
      <c r="E873" s="17">
        <v>4.5</v>
      </c>
      <c r="F873" s="17">
        <v>67.5</v>
      </c>
      <c r="G873" s="79">
        <f t="shared" ref="G873:G877" si="51">SUM(C873:F873)</f>
        <v>86</v>
      </c>
      <c r="H873" s="80" t="str">
        <f t="shared" ref="H873:H876" si="52">IF(G873&gt;=91,"A1",IF(G873&gt;=81,"A2",IF(G873&gt;=71,"B1",IF(G873&gt;=61,"B2",IF(G873&gt;=51,"C1",IF(G873&gt;=41,"C2",IF(G873&gt;=33,"D","E")))))))</f>
        <v>A2</v>
      </c>
    </row>
    <row r="874" spans="1:8" ht="18.75" x14ac:dyDescent="0.3">
      <c r="A874" s="1">
        <v>3</v>
      </c>
      <c r="B874" s="2" t="s">
        <v>13</v>
      </c>
      <c r="C874" s="17">
        <v>9</v>
      </c>
      <c r="D874" s="17">
        <v>5</v>
      </c>
      <c r="E874" s="17">
        <v>4.5</v>
      </c>
      <c r="F874" s="17">
        <v>72</v>
      </c>
      <c r="G874" s="79">
        <f t="shared" si="51"/>
        <v>90.5</v>
      </c>
      <c r="H874" s="80" t="str">
        <f t="shared" si="52"/>
        <v>A2</v>
      </c>
    </row>
    <row r="875" spans="1:8" ht="18.75" x14ac:dyDescent="0.3">
      <c r="A875" s="1">
        <v>4</v>
      </c>
      <c r="B875" s="2" t="s">
        <v>23</v>
      </c>
      <c r="C875" s="17">
        <v>10</v>
      </c>
      <c r="D875" s="17">
        <v>4.5</v>
      </c>
      <c r="E875" s="17">
        <v>5</v>
      </c>
      <c r="F875" s="17">
        <v>76</v>
      </c>
      <c r="G875" s="79">
        <f t="shared" si="51"/>
        <v>95.5</v>
      </c>
      <c r="H875" s="80" t="str">
        <f t="shared" si="52"/>
        <v>A1</v>
      </c>
    </row>
    <row r="876" spans="1:8" ht="18.75" x14ac:dyDescent="0.3">
      <c r="A876" s="1">
        <v>5</v>
      </c>
      <c r="B876" s="2" t="s">
        <v>26</v>
      </c>
      <c r="C876" s="114">
        <v>9.5</v>
      </c>
      <c r="D876" s="17">
        <v>5</v>
      </c>
      <c r="E876" s="17">
        <v>5</v>
      </c>
      <c r="F876" s="17">
        <v>70</v>
      </c>
      <c r="G876" s="79">
        <f t="shared" si="51"/>
        <v>89.5</v>
      </c>
      <c r="H876" s="80" t="str">
        <f t="shared" si="52"/>
        <v>A2</v>
      </c>
    </row>
    <row r="877" spans="1:8" ht="18.75" x14ac:dyDescent="0.3">
      <c r="A877" s="1">
        <v>6</v>
      </c>
      <c r="B877" s="3" t="s">
        <v>14</v>
      </c>
      <c r="C877" s="17"/>
      <c r="D877" s="17"/>
      <c r="E877" s="17"/>
      <c r="F877" s="17">
        <v>48</v>
      </c>
      <c r="G877" s="79">
        <f t="shared" si="51"/>
        <v>48</v>
      </c>
      <c r="H877" s="80"/>
    </row>
    <row r="878" spans="1:8" ht="18.75" x14ac:dyDescent="0.3">
      <c r="A878" s="1">
        <v>7</v>
      </c>
      <c r="B878" s="2" t="s">
        <v>21</v>
      </c>
      <c r="C878" s="25"/>
      <c r="D878" s="25"/>
      <c r="E878" s="25"/>
      <c r="F878" s="30">
        <v>48</v>
      </c>
      <c r="G878" s="79"/>
      <c r="H878" s="80"/>
    </row>
    <row r="879" spans="1:8" ht="18.75" x14ac:dyDescent="0.3">
      <c r="A879" s="1">
        <v>8</v>
      </c>
      <c r="B879" s="11" t="s">
        <v>22</v>
      </c>
      <c r="C879" s="26"/>
      <c r="D879" s="26"/>
      <c r="E879" s="26"/>
      <c r="F879" s="31">
        <v>47</v>
      </c>
      <c r="G879" s="79"/>
      <c r="H879" s="80"/>
    </row>
    <row r="880" spans="1:8" ht="18.75" x14ac:dyDescent="0.3">
      <c r="A880" s="1">
        <v>9</v>
      </c>
      <c r="B880" s="11" t="s">
        <v>34</v>
      </c>
      <c r="C880" s="26"/>
      <c r="D880" s="26"/>
      <c r="E880" s="26"/>
      <c r="F880" s="31">
        <v>47</v>
      </c>
      <c r="G880" s="79"/>
      <c r="H880" s="80"/>
    </row>
    <row r="881" spans="1:8" ht="18.75" x14ac:dyDescent="0.3">
      <c r="A881" s="4" t="s">
        <v>10</v>
      </c>
      <c r="B881" s="5"/>
      <c r="C881" s="10"/>
      <c r="D881" s="10"/>
      <c r="E881" s="10"/>
      <c r="F881" s="32"/>
      <c r="G881" s="81">
        <f>SUM(G872:G877)</f>
        <v>500</v>
      </c>
      <c r="H881" s="82"/>
    </row>
    <row r="882" spans="1:8" ht="18.75" x14ac:dyDescent="0.3">
      <c r="A882" s="4" t="s">
        <v>15</v>
      </c>
      <c r="B882" s="5"/>
      <c r="C882" s="10"/>
      <c r="D882" s="10"/>
      <c r="E882" s="10"/>
      <c r="F882" s="32"/>
      <c r="G882" s="83">
        <f>G881*100/550</f>
        <v>90.909090909090907</v>
      </c>
      <c r="H882" s="82" t="str">
        <f t="shared" ref="H882" si="53">IF(G882&gt;=91,"A1",IF(G882&gt;=81,"A2",IF(G882&gt;=71,"B1",IF(G882&gt;=61,"B2",IF(G882&gt;=51,"C1",IF(G882&gt;=41,"C2",IF(G882&gt;=33,"D","E")))))))</f>
        <v>A2</v>
      </c>
    </row>
    <row r="883" spans="1:8" ht="18.75" x14ac:dyDescent="0.25">
      <c r="A883" s="474" t="s">
        <v>460</v>
      </c>
      <c r="B883" s="475"/>
      <c r="C883" s="475"/>
      <c r="D883" s="475"/>
      <c r="E883" s="475"/>
      <c r="F883" s="475"/>
      <c r="G883" s="475"/>
      <c r="H883" s="476"/>
    </row>
    <row r="884" spans="1:8" ht="18.75" x14ac:dyDescent="0.25">
      <c r="A884" s="477" t="s">
        <v>376</v>
      </c>
      <c r="B884" s="478"/>
      <c r="C884" s="478"/>
      <c r="D884" s="478"/>
      <c r="E884" s="478"/>
      <c r="F884" s="478"/>
      <c r="G884" s="478"/>
      <c r="H884" s="479"/>
    </row>
    <row r="885" spans="1:8" ht="18.75" x14ac:dyDescent="0.3">
      <c r="A885" s="423" t="s">
        <v>377</v>
      </c>
      <c r="B885" s="424"/>
      <c r="C885" s="424"/>
      <c r="D885" s="424"/>
      <c r="E885" s="424"/>
      <c r="F885" s="424"/>
      <c r="G885" s="424"/>
      <c r="H885" s="425"/>
    </row>
    <row r="886" spans="1:8" ht="18.75" x14ac:dyDescent="0.3">
      <c r="A886" s="423" t="s">
        <v>378</v>
      </c>
      <c r="B886" s="424"/>
      <c r="C886" s="424"/>
      <c r="D886" s="424"/>
      <c r="E886" s="424"/>
      <c r="F886" s="451"/>
      <c r="G886" s="452" t="s">
        <v>379</v>
      </c>
      <c r="H886" s="425"/>
    </row>
    <row r="887" spans="1:8" ht="18.75" x14ac:dyDescent="0.3">
      <c r="A887" s="426" t="s">
        <v>380</v>
      </c>
      <c r="B887" s="427"/>
      <c r="C887" s="427"/>
      <c r="D887" s="427"/>
      <c r="E887" s="427"/>
      <c r="F887" s="453"/>
      <c r="G887" s="454" t="s">
        <v>402</v>
      </c>
      <c r="H887" s="455"/>
    </row>
    <row r="888" spans="1:8" ht="18.75" x14ac:dyDescent="0.3">
      <c r="A888" s="423" t="s">
        <v>381</v>
      </c>
      <c r="B888" s="424"/>
      <c r="C888" s="424"/>
      <c r="D888" s="424"/>
      <c r="E888" s="424"/>
      <c r="F888" s="451"/>
      <c r="G888" s="452"/>
      <c r="H888" s="425"/>
    </row>
    <row r="889" spans="1:8" ht="18.75" x14ac:dyDescent="0.3">
      <c r="A889" s="423" t="s">
        <v>378</v>
      </c>
      <c r="B889" s="424"/>
      <c r="C889" s="424"/>
      <c r="D889" s="424"/>
      <c r="E889" s="424"/>
      <c r="F889" s="451"/>
      <c r="G889" s="452" t="s">
        <v>379</v>
      </c>
      <c r="H889" s="425"/>
    </row>
    <row r="890" spans="1:8" ht="18.75" x14ac:dyDescent="0.3">
      <c r="A890" s="426" t="s">
        <v>382</v>
      </c>
      <c r="B890" s="427"/>
      <c r="C890" s="427"/>
      <c r="D890" s="427"/>
      <c r="E890" s="427"/>
      <c r="F890" s="453"/>
      <c r="G890" s="452" t="s">
        <v>397</v>
      </c>
      <c r="H890" s="425"/>
    </row>
    <row r="891" spans="1:8" ht="18.75" x14ac:dyDescent="0.3">
      <c r="A891" s="426" t="s">
        <v>383</v>
      </c>
      <c r="B891" s="427"/>
      <c r="C891" s="427"/>
      <c r="D891" s="427"/>
      <c r="E891" s="427"/>
      <c r="F891" s="453"/>
      <c r="G891" s="454" t="s">
        <v>397</v>
      </c>
      <c r="H891" s="455"/>
    </row>
    <row r="892" spans="1:8" ht="18.75" x14ac:dyDescent="0.3">
      <c r="A892" s="426" t="s">
        <v>384</v>
      </c>
      <c r="B892" s="427"/>
      <c r="C892" s="427"/>
      <c r="D892" s="427"/>
      <c r="E892" s="427"/>
      <c r="F892" s="427"/>
      <c r="G892" s="454" t="s">
        <v>402</v>
      </c>
      <c r="H892" s="455"/>
    </row>
    <row r="893" spans="1:8" ht="18.75" x14ac:dyDescent="0.3">
      <c r="A893" s="426" t="s">
        <v>385</v>
      </c>
      <c r="B893" s="427"/>
      <c r="C893" s="427"/>
      <c r="D893" s="427"/>
      <c r="E893" s="427"/>
      <c r="F893" s="427"/>
      <c r="G893" s="454" t="s">
        <v>397</v>
      </c>
      <c r="H893" s="455"/>
    </row>
    <row r="894" spans="1:8" ht="18.75" x14ac:dyDescent="0.3">
      <c r="A894" s="423" t="s">
        <v>386</v>
      </c>
      <c r="B894" s="424"/>
      <c r="C894" s="424"/>
      <c r="D894" s="424"/>
      <c r="E894" s="424"/>
      <c r="F894" s="424"/>
      <c r="G894" s="424"/>
      <c r="H894" s="425"/>
    </row>
    <row r="895" spans="1:8" ht="18.75" x14ac:dyDescent="0.3">
      <c r="A895" s="423" t="s">
        <v>378</v>
      </c>
      <c r="B895" s="424"/>
      <c r="C895" s="424"/>
      <c r="D895" s="424"/>
      <c r="E895" s="424"/>
      <c r="F895" s="424"/>
      <c r="G895" s="424"/>
      <c r="H895" s="425"/>
    </row>
    <row r="896" spans="1:8" ht="18.75" x14ac:dyDescent="0.3">
      <c r="A896" s="426" t="s">
        <v>387</v>
      </c>
      <c r="B896" s="427"/>
      <c r="C896" s="428" t="s">
        <v>445</v>
      </c>
      <c r="D896" s="428"/>
      <c r="E896" s="428"/>
      <c r="F896" s="428"/>
      <c r="G896" s="428"/>
      <c r="H896" s="429"/>
    </row>
    <row r="897" spans="1:8" ht="18.75" x14ac:dyDescent="0.3">
      <c r="A897" s="430" t="s">
        <v>388</v>
      </c>
      <c r="B897" s="431"/>
      <c r="C897" s="432"/>
      <c r="D897" s="432"/>
      <c r="E897" s="432"/>
      <c r="F897" s="432"/>
      <c r="G897" s="432"/>
      <c r="H897" s="433"/>
    </row>
    <row r="898" spans="1:8" ht="18.75" x14ac:dyDescent="0.3">
      <c r="A898" s="434" t="s">
        <v>389</v>
      </c>
      <c r="B898" s="435"/>
      <c r="C898" s="435"/>
      <c r="D898" s="435"/>
      <c r="E898" s="90"/>
      <c r="F898" s="91"/>
      <c r="G898" s="106" t="s">
        <v>390</v>
      </c>
      <c r="H898" s="92"/>
    </row>
    <row r="899" spans="1:8" ht="37.5" x14ac:dyDescent="0.25">
      <c r="A899" s="436" t="s">
        <v>391</v>
      </c>
      <c r="B899" s="437"/>
      <c r="C899" s="110" t="s">
        <v>20</v>
      </c>
      <c r="D899" s="438" t="s">
        <v>391</v>
      </c>
      <c r="E899" s="437"/>
      <c r="F899" s="110" t="s">
        <v>20</v>
      </c>
      <c r="G899" s="113" t="s">
        <v>392</v>
      </c>
      <c r="H899" s="111" t="s">
        <v>20</v>
      </c>
    </row>
    <row r="900" spans="1:8" ht="18.75" x14ac:dyDescent="0.3">
      <c r="A900" s="439" t="s">
        <v>393</v>
      </c>
      <c r="B900" s="440"/>
      <c r="C900" s="107" t="s">
        <v>394</v>
      </c>
      <c r="D900" s="441" t="s">
        <v>395</v>
      </c>
      <c r="E900" s="440"/>
      <c r="F900" s="107" t="s">
        <v>396</v>
      </c>
      <c r="G900" s="112">
        <v>3</v>
      </c>
      <c r="H900" s="97" t="s">
        <v>397</v>
      </c>
    </row>
    <row r="901" spans="1:8" ht="18.75" x14ac:dyDescent="0.3">
      <c r="A901" s="439" t="s">
        <v>398</v>
      </c>
      <c r="B901" s="440"/>
      <c r="C901" s="107" t="s">
        <v>399</v>
      </c>
      <c r="D901" s="441" t="s">
        <v>400</v>
      </c>
      <c r="E901" s="440"/>
      <c r="F901" s="107" t="s">
        <v>401</v>
      </c>
      <c r="G901" s="112">
        <v>2</v>
      </c>
      <c r="H901" s="97" t="s">
        <v>402</v>
      </c>
    </row>
    <row r="902" spans="1:8" ht="18.75" x14ac:dyDescent="0.3">
      <c r="A902" s="439" t="s">
        <v>403</v>
      </c>
      <c r="B902" s="440"/>
      <c r="C902" s="107" t="s">
        <v>404</v>
      </c>
      <c r="D902" s="441" t="s">
        <v>405</v>
      </c>
      <c r="E902" s="440"/>
      <c r="F902" s="107" t="s">
        <v>406</v>
      </c>
      <c r="G902" s="112">
        <v>1</v>
      </c>
      <c r="H902" s="97" t="s">
        <v>407</v>
      </c>
    </row>
    <row r="903" spans="1:8" ht="18.75" x14ac:dyDescent="0.3">
      <c r="A903" s="442" t="s">
        <v>408</v>
      </c>
      <c r="B903" s="443"/>
      <c r="C903" s="107"/>
      <c r="D903" s="444" t="s">
        <v>410</v>
      </c>
      <c r="E903" s="445"/>
      <c r="F903" s="98" t="s">
        <v>411</v>
      </c>
      <c r="G903" s="99"/>
      <c r="H903" s="100"/>
    </row>
    <row r="904" spans="1:8" ht="19.5" thickBot="1" x14ac:dyDescent="0.35">
      <c r="A904" s="446" t="s">
        <v>413</v>
      </c>
      <c r="B904" s="447"/>
      <c r="C904" s="448" t="s">
        <v>33</v>
      </c>
      <c r="D904" s="449"/>
      <c r="E904" s="449"/>
      <c r="F904" s="449"/>
      <c r="G904" s="448" t="s">
        <v>17</v>
      </c>
      <c r="H904" s="450"/>
    </row>
    <row r="906" spans="1:8" ht="15.75" thickBot="1" x14ac:dyDescent="0.3"/>
    <row r="907" spans="1:8" ht="22.5" x14ac:dyDescent="0.3">
      <c r="A907" s="480" t="s">
        <v>0</v>
      </c>
      <c r="B907" s="481"/>
      <c r="C907" s="481"/>
      <c r="D907" s="481"/>
      <c r="E907" s="481"/>
      <c r="F907" s="481"/>
      <c r="G907" s="481"/>
      <c r="H907" s="482"/>
    </row>
    <row r="908" spans="1:8" ht="15.75" x14ac:dyDescent="0.25">
      <c r="A908" s="483" t="s">
        <v>1</v>
      </c>
      <c r="B908" s="484"/>
      <c r="C908" s="484"/>
      <c r="D908" s="484"/>
      <c r="E908" s="484"/>
      <c r="F908" s="484"/>
      <c r="G908" s="484"/>
      <c r="H908" s="485"/>
    </row>
    <row r="909" spans="1:8" ht="18.75" x14ac:dyDescent="0.3">
      <c r="A909" s="486" t="s">
        <v>2</v>
      </c>
      <c r="B909" s="487"/>
      <c r="C909" s="487"/>
      <c r="D909" s="487"/>
      <c r="E909" s="487"/>
      <c r="F909" s="487"/>
      <c r="G909" s="487"/>
      <c r="H909" s="488"/>
    </row>
    <row r="910" spans="1:8" ht="15.75" x14ac:dyDescent="0.25">
      <c r="A910" s="483" t="s">
        <v>24</v>
      </c>
      <c r="B910" s="484"/>
      <c r="C910" s="484"/>
      <c r="D910" s="484"/>
      <c r="E910" s="484"/>
      <c r="F910" s="484"/>
      <c r="G910" s="484"/>
      <c r="H910" s="485"/>
    </row>
    <row r="911" spans="1:8" ht="18.75" x14ac:dyDescent="0.3">
      <c r="A911" s="486" t="s">
        <v>412</v>
      </c>
      <c r="B911" s="487"/>
      <c r="C911" s="487"/>
      <c r="D911" s="487"/>
      <c r="E911" s="487"/>
      <c r="F911" s="487"/>
      <c r="G911" s="487"/>
      <c r="H911" s="488"/>
    </row>
    <row r="912" spans="1:8" ht="16.5" x14ac:dyDescent="0.3">
      <c r="A912" s="456" t="s">
        <v>3</v>
      </c>
      <c r="B912" s="456"/>
      <c r="C912" s="489" t="s">
        <v>343</v>
      </c>
      <c r="D912" s="489"/>
      <c r="E912" s="456"/>
      <c r="F912" s="456"/>
      <c r="G912" s="490"/>
      <c r="H912" s="490"/>
    </row>
    <row r="913" spans="1:8" ht="16.5" x14ac:dyDescent="0.3">
      <c r="A913" s="456" t="s">
        <v>4</v>
      </c>
      <c r="B913" s="456"/>
      <c r="C913" s="491" t="s">
        <v>278</v>
      </c>
      <c r="D913" s="491"/>
      <c r="E913" s="492" t="s">
        <v>25</v>
      </c>
      <c r="F913" s="492"/>
      <c r="G913" s="492">
        <v>21</v>
      </c>
      <c r="H913" s="492"/>
    </row>
    <row r="914" spans="1:8" ht="16.5" x14ac:dyDescent="0.3">
      <c r="A914" s="456" t="s">
        <v>5</v>
      </c>
      <c r="B914" s="456"/>
      <c r="C914" s="491" t="s">
        <v>277</v>
      </c>
      <c r="D914" s="491"/>
      <c r="E914" s="456"/>
      <c r="F914" s="456"/>
      <c r="G914" s="456"/>
      <c r="H914" s="456"/>
    </row>
    <row r="915" spans="1:8" ht="16.5" x14ac:dyDescent="0.3">
      <c r="A915" s="456" t="s">
        <v>18</v>
      </c>
      <c r="B915" s="456"/>
      <c r="C915" s="457" t="s">
        <v>281</v>
      </c>
      <c r="D915" s="457"/>
      <c r="E915" s="456" t="s">
        <v>32</v>
      </c>
      <c r="F915" s="456"/>
      <c r="G915" s="458" t="s">
        <v>279</v>
      </c>
      <c r="H915" s="458"/>
    </row>
    <row r="916" spans="1:8" ht="18.75" x14ac:dyDescent="0.3">
      <c r="A916" s="459" t="s">
        <v>6</v>
      </c>
      <c r="B916" s="378"/>
      <c r="C916" s="378"/>
      <c r="D916" s="378"/>
      <c r="E916" s="378"/>
      <c r="F916" s="378"/>
      <c r="G916" s="378"/>
      <c r="H916" s="460"/>
    </row>
    <row r="917" spans="1:8" ht="18.75" x14ac:dyDescent="0.3">
      <c r="A917" s="461" t="s">
        <v>7</v>
      </c>
      <c r="B917" s="410"/>
      <c r="C917" s="410"/>
      <c r="D917" s="410"/>
      <c r="E917" s="410"/>
      <c r="F917" s="410"/>
      <c r="G917" s="410"/>
      <c r="H917" s="462"/>
    </row>
    <row r="918" spans="1:8" x14ac:dyDescent="0.25">
      <c r="A918" s="463" t="s">
        <v>8</v>
      </c>
      <c r="B918" s="464" t="s">
        <v>9</v>
      </c>
      <c r="C918" s="465" t="s">
        <v>28</v>
      </c>
      <c r="D918" s="465" t="s">
        <v>27</v>
      </c>
      <c r="E918" s="465" t="s">
        <v>29</v>
      </c>
      <c r="F918" s="468" t="s">
        <v>30</v>
      </c>
      <c r="G918" s="465" t="s">
        <v>31</v>
      </c>
      <c r="H918" s="471" t="s">
        <v>20</v>
      </c>
    </row>
    <row r="919" spans="1:8" x14ac:dyDescent="0.25">
      <c r="A919" s="463"/>
      <c r="B919" s="464"/>
      <c r="C919" s="466"/>
      <c r="D919" s="466"/>
      <c r="E919" s="466"/>
      <c r="F919" s="469"/>
      <c r="G919" s="466"/>
      <c r="H919" s="472"/>
    </row>
    <row r="920" spans="1:8" x14ac:dyDescent="0.25">
      <c r="A920" s="463"/>
      <c r="B920" s="464"/>
      <c r="C920" s="467"/>
      <c r="D920" s="467"/>
      <c r="E920" s="467"/>
      <c r="F920" s="470"/>
      <c r="G920" s="467"/>
      <c r="H920" s="473"/>
    </row>
    <row r="921" spans="1:8" ht="18.75" x14ac:dyDescent="0.3">
      <c r="A921" s="1">
        <v>1</v>
      </c>
      <c r="B921" s="2" t="s">
        <v>11</v>
      </c>
      <c r="C921" s="23">
        <v>8.25</v>
      </c>
      <c r="D921" s="17">
        <v>4</v>
      </c>
      <c r="E921" s="17">
        <v>4.5</v>
      </c>
      <c r="F921" s="23">
        <v>58.5</v>
      </c>
      <c r="G921" s="79">
        <f>SUM(C921:F921)</f>
        <v>75.25</v>
      </c>
      <c r="H921" s="80" t="str">
        <f>IF(G921&gt;=91,"A1",IF(G921&gt;=81,"A2",IF(G921&gt;=71,"B1",IF(G921&gt;=61,"B2",IF(G921&gt;=51,"C1",IF(G921&gt;=41,"C2",IF(G921&gt;=33,"D","E")))))))</f>
        <v>B1</v>
      </c>
    </row>
    <row r="922" spans="1:8" ht="18.75" x14ac:dyDescent="0.3">
      <c r="A922" s="1">
        <v>2</v>
      </c>
      <c r="B922" s="2" t="s">
        <v>12</v>
      </c>
      <c r="C922" s="143">
        <v>8.25</v>
      </c>
      <c r="D922" s="17">
        <v>4</v>
      </c>
      <c r="E922" s="17">
        <v>4.5</v>
      </c>
      <c r="F922" s="17">
        <v>51</v>
      </c>
      <c r="G922" s="79">
        <f t="shared" ref="G922:G926" si="54">SUM(C922:F922)</f>
        <v>67.75</v>
      </c>
      <c r="H922" s="80" t="str">
        <f t="shared" ref="H922:H925" si="55">IF(G922&gt;=91,"A1",IF(G922&gt;=81,"A2",IF(G922&gt;=71,"B1",IF(G922&gt;=61,"B2",IF(G922&gt;=51,"C1",IF(G922&gt;=41,"C2",IF(G922&gt;=33,"D","E")))))))</f>
        <v>B2</v>
      </c>
    </row>
    <row r="923" spans="1:8" ht="18.75" x14ac:dyDescent="0.3">
      <c r="A923" s="1">
        <v>3</v>
      </c>
      <c r="B923" s="2" t="s">
        <v>13</v>
      </c>
      <c r="C923" s="17">
        <v>8.25</v>
      </c>
      <c r="D923" s="17">
        <v>4</v>
      </c>
      <c r="E923" s="17">
        <v>4.5</v>
      </c>
      <c r="F923" s="17">
        <v>54.5</v>
      </c>
      <c r="G923" s="79">
        <f t="shared" si="54"/>
        <v>71.25</v>
      </c>
      <c r="H923" s="80" t="str">
        <f t="shared" si="55"/>
        <v>B1</v>
      </c>
    </row>
    <row r="924" spans="1:8" ht="18.75" x14ac:dyDescent="0.3">
      <c r="A924" s="1">
        <v>4</v>
      </c>
      <c r="B924" s="2" t="s">
        <v>23</v>
      </c>
      <c r="C924" s="17">
        <v>7</v>
      </c>
      <c r="D924" s="17">
        <v>4.5</v>
      </c>
      <c r="E924" s="17">
        <v>4</v>
      </c>
      <c r="F924" s="17">
        <v>37.5</v>
      </c>
      <c r="G924" s="79">
        <f t="shared" si="54"/>
        <v>53</v>
      </c>
      <c r="H924" s="80" t="str">
        <f t="shared" si="55"/>
        <v>C1</v>
      </c>
    </row>
    <row r="925" spans="1:8" ht="18.75" x14ac:dyDescent="0.3">
      <c r="A925" s="1">
        <v>5</v>
      </c>
      <c r="B925" s="2" t="s">
        <v>26</v>
      </c>
      <c r="C925" s="114">
        <v>8</v>
      </c>
      <c r="D925" s="17">
        <v>4</v>
      </c>
      <c r="E925" s="17">
        <v>4</v>
      </c>
      <c r="F925" s="17">
        <v>51.5</v>
      </c>
      <c r="G925" s="79">
        <f t="shared" si="54"/>
        <v>67.5</v>
      </c>
      <c r="H925" s="80" t="str">
        <f t="shared" si="55"/>
        <v>B2</v>
      </c>
    </row>
    <row r="926" spans="1:8" ht="18.75" x14ac:dyDescent="0.3">
      <c r="A926" s="1">
        <v>6</v>
      </c>
      <c r="B926" s="3" t="s">
        <v>14</v>
      </c>
      <c r="C926" s="17"/>
      <c r="D926" s="17"/>
      <c r="E926" s="17"/>
      <c r="F926" s="17">
        <v>28.5</v>
      </c>
      <c r="G926" s="79">
        <f t="shared" si="54"/>
        <v>28.5</v>
      </c>
      <c r="H926" s="80"/>
    </row>
    <row r="927" spans="1:8" ht="18.75" x14ac:dyDescent="0.3">
      <c r="A927" s="1">
        <v>7</v>
      </c>
      <c r="B927" s="2" t="s">
        <v>21</v>
      </c>
      <c r="C927" s="25"/>
      <c r="D927" s="25"/>
      <c r="E927" s="25"/>
      <c r="F927" s="30">
        <v>25</v>
      </c>
      <c r="G927" s="79"/>
      <c r="H927" s="80"/>
    </row>
    <row r="928" spans="1:8" ht="18.75" x14ac:dyDescent="0.3">
      <c r="A928" s="1">
        <v>8</v>
      </c>
      <c r="B928" s="11" t="s">
        <v>22</v>
      </c>
      <c r="C928" s="26"/>
      <c r="D928" s="26"/>
      <c r="E928" s="26"/>
      <c r="F928" s="31">
        <v>32.5</v>
      </c>
      <c r="G928" s="79"/>
      <c r="H928" s="80"/>
    </row>
    <row r="929" spans="1:8" ht="18.75" x14ac:dyDescent="0.3">
      <c r="A929" s="1">
        <v>9</v>
      </c>
      <c r="B929" s="11" t="s">
        <v>34</v>
      </c>
      <c r="C929" s="26"/>
      <c r="D929" s="26"/>
      <c r="E929" s="26"/>
      <c r="F929" s="31">
        <v>36</v>
      </c>
      <c r="G929" s="79"/>
      <c r="H929" s="80"/>
    </row>
    <row r="930" spans="1:8" ht="18.75" x14ac:dyDescent="0.3">
      <c r="A930" s="4" t="s">
        <v>10</v>
      </c>
      <c r="B930" s="5"/>
      <c r="C930" s="10"/>
      <c r="D930" s="10"/>
      <c r="E930" s="10"/>
      <c r="F930" s="32"/>
      <c r="G930" s="81">
        <f>SUM(G921:G926)</f>
        <v>363.25</v>
      </c>
      <c r="H930" s="82"/>
    </row>
    <row r="931" spans="1:8" ht="18.75" x14ac:dyDescent="0.3">
      <c r="A931" s="4" t="s">
        <v>15</v>
      </c>
      <c r="B931" s="5"/>
      <c r="C931" s="10"/>
      <c r="D931" s="10"/>
      <c r="E931" s="10"/>
      <c r="F931" s="32"/>
      <c r="G931" s="83">
        <f>G930*100/550</f>
        <v>66.045454545454547</v>
      </c>
      <c r="H931" s="82" t="str">
        <f t="shared" ref="H931" si="56">IF(G931&gt;=91,"A1",IF(G931&gt;=81,"A2",IF(G931&gt;=71,"B1",IF(G931&gt;=61,"B2",IF(G931&gt;=51,"C1",IF(G931&gt;=41,"C2",IF(G931&gt;=33,"D","E")))))))</f>
        <v>B2</v>
      </c>
    </row>
    <row r="932" spans="1:8" ht="18.75" x14ac:dyDescent="0.25">
      <c r="A932" s="474" t="s">
        <v>457</v>
      </c>
      <c r="B932" s="475"/>
      <c r="C932" s="475"/>
      <c r="D932" s="475"/>
      <c r="E932" s="475"/>
      <c r="F932" s="475"/>
      <c r="G932" s="475"/>
      <c r="H932" s="476"/>
    </row>
    <row r="933" spans="1:8" ht="18.75" x14ac:dyDescent="0.25">
      <c r="A933" s="477" t="s">
        <v>376</v>
      </c>
      <c r="B933" s="478"/>
      <c r="C933" s="478"/>
      <c r="D933" s="478"/>
      <c r="E933" s="478"/>
      <c r="F933" s="478"/>
      <c r="G933" s="478"/>
      <c r="H933" s="479"/>
    </row>
    <row r="934" spans="1:8" ht="18.75" x14ac:dyDescent="0.3">
      <c r="A934" s="423" t="s">
        <v>377</v>
      </c>
      <c r="B934" s="424"/>
      <c r="C934" s="424"/>
      <c r="D934" s="424"/>
      <c r="E934" s="424"/>
      <c r="F934" s="424"/>
      <c r="G934" s="424"/>
      <c r="H934" s="425"/>
    </row>
    <row r="935" spans="1:8" ht="18.75" x14ac:dyDescent="0.3">
      <c r="A935" s="423" t="s">
        <v>378</v>
      </c>
      <c r="B935" s="424"/>
      <c r="C935" s="424"/>
      <c r="D935" s="424"/>
      <c r="E935" s="424"/>
      <c r="F935" s="451"/>
      <c r="G935" s="452" t="s">
        <v>379</v>
      </c>
      <c r="H935" s="425"/>
    </row>
    <row r="936" spans="1:8" ht="18.75" x14ac:dyDescent="0.3">
      <c r="A936" s="426" t="s">
        <v>380</v>
      </c>
      <c r="B936" s="427"/>
      <c r="C936" s="427"/>
      <c r="D936" s="427"/>
      <c r="E936" s="427"/>
      <c r="F936" s="453"/>
      <c r="G936" s="454" t="s">
        <v>402</v>
      </c>
      <c r="H936" s="455"/>
    </row>
    <row r="937" spans="1:8" ht="18.75" x14ac:dyDescent="0.3">
      <c r="A937" s="423" t="s">
        <v>381</v>
      </c>
      <c r="B937" s="424"/>
      <c r="C937" s="424"/>
      <c r="D937" s="424"/>
      <c r="E937" s="424"/>
      <c r="F937" s="451"/>
      <c r="G937" s="452"/>
      <c r="H937" s="425"/>
    </row>
    <row r="938" spans="1:8" ht="18.75" x14ac:dyDescent="0.3">
      <c r="A938" s="423" t="s">
        <v>378</v>
      </c>
      <c r="B938" s="424"/>
      <c r="C938" s="424"/>
      <c r="D938" s="424"/>
      <c r="E938" s="424"/>
      <c r="F938" s="451"/>
      <c r="G938" s="452" t="s">
        <v>379</v>
      </c>
      <c r="H938" s="425"/>
    </row>
    <row r="939" spans="1:8" ht="18.75" x14ac:dyDescent="0.3">
      <c r="A939" s="426" t="s">
        <v>382</v>
      </c>
      <c r="B939" s="427"/>
      <c r="C939" s="427"/>
      <c r="D939" s="427"/>
      <c r="E939" s="427"/>
      <c r="F939" s="453"/>
      <c r="G939" s="452" t="s">
        <v>397</v>
      </c>
      <c r="H939" s="425"/>
    </row>
    <row r="940" spans="1:8" ht="18.75" x14ac:dyDescent="0.3">
      <c r="A940" s="426" t="s">
        <v>383</v>
      </c>
      <c r="B940" s="427"/>
      <c r="C940" s="427"/>
      <c r="D940" s="427"/>
      <c r="E940" s="427"/>
      <c r="F940" s="453"/>
      <c r="G940" s="454" t="s">
        <v>397</v>
      </c>
      <c r="H940" s="455"/>
    </row>
    <row r="941" spans="1:8" ht="18.75" x14ac:dyDescent="0.3">
      <c r="A941" s="426" t="s">
        <v>384</v>
      </c>
      <c r="B941" s="427"/>
      <c r="C941" s="427"/>
      <c r="D941" s="427"/>
      <c r="E941" s="427"/>
      <c r="F941" s="427"/>
      <c r="G941" s="454" t="s">
        <v>402</v>
      </c>
      <c r="H941" s="455"/>
    </row>
    <row r="942" spans="1:8" ht="18.75" x14ac:dyDescent="0.3">
      <c r="A942" s="426" t="s">
        <v>385</v>
      </c>
      <c r="B942" s="427"/>
      <c r="C942" s="427"/>
      <c r="D942" s="427"/>
      <c r="E942" s="427"/>
      <c r="F942" s="427"/>
      <c r="G942" s="454" t="s">
        <v>397</v>
      </c>
      <c r="H942" s="455"/>
    </row>
    <row r="943" spans="1:8" ht="18.75" x14ac:dyDescent="0.3">
      <c r="A943" s="423" t="s">
        <v>386</v>
      </c>
      <c r="B943" s="424"/>
      <c r="C943" s="424"/>
      <c r="D943" s="424"/>
      <c r="E943" s="424"/>
      <c r="F943" s="424"/>
      <c r="G943" s="424"/>
      <c r="H943" s="425"/>
    </row>
    <row r="944" spans="1:8" ht="18.75" x14ac:dyDescent="0.3">
      <c r="A944" s="423" t="s">
        <v>378</v>
      </c>
      <c r="B944" s="424"/>
      <c r="C944" s="424"/>
      <c r="D944" s="424"/>
      <c r="E944" s="424"/>
      <c r="F944" s="424"/>
      <c r="G944" s="424"/>
      <c r="H944" s="425"/>
    </row>
    <row r="945" spans="1:8" ht="18.75" x14ac:dyDescent="0.3">
      <c r="A945" s="426" t="s">
        <v>387</v>
      </c>
      <c r="B945" s="427"/>
      <c r="C945" s="428" t="s">
        <v>446</v>
      </c>
      <c r="D945" s="428"/>
      <c r="E945" s="428"/>
      <c r="F945" s="428"/>
      <c r="G945" s="428"/>
      <c r="H945" s="429"/>
    </row>
    <row r="946" spans="1:8" ht="18.75" x14ac:dyDescent="0.3">
      <c r="A946" s="430" t="s">
        <v>388</v>
      </c>
      <c r="B946" s="431"/>
      <c r="C946" s="432"/>
      <c r="D946" s="432"/>
      <c r="E946" s="432"/>
      <c r="F946" s="432"/>
      <c r="G946" s="432"/>
      <c r="H946" s="433"/>
    </row>
    <row r="947" spans="1:8" ht="18.75" x14ac:dyDescent="0.3">
      <c r="A947" s="434" t="s">
        <v>389</v>
      </c>
      <c r="B947" s="435"/>
      <c r="C947" s="435"/>
      <c r="D947" s="435"/>
      <c r="E947" s="90"/>
      <c r="F947" s="91"/>
      <c r="G947" s="106" t="s">
        <v>390</v>
      </c>
      <c r="H947" s="92"/>
    </row>
    <row r="948" spans="1:8" ht="37.5" x14ac:dyDescent="0.25">
      <c r="A948" s="436" t="s">
        <v>391</v>
      </c>
      <c r="B948" s="437"/>
      <c r="C948" s="110" t="s">
        <v>20</v>
      </c>
      <c r="D948" s="438" t="s">
        <v>391</v>
      </c>
      <c r="E948" s="437"/>
      <c r="F948" s="110" t="s">
        <v>20</v>
      </c>
      <c r="G948" s="113" t="s">
        <v>392</v>
      </c>
      <c r="H948" s="111" t="s">
        <v>20</v>
      </c>
    </row>
    <row r="949" spans="1:8" ht="18.75" x14ac:dyDescent="0.3">
      <c r="A949" s="439" t="s">
        <v>393</v>
      </c>
      <c r="B949" s="440"/>
      <c r="C949" s="107" t="s">
        <v>394</v>
      </c>
      <c r="D949" s="441" t="s">
        <v>395</v>
      </c>
      <c r="E949" s="440"/>
      <c r="F949" s="107" t="s">
        <v>396</v>
      </c>
      <c r="G949" s="112">
        <v>3</v>
      </c>
      <c r="H949" s="97" t="s">
        <v>397</v>
      </c>
    </row>
    <row r="950" spans="1:8" ht="18.75" x14ac:dyDescent="0.3">
      <c r="A950" s="439" t="s">
        <v>398</v>
      </c>
      <c r="B950" s="440"/>
      <c r="C950" s="107" t="s">
        <v>399</v>
      </c>
      <c r="D950" s="441" t="s">
        <v>400</v>
      </c>
      <c r="E950" s="440"/>
      <c r="F950" s="107" t="s">
        <v>401</v>
      </c>
      <c r="G950" s="112">
        <v>2</v>
      </c>
      <c r="H950" s="97" t="s">
        <v>402</v>
      </c>
    </row>
    <row r="951" spans="1:8" ht="18.75" x14ac:dyDescent="0.3">
      <c r="A951" s="439" t="s">
        <v>403</v>
      </c>
      <c r="B951" s="440"/>
      <c r="C951" s="107" t="s">
        <v>404</v>
      </c>
      <c r="D951" s="441" t="s">
        <v>405</v>
      </c>
      <c r="E951" s="440"/>
      <c r="F951" s="107" t="s">
        <v>406</v>
      </c>
      <c r="G951" s="112">
        <v>1</v>
      </c>
      <c r="H951" s="97" t="s">
        <v>407</v>
      </c>
    </row>
    <row r="952" spans="1:8" ht="18.75" x14ac:dyDescent="0.3">
      <c r="A952" s="442" t="s">
        <v>408</v>
      </c>
      <c r="B952" s="443"/>
      <c r="C952" s="107" t="s">
        <v>409</v>
      </c>
      <c r="D952" s="444" t="s">
        <v>410</v>
      </c>
      <c r="E952" s="445"/>
      <c r="F952" s="98" t="s">
        <v>411</v>
      </c>
      <c r="G952" s="99"/>
      <c r="H952" s="100"/>
    </row>
    <row r="953" spans="1:8" ht="19.5" thickBot="1" x14ac:dyDescent="0.35">
      <c r="A953" s="446" t="s">
        <v>413</v>
      </c>
      <c r="B953" s="447"/>
      <c r="C953" s="448" t="s">
        <v>33</v>
      </c>
      <c r="D953" s="449"/>
      <c r="E953" s="449"/>
      <c r="F953" s="449"/>
      <c r="G953" s="448" t="s">
        <v>17</v>
      </c>
      <c r="H953" s="450"/>
    </row>
    <row r="956" spans="1:8" ht="15.75" thickBot="1" x14ac:dyDescent="0.3"/>
    <row r="957" spans="1:8" ht="22.5" x14ac:dyDescent="0.3">
      <c r="A957" s="480" t="s">
        <v>0</v>
      </c>
      <c r="B957" s="481"/>
      <c r="C957" s="481"/>
      <c r="D957" s="481"/>
      <c r="E957" s="481"/>
      <c r="F957" s="481"/>
      <c r="G957" s="481"/>
      <c r="H957" s="482"/>
    </row>
    <row r="958" spans="1:8" ht="15.75" x14ac:dyDescent="0.25">
      <c r="A958" s="483" t="s">
        <v>1</v>
      </c>
      <c r="B958" s="484"/>
      <c r="C958" s="484"/>
      <c r="D958" s="484"/>
      <c r="E958" s="484"/>
      <c r="F958" s="484"/>
      <c r="G958" s="484"/>
      <c r="H958" s="485"/>
    </row>
    <row r="959" spans="1:8" ht="18.75" x14ac:dyDescent="0.3">
      <c r="A959" s="486" t="s">
        <v>2</v>
      </c>
      <c r="B959" s="487"/>
      <c r="C959" s="487"/>
      <c r="D959" s="487"/>
      <c r="E959" s="487"/>
      <c r="F959" s="487"/>
      <c r="G959" s="487"/>
      <c r="H959" s="488"/>
    </row>
    <row r="960" spans="1:8" ht="15.75" x14ac:dyDescent="0.25">
      <c r="A960" s="483" t="s">
        <v>24</v>
      </c>
      <c r="B960" s="484"/>
      <c r="C960" s="484"/>
      <c r="D960" s="484"/>
      <c r="E960" s="484"/>
      <c r="F960" s="484"/>
      <c r="G960" s="484"/>
      <c r="H960" s="485"/>
    </row>
    <row r="961" spans="1:8" ht="18.75" x14ac:dyDescent="0.3">
      <c r="A961" s="486" t="s">
        <v>412</v>
      </c>
      <c r="B961" s="487"/>
      <c r="C961" s="487"/>
      <c r="D961" s="487"/>
      <c r="E961" s="487"/>
      <c r="F961" s="487"/>
      <c r="G961" s="487"/>
      <c r="H961" s="488"/>
    </row>
    <row r="962" spans="1:8" ht="16.5" x14ac:dyDescent="0.3">
      <c r="A962" s="456" t="s">
        <v>3</v>
      </c>
      <c r="B962" s="456"/>
      <c r="C962" s="489" t="s">
        <v>343</v>
      </c>
      <c r="D962" s="489"/>
      <c r="E962" s="456"/>
      <c r="F962" s="456"/>
      <c r="G962" s="490"/>
      <c r="H962" s="490"/>
    </row>
    <row r="963" spans="1:8" ht="16.5" x14ac:dyDescent="0.3">
      <c r="A963" s="456" t="s">
        <v>4</v>
      </c>
      <c r="B963" s="456"/>
      <c r="C963" s="491" t="s">
        <v>285</v>
      </c>
      <c r="D963" s="491"/>
      <c r="E963" s="492" t="s">
        <v>25</v>
      </c>
      <c r="F963" s="492"/>
      <c r="G963" s="492">
        <v>22</v>
      </c>
      <c r="H963" s="492"/>
    </row>
    <row r="964" spans="1:8" ht="16.5" x14ac:dyDescent="0.3">
      <c r="A964" s="456" t="s">
        <v>5</v>
      </c>
      <c r="B964" s="456"/>
      <c r="C964" s="491" t="s">
        <v>284</v>
      </c>
      <c r="D964" s="491"/>
      <c r="E964" s="456"/>
      <c r="F964" s="456"/>
      <c r="G964" s="456"/>
      <c r="H964" s="456"/>
    </row>
    <row r="965" spans="1:8" ht="16.5" x14ac:dyDescent="0.3">
      <c r="A965" s="456" t="s">
        <v>18</v>
      </c>
      <c r="B965" s="456"/>
      <c r="C965" s="457" t="s">
        <v>287</v>
      </c>
      <c r="D965" s="457"/>
      <c r="E965" s="456" t="s">
        <v>32</v>
      </c>
      <c r="F965" s="456"/>
      <c r="G965" s="458" t="s">
        <v>286</v>
      </c>
      <c r="H965" s="458"/>
    </row>
    <row r="966" spans="1:8" ht="18.75" x14ac:dyDescent="0.3">
      <c r="A966" s="459" t="s">
        <v>6</v>
      </c>
      <c r="B966" s="378"/>
      <c r="C966" s="378"/>
      <c r="D966" s="378"/>
      <c r="E966" s="378"/>
      <c r="F966" s="378"/>
      <c r="G966" s="378"/>
      <c r="H966" s="460"/>
    </row>
    <row r="967" spans="1:8" ht="18.75" x14ac:dyDescent="0.3">
      <c r="A967" s="461" t="s">
        <v>7</v>
      </c>
      <c r="B967" s="410"/>
      <c r="C967" s="410"/>
      <c r="D967" s="410"/>
      <c r="E967" s="410"/>
      <c r="F967" s="410"/>
      <c r="G967" s="410"/>
      <c r="H967" s="462"/>
    </row>
    <row r="968" spans="1:8" x14ac:dyDescent="0.25">
      <c r="A968" s="463" t="s">
        <v>8</v>
      </c>
      <c r="B968" s="464" t="s">
        <v>9</v>
      </c>
      <c r="C968" s="465" t="s">
        <v>28</v>
      </c>
      <c r="D968" s="465" t="s">
        <v>27</v>
      </c>
      <c r="E968" s="465" t="s">
        <v>29</v>
      </c>
      <c r="F968" s="468" t="s">
        <v>30</v>
      </c>
      <c r="G968" s="465" t="s">
        <v>31</v>
      </c>
      <c r="H968" s="471" t="s">
        <v>20</v>
      </c>
    </row>
    <row r="969" spans="1:8" x14ac:dyDescent="0.25">
      <c r="A969" s="463"/>
      <c r="B969" s="464"/>
      <c r="C969" s="466"/>
      <c r="D969" s="466"/>
      <c r="E969" s="466"/>
      <c r="F969" s="469"/>
      <c r="G969" s="466"/>
      <c r="H969" s="472"/>
    </row>
    <row r="970" spans="1:8" x14ac:dyDescent="0.25">
      <c r="A970" s="463"/>
      <c r="B970" s="464"/>
      <c r="C970" s="467"/>
      <c r="D970" s="467"/>
      <c r="E970" s="467"/>
      <c r="F970" s="470"/>
      <c r="G970" s="467"/>
      <c r="H970" s="473"/>
    </row>
    <row r="971" spans="1:8" ht="18.75" x14ac:dyDescent="0.3">
      <c r="A971" s="1">
        <v>1</v>
      </c>
      <c r="B971" s="2" t="s">
        <v>11</v>
      </c>
      <c r="C971" s="23">
        <v>7.75</v>
      </c>
      <c r="D971" s="17">
        <v>3.5</v>
      </c>
      <c r="E971" s="17">
        <v>3</v>
      </c>
      <c r="F971" s="23">
        <v>55.5</v>
      </c>
      <c r="G971" s="79">
        <f>SUM(C971:F971)</f>
        <v>69.75</v>
      </c>
      <c r="H971" s="80" t="str">
        <f>IF(G971&gt;=91,"A1",IF(G971&gt;=81,"A2",IF(G971&gt;=71,"B1",IF(G971&gt;=61,"B2",IF(G971&gt;=51,"C1",IF(G971&gt;=41,"C2",IF(G971&gt;=33,"D","E")))))))</f>
        <v>B2</v>
      </c>
    </row>
    <row r="972" spans="1:8" ht="18.75" x14ac:dyDescent="0.3">
      <c r="A972" s="1">
        <v>2</v>
      </c>
      <c r="B972" s="2" t="s">
        <v>12</v>
      </c>
      <c r="C972" s="143">
        <v>6.75</v>
      </c>
      <c r="D972" s="17">
        <v>3.5</v>
      </c>
      <c r="E972" s="17">
        <v>3</v>
      </c>
      <c r="F972" s="17">
        <v>48</v>
      </c>
      <c r="G972" s="79">
        <f t="shared" ref="G972:G976" si="57">SUM(C972:F972)</f>
        <v>61.25</v>
      </c>
      <c r="H972" s="80" t="str">
        <f t="shared" ref="H972:H975" si="58">IF(G972&gt;=91,"A1",IF(G972&gt;=81,"A2",IF(G972&gt;=71,"B1",IF(G972&gt;=61,"B2",IF(G972&gt;=51,"C1",IF(G972&gt;=41,"C2",IF(G972&gt;=33,"D","E")))))))</f>
        <v>B2</v>
      </c>
    </row>
    <row r="973" spans="1:8" ht="18.75" x14ac:dyDescent="0.3">
      <c r="A973" s="1">
        <v>3</v>
      </c>
      <c r="B973" s="2" t="s">
        <v>13</v>
      </c>
      <c r="C973" s="17">
        <v>7.25</v>
      </c>
      <c r="D973" s="17">
        <v>3.5</v>
      </c>
      <c r="E973" s="17">
        <v>3</v>
      </c>
      <c r="F973" s="17">
        <v>73.5</v>
      </c>
      <c r="G973" s="79">
        <f t="shared" si="57"/>
        <v>87.25</v>
      </c>
      <c r="H973" s="80" t="str">
        <f t="shared" si="58"/>
        <v>A2</v>
      </c>
    </row>
    <row r="974" spans="1:8" ht="18.75" x14ac:dyDescent="0.3">
      <c r="A974" s="1">
        <v>4</v>
      </c>
      <c r="B974" s="2" t="s">
        <v>23</v>
      </c>
      <c r="C974" s="17">
        <v>8</v>
      </c>
      <c r="D974" s="17">
        <v>4</v>
      </c>
      <c r="E974" s="17">
        <v>4.5</v>
      </c>
      <c r="F974" s="17">
        <v>70.5</v>
      </c>
      <c r="G974" s="79">
        <f t="shared" si="57"/>
        <v>87</v>
      </c>
      <c r="H974" s="80" t="str">
        <f t="shared" si="58"/>
        <v>A2</v>
      </c>
    </row>
    <row r="975" spans="1:8" ht="18.75" x14ac:dyDescent="0.3">
      <c r="A975" s="1">
        <v>5</v>
      </c>
      <c r="B975" s="2" t="s">
        <v>26</v>
      </c>
      <c r="C975" s="114">
        <v>9</v>
      </c>
      <c r="D975" s="17">
        <v>4</v>
      </c>
      <c r="E975" s="17">
        <v>4</v>
      </c>
      <c r="F975" s="17">
        <v>58.5</v>
      </c>
      <c r="G975" s="79">
        <f t="shared" si="57"/>
        <v>75.5</v>
      </c>
      <c r="H975" s="80" t="str">
        <f t="shared" si="58"/>
        <v>B1</v>
      </c>
    </row>
    <row r="976" spans="1:8" ht="18.75" x14ac:dyDescent="0.3">
      <c r="A976" s="1">
        <v>6</v>
      </c>
      <c r="B976" s="3" t="s">
        <v>14</v>
      </c>
      <c r="C976" s="17"/>
      <c r="D976" s="17"/>
      <c r="E976" s="17"/>
      <c r="F976" s="17">
        <v>41.5</v>
      </c>
      <c r="G976" s="79">
        <f t="shared" si="57"/>
        <v>41.5</v>
      </c>
      <c r="H976" s="80"/>
    </row>
    <row r="977" spans="1:8" ht="18.75" x14ac:dyDescent="0.3">
      <c r="A977" s="1">
        <v>7</v>
      </c>
      <c r="B977" s="2" t="s">
        <v>21</v>
      </c>
      <c r="C977" s="25"/>
      <c r="D977" s="25"/>
      <c r="E977" s="25"/>
      <c r="F977" s="30">
        <v>37</v>
      </c>
      <c r="G977" s="79"/>
      <c r="H977" s="80"/>
    </row>
    <row r="978" spans="1:8" ht="18.75" x14ac:dyDescent="0.3">
      <c r="A978" s="1">
        <v>8</v>
      </c>
      <c r="B978" s="11" t="s">
        <v>22</v>
      </c>
      <c r="C978" s="26"/>
      <c r="D978" s="26"/>
      <c r="E978" s="26"/>
      <c r="F978" s="31">
        <v>40.5</v>
      </c>
      <c r="G978" s="79"/>
      <c r="H978" s="80"/>
    </row>
    <row r="979" spans="1:8" ht="18.75" x14ac:dyDescent="0.3">
      <c r="A979" s="1">
        <v>9</v>
      </c>
      <c r="B979" s="11" t="s">
        <v>34</v>
      </c>
      <c r="C979" s="26"/>
      <c r="D979" s="26"/>
      <c r="E979" s="26"/>
      <c r="F979" s="31">
        <v>23.5</v>
      </c>
      <c r="G979" s="79"/>
      <c r="H979" s="80"/>
    </row>
    <row r="980" spans="1:8" ht="18.75" x14ac:dyDescent="0.3">
      <c r="A980" s="4" t="s">
        <v>10</v>
      </c>
      <c r="B980" s="5"/>
      <c r="C980" s="10"/>
      <c r="D980" s="10"/>
      <c r="E980" s="10"/>
      <c r="F980" s="32"/>
      <c r="G980" s="81">
        <f>SUM(G971:G976)</f>
        <v>422.25</v>
      </c>
      <c r="H980" s="82"/>
    </row>
    <row r="981" spans="1:8" ht="18.75" x14ac:dyDescent="0.3">
      <c r="A981" s="4" t="s">
        <v>15</v>
      </c>
      <c r="B981" s="5"/>
      <c r="C981" s="10"/>
      <c r="D981" s="10"/>
      <c r="E981" s="10"/>
      <c r="F981" s="32"/>
      <c r="G981" s="83">
        <f>G980*100/550</f>
        <v>76.772727272727266</v>
      </c>
      <c r="H981" s="82" t="str">
        <f t="shared" ref="H981" si="59">IF(G981&gt;=91,"A1",IF(G981&gt;=81,"A2",IF(G981&gt;=71,"B1",IF(G981&gt;=61,"B2",IF(G981&gt;=51,"C1",IF(G981&gt;=41,"C2",IF(G981&gt;=33,"D","E")))))))</f>
        <v>B1</v>
      </c>
    </row>
    <row r="982" spans="1:8" ht="18.75" x14ac:dyDescent="0.25">
      <c r="A982" s="474" t="s">
        <v>459</v>
      </c>
      <c r="B982" s="475"/>
      <c r="C982" s="475"/>
      <c r="D982" s="475"/>
      <c r="E982" s="475"/>
      <c r="F982" s="475"/>
      <c r="G982" s="475"/>
      <c r="H982" s="476"/>
    </row>
    <row r="983" spans="1:8" ht="18.75" x14ac:dyDescent="0.25">
      <c r="A983" s="477" t="s">
        <v>376</v>
      </c>
      <c r="B983" s="478"/>
      <c r="C983" s="478"/>
      <c r="D983" s="478"/>
      <c r="E983" s="478"/>
      <c r="F983" s="478"/>
      <c r="G983" s="478"/>
      <c r="H983" s="479"/>
    </row>
    <row r="984" spans="1:8" ht="18.75" x14ac:dyDescent="0.3">
      <c r="A984" s="423" t="s">
        <v>377</v>
      </c>
      <c r="B984" s="424"/>
      <c r="C984" s="424"/>
      <c r="D984" s="424"/>
      <c r="E984" s="424"/>
      <c r="F984" s="424"/>
      <c r="G984" s="424"/>
      <c r="H984" s="425"/>
    </row>
    <row r="985" spans="1:8" ht="18.75" x14ac:dyDescent="0.3">
      <c r="A985" s="423" t="s">
        <v>378</v>
      </c>
      <c r="B985" s="424"/>
      <c r="C985" s="424"/>
      <c r="D985" s="424"/>
      <c r="E985" s="424"/>
      <c r="F985" s="451"/>
      <c r="G985" s="452" t="s">
        <v>379</v>
      </c>
      <c r="H985" s="425"/>
    </row>
    <row r="986" spans="1:8" ht="18.75" x14ac:dyDescent="0.3">
      <c r="A986" s="426" t="s">
        <v>380</v>
      </c>
      <c r="B986" s="427"/>
      <c r="C986" s="427"/>
      <c r="D986" s="427"/>
      <c r="E986" s="427"/>
      <c r="F986" s="453"/>
      <c r="G986" s="454" t="s">
        <v>397</v>
      </c>
      <c r="H986" s="455"/>
    </row>
    <row r="987" spans="1:8" ht="18.75" x14ac:dyDescent="0.3">
      <c r="A987" s="423" t="s">
        <v>381</v>
      </c>
      <c r="B987" s="424"/>
      <c r="C987" s="424"/>
      <c r="D987" s="424"/>
      <c r="E987" s="424"/>
      <c r="F987" s="451"/>
      <c r="G987" s="452"/>
      <c r="H987" s="425"/>
    </row>
    <row r="988" spans="1:8" ht="18.75" x14ac:dyDescent="0.3">
      <c r="A988" s="423" t="s">
        <v>378</v>
      </c>
      <c r="B988" s="424"/>
      <c r="C988" s="424"/>
      <c r="D988" s="424"/>
      <c r="E988" s="424"/>
      <c r="F988" s="451"/>
      <c r="G988" s="452" t="s">
        <v>379</v>
      </c>
      <c r="H988" s="425"/>
    </row>
    <row r="989" spans="1:8" ht="18.75" x14ac:dyDescent="0.3">
      <c r="A989" s="426" t="s">
        <v>382</v>
      </c>
      <c r="B989" s="427"/>
      <c r="C989" s="427"/>
      <c r="D989" s="427"/>
      <c r="E989" s="427"/>
      <c r="F989" s="453"/>
      <c r="G989" s="452" t="s">
        <v>397</v>
      </c>
      <c r="H989" s="425"/>
    </row>
    <row r="990" spans="1:8" ht="18.75" x14ac:dyDescent="0.3">
      <c r="A990" s="426" t="s">
        <v>383</v>
      </c>
      <c r="B990" s="427"/>
      <c r="C990" s="427"/>
      <c r="D990" s="427"/>
      <c r="E990" s="427"/>
      <c r="F990" s="453"/>
      <c r="G990" s="454" t="s">
        <v>397</v>
      </c>
      <c r="H990" s="455"/>
    </row>
    <row r="991" spans="1:8" ht="18.75" x14ac:dyDescent="0.3">
      <c r="A991" s="426" t="s">
        <v>384</v>
      </c>
      <c r="B991" s="427"/>
      <c r="C991" s="427"/>
      <c r="D991" s="427"/>
      <c r="E991" s="427"/>
      <c r="F991" s="427"/>
      <c r="G991" s="454" t="s">
        <v>402</v>
      </c>
      <c r="H991" s="455"/>
    </row>
    <row r="992" spans="1:8" ht="18.75" x14ac:dyDescent="0.3">
      <c r="A992" s="426" t="s">
        <v>385</v>
      </c>
      <c r="B992" s="427"/>
      <c r="C992" s="427"/>
      <c r="D992" s="427"/>
      <c r="E992" s="427"/>
      <c r="F992" s="427"/>
      <c r="G992" s="454" t="s">
        <v>397</v>
      </c>
      <c r="H992" s="455"/>
    </row>
    <row r="993" spans="1:8" ht="18.75" x14ac:dyDescent="0.3">
      <c r="A993" s="423" t="s">
        <v>386</v>
      </c>
      <c r="B993" s="424"/>
      <c r="C993" s="424"/>
      <c r="D993" s="424"/>
      <c r="E993" s="424"/>
      <c r="F993" s="424"/>
      <c r="G993" s="424"/>
      <c r="H993" s="425"/>
    </row>
    <row r="994" spans="1:8" ht="18.75" x14ac:dyDescent="0.3">
      <c r="A994" s="423" t="s">
        <v>378</v>
      </c>
      <c r="B994" s="424"/>
      <c r="C994" s="424"/>
      <c r="D994" s="424"/>
      <c r="E994" s="424"/>
      <c r="F994" s="424"/>
      <c r="G994" s="424"/>
      <c r="H994" s="425"/>
    </row>
    <row r="995" spans="1:8" ht="18.75" x14ac:dyDescent="0.3">
      <c r="A995" s="426" t="s">
        <v>387</v>
      </c>
      <c r="B995" s="427"/>
      <c r="C995" s="428" t="s">
        <v>450</v>
      </c>
      <c r="D995" s="428"/>
      <c r="E995" s="428"/>
      <c r="F995" s="428"/>
      <c r="G995" s="428"/>
      <c r="H995" s="429"/>
    </row>
    <row r="996" spans="1:8" ht="18.75" x14ac:dyDescent="0.3">
      <c r="A996" s="430" t="s">
        <v>388</v>
      </c>
      <c r="B996" s="431"/>
      <c r="C996" s="432"/>
      <c r="D996" s="432"/>
      <c r="E996" s="432"/>
      <c r="F996" s="432"/>
      <c r="G996" s="432"/>
      <c r="H996" s="433"/>
    </row>
    <row r="997" spans="1:8" ht="18.75" x14ac:dyDescent="0.3">
      <c r="A997" s="434" t="s">
        <v>389</v>
      </c>
      <c r="B997" s="435"/>
      <c r="C997" s="435"/>
      <c r="D997" s="435"/>
      <c r="E997" s="90"/>
      <c r="F997" s="91"/>
      <c r="G997" s="106" t="s">
        <v>390</v>
      </c>
      <c r="H997" s="92"/>
    </row>
    <row r="998" spans="1:8" ht="37.5" x14ac:dyDescent="0.25">
      <c r="A998" s="436" t="s">
        <v>391</v>
      </c>
      <c r="B998" s="437"/>
      <c r="C998" s="110" t="s">
        <v>20</v>
      </c>
      <c r="D998" s="438" t="s">
        <v>391</v>
      </c>
      <c r="E998" s="437"/>
      <c r="F998" s="110" t="s">
        <v>20</v>
      </c>
      <c r="G998" s="113" t="s">
        <v>392</v>
      </c>
      <c r="H998" s="111" t="s">
        <v>20</v>
      </c>
    </row>
    <row r="999" spans="1:8" ht="18.75" x14ac:dyDescent="0.3">
      <c r="A999" s="439" t="s">
        <v>393</v>
      </c>
      <c r="B999" s="440"/>
      <c r="C999" s="107" t="s">
        <v>394</v>
      </c>
      <c r="D999" s="441" t="s">
        <v>395</v>
      </c>
      <c r="E999" s="440"/>
      <c r="F999" s="107" t="s">
        <v>396</v>
      </c>
      <c r="G999" s="112">
        <v>3</v>
      </c>
      <c r="H999" s="97" t="s">
        <v>397</v>
      </c>
    </row>
    <row r="1000" spans="1:8" ht="18.75" x14ac:dyDescent="0.3">
      <c r="A1000" s="439" t="s">
        <v>398</v>
      </c>
      <c r="B1000" s="440"/>
      <c r="C1000" s="107" t="s">
        <v>399</v>
      </c>
      <c r="D1000" s="441" t="s">
        <v>400</v>
      </c>
      <c r="E1000" s="440"/>
      <c r="F1000" s="107" t="s">
        <v>401</v>
      </c>
      <c r="G1000" s="112">
        <v>2</v>
      </c>
      <c r="H1000" s="97" t="s">
        <v>402</v>
      </c>
    </row>
    <row r="1001" spans="1:8" ht="18.75" x14ac:dyDescent="0.3">
      <c r="A1001" s="439" t="s">
        <v>403</v>
      </c>
      <c r="B1001" s="440"/>
      <c r="C1001" s="107" t="s">
        <v>404</v>
      </c>
      <c r="D1001" s="441" t="s">
        <v>405</v>
      </c>
      <c r="E1001" s="440"/>
      <c r="F1001" s="107" t="s">
        <v>406</v>
      </c>
      <c r="G1001" s="112">
        <v>1</v>
      </c>
      <c r="H1001" s="97" t="s">
        <v>407</v>
      </c>
    </row>
    <row r="1002" spans="1:8" ht="18.75" x14ac:dyDescent="0.3">
      <c r="A1002" s="442" t="s">
        <v>408</v>
      </c>
      <c r="B1002" s="443"/>
      <c r="C1002" s="107" t="s">
        <v>409</v>
      </c>
      <c r="D1002" s="444" t="s">
        <v>410</v>
      </c>
      <c r="E1002" s="445"/>
      <c r="F1002" s="98" t="s">
        <v>411</v>
      </c>
      <c r="G1002" s="99"/>
      <c r="H1002" s="100"/>
    </row>
    <row r="1003" spans="1:8" ht="19.5" thickBot="1" x14ac:dyDescent="0.35">
      <c r="A1003" s="446" t="s">
        <v>413</v>
      </c>
      <c r="B1003" s="447"/>
      <c r="C1003" s="448" t="s">
        <v>33</v>
      </c>
      <c r="D1003" s="449"/>
      <c r="E1003" s="449"/>
      <c r="F1003" s="449"/>
      <c r="G1003" s="448" t="s">
        <v>17</v>
      </c>
      <c r="H1003" s="450"/>
    </row>
    <row r="1005" spans="1:8" ht="15.75" thickBot="1" x14ac:dyDescent="0.3"/>
    <row r="1006" spans="1:8" ht="22.5" x14ac:dyDescent="0.3">
      <c r="A1006" s="480" t="s">
        <v>0</v>
      </c>
      <c r="B1006" s="481"/>
      <c r="C1006" s="481"/>
      <c r="D1006" s="481"/>
      <c r="E1006" s="481"/>
      <c r="F1006" s="481"/>
      <c r="G1006" s="481"/>
      <c r="H1006" s="482"/>
    </row>
    <row r="1007" spans="1:8" ht="15.75" x14ac:dyDescent="0.25">
      <c r="A1007" s="483" t="s">
        <v>1</v>
      </c>
      <c r="B1007" s="484"/>
      <c r="C1007" s="484"/>
      <c r="D1007" s="484"/>
      <c r="E1007" s="484"/>
      <c r="F1007" s="484"/>
      <c r="G1007" s="484"/>
      <c r="H1007" s="485"/>
    </row>
    <row r="1008" spans="1:8" ht="18.75" x14ac:dyDescent="0.3">
      <c r="A1008" s="486" t="s">
        <v>2</v>
      </c>
      <c r="B1008" s="487"/>
      <c r="C1008" s="487"/>
      <c r="D1008" s="487"/>
      <c r="E1008" s="487"/>
      <c r="F1008" s="487"/>
      <c r="G1008" s="487"/>
      <c r="H1008" s="488"/>
    </row>
    <row r="1009" spans="1:8" ht="15.75" x14ac:dyDescent="0.25">
      <c r="A1009" s="483" t="s">
        <v>24</v>
      </c>
      <c r="B1009" s="484"/>
      <c r="C1009" s="484"/>
      <c r="D1009" s="484"/>
      <c r="E1009" s="484"/>
      <c r="F1009" s="484"/>
      <c r="G1009" s="484"/>
      <c r="H1009" s="485"/>
    </row>
    <row r="1010" spans="1:8" ht="18.75" x14ac:dyDescent="0.3">
      <c r="A1010" s="486" t="s">
        <v>412</v>
      </c>
      <c r="B1010" s="487"/>
      <c r="C1010" s="487"/>
      <c r="D1010" s="487"/>
      <c r="E1010" s="487"/>
      <c r="F1010" s="487"/>
      <c r="G1010" s="487"/>
      <c r="H1010" s="488"/>
    </row>
    <row r="1011" spans="1:8" ht="16.5" x14ac:dyDescent="0.3">
      <c r="A1011" s="456" t="s">
        <v>3</v>
      </c>
      <c r="B1011" s="456"/>
      <c r="C1011" s="489" t="s">
        <v>343</v>
      </c>
      <c r="D1011" s="489"/>
      <c r="E1011" s="456"/>
      <c r="F1011" s="456"/>
      <c r="G1011" s="490"/>
      <c r="H1011" s="490"/>
    </row>
    <row r="1012" spans="1:8" ht="16.5" x14ac:dyDescent="0.3">
      <c r="A1012" s="456" t="s">
        <v>4</v>
      </c>
      <c r="B1012" s="456"/>
      <c r="C1012" s="491" t="s">
        <v>291</v>
      </c>
      <c r="D1012" s="491"/>
      <c r="E1012" s="492" t="s">
        <v>25</v>
      </c>
      <c r="F1012" s="492"/>
      <c r="G1012" s="492">
        <v>23</v>
      </c>
      <c r="H1012" s="492"/>
    </row>
    <row r="1013" spans="1:8" ht="16.5" x14ac:dyDescent="0.3">
      <c r="A1013" s="456" t="s">
        <v>5</v>
      </c>
      <c r="B1013" s="456"/>
      <c r="C1013" s="491" t="s">
        <v>290</v>
      </c>
      <c r="D1013" s="491"/>
      <c r="E1013" s="456"/>
      <c r="F1013" s="456"/>
      <c r="G1013" s="456"/>
      <c r="H1013" s="456"/>
    </row>
    <row r="1014" spans="1:8" ht="16.5" x14ac:dyDescent="0.3">
      <c r="A1014" s="456" t="s">
        <v>18</v>
      </c>
      <c r="B1014" s="456"/>
      <c r="C1014" s="457" t="s">
        <v>293</v>
      </c>
      <c r="D1014" s="457"/>
      <c r="E1014" s="456" t="s">
        <v>32</v>
      </c>
      <c r="F1014" s="456"/>
      <c r="G1014" s="458" t="s">
        <v>292</v>
      </c>
      <c r="H1014" s="458"/>
    </row>
    <row r="1015" spans="1:8" ht="18.75" x14ac:dyDescent="0.3">
      <c r="A1015" s="459" t="s">
        <v>6</v>
      </c>
      <c r="B1015" s="378"/>
      <c r="C1015" s="378"/>
      <c r="D1015" s="378"/>
      <c r="E1015" s="378"/>
      <c r="F1015" s="378"/>
      <c r="G1015" s="378"/>
      <c r="H1015" s="460"/>
    </row>
    <row r="1016" spans="1:8" ht="18.75" x14ac:dyDescent="0.3">
      <c r="A1016" s="461" t="s">
        <v>7</v>
      </c>
      <c r="B1016" s="410"/>
      <c r="C1016" s="410"/>
      <c r="D1016" s="410"/>
      <c r="E1016" s="410"/>
      <c r="F1016" s="410"/>
      <c r="G1016" s="410"/>
      <c r="H1016" s="462"/>
    </row>
    <row r="1017" spans="1:8" x14ac:dyDescent="0.25">
      <c r="A1017" s="463" t="s">
        <v>8</v>
      </c>
      <c r="B1017" s="464" t="s">
        <v>9</v>
      </c>
      <c r="C1017" s="465" t="s">
        <v>28</v>
      </c>
      <c r="D1017" s="465" t="s">
        <v>27</v>
      </c>
      <c r="E1017" s="465" t="s">
        <v>29</v>
      </c>
      <c r="F1017" s="468" t="s">
        <v>30</v>
      </c>
      <c r="G1017" s="465" t="s">
        <v>31</v>
      </c>
      <c r="H1017" s="471" t="s">
        <v>20</v>
      </c>
    </row>
    <row r="1018" spans="1:8" x14ac:dyDescent="0.25">
      <c r="A1018" s="463"/>
      <c r="B1018" s="464"/>
      <c r="C1018" s="466"/>
      <c r="D1018" s="466"/>
      <c r="E1018" s="466"/>
      <c r="F1018" s="469"/>
      <c r="G1018" s="466"/>
      <c r="H1018" s="472"/>
    </row>
    <row r="1019" spans="1:8" x14ac:dyDescent="0.25">
      <c r="A1019" s="463"/>
      <c r="B1019" s="464"/>
      <c r="C1019" s="467"/>
      <c r="D1019" s="467"/>
      <c r="E1019" s="467"/>
      <c r="F1019" s="470"/>
      <c r="G1019" s="467"/>
      <c r="H1019" s="473"/>
    </row>
    <row r="1020" spans="1:8" ht="18.75" x14ac:dyDescent="0.3">
      <c r="A1020" s="1">
        <v>1</v>
      </c>
      <c r="B1020" s="2" t="s">
        <v>11</v>
      </c>
      <c r="C1020" s="23">
        <v>9.5</v>
      </c>
      <c r="D1020" s="17">
        <v>5</v>
      </c>
      <c r="E1020" s="17">
        <v>5</v>
      </c>
      <c r="F1020" s="23">
        <v>74.5</v>
      </c>
      <c r="G1020" s="79">
        <f>SUM(C1020:F1020)</f>
        <v>94</v>
      </c>
      <c r="H1020" s="80" t="str">
        <f>IF(G1020&gt;=91,"A1",IF(G1020&gt;=81,"A2",IF(G1020&gt;=71,"B1",IF(G1020&gt;=61,"B2",IF(G1020&gt;=51,"C1",IF(G1020&gt;=41,"C2",IF(G1020&gt;=33,"D","E")))))))</f>
        <v>A1</v>
      </c>
    </row>
    <row r="1021" spans="1:8" ht="18.75" x14ac:dyDescent="0.3">
      <c r="A1021" s="1">
        <v>2</v>
      </c>
      <c r="B1021" s="2" t="s">
        <v>12</v>
      </c>
      <c r="C1021" s="143">
        <v>9.75</v>
      </c>
      <c r="D1021" s="17">
        <v>5</v>
      </c>
      <c r="E1021" s="17">
        <v>5</v>
      </c>
      <c r="F1021" s="17">
        <v>77</v>
      </c>
      <c r="G1021" s="79">
        <f t="shared" ref="G1021:G1025" si="60">SUM(C1021:F1021)</f>
        <v>96.75</v>
      </c>
      <c r="H1021" s="80" t="str">
        <f t="shared" ref="H1021:H1024" si="61">IF(G1021&gt;=91,"A1",IF(G1021&gt;=81,"A2",IF(G1021&gt;=71,"B1",IF(G1021&gt;=61,"B2",IF(G1021&gt;=51,"C1",IF(G1021&gt;=41,"C2",IF(G1021&gt;=33,"D","E")))))))</f>
        <v>A1</v>
      </c>
    </row>
    <row r="1022" spans="1:8" ht="18.75" x14ac:dyDescent="0.3">
      <c r="A1022" s="1">
        <v>3</v>
      </c>
      <c r="B1022" s="2" t="s">
        <v>13</v>
      </c>
      <c r="C1022" s="17">
        <v>8.75</v>
      </c>
      <c r="D1022" s="17">
        <v>5</v>
      </c>
      <c r="E1022" s="17">
        <v>5</v>
      </c>
      <c r="F1022" s="17">
        <v>71</v>
      </c>
      <c r="G1022" s="79">
        <f t="shared" si="60"/>
        <v>89.75</v>
      </c>
      <c r="H1022" s="80" t="str">
        <f t="shared" si="61"/>
        <v>A2</v>
      </c>
    </row>
    <row r="1023" spans="1:8" ht="18.75" x14ac:dyDescent="0.3">
      <c r="A1023" s="1">
        <v>4</v>
      </c>
      <c r="B1023" s="2" t="s">
        <v>23</v>
      </c>
      <c r="C1023" s="17">
        <v>10</v>
      </c>
      <c r="D1023" s="17">
        <v>5</v>
      </c>
      <c r="E1023" s="17">
        <v>5</v>
      </c>
      <c r="F1023" s="17">
        <v>78.5</v>
      </c>
      <c r="G1023" s="79">
        <f t="shared" si="60"/>
        <v>98.5</v>
      </c>
      <c r="H1023" s="80" t="str">
        <f t="shared" si="61"/>
        <v>A1</v>
      </c>
    </row>
    <row r="1024" spans="1:8" ht="18.75" x14ac:dyDescent="0.3">
      <c r="A1024" s="1">
        <v>5</v>
      </c>
      <c r="B1024" s="2" t="s">
        <v>26</v>
      </c>
      <c r="C1024" s="114">
        <v>10</v>
      </c>
      <c r="D1024" s="17">
        <v>5</v>
      </c>
      <c r="E1024" s="17">
        <v>5</v>
      </c>
      <c r="F1024" s="17">
        <v>76</v>
      </c>
      <c r="G1024" s="79">
        <f t="shared" si="60"/>
        <v>96</v>
      </c>
      <c r="H1024" s="80" t="str">
        <f t="shared" si="61"/>
        <v>A1</v>
      </c>
    </row>
    <row r="1025" spans="1:8" ht="18.75" x14ac:dyDescent="0.3">
      <c r="A1025" s="1">
        <v>6</v>
      </c>
      <c r="B1025" s="3" t="s">
        <v>14</v>
      </c>
      <c r="C1025" s="17"/>
      <c r="D1025" s="17"/>
      <c r="E1025" s="17"/>
      <c r="F1025" s="17">
        <v>49.5</v>
      </c>
      <c r="G1025" s="79">
        <f t="shared" si="60"/>
        <v>49.5</v>
      </c>
      <c r="H1025" s="80"/>
    </row>
    <row r="1026" spans="1:8" ht="18.75" x14ac:dyDescent="0.3">
      <c r="A1026" s="1">
        <v>7</v>
      </c>
      <c r="B1026" s="2" t="s">
        <v>21</v>
      </c>
      <c r="C1026" s="25"/>
      <c r="D1026" s="25"/>
      <c r="E1026" s="25"/>
      <c r="F1026" s="30">
        <v>50</v>
      </c>
      <c r="G1026" s="79"/>
      <c r="H1026" s="80"/>
    </row>
    <row r="1027" spans="1:8" ht="18.75" x14ac:dyDescent="0.3">
      <c r="A1027" s="1">
        <v>8</v>
      </c>
      <c r="B1027" s="11" t="s">
        <v>22</v>
      </c>
      <c r="C1027" s="26"/>
      <c r="D1027" s="26"/>
      <c r="E1027" s="26"/>
      <c r="F1027" s="31">
        <v>47</v>
      </c>
      <c r="G1027" s="79"/>
      <c r="H1027" s="80"/>
    </row>
    <row r="1028" spans="1:8" ht="18.75" x14ac:dyDescent="0.3">
      <c r="A1028" s="1">
        <v>9</v>
      </c>
      <c r="B1028" s="11" t="s">
        <v>34</v>
      </c>
      <c r="C1028" s="26"/>
      <c r="D1028" s="26"/>
      <c r="E1028" s="26"/>
      <c r="F1028" s="31">
        <v>49</v>
      </c>
      <c r="G1028" s="79"/>
      <c r="H1028" s="80"/>
    </row>
    <row r="1029" spans="1:8" ht="18.75" x14ac:dyDescent="0.3">
      <c r="A1029" s="4" t="s">
        <v>10</v>
      </c>
      <c r="B1029" s="5"/>
      <c r="C1029" s="10"/>
      <c r="D1029" s="10"/>
      <c r="E1029" s="10"/>
      <c r="F1029" s="32"/>
      <c r="G1029" s="81">
        <f>SUM(G1020:G1025)</f>
        <v>524.5</v>
      </c>
      <c r="H1029" s="82"/>
    </row>
    <row r="1030" spans="1:8" ht="18.75" x14ac:dyDescent="0.3">
      <c r="A1030" s="4" t="s">
        <v>15</v>
      </c>
      <c r="B1030" s="5"/>
      <c r="C1030" s="10"/>
      <c r="D1030" s="10"/>
      <c r="E1030" s="10"/>
      <c r="F1030" s="32"/>
      <c r="G1030" s="83">
        <f>G1029*100/550</f>
        <v>95.36363636363636</v>
      </c>
      <c r="H1030" s="82" t="str">
        <f t="shared" ref="H1030" si="62">IF(G1030&gt;=91,"A1",IF(G1030&gt;=81,"A2",IF(G1030&gt;=71,"B1",IF(G1030&gt;=61,"B2",IF(G1030&gt;=51,"C1",IF(G1030&gt;=41,"C2",IF(G1030&gt;=33,"D","E")))))))</f>
        <v>A1</v>
      </c>
    </row>
    <row r="1031" spans="1:8" ht="18.75" x14ac:dyDescent="0.25">
      <c r="A1031" s="474" t="s">
        <v>458</v>
      </c>
      <c r="B1031" s="475"/>
      <c r="C1031" s="475"/>
      <c r="D1031" s="475"/>
      <c r="E1031" s="475"/>
      <c r="F1031" s="475"/>
      <c r="G1031" s="475"/>
      <c r="H1031" s="476"/>
    </row>
    <row r="1032" spans="1:8" ht="18.75" x14ac:dyDescent="0.25">
      <c r="A1032" s="477" t="s">
        <v>376</v>
      </c>
      <c r="B1032" s="478"/>
      <c r="C1032" s="478"/>
      <c r="D1032" s="478"/>
      <c r="E1032" s="478"/>
      <c r="F1032" s="478"/>
      <c r="G1032" s="478"/>
      <c r="H1032" s="479"/>
    </row>
    <row r="1033" spans="1:8" ht="18.75" x14ac:dyDescent="0.3">
      <c r="A1033" s="423" t="s">
        <v>377</v>
      </c>
      <c r="B1033" s="424"/>
      <c r="C1033" s="424"/>
      <c r="D1033" s="424"/>
      <c r="E1033" s="424"/>
      <c r="F1033" s="424"/>
      <c r="G1033" s="424"/>
      <c r="H1033" s="425"/>
    </row>
    <row r="1034" spans="1:8" ht="18.75" x14ac:dyDescent="0.3">
      <c r="A1034" s="423" t="s">
        <v>378</v>
      </c>
      <c r="B1034" s="424"/>
      <c r="C1034" s="424"/>
      <c r="D1034" s="424"/>
      <c r="E1034" s="424"/>
      <c r="F1034" s="451"/>
      <c r="G1034" s="452" t="s">
        <v>379</v>
      </c>
      <c r="H1034" s="425"/>
    </row>
    <row r="1035" spans="1:8" ht="18.75" x14ac:dyDescent="0.3">
      <c r="A1035" s="426" t="s">
        <v>380</v>
      </c>
      <c r="B1035" s="427"/>
      <c r="C1035" s="427"/>
      <c r="D1035" s="427"/>
      <c r="E1035" s="427"/>
      <c r="F1035" s="453"/>
      <c r="G1035" s="454" t="s">
        <v>397</v>
      </c>
      <c r="H1035" s="455"/>
    </row>
    <row r="1036" spans="1:8" ht="18.75" x14ac:dyDescent="0.3">
      <c r="A1036" s="423" t="s">
        <v>381</v>
      </c>
      <c r="B1036" s="424"/>
      <c r="C1036" s="424"/>
      <c r="D1036" s="424"/>
      <c r="E1036" s="424"/>
      <c r="F1036" s="451"/>
      <c r="G1036" s="452"/>
      <c r="H1036" s="425"/>
    </row>
    <row r="1037" spans="1:8" ht="18.75" x14ac:dyDescent="0.3">
      <c r="A1037" s="423" t="s">
        <v>378</v>
      </c>
      <c r="B1037" s="424"/>
      <c r="C1037" s="424"/>
      <c r="D1037" s="424"/>
      <c r="E1037" s="424"/>
      <c r="F1037" s="451"/>
      <c r="G1037" s="452" t="s">
        <v>379</v>
      </c>
      <c r="H1037" s="425"/>
    </row>
    <row r="1038" spans="1:8" ht="18.75" x14ac:dyDescent="0.3">
      <c r="A1038" s="426" t="s">
        <v>382</v>
      </c>
      <c r="B1038" s="427"/>
      <c r="C1038" s="427"/>
      <c r="D1038" s="427"/>
      <c r="E1038" s="427"/>
      <c r="F1038" s="453"/>
      <c r="G1038" s="452" t="s">
        <v>402</v>
      </c>
      <c r="H1038" s="425"/>
    </row>
    <row r="1039" spans="1:8" ht="18.75" x14ac:dyDescent="0.3">
      <c r="A1039" s="426" t="s">
        <v>383</v>
      </c>
      <c r="B1039" s="427"/>
      <c r="C1039" s="427"/>
      <c r="D1039" s="427"/>
      <c r="E1039" s="427"/>
      <c r="F1039" s="453"/>
      <c r="G1039" s="454" t="s">
        <v>402</v>
      </c>
      <c r="H1039" s="455"/>
    </row>
    <row r="1040" spans="1:8" ht="18.75" x14ac:dyDescent="0.3">
      <c r="A1040" s="426" t="s">
        <v>384</v>
      </c>
      <c r="B1040" s="427"/>
      <c r="C1040" s="427"/>
      <c r="D1040" s="427"/>
      <c r="E1040" s="427"/>
      <c r="F1040" s="427"/>
      <c r="G1040" s="454" t="s">
        <v>397</v>
      </c>
      <c r="H1040" s="455"/>
    </row>
    <row r="1041" spans="1:8" ht="18.75" x14ac:dyDescent="0.3">
      <c r="A1041" s="426" t="s">
        <v>385</v>
      </c>
      <c r="B1041" s="427"/>
      <c r="C1041" s="427"/>
      <c r="D1041" s="427"/>
      <c r="E1041" s="427"/>
      <c r="F1041" s="427"/>
      <c r="G1041" s="454" t="s">
        <v>397</v>
      </c>
      <c r="H1041" s="455"/>
    </row>
    <row r="1042" spans="1:8" ht="18.75" x14ac:dyDescent="0.3">
      <c r="A1042" s="423" t="s">
        <v>386</v>
      </c>
      <c r="B1042" s="424"/>
      <c r="C1042" s="424"/>
      <c r="D1042" s="424"/>
      <c r="E1042" s="424"/>
      <c r="F1042" s="424"/>
      <c r="G1042" s="424"/>
      <c r="H1042" s="425"/>
    </row>
    <row r="1043" spans="1:8" ht="18.75" x14ac:dyDescent="0.3">
      <c r="A1043" s="423" t="s">
        <v>378</v>
      </c>
      <c r="B1043" s="424"/>
      <c r="C1043" s="424"/>
      <c r="D1043" s="424"/>
      <c r="E1043" s="424"/>
      <c r="F1043" s="424"/>
      <c r="G1043" s="424"/>
      <c r="H1043" s="425"/>
    </row>
    <row r="1044" spans="1:8" ht="18.75" x14ac:dyDescent="0.3">
      <c r="A1044" s="426" t="s">
        <v>387</v>
      </c>
      <c r="B1044" s="427"/>
      <c r="C1044" s="428" t="s">
        <v>450</v>
      </c>
      <c r="D1044" s="428"/>
      <c r="E1044" s="428"/>
      <c r="F1044" s="428"/>
      <c r="G1044" s="428"/>
      <c r="H1044" s="429"/>
    </row>
    <row r="1045" spans="1:8" ht="18.75" x14ac:dyDescent="0.3">
      <c r="A1045" s="430" t="s">
        <v>388</v>
      </c>
      <c r="B1045" s="431"/>
      <c r="C1045" s="432"/>
      <c r="D1045" s="432"/>
      <c r="E1045" s="432"/>
      <c r="F1045" s="432"/>
      <c r="G1045" s="432"/>
      <c r="H1045" s="433"/>
    </row>
    <row r="1046" spans="1:8" ht="18.75" x14ac:dyDescent="0.3">
      <c r="A1046" s="434" t="s">
        <v>389</v>
      </c>
      <c r="B1046" s="435"/>
      <c r="C1046" s="435"/>
      <c r="D1046" s="435"/>
      <c r="E1046" s="90"/>
      <c r="F1046" s="91"/>
      <c r="G1046" s="106" t="s">
        <v>390</v>
      </c>
      <c r="H1046" s="92"/>
    </row>
    <row r="1047" spans="1:8" ht="37.5" x14ac:dyDescent="0.25">
      <c r="A1047" s="436" t="s">
        <v>391</v>
      </c>
      <c r="B1047" s="437"/>
      <c r="C1047" s="110" t="s">
        <v>20</v>
      </c>
      <c r="D1047" s="438" t="s">
        <v>391</v>
      </c>
      <c r="E1047" s="437"/>
      <c r="F1047" s="110" t="s">
        <v>20</v>
      </c>
      <c r="G1047" s="113" t="s">
        <v>392</v>
      </c>
      <c r="H1047" s="111" t="s">
        <v>20</v>
      </c>
    </row>
    <row r="1048" spans="1:8" ht="18.75" x14ac:dyDescent="0.3">
      <c r="A1048" s="439" t="s">
        <v>393</v>
      </c>
      <c r="B1048" s="440"/>
      <c r="C1048" s="107" t="s">
        <v>394</v>
      </c>
      <c r="D1048" s="441" t="s">
        <v>395</v>
      </c>
      <c r="E1048" s="440"/>
      <c r="F1048" s="107" t="s">
        <v>396</v>
      </c>
      <c r="G1048" s="112">
        <v>3</v>
      </c>
      <c r="H1048" s="97" t="s">
        <v>397</v>
      </c>
    </row>
    <row r="1049" spans="1:8" ht="18.75" x14ac:dyDescent="0.3">
      <c r="A1049" s="439" t="s">
        <v>398</v>
      </c>
      <c r="B1049" s="440"/>
      <c r="C1049" s="107" t="s">
        <v>399</v>
      </c>
      <c r="D1049" s="441" t="s">
        <v>400</v>
      </c>
      <c r="E1049" s="440"/>
      <c r="F1049" s="107" t="s">
        <v>401</v>
      </c>
      <c r="G1049" s="112">
        <v>2</v>
      </c>
      <c r="H1049" s="97" t="s">
        <v>402</v>
      </c>
    </row>
    <row r="1050" spans="1:8" ht="18.75" x14ac:dyDescent="0.3">
      <c r="A1050" s="439" t="s">
        <v>403</v>
      </c>
      <c r="B1050" s="440"/>
      <c r="C1050" s="107" t="s">
        <v>404</v>
      </c>
      <c r="D1050" s="441" t="s">
        <v>405</v>
      </c>
      <c r="E1050" s="440"/>
      <c r="F1050" s="107" t="s">
        <v>406</v>
      </c>
      <c r="G1050" s="112">
        <v>1</v>
      </c>
      <c r="H1050" s="97" t="s">
        <v>407</v>
      </c>
    </row>
    <row r="1051" spans="1:8" ht="18.75" x14ac:dyDescent="0.3">
      <c r="A1051" s="442" t="s">
        <v>408</v>
      </c>
      <c r="B1051" s="443"/>
      <c r="C1051" s="107" t="s">
        <v>409</v>
      </c>
      <c r="D1051" s="444" t="s">
        <v>410</v>
      </c>
      <c r="E1051" s="445"/>
      <c r="F1051" s="98" t="s">
        <v>411</v>
      </c>
      <c r="G1051" s="99"/>
      <c r="H1051" s="100"/>
    </row>
    <row r="1052" spans="1:8" ht="19.5" thickBot="1" x14ac:dyDescent="0.35">
      <c r="A1052" s="446" t="s">
        <v>413</v>
      </c>
      <c r="B1052" s="447"/>
      <c r="C1052" s="448" t="s">
        <v>33</v>
      </c>
      <c r="D1052" s="449"/>
      <c r="E1052" s="449"/>
      <c r="F1052" s="449"/>
      <c r="G1052" s="448" t="s">
        <v>17</v>
      </c>
      <c r="H1052" s="450"/>
    </row>
    <row r="1054" spans="1:8" ht="15.75" thickBot="1" x14ac:dyDescent="0.3"/>
    <row r="1055" spans="1:8" ht="22.5" x14ac:dyDescent="0.3">
      <c r="A1055" s="480" t="s">
        <v>0</v>
      </c>
      <c r="B1055" s="481"/>
      <c r="C1055" s="481"/>
      <c r="D1055" s="481"/>
      <c r="E1055" s="481"/>
      <c r="F1055" s="481"/>
      <c r="G1055" s="481"/>
      <c r="H1055" s="482"/>
    </row>
    <row r="1056" spans="1:8" ht="15.75" x14ac:dyDescent="0.25">
      <c r="A1056" s="483" t="s">
        <v>1</v>
      </c>
      <c r="B1056" s="484"/>
      <c r="C1056" s="484"/>
      <c r="D1056" s="484"/>
      <c r="E1056" s="484"/>
      <c r="F1056" s="484"/>
      <c r="G1056" s="484"/>
      <c r="H1056" s="485"/>
    </row>
    <row r="1057" spans="1:8" ht="18.75" x14ac:dyDescent="0.3">
      <c r="A1057" s="486" t="s">
        <v>2</v>
      </c>
      <c r="B1057" s="487"/>
      <c r="C1057" s="487"/>
      <c r="D1057" s="487"/>
      <c r="E1057" s="487"/>
      <c r="F1057" s="487"/>
      <c r="G1057" s="487"/>
      <c r="H1057" s="488"/>
    </row>
    <row r="1058" spans="1:8" ht="15.75" x14ac:dyDescent="0.25">
      <c r="A1058" s="483" t="s">
        <v>24</v>
      </c>
      <c r="B1058" s="484"/>
      <c r="C1058" s="484"/>
      <c r="D1058" s="484"/>
      <c r="E1058" s="484"/>
      <c r="F1058" s="484"/>
      <c r="G1058" s="484"/>
      <c r="H1058" s="485"/>
    </row>
    <row r="1059" spans="1:8" ht="18.75" x14ac:dyDescent="0.3">
      <c r="A1059" s="486" t="s">
        <v>412</v>
      </c>
      <c r="B1059" s="487"/>
      <c r="C1059" s="487"/>
      <c r="D1059" s="487"/>
      <c r="E1059" s="487"/>
      <c r="F1059" s="487"/>
      <c r="G1059" s="487"/>
      <c r="H1059" s="488"/>
    </row>
    <row r="1060" spans="1:8" ht="16.5" x14ac:dyDescent="0.3">
      <c r="A1060" s="456" t="s">
        <v>3</v>
      </c>
      <c r="B1060" s="456"/>
      <c r="C1060" s="489" t="s">
        <v>343</v>
      </c>
      <c r="D1060" s="489"/>
      <c r="E1060" s="456"/>
      <c r="F1060" s="456"/>
      <c r="G1060" s="490"/>
      <c r="H1060" s="490"/>
    </row>
    <row r="1061" spans="1:8" ht="16.5" x14ac:dyDescent="0.3">
      <c r="A1061" s="456" t="s">
        <v>4</v>
      </c>
      <c r="B1061" s="456"/>
      <c r="C1061" s="491" t="s">
        <v>297</v>
      </c>
      <c r="D1061" s="491"/>
      <c r="E1061" s="492" t="s">
        <v>25</v>
      </c>
      <c r="F1061" s="492"/>
      <c r="G1061" s="492">
        <v>24</v>
      </c>
      <c r="H1061" s="492"/>
    </row>
    <row r="1062" spans="1:8" ht="16.5" x14ac:dyDescent="0.3">
      <c r="A1062" s="456" t="s">
        <v>5</v>
      </c>
      <c r="B1062" s="456"/>
      <c r="C1062" s="491" t="s">
        <v>296</v>
      </c>
      <c r="D1062" s="491"/>
      <c r="E1062" s="456"/>
      <c r="F1062" s="456"/>
      <c r="G1062" s="456"/>
      <c r="H1062" s="456"/>
    </row>
    <row r="1063" spans="1:8" ht="16.5" x14ac:dyDescent="0.3">
      <c r="A1063" s="456" t="s">
        <v>18</v>
      </c>
      <c r="B1063" s="456"/>
      <c r="C1063" s="457" t="s">
        <v>300</v>
      </c>
      <c r="D1063" s="457"/>
      <c r="E1063" s="456" t="s">
        <v>32</v>
      </c>
      <c r="F1063" s="456"/>
      <c r="G1063" s="458" t="s">
        <v>298</v>
      </c>
      <c r="H1063" s="458"/>
    </row>
    <row r="1064" spans="1:8" ht="18.75" x14ac:dyDescent="0.3">
      <c r="A1064" s="459" t="s">
        <v>6</v>
      </c>
      <c r="B1064" s="378"/>
      <c r="C1064" s="378"/>
      <c r="D1064" s="378"/>
      <c r="E1064" s="378"/>
      <c r="F1064" s="378"/>
      <c r="G1064" s="378"/>
      <c r="H1064" s="460"/>
    </row>
    <row r="1065" spans="1:8" ht="18.75" x14ac:dyDescent="0.3">
      <c r="A1065" s="461" t="s">
        <v>7</v>
      </c>
      <c r="B1065" s="410"/>
      <c r="C1065" s="410"/>
      <c r="D1065" s="410"/>
      <c r="E1065" s="410"/>
      <c r="F1065" s="410"/>
      <c r="G1065" s="410"/>
      <c r="H1065" s="462"/>
    </row>
    <row r="1066" spans="1:8" x14ac:dyDescent="0.25">
      <c r="A1066" s="463" t="s">
        <v>8</v>
      </c>
      <c r="B1066" s="464" t="s">
        <v>9</v>
      </c>
      <c r="C1066" s="465" t="s">
        <v>28</v>
      </c>
      <c r="D1066" s="465" t="s">
        <v>27</v>
      </c>
      <c r="E1066" s="465" t="s">
        <v>29</v>
      </c>
      <c r="F1066" s="468" t="s">
        <v>30</v>
      </c>
      <c r="G1066" s="465" t="s">
        <v>31</v>
      </c>
      <c r="H1066" s="471" t="s">
        <v>20</v>
      </c>
    </row>
    <row r="1067" spans="1:8" x14ac:dyDescent="0.25">
      <c r="A1067" s="463"/>
      <c r="B1067" s="464"/>
      <c r="C1067" s="466"/>
      <c r="D1067" s="466"/>
      <c r="E1067" s="466"/>
      <c r="F1067" s="469"/>
      <c r="G1067" s="466"/>
      <c r="H1067" s="472"/>
    </row>
    <row r="1068" spans="1:8" x14ac:dyDescent="0.25">
      <c r="A1068" s="463"/>
      <c r="B1068" s="464"/>
      <c r="C1068" s="467"/>
      <c r="D1068" s="467"/>
      <c r="E1068" s="467"/>
      <c r="F1068" s="470"/>
      <c r="G1068" s="467"/>
      <c r="H1068" s="473"/>
    </row>
    <row r="1069" spans="1:8" ht="18.75" x14ac:dyDescent="0.3">
      <c r="A1069" s="1">
        <v>1</v>
      </c>
      <c r="B1069" s="2" t="s">
        <v>11</v>
      </c>
      <c r="C1069" s="23">
        <v>3.75</v>
      </c>
      <c r="D1069" s="17">
        <v>3.5</v>
      </c>
      <c r="E1069" s="17">
        <v>3</v>
      </c>
      <c r="F1069" s="23">
        <v>27</v>
      </c>
      <c r="G1069" s="79">
        <f>SUM(C1069:F1069)</f>
        <v>37.25</v>
      </c>
      <c r="H1069" s="80" t="str">
        <f>IF(G1069&gt;=91,"A1",IF(G1069&gt;=81,"A2",IF(G1069&gt;=71,"B1",IF(G1069&gt;=61,"B2",IF(G1069&gt;=51,"C1",IF(G1069&gt;=41,"C2",IF(G1069&gt;=33,"D","E")))))))</f>
        <v>D</v>
      </c>
    </row>
    <row r="1070" spans="1:8" ht="18.75" x14ac:dyDescent="0.3">
      <c r="A1070" s="1">
        <v>2</v>
      </c>
      <c r="B1070" s="2" t="s">
        <v>12</v>
      </c>
      <c r="C1070" s="143">
        <v>6.75</v>
      </c>
      <c r="D1070" s="17">
        <v>3.5</v>
      </c>
      <c r="E1070" s="17">
        <v>3</v>
      </c>
      <c r="F1070" s="17">
        <v>36.5</v>
      </c>
      <c r="G1070" s="79">
        <f t="shared" ref="G1070:G1074" si="63">SUM(C1070:F1070)</f>
        <v>49.75</v>
      </c>
      <c r="H1070" s="80" t="str">
        <f t="shared" ref="H1070:H1073" si="64">IF(G1070&gt;=91,"A1",IF(G1070&gt;=81,"A2",IF(G1070&gt;=71,"B1",IF(G1070&gt;=61,"B2",IF(G1070&gt;=51,"C1",IF(G1070&gt;=41,"C2",IF(G1070&gt;=33,"D","E")))))))</f>
        <v>C2</v>
      </c>
    </row>
    <row r="1071" spans="1:8" ht="18.75" x14ac:dyDescent="0.3">
      <c r="A1071" s="1">
        <v>3</v>
      </c>
      <c r="B1071" s="2" t="s">
        <v>13</v>
      </c>
      <c r="C1071" s="17">
        <v>3.5</v>
      </c>
      <c r="D1071" s="17">
        <v>3.5</v>
      </c>
      <c r="E1071" s="17">
        <v>3</v>
      </c>
      <c r="F1071" s="17">
        <v>21</v>
      </c>
      <c r="G1071" s="79">
        <f t="shared" si="63"/>
        <v>31</v>
      </c>
      <c r="H1071" s="80" t="str">
        <f t="shared" si="64"/>
        <v>E</v>
      </c>
    </row>
    <row r="1072" spans="1:8" ht="18.75" x14ac:dyDescent="0.3">
      <c r="A1072" s="1">
        <v>4</v>
      </c>
      <c r="B1072" s="2" t="s">
        <v>23</v>
      </c>
      <c r="C1072" s="17">
        <v>7.75</v>
      </c>
      <c r="D1072" s="17">
        <v>4</v>
      </c>
      <c r="E1072" s="17">
        <v>3</v>
      </c>
      <c r="F1072" s="17">
        <v>47</v>
      </c>
      <c r="G1072" s="79">
        <f t="shared" si="63"/>
        <v>61.75</v>
      </c>
      <c r="H1072" s="80" t="str">
        <f t="shared" si="64"/>
        <v>B2</v>
      </c>
    </row>
    <row r="1073" spans="1:8" ht="18.75" x14ac:dyDescent="0.3">
      <c r="A1073" s="1">
        <v>5</v>
      </c>
      <c r="B1073" s="2" t="s">
        <v>26</v>
      </c>
      <c r="C1073" s="114">
        <v>5.5</v>
      </c>
      <c r="D1073" s="17">
        <v>4</v>
      </c>
      <c r="E1073" s="17">
        <v>4</v>
      </c>
      <c r="F1073" s="17">
        <v>42.5</v>
      </c>
      <c r="G1073" s="79">
        <f t="shared" si="63"/>
        <v>56</v>
      </c>
      <c r="H1073" s="80" t="str">
        <f t="shared" si="64"/>
        <v>C1</v>
      </c>
    </row>
    <row r="1074" spans="1:8" ht="18.75" x14ac:dyDescent="0.3">
      <c r="A1074" s="1">
        <v>6</v>
      </c>
      <c r="B1074" s="3" t="s">
        <v>14</v>
      </c>
      <c r="C1074" s="17"/>
      <c r="D1074" s="17"/>
      <c r="E1074" s="17"/>
      <c r="F1074" s="17">
        <v>36.5</v>
      </c>
      <c r="G1074" s="79">
        <f t="shared" si="63"/>
        <v>36.5</v>
      </c>
      <c r="H1074" s="80"/>
    </row>
    <row r="1075" spans="1:8" ht="18.75" x14ac:dyDescent="0.3">
      <c r="A1075" s="1">
        <v>7</v>
      </c>
      <c r="B1075" s="2" t="s">
        <v>21</v>
      </c>
      <c r="C1075" s="25"/>
      <c r="D1075" s="25"/>
      <c r="E1075" s="25"/>
      <c r="F1075" s="30">
        <v>25</v>
      </c>
      <c r="G1075" s="79"/>
      <c r="H1075" s="80"/>
    </row>
    <row r="1076" spans="1:8" ht="18.75" x14ac:dyDescent="0.3">
      <c r="A1076" s="1">
        <v>8</v>
      </c>
      <c r="B1076" s="11" t="s">
        <v>22</v>
      </c>
      <c r="C1076" s="26"/>
      <c r="D1076" s="26"/>
      <c r="E1076" s="26"/>
      <c r="F1076" s="31">
        <v>31</v>
      </c>
      <c r="G1076" s="79"/>
      <c r="H1076" s="80"/>
    </row>
    <row r="1077" spans="1:8" ht="18.75" x14ac:dyDescent="0.3">
      <c r="A1077" s="1">
        <v>9</v>
      </c>
      <c r="B1077" s="11" t="s">
        <v>34</v>
      </c>
      <c r="C1077" s="26"/>
      <c r="D1077" s="26"/>
      <c r="E1077" s="26"/>
      <c r="F1077" s="31">
        <v>0</v>
      </c>
      <c r="G1077" s="79"/>
      <c r="H1077" s="80"/>
    </row>
    <row r="1078" spans="1:8" ht="18.75" x14ac:dyDescent="0.3">
      <c r="A1078" s="4" t="s">
        <v>10</v>
      </c>
      <c r="B1078" s="5"/>
      <c r="C1078" s="10"/>
      <c r="D1078" s="10"/>
      <c r="E1078" s="10"/>
      <c r="F1078" s="32"/>
      <c r="G1078" s="81">
        <f>SUM(G1069:G1074)</f>
        <v>272.25</v>
      </c>
      <c r="H1078" s="82"/>
    </row>
    <row r="1079" spans="1:8" ht="18.75" x14ac:dyDescent="0.3">
      <c r="A1079" s="4" t="s">
        <v>15</v>
      </c>
      <c r="B1079" s="5"/>
      <c r="C1079" s="10"/>
      <c r="D1079" s="10"/>
      <c r="E1079" s="10"/>
      <c r="F1079" s="32"/>
      <c r="G1079" s="83">
        <f>G1078*100/550</f>
        <v>49.5</v>
      </c>
      <c r="H1079" s="82" t="str">
        <f t="shared" ref="H1079" si="65">IF(G1079&gt;=91,"A1",IF(G1079&gt;=81,"A2",IF(G1079&gt;=71,"B1",IF(G1079&gt;=61,"B2",IF(G1079&gt;=51,"C1",IF(G1079&gt;=41,"C2",IF(G1079&gt;=33,"D","E")))))))</f>
        <v>C2</v>
      </c>
    </row>
    <row r="1080" spans="1:8" ht="18.75" x14ac:dyDescent="0.25">
      <c r="A1080" s="474" t="s">
        <v>461</v>
      </c>
      <c r="B1080" s="475"/>
      <c r="C1080" s="475"/>
      <c r="D1080" s="475"/>
      <c r="E1080" s="475"/>
      <c r="F1080" s="475"/>
      <c r="G1080" s="475"/>
      <c r="H1080" s="476"/>
    </row>
    <row r="1081" spans="1:8" ht="18.75" x14ac:dyDescent="0.25">
      <c r="A1081" s="477" t="s">
        <v>376</v>
      </c>
      <c r="B1081" s="478"/>
      <c r="C1081" s="478"/>
      <c r="D1081" s="478"/>
      <c r="E1081" s="478"/>
      <c r="F1081" s="478"/>
      <c r="G1081" s="478"/>
      <c r="H1081" s="479"/>
    </row>
    <row r="1082" spans="1:8" ht="18.75" x14ac:dyDescent="0.3">
      <c r="A1082" s="423" t="s">
        <v>377</v>
      </c>
      <c r="B1082" s="424"/>
      <c r="C1082" s="424"/>
      <c r="D1082" s="424"/>
      <c r="E1082" s="424"/>
      <c r="F1082" s="424"/>
      <c r="G1082" s="424"/>
      <c r="H1082" s="425"/>
    </row>
    <row r="1083" spans="1:8" ht="18.75" x14ac:dyDescent="0.3">
      <c r="A1083" s="423" t="s">
        <v>378</v>
      </c>
      <c r="B1083" s="424"/>
      <c r="C1083" s="424"/>
      <c r="D1083" s="424"/>
      <c r="E1083" s="424"/>
      <c r="F1083" s="451"/>
      <c r="G1083" s="452" t="s">
        <v>379</v>
      </c>
      <c r="H1083" s="425"/>
    </row>
    <row r="1084" spans="1:8" ht="18.75" x14ac:dyDescent="0.3">
      <c r="A1084" s="426" t="s">
        <v>380</v>
      </c>
      <c r="B1084" s="427"/>
      <c r="C1084" s="427"/>
      <c r="D1084" s="427"/>
      <c r="E1084" s="427"/>
      <c r="F1084" s="453"/>
      <c r="G1084" s="454" t="s">
        <v>402</v>
      </c>
      <c r="H1084" s="455"/>
    </row>
    <row r="1085" spans="1:8" ht="18.75" x14ac:dyDescent="0.3">
      <c r="A1085" s="423" t="s">
        <v>381</v>
      </c>
      <c r="B1085" s="424"/>
      <c r="C1085" s="424"/>
      <c r="D1085" s="424"/>
      <c r="E1085" s="424"/>
      <c r="F1085" s="451"/>
      <c r="G1085" s="452"/>
      <c r="H1085" s="425"/>
    </row>
    <row r="1086" spans="1:8" ht="18.75" x14ac:dyDescent="0.3">
      <c r="A1086" s="423" t="s">
        <v>378</v>
      </c>
      <c r="B1086" s="424"/>
      <c r="C1086" s="424"/>
      <c r="D1086" s="424"/>
      <c r="E1086" s="424"/>
      <c r="F1086" s="451"/>
      <c r="G1086" s="452" t="s">
        <v>379</v>
      </c>
      <c r="H1086" s="425"/>
    </row>
    <row r="1087" spans="1:8" ht="18.75" x14ac:dyDescent="0.3">
      <c r="A1087" s="426" t="s">
        <v>382</v>
      </c>
      <c r="B1087" s="427"/>
      <c r="C1087" s="427"/>
      <c r="D1087" s="427"/>
      <c r="E1087" s="427"/>
      <c r="F1087" s="453"/>
      <c r="G1087" s="452" t="s">
        <v>407</v>
      </c>
      <c r="H1087" s="425"/>
    </row>
    <row r="1088" spans="1:8" ht="18.75" x14ac:dyDescent="0.3">
      <c r="A1088" s="426" t="s">
        <v>383</v>
      </c>
      <c r="B1088" s="427"/>
      <c r="C1088" s="427"/>
      <c r="D1088" s="427"/>
      <c r="E1088" s="427"/>
      <c r="F1088" s="453"/>
      <c r="G1088" s="454" t="s">
        <v>402</v>
      </c>
      <c r="H1088" s="455"/>
    </row>
    <row r="1089" spans="1:8" ht="18.75" x14ac:dyDescent="0.3">
      <c r="A1089" s="426" t="s">
        <v>384</v>
      </c>
      <c r="B1089" s="427"/>
      <c r="C1089" s="427"/>
      <c r="D1089" s="427"/>
      <c r="E1089" s="427"/>
      <c r="F1089" s="427"/>
      <c r="G1089" s="454" t="s">
        <v>402</v>
      </c>
      <c r="H1089" s="455"/>
    </row>
    <row r="1090" spans="1:8" ht="18.75" x14ac:dyDescent="0.3">
      <c r="A1090" s="426" t="s">
        <v>385</v>
      </c>
      <c r="B1090" s="427"/>
      <c r="C1090" s="427"/>
      <c r="D1090" s="427"/>
      <c r="E1090" s="427"/>
      <c r="F1090" s="427"/>
      <c r="G1090" s="454" t="s">
        <v>397</v>
      </c>
      <c r="H1090" s="455"/>
    </row>
    <row r="1091" spans="1:8" ht="18.75" x14ac:dyDescent="0.3">
      <c r="A1091" s="423" t="s">
        <v>386</v>
      </c>
      <c r="B1091" s="424"/>
      <c r="C1091" s="424"/>
      <c r="D1091" s="424"/>
      <c r="E1091" s="424"/>
      <c r="F1091" s="424"/>
      <c r="G1091" s="424"/>
      <c r="H1091" s="425"/>
    </row>
    <row r="1092" spans="1:8" ht="18.75" x14ac:dyDescent="0.3">
      <c r="A1092" s="423" t="s">
        <v>378</v>
      </c>
      <c r="B1092" s="424"/>
      <c r="C1092" s="424"/>
      <c r="D1092" s="424"/>
      <c r="E1092" s="424"/>
      <c r="F1092" s="424"/>
      <c r="G1092" s="424"/>
      <c r="H1092" s="425"/>
    </row>
    <row r="1093" spans="1:8" ht="18.75" x14ac:dyDescent="0.3">
      <c r="A1093" s="426" t="s">
        <v>387</v>
      </c>
      <c r="B1093" s="427"/>
      <c r="C1093" s="428" t="s">
        <v>451</v>
      </c>
      <c r="D1093" s="428"/>
      <c r="E1093" s="428"/>
      <c r="F1093" s="428"/>
      <c r="G1093" s="428"/>
      <c r="H1093" s="429"/>
    </row>
    <row r="1094" spans="1:8" ht="18.75" x14ac:dyDescent="0.3">
      <c r="A1094" s="430" t="s">
        <v>388</v>
      </c>
      <c r="B1094" s="431"/>
      <c r="C1094" s="432"/>
      <c r="D1094" s="432"/>
      <c r="E1094" s="432"/>
      <c r="F1094" s="432"/>
      <c r="G1094" s="432"/>
      <c r="H1094" s="433"/>
    </row>
    <row r="1095" spans="1:8" ht="18.75" x14ac:dyDescent="0.3">
      <c r="A1095" s="434" t="s">
        <v>389</v>
      </c>
      <c r="B1095" s="435"/>
      <c r="C1095" s="435"/>
      <c r="D1095" s="435"/>
      <c r="E1095" s="90"/>
      <c r="F1095" s="91"/>
      <c r="G1095" s="106" t="s">
        <v>390</v>
      </c>
      <c r="H1095" s="92"/>
    </row>
    <row r="1096" spans="1:8" ht="37.5" x14ac:dyDescent="0.25">
      <c r="A1096" s="436" t="s">
        <v>391</v>
      </c>
      <c r="B1096" s="437"/>
      <c r="C1096" s="110" t="s">
        <v>20</v>
      </c>
      <c r="D1096" s="438" t="s">
        <v>391</v>
      </c>
      <c r="E1096" s="437"/>
      <c r="F1096" s="110" t="s">
        <v>20</v>
      </c>
      <c r="G1096" s="113" t="s">
        <v>392</v>
      </c>
      <c r="H1096" s="111" t="s">
        <v>20</v>
      </c>
    </row>
    <row r="1097" spans="1:8" ht="18.75" x14ac:dyDescent="0.3">
      <c r="A1097" s="439" t="s">
        <v>393</v>
      </c>
      <c r="B1097" s="440"/>
      <c r="C1097" s="107" t="s">
        <v>394</v>
      </c>
      <c r="D1097" s="441" t="s">
        <v>395</v>
      </c>
      <c r="E1097" s="440"/>
      <c r="F1097" s="107" t="s">
        <v>396</v>
      </c>
      <c r="G1097" s="112">
        <v>3</v>
      </c>
      <c r="H1097" s="97" t="s">
        <v>397</v>
      </c>
    </row>
    <row r="1098" spans="1:8" ht="18.75" x14ac:dyDescent="0.3">
      <c r="A1098" s="439" t="s">
        <v>398</v>
      </c>
      <c r="B1098" s="440"/>
      <c r="C1098" s="107" t="s">
        <v>399</v>
      </c>
      <c r="D1098" s="441" t="s">
        <v>400</v>
      </c>
      <c r="E1098" s="440"/>
      <c r="F1098" s="107" t="s">
        <v>401</v>
      </c>
      <c r="G1098" s="112">
        <v>2</v>
      </c>
      <c r="H1098" s="97" t="s">
        <v>402</v>
      </c>
    </row>
    <row r="1099" spans="1:8" ht="18.75" x14ac:dyDescent="0.3">
      <c r="A1099" s="439" t="s">
        <v>403</v>
      </c>
      <c r="B1099" s="440"/>
      <c r="C1099" s="107" t="s">
        <v>404</v>
      </c>
      <c r="D1099" s="441" t="s">
        <v>405</v>
      </c>
      <c r="E1099" s="440"/>
      <c r="F1099" s="107" t="s">
        <v>406</v>
      </c>
      <c r="G1099" s="112">
        <v>1</v>
      </c>
      <c r="H1099" s="97" t="s">
        <v>407</v>
      </c>
    </row>
    <row r="1100" spans="1:8" ht="18.75" x14ac:dyDescent="0.3">
      <c r="A1100" s="442" t="s">
        <v>408</v>
      </c>
      <c r="B1100" s="443"/>
      <c r="C1100" s="107" t="s">
        <v>409</v>
      </c>
      <c r="D1100" s="444" t="s">
        <v>410</v>
      </c>
      <c r="E1100" s="445"/>
      <c r="F1100" s="98" t="s">
        <v>411</v>
      </c>
      <c r="G1100" s="99"/>
      <c r="H1100" s="100"/>
    </row>
    <row r="1101" spans="1:8" ht="19.5" thickBot="1" x14ac:dyDescent="0.35">
      <c r="A1101" s="446" t="s">
        <v>413</v>
      </c>
      <c r="B1101" s="447"/>
      <c r="C1101" s="448" t="s">
        <v>33</v>
      </c>
      <c r="D1101" s="449"/>
      <c r="E1101" s="449"/>
      <c r="F1101" s="449"/>
      <c r="G1101" s="448" t="s">
        <v>17</v>
      </c>
      <c r="H1101" s="450"/>
    </row>
    <row r="1103" spans="1:8" ht="15.75" thickBot="1" x14ac:dyDescent="0.3"/>
    <row r="1104" spans="1:8" ht="22.5" x14ac:dyDescent="0.3">
      <c r="A1104" s="480" t="s">
        <v>0</v>
      </c>
      <c r="B1104" s="481"/>
      <c r="C1104" s="481"/>
      <c r="D1104" s="481"/>
      <c r="E1104" s="481"/>
      <c r="F1104" s="481"/>
      <c r="G1104" s="481"/>
      <c r="H1104" s="482"/>
    </row>
    <row r="1105" spans="1:8" ht="15.75" x14ac:dyDescent="0.25">
      <c r="A1105" s="483" t="s">
        <v>1</v>
      </c>
      <c r="B1105" s="484"/>
      <c r="C1105" s="484"/>
      <c r="D1105" s="484"/>
      <c r="E1105" s="484"/>
      <c r="F1105" s="484"/>
      <c r="G1105" s="484"/>
      <c r="H1105" s="485"/>
    </row>
    <row r="1106" spans="1:8" ht="18.75" x14ac:dyDescent="0.3">
      <c r="A1106" s="486" t="s">
        <v>2</v>
      </c>
      <c r="B1106" s="487"/>
      <c r="C1106" s="487"/>
      <c r="D1106" s="487"/>
      <c r="E1106" s="487"/>
      <c r="F1106" s="487"/>
      <c r="G1106" s="487"/>
      <c r="H1106" s="488"/>
    </row>
    <row r="1107" spans="1:8" ht="15.75" x14ac:dyDescent="0.25">
      <c r="A1107" s="483" t="s">
        <v>24</v>
      </c>
      <c r="B1107" s="484"/>
      <c r="C1107" s="484"/>
      <c r="D1107" s="484"/>
      <c r="E1107" s="484"/>
      <c r="F1107" s="484"/>
      <c r="G1107" s="484"/>
      <c r="H1107" s="485"/>
    </row>
    <row r="1108" spans="1:8" ht="18.75" x14ac:dyDescent="0.3">
      <c r="A1108" s="486" t="s">
        <v>412</v>
      </c>
      <c r="B1108" s="487"/>
      <c r="C1108" s="487"/>
      <c r="D1108" s="487"/>
      <c r="E1108" s="487"/>
      <c r="F1108" s="487"/>
      <c r="G1108" s="487"/>
      <c r="H1108" s="488"/>
    </row>
    <row r="1109" spans="1:8" ht="16.5" x14ac:dyDescent="0.3">
      <c r="A1109" s="456" t="s">
        <v>3</v>
      </c>
      <c r="B1109" s="456"/>
      <c r="C1109" s="489" t="s">
        <v>343</v>
      </c>
      <c r="D1109" s="489"/>
      <c r="E1109" s="456"/>
      <c r="F1109" s="456"/>
      <c r="G1109" s="490"/>
      <c r="H1109" s="490"/>
    </row>
    <row r="1110" spans="1:8" ht="16.5" x14ac:dyDescent="0.3">
      <c r="A1110" s="456" t="s">
        <v>4</v>
      </c>
      <c r="B1110" s="456"/>
      <c r="C1110" s="491" t="s">
        <v>436</v>
      </c>
      <c r="D1110" s="491"/>
      <c r="E1110" s="492" t="s">
        <v>25</v>
      </c>
      <c r="F1110" s="492"/>
      <c r="G1110" s="492">
        <v>25</v>
      </c>
      <c r="H1110" s="492"/>
    </row>
    <row r="1111" spans="1:8" ht="16.5" x14ac:dyDescent="0.3">
      <c r="A1111" s="456" t="s">
        <v>5</v>
      </c>
      <c r="B1111" s="456"/>
      <c r="C1111" s="491" t="s">
        <v>303</v>
      </c>
      <c r="D1111" s="491"/>
      <c r="E1111" s="456"/>
      <c r="F1111" s="456"/>
      <c r="G1111" s="456"/>
      <c r="H1111" s="456"/>
    </row>
    <row r="1112" spans="1:8" ht="16.5" x14ac:dyDescent="0.3">
      <c r="A1112" s="456" t="s">
        <v>18</v>
      </c>
      <c r="B1112" s="456"/>
      <c r="C1112" s="457" t="s">
        <v>307</v>
      </c>
      <c r="D1112" s="457"/>
      <c r="E1112" s="456" t="s">
        <v>32</v>
      </c>
      <c r="F1112" s="456"/>
      <c r="G1112" s="458" t="s">
        <v>306</v>
      </c>
      <c r="H1112" s="458"/>
    </row>
    <row r="1113" spans="1:8" ht="18.75" x14ac:dyDescent="0.3">
      <c r="A1113" s="459" t="s">
        <v>6</v>
      </c>
      <c r="B1113" s="378"/>
      <c r="C1113" s="378"/>
      <c r="D1113" s="378"/>
      <c r="E1113" s="378"/>
      <c r="F1113" s="378"/>
      <c r="G1113" s="378"/>
      <c r="H1113" s="460"/>
    </row>
    <row r="1114" spans="1:8" ht="18.75" x14ac:dyDescent="0.3">
      <c r="A1114" s="461" t="s">
        <v>7</v>
      </c>
      <c r="B1114" s="410"/>
      <c r="C1114" s="410"/>
      <c r="D1114" s="410"/>
      <c r="E1114" s="410"/>
      <c r="F1114" s="410"/>
      <c r="G1114" s="410"/>
      <c r="H1114" s="462"/>
    </row>
    <row r="1115" spans="1:8" x14ac:dyDescent="0.25">
      <c r="A1115" s="463" t="s">
        <v>8</v>
      </c>
      <c r="B1115" s="464" t="s">
        <v>9</v>
      </c>
      <c r="C1115" s="465" t="s">
        <v>28</v>
      </c>
      <c r="D1115" s="465" t="s">
        <v>27</v>
      </c>
      <c r="E1115" s="465" t="s">
        <v>29</v>
      </c>
      <c r="F1115" s="468" t="s">
        <v>30</v>
      </c>
      <c r="G1115" s="465" t="s">
        <v>31</v>
      </c>
      <c r="H1115" s="471" t="s">
        <v>20</v>
      </c>
    </row>
    <row r="1116" spans="1:8" x14ac:dyDescent="0.25">
      <c r="A1116" s="463"/>
      <c r="B1116" s="464"/>
      <c r="C1116" s="466"/>
      <c r="D1116" s="466"/>
      <c r="E1116" s="466"/>
      <c r="F1116" s="469"/>
      <c r="G1116" s="466"/>
      <c r="H1116" s="472"/>
    </row>
    <row r="1117" spans="1:8" x14ac:dyDescent="0.25">
      <c r="A1117" s="463"/>
      <c r="B1117" s="464"/>
      <c r="C1117" s="467"/>
      <c r="D1117" s="467"/>
      <c r="E1117" s="467"/>
      <c r="F1117" s="470"/>
      <c r="G1117" s="467"/>
      <c r="H1117" s="473"/>
    </row>
    <row r="1118" spans="1:8" ht="18.75" x14ac:dyDescent="0.3">
      <c r="A1118" s="1">
        <v>1</v>
      </c>
      <c r="B1118" s="2" t="s">
        <v>11</v>
      </c>
      <c r="C1118" s="23">
        <v>9</v>
      </c>
      <c r="D1118" s="17">
        <v>4.5</v>
      </c>
      <c r="E1118" s="17">
        <v>5</v>
      </c>
      <c r="F1118" s="23">
        <v>62</v>
      </c>
      <c r="G1118" s="79">
        <f>SUM(C1118:F1118)</f>
        <v>80.5</v>
      </c>
      <c r="H1118" s="80" t="str">
        <f>IF(G1118&gt;=91,"A1",IF(G1118&gt;=81,"A2",IF(G1118&gt;=71,"B1",IF(G1118&gt;=61,"B2",IF(G1118&gt;=51,"C1",IF(G1118&gt;=41,"C2",IF(G1118&gt;=33,"D","E")))))))</f>
        <v>B1</v>
      </c>
    </row>
    <row r="1119" spans="1:8" ht="18.75" x14ac:dyDescent="0.3">
      <c r="A1119" s="1">
        <v>2</v>
      </c>
      <c r="B1119" s="2" t="s">
        <v>12</v>
      </c>
      <c r="C1119" s="143">
        <v>7.25</v>
      </c>
      <c r="D1119" s="17">
        <v>4.5</v>
      </c>
      <c r="E1119" s="17">
        <v>5</v>
      </c>
      <c r="F1119" s="17">
        <v>68.5</v>
      </c>
      <c r="G1119" s="79">
        <f t="shared" ref="G1119:G1123" si="66">SUM(C1119:F1119)</f>
        <v>85.25</v>
      </c>
      <c r="H1119" s="80" t="str">
        <f t="shared" ref="H1119:H1122" si="67">IF(G1119&gt;=91,"A1",IF(G1119&gt;=81,"A2",IF(G1119&gt;=71,"B1",IF(G1119&gt;=61,"B2",IF(G1119&gt;=51,"C1",IF(G1119&gt;=41,"C2",IF(G1119&gt;=33,"D","E")))))))</f>
        <v>A2</v>
      </c>
    </row>
    <row r="1120" spans="1:8" ht="18.75" x14ac:dyDescent="0.3">
      <c r="A1120" s="1">
        <v>3</v>
      </c>
      <c r="B1120" s="2" t="s">
        <v>13</v>
      </c>
      <c r="C1120" s="17">
        <v>9</v>
      </c>
      <c r="D1120" s="17">
        <v>4.5</v>
      </c>
      <c r="E1120" s="17">
        <v>5</v>
      </c>
      <c r="F1120" s="17">
        <v>63.5</v>
      </c>
      <c r="G1120" s="79">
        <f t="shared" si="66"/>
        <v>82</v>
      </c>
      <c r="H1120" s="80" t="str">
        <f t="shared" si="67"/>
        <v>A2</v>
      </c>
    </row>
    <row r="1121" spans="1:8" ht="18.75" x14ac:dyDescent="0.3">
      <c r="A1121" s="1">
        <v>4</v>
      </c>
      <c r="B1121" s="2" t="s">
        <v>23</v>
      </c>
      <c r="C1121" s="17">
        <v>8.5</v>
      </c>
      <c r="D1121" s="17">
        <v>4</v>
      </c>
      <c r="E1121" s="17">
        <v>4</v>
      </c>
      <c r="F1121" s="17">
        <v>64.5</v>
      </c>
      <c r="G1121" s="79">
        <f t="shared" si="66"/>
        <v>81</v>
      </c>
      <c r="H1121" s="80" t="str">
        <f t="shared" si="67"/>
        <v>A2</v>
      </c>
    </row>
    <row r="1122" spans="1:8" ht="18.75" x14ac:dyDescent="0.3">
      <c r="A1122" s="1">
        <v>5</v>
      </c>
      <c r="B1122" s="2" t="s">
        <v>26</v>
      </c>
      <c r="C1122" s="114">
        <v>9</v>
      </c>
      <c r="D1122" s="17">
        <v>5</v>
      </c>
      <c r="E1122" s="17">
        <v>5</v>
      </c>
      <c r="F1122" s="17">
        <v>74.5</v>
      </c>
      <c r="G1122" s="79">
        <f t="shared" si="66"/>
        <v>93.5</v>
      </c>
      <c r="H1122" s="80" t="str">
        <f t="shared" si="67"/>
        <v>A1</v>
      </c>
    </row>
    <row r="1123" spans="1:8" ht="18.75" x14ac:dyDescent="0.3">
      <c r="A1123" s="1">
        <v>6</v>
      </c>
      <c r="B1123" s="3" t="s">
        <v>14</v>
      </c>
      <c r="C1123" s="17"/>
      <c r="D1123" s="17"/>
      <c r="E1123" s="17"/>
      <c r="F1123" s="17">
        <v>48</v>
      </c>
      <c r="G1123" s="79">
        <f t="shared" si="66"/>
        <v>48</v>
      </c>
      <c r="H1123" s="80"/>
    </row>
    <row r="1124" spans="1:8" ht="18.75" x14ac:dyDescent="0.3">
      <c r="A1124" s="1">
        <v>7</v>
      </c>
      <c r="B1124" s="2" t="s">
        <v>21</v>
      </c>
      <c r="C1124" s="25"/>
      <c r="D1124" s="25"/>
      <c r="E1124" s="25"/>
      <c r="F1124" s="30">
        <v>40</v>
      </c>
      <c r="G1124" s="79"/>
      <c r="H1124" s="80"/>
    </row>
    <row r="1125" spans="1:8" ht="18.75" x14ac:dyDescent="0.3">
      <c r="A1125" s="1">
        <v>8</v>
      </c>
      <c r="B1125" s="11" t="s">
        <v>22</v>
      </c>
      <c r="C1125" s="26"/>
      <c r="D1125" s="26"/>
      <c r="E1125" s="26"/>
      <c r="F1125" s="31">
        <v>45.5</v>
      </c>
      <c r="G1125" s="79"/>
      <c r="H1125" s="80"/>
    </row>
    <row r="1126" spans="1:8" ht="18.75" x14ac:dyDescent="0.3">
      <c r="A1126" s="1">
        <v>9</v>
      </c>
      <c r="B1126" s="11" t="s">
        <v>34</v>
      </c>
      <c r="C1126" s="26"/>
      <c r="D1126" s="26"/>
      <c r="E1126" s="26"/>
      <c r="F1126" s="31">
        <v>40</v>
      </c>
      <c r="G1126" s="79"/>
      <c r="H1126" s="80"/>
    </row>
    <row r="1127" spans="1:8" ht="18.75" x14ac:dyDescent="0.3">
      <c r="A1127" s="4" t="s">
        <v>10</v>
      </c>
      <c r="B1127" s="5"/>
      <c r="C1127" s="10"/>
      <c r="D1127" s="10"/>
      <c r="E1127" s="10"/>
      <c r="F1127" s="32"/>
      <c r="G1127" s="81">
        <f>SUM(G1118:G1123)</f>
        <v>470.25</v>
      </c>
      <c r="H1127" s="82"/>
    </row>
    <row r="1128" spans="1:8" ht="18.75" x14ac:dyDescent="0.3">
      <c r="A1128" s="4" t="s">
        <v>15</v>
      </c>
      <c r="B1128" s="5"/>
      <c r="C1128" s="10"/>
      <c r="D1128" s="10"/>
      <c r="E1128" s="10"/>
      <c r="F1128" s="32"/>
      <c r="G1128" s="83">
        <f>G1127*100/550</f>
        <v>85.5</v>
      </c>
      <c r="H1128" s="82" t="str">
        <f t="shared" ref="H1128" si="68">IF(G1128&gt;=91,"A1",IF(G1128&gt;=81,"A2",IF(G1128&gt;=71,"B1",IF(G1128&gt;=61,"B2",IF(G1128&gt;=51,"C1",IF(G1128&gt;=41,"C2",IF(G1128&gt;=33,"D","E")))))))</f>
        <v>A2</v>
      </c>
    </row>
    <row r="1129" spans="1:8" ht="18.75" x14ac:dyDescent="0.25">
      <c r="A1129" s="474" t="s">
        <v>462</v>
      </c>
      <c r="B1129" s="475"/>
      <c r="C1129" s="475"/>
      <c r="D1129" s="475"/>
      <c r="E1129" s="475"/>
      <c r="F1129" s="475"/>
      <c r="G1129" s="475"/>
      <c r="H1129" s="476"/>
    </row>
    <row r="1130" spans="1:8" ht="18.75" x14ac:dyDescent="0.25">
      <c r="A1130" s="477" t="s">
        <v>376</v>
      </c>
      <c r="B1130" s="478"/>
      <c r="C1130" s="478"/>
      <c r="D1130" s="478"/>
      <c r="E1130" s="478"/>
      <c r="F1130" s="478"/>
      <c r="G1130" s="478"/>
      <c r="H1130" s="479"/>
    </row>
    <row r="1131" spans="1:8" ht="18.75" x14ac:dyDescent="0.3">
      <c r="A1131" s="423" t="s">
        <v>377</v>
      </c>
      <c r="B1131" s="424"/>
      <c r="C1131" s="424"/>
      <c r="D1131" s="424"/>
      <c r="E1131" s="424"/>
      <c r="F1131" s="424"/>
      <c r="G1131" s="424"/>
      <c r="H1131" s="425"/>
    </row>
    <row r="1132" spans="1:8" ht="18.75" x14ac:dyDescent="0.3">
      <c r="A1132" s="423" t="s">
        <v>378</v>
      </c>
      <c r="B1132" s="424"/>
      <c r="C1132" s="424"/>
      <c r="D1132" s="424"/>
      <c r="E1132" s="424"/>
      <c r="F1132" s="451"/>
      <c r="G1132" s="452" t="s">
        <v>379</v>
      </c>
      <c r="H1132" s="425"/>
    </row>
    <row r="1133" spans="1:8" ht="18.75" x14ac:dyDescent="0.3">
      <c r="A1133" s="426" t="s">
        <v>380</v>
      </c>
      <c r="B1133" s="427"/>
      <c r="C1133" s="427"/>
      <c r="D1133" s="427"/>
      <c r="E1133" s="427"/>
      <c r="F1133" s="453"/>
      <c r="G1133" s="454" t="s">
        <v>402</v>
      </c>
      <c r="H1133" s="455"/>
    </row>
    <row r="1134" spans="1:8" ht="18.75" x14ac:dyDescent="0.3">
      <c r="A1134" s="423" t="s">
        <v>381</v>
      </c>
      <c r="B1134" s="424"/>
      <c r="C1134" s="424"/>
      <c r="D1134" s="424"/>
      <c r="E1134" s="424"/>
      <c r="F1134" s="451"/>
      <c r="G1134" s="452"/>
      <c r="H1134" s="425"/>
    </row>
    <row r="1135" spans="1:8" ht="18.75" x14ac:dyDescent="0.3">
      <c r="A1135" s="423" t="s">
        <v>378</v>
      </c>
      <c r="B1135" s="424"/>
      <c r="C1135" s="424"/>
      <c r="D1135" s="424"/>
      <c r="E1135" s="424"/>
      <c r="F1135" s="451"/>
      <c r="G1135" s="452" t="s">
        <v>379</v>
      </c>
      <c r="H1135" s="425"/>
    </row>
    <row r="1136" spans="1:8" ht="18.75" x14ac:dyDescent="0.3">
      <c r="A1136" s="426" t="s">
        <v>382</v>
      </c>
      <c r="B1136" s="427"/>
      <c r="C1136" s="427"/>
      <c r="D1136" s="427"/>
      <c r="E1136" s="427"/>
      <c r="F1136" s="453"/>
      <c r="G1136" s="452" t="s">
        <v>397</v>
      </c>
      <c r="H1136" s="425"/>
    </row>
    <row r="1137" spans="1:8" ht="18.75" x14ac:dyDescent="0.3">
      <c r="A1137" s="426" t="s">
        <v>383</v>
      </c>
      <c r="B1137" s="427"/>
      <c r="C1137" s="427"/>
      <c r="D1137" s="427"/>
      <c r="E1137" s="427"/>
      <c r="F1137" s="453"/>
      <c r="G1137" s="454" t="s">
        <v>397</v>
      </c>
      <c r="H1137" s="455"/>
    </row>
    <row r="1138" spans="1:8" ht="18.75" x14ac:dyDescent="0.3">
      <c r="A1138" s="426" t="s">
        <v>384</v>
      </c>
      <c r="B1138" s="427"/>
      <c r="C1138" s="427"/>
      <c r="D1138" s="427"/>
      <c r="E1138" s="427"/>
      <c r="F1138" s="427"/>
      <c r="G1138" s="454" t="s">
        <v>402</v>
      </c>
      <c r="H1138" s="455"/>
    </row>
    <row r="1139" spans="1:8" ht="18.75" x14ac:dyDescent="0.3">
      <c r="A1139" s="426" t="s">
        <v>385</v>
      </c>
      <c r="B1139" s="427"/>
      <c r="C1139" s="427"/>
      <c r="D1139" s="427"/>
      <c r="E1139" s="427"/>
      <c r="F1139" s="427"/>
      <c r="G1139" s="454" t="s">
        <v>397</v>
      </c>
      <c r="H1139" s="455"/>
    </row>
    <row r="1140" spans="1:8" ht="18.75" x14ac:dyDescent="0.3">
      <c r="A1140" s="423" t="s">
        <v>386</v>
      </c>
      <c r="B1140" s="424"/>
      <c r="C1140" s="424"/>
      <c r="D1140" s="424"/>
      <c r="E1140" s="424"/>
      <c r="F1140" s="424"/>
      <c r="G1140" s="424"/>
      <c r="H1140" s="425"/>
    </row>
    <row r="1141" spans="1:8" ht="18.75" x14ac:dyDescent="0.3">
      <c r="A1141" s="423" t="s">
        <v>378</v>
      </c>
      <c r="B1141" s="424"/>
      <c r="C1141" s="424"/>
      <c r="D1141" s="424"/>
      <c r="E1141" s="424"/>
      <c r="F1141" s="424"/>
      <c r="G1141" s="424"/>
      <c r="H1141" s="425"/>
    </row>
    <row r="1142" spans="1:8" ht="18.75" x14ac:dyDescent="0.3">
      <c r="A1142" s="426" t="s">
        <v>387</v>
      </c>
      <c r="B1142" s="427"/>
      <c r="C1142" s="428"/>
      <c r="D1142" s="428"/>
      <c r="E1142" s="428"/>
      <c r="F1142" s="428"/>
      <c r="G1142" s="428"/>
      <c r="H1142" s="429"/>
    </row>
    <row r="1143" spans="1:8" ht="18.75" x14ac:dyDescent="0.3">
      <c r="A1143" s="430" t="s">
        <v>388</v>
      </c>
      <c r="B1143" s="431"/>
      <c r="C1143" s="432"/>
      <c r="D1143" s="432"/>
      <c r="E1143" s="432"/>
      <c r="F1143" s="432"/>
      <c r="G1143" s="432"/>
      <c r="H1143" s="433"/>
    </row>
    <row r="1144" spans="1:8" ht="18.75" x14ac:dyDescent="0.3">
      <c r="A1144" s="434" t="s">
        <v>389</v>
      </c>
      <c r="B1144" s="435"/>
      <c r="C1144" s="435"/>
      <c r="D1144" s="435"/>
      <c r="E1144" s="90"/>
      <c r="F1144" s="91"/>
      <c r="G1144" s="106" t="s">
        <v>390</v>
      </c>
      <c r="H1144" s="92"/>
    </row>
    <row r="1145" spans="1:8" ht="37.5" x14ac:dyDescent="0.25">
      <c r="A1145" s="436" t="s">
        <v>391</v>
      </c>
      <c r="B1145" s="437"/>
      <c r="C1145" s="110" t="s">
        <v>20</v>
      </c>
      <c r="D1145" s="438" t="s">
        <v>391</v>
      </c>
      <c r="E1145" s="437"/>
      <c r="F1145" s="110" t="s">
        <v>20</v>
      </c>
      <c r="G1145" s="113" t="s">
        <v>392</v>
      </c>
      <c r="H1145" s="111" t="s">
        <v>20</v>
      </c>
    </row>
    <row r="1146" spans="1:8" ht="18.75" x14ac:dyDescent="0.3">
      <c r="A1146" s="439" t="s">
        <v>393</v>
      </c>
      <c r="B1146" s="440"/>
      <c r="C1146" s="107" t="s">
        <v>394</v>
      </c>
      <c r="D1146" s="441" t="s">
        <v>395</v>
      </c>
      <c r="E1146" s="440"/>
      <c r="F1146" s="107" t="s">
        <v>396</v>
      </c>
      <c r="G1146" s="112">
        <v>3</v>
      </c>
      <c r="H1146" s="97" t="s">
        <v>397</v>
      </c>
    </row>
    <row r="1147" spans="1:8" ht="18.75" x14ac:dyDescent="0.3">
      <c r="A1147" s="439" t="s">
        <v>398</v>
      </c>
      <c r="B1147" s="440"/>
      <c r="C1147" s="107" t="s">
        <v>399</v>
      </c>
      <c r="D1147" s="441" t="s">
        <v>400</v>
      </c>
      <c r="E1147" s="440"/>
      <c r="F1147" s="107" t="s">
        <v>401</v>
      </c>
      <c r="G1147" s="112">
        <v>2</v>
      </c>
      <c r="H1147" s="97" t="s">
        <v>402</v>
      </c>
    </row>
    <row r="1148" spans="1:8" ht="18.75" x14ac:dyDescent="0.3">
      <c r="A1148" s="439" t="s">
        <v>403</v>
      </c>
      <c r="B1148" s="440"/>
      <c r="C1148" s="107" t="s">
        <v>404</v>
      </c>
      <c r="D1148" s="441" t="s">
        <v>405</v>
      </c>
      <c r="E1148" s="440"/>
      <c r="F1148" s="107" t="s">
        <v>406</v>
      </c>
      <c r="G1148" s="112">
        <v>1</v>
      </c>
      <c r="H1148" s="97" t="s">
        <v>407</v>
      </c>
    </row>
    <row r="1149" spans="1:8" ht="18.75" x14ac:dyDescent="0.3">
      <c r="A1149" s="442" t="s">
        <v>408</v>
      </c>
      <c r="B1149" s="443"/>
      <c r="C1149" s="107" t="s">
        <v>409</v>
      </c>
      <c r="D1149" s="444" t="s">
        <v>410</v>
      </c>
      <c r="E1149" s="445"/>
      <c r="F1149" s="98" t="s">
        <v>411</v>
      </c>
      <c r="G1149" s="99"/>
      <c r="H1149" s="100"/>
    </row>
    <row r="1150" spans="1:8" ht="19.5" thickBot="1" x14ac:dyDescent="0.35">
      <c r="A1150" s="446" t="s">
        <v>413</v>
      </c>
      <c r="B1150" s="447"/>
      <c r="C1150" s="448" t="s">
        <v>33</v>
      </c>
      <c r="D1150" s="449"/>
      <c r="E1150" s="449"/>
      <c r="F1150" s="449"/>
      <c r="G1150" s="448" t="s">
        <v>17</v>
      </c>
      <c r="H1150" s="450"/>
    </row>
    <row r="1152" spans="1:8" ht="15.75" thickBot="1" x14ac:dyDescent="0.3"/>
    <row r="1153" spans="1:8" ht="22.5" x14ac:dyDescent="0.3">
      <c r="A1153" s="480" t="s">
        <v>0</v>
      </c>
      <c r="B1153" s="481"/>
      <c r="C1153" s="481"/>
      <c r="D1153" s="481"/>
      <c r="E1153" s="481"/>
      <c r="F1153" s="481"/>
      <c r="G1153" s="481"/>
      <c r="H1153" s="482"/>
    </row>
    <row r="1154" spans="1:8" ht="15.75" x14ac:dyDescent="0.25">
      <c r="A1154" s="483" t="s">
        <v>1</v>
      </c>
      <c r="B1154" s="484"/>
      <c r="C1154" s="484"/>
      <c r="D1154" s="484"/>
      <c r="E1154" s="484"/>
      <c r="F1154" s="484"/>
      <c r="G1154" s="484"/>
      <c r="H1154" s="485"/>
    </row>
    <row r="1155" spans="1:8" ht="18.75" x14ac:dyDescent="0.3">
      <c r="A1155" s="486" t="s">
        <v>2</v>
      </c>
      <c r="B1155" s="487"/>
      <c r="C1155" s="487"/>
      <c r="D1155" s="487"/>
      <c r="E1155" s="487"/>
      <c r="F1155" s="487"/>
      <c r="G1155" s="487"/>
      <c r="H1155" s="488"/>
    </row>
    <row r="1156" spans="1:8" ht="15.75" x14ac:dyDescent="0.25">
      <c r="A1156" s="483" t="s">
        <v>24</v>
      </c>
      <c r="B1156" s="484"/>
      <c r="C1156" s="484"/>
      <c r="D1156" s="484"/>
      <c r="E1156" s="484"/>
      <c r="F1156" s="484"/>
      <c r="G1156" s="484"/>
      <c r="H1156" s="485"/>
    </row>
    <row r="1157" spans="1:8" ht="18.75" x14ac:dyDescent="0.3">
      <c r="A1157" s="486" t="s">
        <v>412</v>
      </c>
      <c r="B1157" s="487"/>
      <c r="C1157" s="487"/>
      <c r="D1157" s="487"/>
      <c r="E1157" s="487"/>
      <c r="F1157" s="487"/>
      <c r="G1157" s="487"/>
      <c r="H1157" s="488"/>
    </row>
    <row r="1158" spans="1:8" ht="16.5" x14ac:dyDescent="0.3">
      <c r="A1158" s="456" t="s">
        <v>3</v>
      </c>
      <c r="B1158" s="456"/>
      <c r="C1158" s="489" t="s">
        <v>343</v>
      </c>
      <c r="D1158" s="489"/>
      <c r="E1158" s="456"/>
      <c r="F1158" s="456"/>
      <c r="G1158" s="490"/>
      <c r="H1158" s="490"/>
    </row>
    <row r="1159" spans="1:8" ht="16.5" x14ac:dyDescent="0.3">
      <c r="A1159" s="456" t="s">
        <v>4</v>
      </c>
      <c r="B1159" s="456"/>
      <c r="C1159" s="491" t="s">
        <v>312</v>
      </c>
      <c r="D1159" s="491"/>
      <c r="E1159" s="492" t="s">
        <v>25</v>
      </c>
      <c r="F1159" s="492"/>
      <c r="G1159" s="492">
        <v>26</v>
      </c>
      <c r="H1159" s="492"/>
    </row>
    <row r="1160" spans="1:8" ht="16.5" x14ac:dyDescent="0.3">
      <c r="A1160" s="456" t="s">
        <v>5</v>
      </c>
      <c r="B1160" s="456"/>
      <c r="C1160" s="491" t="s">
        <v>311</v>
      </c>
      <c r="D1160" s="491"/>
      <c r="E1160" s="456"/>
      <c r="F1160" s="456"/>
      <c r="G1160" s="456"/>
      <c r="H1160" s="456"/>
    </row>
    <row r="1161" spans="1:8" ht="16.5" x14ac:dyDescent="0.3">
      <c r="A1161" s="456" t="s">
        <v>18</v>
      </c>
      <c r="B1161" s="456"/>
      <c r="C1161" s="457" t="s">
        <v>315</v>
      </c>
      <c r="D1161" s="457"/>
      <c r="E1161" s="456" t="s">
        <v>32</v>
      </c>
      <c r="F1161" s="456"/>
      <c r="G1161" s="458" t="s">
        <v>313</v>
      </c>
      <c r="H1161" s="458"/>
    </row>
    <row r="1162" spans="1:8" ht="18.75" x14ac:dyDescent="0.3">
      <c r="A1162" s="459" t="s">
        <v>6</v>
      </c>
      <c r="B1162" s="378"/>
      <c r="C1162" s="378"/>
      <c r="D1162" s="378"/>
      <c r="E1162" s="378"/>
      <c r="F1162" s="378"/>
      <c r="G1162" s="378"/>
      <c r="H1162" s="460"/>
    </row>
    <row r="1163" spans="1:8" ht="18.75" x14ac:dyDescent="0.3">
      <c r="A1163" s="461" t="s">
        <v>7</v>
      </c>
      <c r="B1163" s="410"/>
      <c r="C1163" s="410"/>
      <c r="D1163" s="410"/>
      <c r="E1163" s="410"/>
      <c r="F1163" s="410"/>
      <c r="G1163" s="410"/>
      <c r="H1163" s="462"/>
    </row>
    <row r="1164" spans="1:8" x14ac:dyDescent="0.25">
      <c r="A1164" s="463" t="s">
        <v>8</v>
      </c>
      <c r="B1164" s="464" t="s">
        <v>9</v>
      </c>
      <c r="C1164" s="465" t="s">
        <v>28</v>
      </c>
      <c r="D1164" s="465" t="s">
        <v>27</v>
      </c>
      <c r="E1164" s="465" t="s">
        <v>29</v>
      </c>
      <c r="F1164" s="468" t="s">
        <v>30</v>
      </c>
      <c r="G1164" s="465" t="s">
        <v>31</v>
      </c>
      <c r="H1164" s="471" t="s">
        <v>20</v>
      </c>
    </row>
    <row r="1165" spans="1:8" x14ac:dyDescent="0.25">
      <c r="A1165" s="463"/>
      <c r="B1165" s="464"/>
      <c r="C1165" s="466"/>
      <c r="D1165" s="466"/>
      <c r="E1165" s="466"/>
      <c r="F1165" s="469"/>
      <c r="G1165" s="466"/>
      <c r="H1165" s="472"/>
    </row>
    <row r="1166" spans="1:8" x14ac:dyDescent="0.25">
      <c r="A1166" s="463"/>
      <c r="B1166" s="464"/>
      <c r="C1166" s="467"/>
      <c r="D1166" s="467"/>
      <c r="E1166" s="467"/>
      <c r="F1166" s="470"/>
      <c r="G1166" s="467"/>
      <c r="H1166" s="473"/>
    </row>
    <row r="1167" spans="1:8" ht="18.75" x14ac:dyDescent="0.3">
      <c r="A1167" s="1">
        <v>1</v>
      </c>
      <c r="B1167" s="2" t="s">
        <v>11</v>
      </c>
      <c r="C1167" s="23">
        <v>6.25</v>
      </c>
      <c r="D1167" s="17">
        <v>3</v>
      </c>
      <c r="E1167" s="17">
        <v>3</v>
      </c>
      <c r="F1167" s="23">
        <v>42</v>
      </c>
      <c r="G1167" s="79">
        <f>SUM(C1167:F1167)</f>
        <v>54.25</v>
      </c>
      <c r="H1167" s="80" t="str">
        <f>IF(G1167&gt;=91,"A1",IF(G1167&gt;=81,"A2",IF(G1167&gt;=71,"B1",IF(G1167&gt;=61,"B2",IF(G1167&gt;=51,"C1",IF(G1167&gt;=41,"C2",IF(G1167&gt;=33,"D","E")))))))</f>
        <v>C1</v>
      </c>
    </row>
    <row r="1168" spans="1:8" ht="18.75" x14ac:dyDescent="0.3">
      <c r="A1168" s="1">
        <v>2</v>
      </c>
      <c r="B1168" s="2" t="s">
        <v>12</v>
      </c>
      <c r="C1168" s="143">
        <v>7.5</v>
      </c>
      <c r="D1168" s="17">
        <v>3</v>
      </c>
      <c r="E1168" s="17">
        <v>3</v>
      </c>
      <c r="F1168" s="17">
        <v>39</v>
      </c>
      <c r="G1168" s="79">
        <f t="shared" ref="G1168:G1172" si="69">SUM(C1168:F1168)</f>
        <v>52.5</v>
      </c>
      <c r="H1168" s="80" t="str">
        <f t="shared" ref="H1168:H1171" si="70">IF(G1168&gt;=91,"A1",IF(G1168&gt;=81,"A2",IF(G1168&gt;=71,"B1",IF(G1168&gt;=61,"B2",IF(G1168&gt;=51,"C1",IF(G1168&gt;=41,"C2",IF(G1168&gt;=33,"D","E")))))))</f>
        <v>C1</v>
      </c>
    </row>
    <row r="1169" spans="1:8" ht="18.75" x14ac:dyDescent="0.3">
      <c r="A1169" s="1">
        <v>3</v>
      </c>
      <c r="B1169" s="2" t="s">
        <v>13</v>
      </c>
      <c r="C1169" s="17">
        <v>1.5</v>
      </c>
      <c r="D1169" s="17">
        <v>3</v>
      </c>
      <c r="E1169" s="17">
        <v>3</v>
      </c>
      <c r="F1169" s="17">
        <v>28</v>
      </c>
      <c r="G1169" s="79">
        <f t="shared" si="69"/>
        <v>35.5</v>
      </c>
      <c r="H1169" s="80" t="str">
        <f t="shared" si="70"/>
        <v>D</v>
      </c>
    </row>
    <row r="1170" spans="1:8" ht="18.75" x14ac:dyDescent="0.3">
      <c r="A1170" s="1">
        <v>4</v>
      </c>
      <c r="B1170" s="2" t="s">
        <v>23</v>
      </c>
      <c r="C1170" s="17">
        <v>3.75</v>
      </c>
      <c r="D1170" s="17">
        <v>3</v>
      </c>
      <c r="E1170" s="17">
        <v>2</v>
      </c>
      <c r="F1170" s="17">
        <v>19.5</v>
      </c>
      <c r="G1170" s="79">
        <f t="shared" si="69"/>
        <v>28.25</v>
      </c>
      <c r="H1170" s="80" t="str">
        <f t="shared" si="70"/>
        <v>E</v>
      </c>
    </row>
    <row r="1171" spans="1:8" ht="18.75" x14ac:dyDescent="0.3">
      <c r="A1171" s="1">
        <v>5</v>
      </c>
      <c r="B1171" s="2" t="s">
        <v>26</v>
      </c>
      <c r="C1171" s="114">
        <v>6.5</v>
      </c>
      <c r="D1171" s="17">
        <v>3</v>
      </c>
      <c r="E1171" s="17">
        <v>3</v>
      </c>
      <c r="F1171" s="17">
        <v>34.5</v>
      </c>
      <c r="G1171" s="79">
        <f t="shared" si="69"/>
        <v>47</v>
      </c>
      <c r="H1171" s="80" t="str">
        <f t="shared" si="70"/>
        <v>C2</v>
      </c>
    </row>
    <row r="1172" spans="1:8" ht="18.75" x14ac:dyDescent="0.3">
      <c r="A1172" s="1">
        <v>6</v>
      </c>
      <c r="B1172" s="3" t="s">
        <v>14</v>
      </c>
      <c r="C1172" s="17"/>
      <c r="D1172" s="17"/>
      <c r="E1172" s="17"/>
      <c r="F1172" s="17">
        <v>27</v>
      </c>
      <c r="G1172" s="79">
        <f t="shared" si="69"/>
        <v>27</v>
      </c>
      <c r="H1172" s="80"/>
    </row>
    <row r="1173" spans="1:8" ht="18.75" x14ac:dyDescent="0.3">
      <c r="A1173" s="1">
        <v>7</v>
      </c>
      <c r="B1173" s="2" t="s">
        <v>21</v>
      </c>
      <c r="C1173" s="25"/>
      <c r="D1173" s="25"/>
      <c r="E1173" s="25"/>
      <c r="F1173" s="30">
        <v>29</v>
      </c>
      <c r="G1173" s="79"/>
      <c r="H1173" s="80"/>
    </row>
    <row r="1174" spans="1:8" ht="18.75" x14ac:dyDescent="0.3">
      <c r="A1174" s="1">
        <v>8</v>
      </c>
      <c r="B1174" s="11" t="s">
        <v>22</v>
      </c>
      <c r="C1174" s="26"/>
      <c r="D1174" s="26"/>
      <c r="E1174" s="26"/>
      <c r="F1174" s="31">
        <v>28</v>
      </c>
      <c r="G1174" s="79"/>
      <c r="H1174" s="80"/>
    </row>
    <row r="1175" spans="1:8" ht="18.75" x14ac:dyDescent="0.3">
      <c r="A1175" s="1">
        <v>9</v>
      </c>
      <c r="B1175" s="11" t="s">
        <v>34</v>
      </c>
      <c r="C1175" s="26"/>
      <c r="D1175" s="26"/>
      <c r="E1175" s="26"/>
      <c r="F1175" s="31">
        <v>20</v>
      </c>
      <c r="G1175" s="79"/>
      <c r="H1175" s="80"/>
    </row>
    <row r="1176" spans="1:8" ht="18.75" x14ac:dyDescent="0.3">
      <c r="A1176" s="4" t="s">
        <v>10</v>
      </c>
      <c r="B1176" s="5"/>
      <c r="C1176" s="10"/>
      <c r="D1176" s="10"/>
      <c r="E1176" s="10"/>
      <c r="F1176" s="32"/>
      <c r="G1176" s="81">
        <f>SUM(G1167:G1172)</f>
        <v>244.5</v>
      </c>
      <c r="H1176" s="82"/>
    </row>
    <row r="1177" spans="1:8" ht="18.75" x14ac:dyDescent="0.3">
      <c r="A1177" s="4" t="s">
        <v>15</v>
      </c>
      <c r="B1177" s="5"/>
      <c r="C1177" s="10"/>
      <c r="D1177" s="10"/>
      <c r="E1177" s="10"/>
      <c r="F1177" s="32"/>
      <c r="G1177" s="83">
        <f>G1176*100/550</f>
        <v>44.454545454545453</v>
      </c>
      <c r="H1177" s="82" t="str">
        <f t="shared" ref="H1177" si="71">IF(G1177&gt;=91,"A1",IF(G1177&gt;=81,"A2",IF(G1177&gt;=71,"B1",IF(G1177&gt;=61,"B2",IF(G1177&gt;=51,"C1",IF(G1177&gt;=41,"C2",IF(G1177&gt;=33,"D","E")))))))</f>
        <v>C2</v>
      </c>
    </row>
    <row r="1178" spans="1:8" ht="18.75" x14ac:dyDescent="0.25">
      <c r="A1178" s="474" t="s">
        <v>455</v>
      </c>
      <c r="B1178" s="475"/>
      <c r="C1178" s="475"/>
      <c r="D1178" s="475"/>
      <c r="E1178" s="475"/>
      <c r="F1178" s="475"/>
      <c r="G1178" s="475"/>
      <c r="H1178" s="476"/>
    </row>
    <row r="1179" spans="1:8" ht="18.75" x14ac:dyDescent="0.25">
      <c r="A1179" s="477" t="s">
        <v>376</v>
      </c>
      <c r="B1179" s="478"/>
      <c r="C1179" s="478"/>
      <c r="D1179" s="478"/>
      <c r="E1179" s="478"/>
      <c r="F1179" s="478"/>
      <c r="G1179" s="478"/>
      <c r="H1179" s="479"/>
    </row>
    <row r="1180" spans="1:8" ht="18.75" x14ac:dyDescent="0.3">
      <c r="A1180" s="423" t="s">
        <v>377</v>
      </c>
      <c r="B1180" s="424"/>
      <c r="C1180" s="424"/>
      <c r="D1180" s="424"/>
      <c r="E1180" s="424"/>
      <c r="F1180" s="424"/>
      <c r="G1180" s="424"/>
      <c r="H1180" s="425"/>
    </row>
    <row r="1181" spans="1:8" ht="18.75" x14ac:dyDescent="0.3">
      <c r="A1181" s="423" t="s">
        <v>378</v>
      </c>
      <c r="B1181" s="424"/>
      <c r="C1181" s="424"/>
      <c r="D1181" s="424"/>
      <c r="E1181" s="424"/>
      <c r="F1181" s="451"/>
      <c r="G1181" s="452" t="s">
        <v>379</v>
      </c>
      <c r="H1181" s="425"/>
    </row>
    <row r="1182" spans="1:8" ht="18.75" x14ac:dyDescent="0.3">
      <c r="A1182" s="426" t="s">
        <v>380</v>
      </c>
      <c r="B1182" s="427"/>
      <c r="C1182" s="427"/>
      <c r="D1182" s="427"/>
      <c r="E1182" s="427"/>
      <c r="F1182" s="453"/>
      <c r="G1182" s="454" t="s">
        <v>402</v>
      </c>
      <c r="H1182" s="455"/>
    </row>
    <row r="1183" spans="1:8" ht="18.75" x14ac:dyDescent="0.3">
      <c r="A1183" s="423" t="s">
        <v>381</v>
      </c>
      <c r="B1183" s="424"/>
      <c r="C1183" s="424"/>
      <c r="D1183" s="424"/>
      <c r="E1183" s="424"/>
      <c r="F1183" s="451"/>
      <c r="G1183" s="452"/>
      <c r="H1183" s="425"/>
    </row>
    <row r="1184" spans="1:8" ht="18.75" x14ac:dyDescent="0.3">
      <c r="A1184" s="423" t="s">
        <v>378</v>
      </c>
      <c r="B1184" s="424"/>
      <c r="C1184" s="424"/>
      <c r="D1184" s="424"/>
      <c r="E1184" s="424"/>
      <c r="F1184" s="451"/>
      <c r="G1184" s="452" t="s">
        <v>379</v>
      </c>
      <c r="H1184" s="425"/>
    </row>
    <row r="1185" spans="1:8" ht="18.75" x14ac:dyDescent="0.3">
      <c r="A1185" s="426" t="s">
        <v>382</v>
      </c>
      <c r="B1185" s="427"/>
      <c r="C1185" s="427"/>
      <c r="D1185" s="427"/>
      <c r="E1185" s="427"/>
      <c r="F1185" s="453"/>
      <c r="G1185" s="452" t="s">
        <v>402</v>
      </c>
      <c r="H1185" s="425"/>
    </row>
    <row r="1186" spans="1:8" ht="18.75" x14ac:dyDescent="0.3">
      <c r="A1186" s="426" t="s">
        <v>383</v>
      </c>
      <c r="B1186" s="427"/>
      <c r="C1186" s="427"/>
      <c r="D1186" s="427"/>
      <c r="E1186" s="427"/>
      <c r="F1186" s="453"/>
      <c r="G1186" s="454" t="s">
        <v>402</v>
      </c>
      <c r="H1186" s="455"/>
    </row>
    <row r="1187" spans="1:8" ht="18.75" x14ac:dyDescent="0.3">
      <c r="A1187" s="426" t="s">
        <v>384</v>
      </c>
      <c r="B1187" s="427"/>
      <c r="C1187" s="427"/>
      <c r="D1187" s="427"/>
      <c r="E1187" s="427"/>
      <c r="F1187" s="427"/>
      <c r="G1187" s="454" t="s">
        <v>402</v>
      </c>
      <c r="H1187" s="455"/>
    </row>
    <row r="1188" spans="1:8" ht="18.75" x14ac:dyDescent="0.3">
      <c r="A1188" s="426" t="s">
        <v>385</v>
      </c>
      <c r="B1188" s="427"/>
      <c r="C1188" s="427"/>
      <c r="D1188" s="427"/>
      <c r="E1188" s="427"/>
      <c r="F1188" s="427"/>
      <c r="G1188" s="454" t="s">
        <v>397</v>
      </c>
      <c r="H1188" s="455"/>
    </row>
    <row r="1189" spans="1:8" ht="18.75" x14ac:dyDescent="0.3">
      <c r="A1189" s="423" t="s">
        <v>386</v>
      </c>
      <c r="B1189" s="424"/>
      <c r="C1189" s="424"/>
      <c r="D1189" s="424"/>
      <c r="E1189" s="424"/>
      <c r="F1189" s="424"/>
      <c r="G1189" s="424"/>
      <c r="H1189" s="425"/>
    </row>
    <row r="1190" spans="1:8" ht="18.75" x14ac:dyDescent="0.3">
      <c r="A1190" s="423" t="s">
        <v>378</v>
      </c>
      <c r="B1190" s="424"/>
      <c r="C1190" s="424"/>
      <c r="D1190" s="424"/>
      <c r="E1190" s="424"/>
      <c r="F1190" s="424"/>
      <c r="G1190" s="424"/>
      <c r="H1190" s="425"/>
    </row>
    <row r="1191" spans="1:8" ht="18.75" x14ac:dyDescent="0.3">
      <c r="A1191" s="426" t="s">
        <v>387</v>
      </c>
      <c r="B1191" s="427"/>
      <c r="C1191" s="428" t="s">
        <v>452</v>
      </c>
      <c r="D1191" s="428"/>
      <c r="E1191" s="428"/>
      <c r="F1191" s="428"/>
      <c r="G1191" s="428"/>
      <c r="H1191" s="429"/>
    </row>
    <row r="1192" spans="1:8" ht="18.75" x14ac:dyDescent="0.3">
      <c r="A1192" s="430" t="s">
        <v>388</v>
      </c>
      <c r="B1192" s="431"/>
      <c r="C1192" s="432"/>
      <c r="D1192" s="432"/>
      <c r="E1192" s="432"/>
      <c r="F1192" s="432"/>
      <c r="G1192" s="432"/>
      <c r="H1192" s="433"/>
    </row>
    <row r="1193" spans="1:8" ht="18.75" x14ac:dyDescent="0.3">
      <c r="A1193" s="434" t="s">
        <v>389</v>
      </c>
      <c r="B1193" s="435"/>
      <c r="C1193" s="435"/>
      <c r="D1193" s="435"/>
      <c r="E1193" s="90"/>
      <c r="F1193" s="91"/>
      <c r="G1193" s="106" t="s">
        <v>390</v>
      </c>
      <c r="H1193" s="92"/>
    </row>
    <row r="1194" spans="1:8" ht="37.5" x14ac:dyDescent="0.25">
      <c r="A1194" s="436" t="s">
        <v>391</v>
      </c>
      <c r="B1194" s="437"/>
      <c r="C1194" s="110" t="s">
        <v>20</v>
      </c>
      <c r="D1194" s="438" t="s">
        <v>391</v>
      </c>
      <c r="E1194" s="437"/>
      <c r="F1194" s="110" t="s">
        <v>20</v>
      </c>
      <c r="G1194" s="113" t="s">
        <v>392</v>
      </c>
      <c r="H1194" s="111" t="s">
        <v>20</v>
      </c>
    </row>
    <row r="1195" spans="1:8" ht="18.75" x14ac:dyDescent="0.3">
      <c r="A1195" s="439" t="s">
        <v>393</v>
      </c>
      <c r="B1195" s="440"/>
      <c r="C1195" s="107" t="s">
        <v>394</v>
      </c>
      <c r="D1195" s="441" t="s">
        <v>395</v>
      </c>
      <c r="E1195" s="440"/>
      <c r="F1195" s="107" t="s">
        <v>396</v>
      </c>
      <c r="G1195" s="112">
        <v>3</v>
      </c>
      <c r="H1195" s="97" t="s">
        <v>397</v>
      </c>
    </row>
    <row r="1196" spans="1:8" ht="18.75" x14ac:dyDescent="0.3">
      <c r="A1196" s="439" t="s">
        <v>398</v>
      </c>
      <c r="B1196" s="440"/>
      <c r="C1196" s="107" t="s">
        <v>399</v>
      </c>
      <c r="D1196" s="441" t="s">
        <v>400</v>
      </c>
      <c r="E1196" s="440"/>
      <c r="F1196" s="107" t="s">
        <v>401</v>
      </c>
      <c r="G1196" s="112">
        <v>2</v>
      </c>
      <c r="H1196" s="97" t="s">
        <v>402</v>
      </c>
    </row>
    <row r="1197" spans="1:8" ht="18.75" x14ac:dyDescent="0.3">
      <c r="A1197" s="439" t="s">
        <v>403</v>
      </c>
      <c r="B1197" s="440"/>
      <c r="C1197" s="107" t="s">
        <v>404</v>
      </c>
      <c r="D1197" s="441" t="s">
        <v>405</v>
      </c>
      <c r="E1197" s="440"/>
      <c r="F1197" s="107" t="s">
        <v>406</v>
      </c>
      <c r="G1197" s="112">
        <v>1</v>
      </c>
      <c r="H1197" s="97" t="s">
        <v>407</v>
      </c>
    </row>
    <row r="1198" spans="1:8" ht="18.75" x14ac:dyDescent="0.3">
      <c r="A1198" s="442" t="s">
        <v>408</v>
      </c>
      <c r="B1198" s="443"/>
      <c r="C1198" s="107" t="s">
        <v>409</v>
      </c>
      <c r="D1198" s="444" t="s">
        <v>410</v>
      </c>
      <c r="E1198" s="445"/>
      <c r="F1198" s="98" t="s">
        <v>411</v>
      </c>
      <c r="G1198" s="99"/>
      <c r="H1198" s="100"/>
    </row>
    <row r="1199" spans="1:8" ht="19.5" thickBot="1" x14ac:dyDescent="0.35">
      <c r="A1199" s="446" t="s">
        <v>413</v>
      </c>
      <c r="B1199" s="447"/>
      <c r="C1199" s="448" t="s">
        <v>33</v>
      </c>
      <c r="D1199" s="449"/>
      <c r="E1199" s="449"/>
      <c r="F1199" s="449"/>
      <c r="G1199" s="448" t="s">
        <v>17</v>
      </c>
      <c r="H1199" s="450"/>
    </row>
    <row r="1201" spans="1:8" ht="15.75" thickBot="1" x14ac:dyDescent="0.3"/>
    <row r="1202" spans="1:8" ht="22.5" x14ac:dyDescent="0.3">
      <c r="A1202" s="480" t="s">
        <v>0</v>
      </c>
      <c r="B1202" s="481"/>
      <c r="C1202" s="481"/>
      <c r="D1202" s="481"/>
      <c r="E1202" s="481"/>
      <c r="F1202" s="481"/>
      <c r="G1202" s="481"/>
      <c r="H1202" s="482"/>
    </row>
    <row r="1203" spans="1:8" ht="15.75" x14ac:dyDescent="0.25">
      <c r="A1203" s="483" t="s">
        <v>1</v>
      </c>
      <c r="B1203" s="484"/>
      <c r="C1203" s="484"/>
      <c r="D1203" s="484"/>
      <c r="E1203" s="484"/>
      <c r="F1203" s="484"/>
      <c r="G1203" s="484"/>
      <c r="H1203" s="485"/>
    </row>
    <row r="1204" spans="1:8" ht="18.75" x14ac:dyDescent="0.3">
      <c r="A1204" s="486" t="s">
        <v>2</v>
      </c>
      <c r="B1204" s="487"/>
      <c r="C1204" s="487"/>
      <c r="D1204" s="487"/>
      <c r="E1204" s="487"/>
      <c r="F1204" s="487"/>
      <c r="G1204" s="487"/>
      <c r="H1204" s="488"/>
    </row>
    <row r="1205" spans="1:8" ht="15.75" x14ac:dyDescent="0.25">
      <c r="A1205" s="483" t="s">
        <v>24</v>
      </c>
      <c r="B1205" s="484"/>
      <c r="C1205" s="484"/>
      <c r="D1205" s="484"/>
      <c r="E1205" s="484"/>
      <c r="F1205" s="484"/>
      <c r="G1205" s="484"/>
      <c r="H1205" s="485"/>
    </row>
    <row r="1206" spans="1:8" ht="18.75" x14ac:dyDescent="0.3">
      <c r="A1206" s="486" t="s">
        <v>412</v>
      </c>
      <c r="B1206" s="487"/>
      <c r="C1206" s="487"/>
      <c r="D1206" s="487"/>
      <c r="E1206" s="487"/>
      <c r="F1206" s="487"/>
      <c r="G1206" s="487"/>
      <c r="H1206" s="488"/>
    </row>
    <row r="1207" spans="1:8" ht="16.5" x14ac:dyDescent="0.3">
      <c r="A1207" s="456" t="s">
        <v>3</v>
      </c>
      <c r="B1207" s="456"/>
      <c r="C1207" t="s">
        <v>343</v>
      </c>
      <c r="E1207" s="456"/>
      <c r="F1207" s="456"/>
      <c r="G1207" s="490"/>
      <c r="H1207" s="490"/>
    </row>
    <row r="1208" spans="1:8" ht="16.5" x14ac:dyDescent="0.3">
      <c r="A1208" s="456" t="s">
        <v>4</v>
      </c>
      <c r="B1208" s="456"/>
      <c r="C1208" s="493" t="s">
        <v>426</v>
      </c>
      <c r="D1208" s="494"/>
      <c r="E1208" s="492" t="s">
        <v>25</v>
      </c>
      <c r="F1208" s="492"/>
      <c r="G1208" s="492">
        <v>27</v>
      </c>
      <c r="H1208" s="492"/>
    </row>
    <row r="1209" spans="1:8" ht="16.5" x14ac:dyDescent="0.3">
      <c r="A1209" s="456" t="s">
        <v>5</v>
      </c>
      <c r="B1209" s="456"/>
      <c r="C1209" s="491" t="s">
        <v>318</v>
      </c>
      <c r="D1209" s="491"/>
      <c r="E1209" s="456"/>
      <c r="F1209" s="456"/>
      <c r="G1209" s="456"/>
      <c r="H1209" s="456"/>
    </row>
    <row r="1210" spans="1:8" ht="16.5" x14ac:dyDescent="0.3">
      <c r="A1210" s="456" t="s">
        <v>18</v>
      </c>
      <c r="B1210" s="456"/>
      <c r="C1210" s="457" t="s">
        <v>321</v>
      </c>
      <c r="D1210" s="457"/>
      <c r="E1210" s="456" t="s">
        <v>32</v>
      </c>
      <c r="F1210" s="456"/>
      <c r="G1210" s="458" t="s">
        <v>320</v>
      </c>
      <c r="H1210" s="458"/>
    </row>
    <row r="1211" spans="1:8" ht="18.75" x14ac:dyDescent="0.3">
      <c r="A1211" s="459" t="s">
        <v>6</v>
      </c>
      <c r="B1211" s="378"/>
      <c r="C1211" s="378"/>
      <c r="D1211" s="378"/>
      <c r="E1211" s="378"/>
      <c r="F1211" s="378"/>
      <c r="G1211" s="378"/>
      <c r="H1211" s="460"/>
    </row>
    <row r="1212" spans="1:8" ht="18.75" x14ac:dyDescent="0.3">
      <c r="A1212" s="461" t="s">
        <v>7</v>
      </c>
      <c r="B1212" s="410"/>
      <c r="C1212" s="410"/>
      <c r="D1212" s="410"/>
      <c r="E1212" s="410"/>
      <c r="F1212" s="410"/>
      <c r="G1212" s="410"/>
      <c r="H1212" s="462"/>
    </row>
    <row r="1213" spans="1:8" x14ac:dyDescent="0.25">
      <c r="A1213" s="463" t="s">
        <v>8</v>
      </c>
      <c r="B1213" s="464" t="s">
        <v>9</v>
      </c>
      <c r="C1213" s="465" t="s">
        <v>28</v>
      </c>
      <c r="D1213" s="465" t="s">
        <v>27</v>
      </c>
      <c r="E1213" s="465" t="s">
        <v>29</v>
      </c>
      <c r="F1213" s="468" t="s">
        <v>30</v>
      </c>
      <c r="G1213" s="465" t="s">
        <v>31</v>
      </c>
      <c r="H1213" s="471" t="s">
        <v>20</v>
      </c>
    </row>
    <row r="1214" spans="1:8" x14ac:dyDescent="0.25">
      <c r="A1214" s="463"/>
      <c r="B1214" s="464"/>
      <c r="C1214" s="466"/>
      <c r="D1214" s="466"/>
      <c r="E1214" s="466"/>
      <c r="F1214" s="469"/>
      <c r="G1214" s="466"/>
      <c r="H1214" s="472"/>
    </row>
    <row r="1215" spans="1:8" x14ac:dyDescent="0.25">
      <c r="A1215" s="463"/>
      <c r="B1215" s="464"/>
      <c r="C1215" s="467"/>
      <c r="D1215" s="467"/>
      <c r="E1215" s="467"/>
      <c r="F1215" s="470"/>
      <c r="G1215" s="467"/>
      <c r="H1215" s="473"/>
    </row>
    <row r="1216" spans="1:8" ht="18.75" x14ac:dyDescent="0.3">
      <c r="A1216" s="1">
        <v>1</v>
      </c>
      <c r="B1216" s="2" t="s">
        <v>11</v>
      </c>
      <c r="C1216" s="23">
        <v>9.75</v>
      </c>
      <c r="D1216" s="17">
        <v>5</v>
      </c>
      <c r="E1216" s="17">
        <v>5</v>
      </c>
      <c r="F1216" s="23">
        <v>77.5</v>
      </c>
      <c r="G1216" s="79">
        <f>SUM(C1216:F1216)</f>
        <v>97.25</v>
      </c>
      <c r="H1216" s="80" t="str">
        <f>IF(G1216&gt;=91,"A1",IF(G1216&gt;=81,"A2",IF(G1216&gt;=71,"B1",IF(G1216&gt;=61,"B2",IF(G1216&gt;=51,"C1",IF(G1216&gt;=41,"C2",IF(G1216&gt;=33,"D","E")))))))</f>
        <v>A1</v>
      </c>
    </row>
    <row r="1217" spans="1:8" ht="18.75" x14ac:dyDescent="0.3">
      <c r="A1217" s="1">
        <v>2</v>
      </c>
      <c r="B1217" s="2" t="s">
        <v>12</v>
      </c>
      <c r="C1217" s="143">
        <v>9.75</v>
      </c>
      <c r="D1217" s="17">
        <v>5</v>
      </c>
      <c r="E1217" s="17">
        <v>5</v>
      </c>
      <c r="F1217" s="17">
        <v>79</v>
      </c>
      <c r="G1217" s="79">
        <f t="shared" ref="G1217:G1221" si="72">SUM(C1217:F1217)</f>
        <v>98.75</v>
      </c>
      <c r="H1217" s="80" t="str">
        <f t="shared" ref="H1217:H1220" si="73">IF(G1217&gt;=91,"A1",IF(G1217&gt;=81,"A2",IF(G1217&gt;=71,"B1",IF(G1217&gt;=61,"B2",IF(G1217&gt;=51,"C1",IF(G1217&gt;=41,"C2",IF(G1217&gt;=33,"D","E")))))))</f>
        <v>A1</v>
      </c>
    </row>
    <row r="1218" spans="1:8" ht="18.75" x14ac:dyDescent="0.3">
      <c r="A1218" s="1">
        <v>3</v>
      </c>
      <c r="B1218" s="2" t="s">
        <v>13</v>
      </c>
      <c r="C1218" s="17">
        <v>10</v>
      </c>
      <c r="D1218" s="17">
        <v>5</v>
      </c>
      <c r="E1218" s="17">
        <v>5</v>
      </c>
      <c r="F1218" s="17">
        <v>79.5</v>
      </c>
      <c r="G1218" s="79">
        <f t="shared" si="72"/>
        <v>99.5</v>
      </c>
      <c r="H1218" s="80" t="str">
        <f t="shared" si="73"/>
        <v>A1</v>
      </c>
    </row>
    <row r="1219" spans="1:8" ht="18.75" x14ac:dyDescent="0.3">
      <c r="A1219" s="1">
        <v>4</v>
      </c>
      <c r="B1219" s="2" t="s">
        <v>23</v>
      </c>
      <c r="C1219" s="17">
        <v>10</v>
      </c>
      <c r="D1219" s="17">
        <v>5</v>
      </c>
      <c r="E1219" s="17">
        <v>5</v>
      </c>
      <c r="F1219" s="17">
        <v>79</v>
      </c>
      <c r="G1219" s="79">
        <f t="shared" si="72"/>
        <v>99</v>
      </c>
      <c r="H1219" s="80" t="str">
        <f t="shared" si="73"/>
        <v>A1</v>
      </c>
    </row>
    <row r="1220" spans="1:8" ht="18.75" x14ac:dyDescent="0.3">
      <c r="A1220" s="1">
        <v>5</v>
      </c>
      <c r="B1220" s="2" t="s">
        <v>26</v>
      </c>
      <c r="C1220" s="114">
        <v>10</v>
      </c>
      <c r="D1220" s="17">
        <v>5</v>
      </c>
      <c r="E1220" s="17">
        <v>5</v>
      </c>
      <c r="F1220" s="17">
        <v>78</v>
      </c>
      <c r="G1220" s="79">
        <f>SUM(C1220:F1220)</f>
        <v>98</v>
      </c>
      <c r="H1220" s="80" t="str">
        <f t="shared" si="73"/>
        <v>A1</v>
      </c>
    </row>
    <row r="1221" spans="1:8" ht="18.75" x14ac:dyDescent="0.3">
      <c r="A1221" s="1">
        <v>6</v>
      </c>
      <c r="B1221" s="3" t="s">
        <v>14</v>
      </c>
      <c r="C1221" s="17"/>
      <c r="D1221" s="17"/>
      <c r="E1221" s="17"/>
      <c r="F1221" s="17">
        <v>50</v>
      </c>
      <c r="G1221" s="79">
        <f t="shared" si="72"/>
        <v>50</v>
      </c>
      <c r="H1221" s="80"/>
    </row>
    <row r="1222" spans="1:8" ht="18.75" x14ac:dyDescent="0.3">
      <c r="A1222" s="1">
        <v>7</v>
      </c>
      <c r="B1222" s="2" t="s">
        <v>21</v>
      </c>
      <c r="C1222" s="25"/>
      <c r="D1222" s="25"/>
      <c r="E1222" s="25"/>
      <c r="F1222" s="30">
        <v>49</v>
      </c>
      <c r="G1222" s="79"/>
      <c r="H1222" s="80"/>
    </row>
    <row r="1223" spans="1:8" ht="18.75" x14ac:dyDescent="0.3">
      <c r="A1223" s="1">
        <v>8</v>
      </c>
      <c r="B1223" s="11" t="s">
        <v>22</v>
      </c>
      <c r="C1223" s="26"/>
      <c r="D1223" s="26"/>
      <c r="E1223" s="26"/>
      <c r="F1223" s="31">
        <v>49</v>
      </c>
      <c r="G1223" s="79"/>
      <c r="H1223" s="80"/>
    </row>
    <row r="1224" spans="1:8" ht="18.75" x14ac:dyDescent="0.3">
      <c r="A1224" s="1">
        <v>9</v>
      </c>
      <c r="B1224" s="11" t="s">
        <v>34</v>
      </c>
      <c r="C1224" s="26"/>
      <c r="D1224" s="26"/>
      <c r="E1224" s="26"/>
      <c r="F1224" s="31">
        <v>50</v>
      </c>
      <c r="G1224" s="79"/>
      <c r="H1224" s="80"/>
    </row>
    <row r="1225" spans="1:8" ht="18.75" x14ac:dyDescent="0.3">
      <c r="A1225" s="4" t="s">
        <v>10</v>
      </c>
      <c r="B1225" s="5"/>
      <c r="C1225" s="10"/>
      <c r="D1225" s="10"/>
      <c r="E1225" s="10"/>
      <c r="F1225" s="32"/>
      <c r="G1225" s="81">
        <f>SUM(G1216:G1221)</f>
        <v>542.5</v>
      </c>
      <c r="H1225" s="82"/>
    </row>
    <row r="1226" spans="1:8" ht="18.75" x14ac:dyDescent="0.3">
      <c r="A1226" s="4" t="s">
        <v>15</v>
      </c>
      <c r="B1226" s="5"/>
      <c r="C1226" s="10"/>
      <c r="D1226" s="10"/>
      <c r="E1226" s="10"/>
      <c r="F1226" s="32"/>
      <c r="G1226" s="83">
        <f>G1225*100/550</f>
        <v>98.63636363636364</v>
      </c>
      <c r="H1226" s="82" t="str">
        <f t="shared" ref="H1226" si="74">IF(G1226&gt;=91,"A1",IF(G1226&gt;=81,"A2",IF(G1226&gt;=71,"B1",IF(G1226&gt;=61,"B2",IF(G1226&gt;=51,"C1",IF(G1226&gt;=41,"C2",IF(G1226&gt;=33,"D","E")))))))</f>
        <v>A1</v>
      </c>
    </row>
    <row r="1227" spans="1:8" ht="18.75" x14ac:dyDescent="0.25">
      <c r="A1227" s="474" t="s">
        <v>458</v>
      </c>
      <c r="B1227" s="475"/>
      <c r="C1227" s="475"/>
      <c r="D1227" s="475"/>
      <c r="E1227" s="475"/>
      <c r="F1227" s="475"/>
      <c r="G1227" s="475"/>
      <c r="H1227" s="476"/>
    </row>
    <row r="1228" spans="1:8" ht="18.75" x14ac:dyDescent="0.25">
      <c r="A1228" s="477" t="s">
        <v>376</v>
      </c>
      <c r="B1228" s="478"/>
      <c r="C1228" s="478"/>
      <c r="D1228" s="478"/>
      <c r="E1228" s="478"/>
      <c r="F1228" s="478"/>
      <c r="G1228" s="478"/>
      <c r="H1228" s="479"/>
    </row>
    <row r="1229" spans="1:8" ht="18.75" x14ac:dyDescent="0.3">
      <c r="A1229" s="423" t="s">
        <v>377</v>
      </c>
      <c r="B1229" s="424"/>
      <c r="C1229" s="424"/>
      <c r="D1229" s="424"/>
      <c r="E1229" s="424"/>
      <c r="F1229" s="424"/>
      <c r="G1229" s="424"/>
      <c r="H1229" s="425"/>
    </row>
    <row r="1230" spans="1:8" ht="18.75" x14ac:dyDescent="0.3">
      <c r="A1230" s="423" t="s">
        <v>378</v>
      </c>
      <c r="B1230" s="424"/>
      <c r="C1230" s="424"/>
      <c r="D1230" s="424"/>
      <c r="E1230" s="424"/>
      <c r="F1230" s="451"/>
      <c r="G1230" s="452" t="s">
        <v>379</v>
      </c>
      <c r="H1230" s="425"/>
    </row>
    <row r="1231" spans="1:8" ht="18.75" x14ac:dyDescent="0.3">
      <c r="A1231" s="426" t="s">
        <v>380</v>
      </c>
      <c r="B1231" s="427"/>
      <c r="C1231" s="427"/>
      <c r="D1231" s="427"/>
      <c r="E1231" s="427"/>
      <c r="F1231" s="453"/>
      <c r="G1231" s="454" t="s">
        <v>402</v>
      </c>
      <c r="H1231" s="455"/>
    </row>
    <row r="1232" spans="1:8" ht="18.75" x14ac:dyDescent="0.3">
      <c r="A1232" s="423" t="s">
        <v>381</v>
      </c>
      <c r="B1232" s="424"/>
      <c r="C1232" s="424"/>
      <c r="D1232" s="424"/>
      <c r="E1232" s="424"/>
      <c r="F1232" s="451"/>
      <c r="G1232" s="452"/>
      <c r="H1232" s="425"/>
    </row>
    <row r="1233" spans="1:8" ht="18.75" x14ac:dyDescent="0.3">
      <c r="A1233" s="423" t="s">
        <v>378</v>
      </c>
      <c r="B1233" s="424"/>
      <c r="C1233" s="424"/>
      <c r="D1233" s="424"/>
      <c r="E1233" s="424"/>
      <c r="F1233" s="451"/>
      <c r="G1233" s="452" t="s">
        <v>379</v>
      </c>
      <c r="H1233" s="425"/>
    </row>
    <row r="1234" spans="1:8" ht="18.75" x14ac:dyDescent="0.3">
      <c r="A1234" s="426" t="s">
        <v>382</v>
      </c>
      <c r="B1234" s="427"/>
      <c r="C1234" s="427"/>
      <c r="D1234" s="427"/>
      <c r="E1234" s="427"/>
      <c r="F1234" s="453"/>
      <c r="G1234" s="452" t="s">
        <v>397</v>
      </c>
      <c r="H1234" s="425"/>
    </row>
    <row r="1235" spans="1:8" ht="18.75" x14ac:dyDescent="0.3">
      <c r="A1235" s="426" t="s">
        <v>383</v>
      </c>
      <c r="B1235" s="427"/>
      <c r="C1235" s="427"/>
      <c r="D1235" s="427"/>
      <c r="E1235" s="427"/>
      <c r="F1235" s="453"/>
      <c r="G1235" s="454" t="s">
        <v>402</v>
      </c>
      <c r="H1235" s="455"/>
    </row>
    <row r="1236" spans="1:8" ht="18.75" x14ac:dyDescent="0.3">
      <c r="A1236" s="426" t="s">
        <v>384</v>
      </c>
      <c r="B1236" s="427"/>
      <c r="C1236" s="427"/>
      <c r="D1236" s="427"/>
      <c r="E1236" s="427"/>
      <c r="F1236" s="427"/>
      <c r="G1236" s="454" t="s">
        <v>402</v>
      </c>
      <c r="H1236" s="455"/>
    </row>
    <row r="1237" spans="1:8" ht="18.75" x14ac:dyDescent="0.3">
      <c r="A1237" s="426" t="s">
        <v>385</v>
      </c>
      <c r="B1237" s="427"/>
      <c r="C1237" s="427"/>
      <c r="D1237" s="427"/>
      <c r="E1237" s="427"/>
      <c r="F1237" s="427"/>
      <c r="G1237" s="454" t="s">
        <v>397</v>
      </c>
      <c r="H1237" s="455"/>
    </row>
    <row r="1238" spans="1:8" ht="18.75" x14ac:dyDescent="0.3">
      <c r="A1238" s="423" t="s">
        <v>386</v>
      </c>
      <c r="B1238" s="424"/>
      <c r="C1238" s="424"/>
      <c r="D1238" s="424"/>
      <c r="E1238" s="424"/>
      <c r="F1238" s="424"/>
      <c r="G1238" s="424"/>
      <c r="H1238" s="425"/>
    </row>
    <row r="1239" spans="1:8" ht="18.75" x14ac:dyDescent="0.3">
      <c r="A1239" s="423" t="s">
        <v>378</v>
      </c>
      <c r="B1239" s="424"/>
      <c r="C1239" s="424"/>
      <c r="D1239" s="424"/>
      <c r="E1239" s="424"/>
      <c r="F1239" s="424"/>
      <c r="G1239" s="424"/>
      <c r="H1239" s="425"/>
    </row>
    <row r="1240" spans="1:8" ht="18.75" x14ac:dyDescent="0.3">
      <c r="A1240" s="426" t="s">
        <v>387</v>
      </c>
      <c r="B1240" s="427"/>
      <c r="C1240" s="428" t="s">
        <v>453</v>
      </c>
      <c r="D1240" s="428"/>
      <c r="E1240" s="428"/>
      <c r="F1240" s="428"/>
      <c r="G1240" s="428"/>
      <c r="H1240" s="429"/>
    </row>
    <row r="1241" spans="1:8" ht="18.75" x14ac:dyDescent="0.3">
      <c r="A1241" s="430" t="s">
        <v>388</v>
      </c>
      <c r="B1241" s="431"/>
      <c r="C1241" s="432"/>
      <c r="D1241" s="432"/>
      <c r="E1241" s="432"/>
      <c r="F1241" s="432"/>
      <c r="G1241" s="432"/>
      <c r="H1241" s="433"/>
    </row>
    <row r="1242" spans="1:8" ht="18.75" x14ac:dyDescent="0.3">
      <c r="A1242" s="434" t="s">
        <v>389</v>
      </c>
      <c r="B1242" s="435"/>
      <c r="C1242" s="435"/>
      <c r="D1242" s="435"/>
      <c r="E1242" s="90"/>
      <c r="F1242" s="91"/>
      <c r="G1242" s="106" t="s">
        <v>390</v>
      </c>
      <c r="H1242" s="92"/>
    </row>
    <row r="1243" spans="1:8" ht="37.5" x14ac:dyDescent="0.25">
      <c r="A1243" s="436" t="s">
        <v>391</v>
      </c>
      <c r="B1243" s="437"/>
      <c r="C1243" s="110" t="s">
        <v>20</v>
      </c>
      <c r="D1243" s="438" t="s">
        <v>391</v>
      </c>
      <c r="E1243" s="437"/>
      <c r="F1243" s="110" t="s">
        <v>20</v>
      </c>
      <c r="G1243" s="113" t="s">
        <v>392</v>
      </c>
      <c r="H1243" s="111" t="s">
        <v>20</v>
      </c>
    </row>
    <row r="1244" spans="1:8" ht="18.75" x14ac:dyDescent="0.3">
      <c r="A1244" s="439" t="s">
        <v>393</v>
      </c>
      <c r="B1244" s="440"/>
      <c r="C1244" s="107" t="s">
        <v>394</v>
      </c>
      <c r="D1244" s="441" t="s">
        <v>395</v>
      </c>
      <c r="E1244" s="440"/>
      <c r="F1244" s="107" t="s">
        <v>396</v>
      </c>
      <c r="G1244" s="112">
        <v>3</v>
      </c>
      <c r="H1244" s="97" t="s">
        <v>397</v>
      </c>
    </row>
    <row r="1245" spans="1:8" ht="18.75" x14ac:dyDescent="0.3">
      <c r="A1245" s="439" t="s">
        <v>398</v>
      </c>
      <c r="B1245" s="440"/>
      <c r="C1245" s="107" t="s">
        <v>399</v>
      </c>
      <c r="D1245" s="441" t="s">
        <v>400</v>
      </c>
      <c r="E1245" s="440"/>
      <c r="F1245" s="107" t="s">
        <v>401</v>
      </c>
      <c r="G1245" s="112">
        <v>2</v>
      </c>
      <c r="H1245" s="97" t="s">
        <v>402</v>
      </c>
    </row>
    <row r="1246" spans="1:8" ht="18.75" x14ac:dyDescent="0.3">
      <c r="A1246" s="439" t="s">
        <v>403</v>
      </c>
      <c r="B1246" s="440"/>
      <c r="C1246" s="107" t="s">
        <v>404</v>
      </c>
      <c r="D1246" s="441" t="s">
        <v>405</v>
      </c>
      <c r="E1246" s="440"/>
      <c r="F1246" s="107" t="s">
        <v>406</v>
      </c>
      <c r="G1246" s="112">
        <v>1</v>
      </c>
      <c r="H1246" s="97" t="s">
        <v>407</v>
      </c>
    </row>
    <row r="1247" spans="1:8" ht="18.75" x14ac:dyDescent="0.3">
      <c r="A1247" s="442" t="s">
        <v>408</v>
      </c>
      <c r="B1247" s="443"/>
      <c r="C1247" s="107" t="s">
        <v>409</v>
      </c>
      <c r="D1247" s="444" t="s">
        <v>410</v>
      </c>
      <c r="E1247" s="445"/>
      <c r="F1247" s="98" t="s">
        <v>411</v>
      </c>
      <c r="G1247" s="99"/>
      <c r="H1247" s="100"/>
    </row>
    <row r="1248" spans="1:8" ht="19.5" thickBot="1" x14ac:dyDescent="0.35">
      <c r="A1248" s="446" t="s">
        <v>413</v>
      </c>
      <c r="B1248" s="447"/>
      <c r="C1248" s="448" t="s">
        <v>33</v>
      </c>
      <c r="D1248" s="449"/>
      <c r="E1248" s="449"/>
      <c r="F1248" s="449"/>
      <c r="G1248" s="448" t="s">
        <v>17</v>
      </c>
      <c r="H1248" s="450"/>
    </row>
    <row r="1251" spans="1:8" ht="15.75" thickBot="1" x14ac:dyDescent="0.3"/>
    <row r="1252" spans="1:8" ht="22.5" x14ac:dyDescent="0.3">
      <c r="A1252" s="480" t="s">
        <v>0</v>
      </c>
      <c r="B1252" s="481"/>
      <c r="C1252" s="481"/>
      <c r="D1252" s="481"/>
      <c r="E1252" s="481"/>
      <c r="F1252" s="481"/>
      <c r="G1252" s="481"/>
      <c r="H1252" s="482"/>
    </row>
    <row r="1253" spans="1:8" ht="15.75" x14ac:dyDescent="0.25">
      <c r="A1253" s="483" t="s">
        <v>1</v>
      </c>
      <c r="B1253" s="484"/>
      <c r="C1253" s="484"/>
      <c r="D1253" s="484"/>
      <c r="E1253" s="484"/>
      <c r="F1253" s="484"/>
      <c r="G1253" s="484"/>
      <c r="H1253" s="485"/>
    </row>
    <row r="1254" spans="1:8" ht="18.75" x14ac:dyDescent="0.3">
      <c r="A1254" s="486" t="s">
        <v>2</v>
      </c>
      <c r="B1254" s="487"/>
      <c r="C1254" s="487"/>
      <c r="D1254" s="487"/>
      <c r="E1254" s="487"/>
      <c r="F1254" s="487"/>
      <c r="G1254" s="487"/>
      <c r="H1254" s="488"/>
    </row>
    <row r="1255" spans="1:8" ht="15.75" x14ac:dyDescent="0.25">
      <c r="A1255" s="483" t="s">
        <v>24</v>
      </c>
      <c r="B1255" s="484"/>
      <c r="C1255" s="484"/>
      <c r="D1255" s="484"/>
      <c r="E1255" s="484"/>
      <c r="F1255" s="484"/>
      <c r="G1255" s="484"/>
      <c r="H1255" s="485"/>
    </row>
    <row r="1256" spans="1:8" ht="18.75" x14ac:dyDescent="0.3">
      <c r="A1256" s="486" t="s">
        <v>412</v>
      </c>
      <c r="B1256" s="487"/>
      <c r="C1256" s="487"/>
      <c r="D1256" s="487"/>
      <c r="E1256" s="487"/>
      <c r="F1256" s="487"/>
      <c r="G1256" s="487"/>
      <c r="H1256" s="488"/>
    </row>
    <row r="1257" spans="1:8" ht="16.5" x14ac:dyDescent="0.3">
      <c r="A1257" s="456" t="s">
        <v>3</v>
      </c>
      <c r="B1257" s="456"/>
      <c r="C1257" s="489" t="s">
        <v>343</v>
      </c>
      <c r="D1257" s="489"/>
      <c r="E1257" s="456"/>
      <c r="F1257" s="456"/>
      <c r="G1257" s="490"/>
      <c r="H1257" s="490"/>
    </row>
    <row r="1258" spans="1:8" ht="16.5" x14ac:dyDescent="0.3">
      <c r="A1258" s="456" t="s">
        <v>4</v>
      </c>
      <c r="B1258" s="456"/>
      <c r="C1258" s="491" t="s">
        <v>327</v>
      </c>
      <c r="D1258" s="491"/>
      <c r="E1258" s="492" t="s">
        <v>25</v>
      </c>
      <c r="F1258" s="492"/>
      <c r="G1258" s="492">
        <v>28</v>
      </c>
      <c r="H1258" s="492"/>
    </row>
    <row r="1259" spans="1:8" ht="16.5" x14ac:dyDescent="0.3">
      <c r="A1259" s="456" t="s">
        <v>5</v>
      </c>
      <c r="B1259" s="456"/>
      <c r="C1259" s="491" t="s">
        <v>326</v>
      </c>
      <c r="D1259" s="491"/>
      <c r="E1259" s="456"/>
      <c r="F1259" s="456"/>
      <c r="G1259" s="456"/>
      <c r="H1259" s="456"/>
    </row>
    <row r="1260" spans="1:8" ht="16.5" x14ac:dyDescent="0.3">
      <c r="A1260" s="456" t="s">
        <v>18</v>
      </c>
      <c r="B1260" s="456"/>
      <c r="C1260" s="457" t="s">
        <v>329</v>
      </c>
      <c r="D1260" s="457"/>
      <c r="E1260" s="456" t="s">
        <v>32</v>
      </c>
      <c r="F1260" s="456"/>
      <c r="G1260" s="458" t="s">
        <v>328</v>
      </c>
      <c r="H1260" s="458"/>
    </row>
    <row r="1261" spans="1:8" ht="18.75" x14ac:dyDescent="0.3">
      <c r="A1261" s="459" t="s">
        <v>6</v>
      </c>
      <c r="B1261" s="378"/>
      <c r="C1261" s="378"/>
      <c r="D1261" s="378"/>
      <c r="E1261" s="378"/>
      <c r="F1261" s="378"/>
      <c r="G1261" s="378"/>
      <c r="H1261" s="460"/>
    </row>
    <row r="1262" spans="1:8" ht="18.75" x14ac:dyDescent="0.3">
      <c r="A1262" s="461" t="s">
        <v>7</v>
      </c>
      <c r="B1262" s="410"/>
      <c r="C1262" s="410"/>
      <c r="D1262" s="410"/>
      <c r="E1262" s="410"/>
      <c r="F1262" s="410"/>
      <c r="G1262" s="410"/>
      <c r="H1262" s="462"/>
    </row>
    <row r="1263" spans="1:8" x14ac:dyDescent="0.25">
      <c r="A1263" s="463" t="s">
        <v>8</v>
      </c>
      <c r="B1263" s="464" t="s">
        <v>9</v>
      </c>
      <c r="C1263" s="465" t="s">
        <v>28</v>
      </c>
      <c r="D1263" s="465" t="s">
        <v>27</v>
      </c>
      <c r="E1263" s="465" t="s">
        <v>29</v>
      </c>
      <c r="F1263" s="468" t="s">
        <v>30</v>
      </c>
      <c r="G1263" s="465" t="s">
        <v>31</v>
      </c>
      <c r="H1263" s="471" t="s">
        <v>20</v>
      </c>
    </row>
    <row r="1264" spans="1:8" x14ac:dyDescent="0.25">
      <c r="A1264" s="463"/>
      <c r="B1264" s="464"/>
      <c r="C1264" s="466"/>
      <c r="D1264" s="466"/>
      <c r="E1264" s="466"/>
      <c r="F1264" s="469"/>
      <c r="G1264" s="466"/>
      <c r="H1264" s="472"/>
    </row>
    <row r="1265" spans="1:8" x14ac:dyDescent="0.25">
      <c r="A1265" s="463"/>
      <c r="B1265" s="464"/>
      <c r="C1265" s="467"/>
      <c r="D1265" s="467"/>
      <c r="E1265" s="467"/>
      <c r="F1265" s="470"/>
      <c r="G1265" s="467"/>
      <c r="H1265" s="473"/>
    </row>
    <row r="1266" spans="1:8" ht="18.75" x14ac:dyDescent="0.3">
      <c r="A1266" s="1">
        <v>1</v>
      </c>
      <c r="B1266" s="2" t="s">
        <v>11</v>
      </c>
      <c r="C1266" s="23">
        <v>5.5</v>
      </c>
      <c r="D1266" s="17">
        <v>4</v>
      </c>
      <c r="E1266" s="17">
        <v>3.5</v>
      </c>
      <c r="F1266" s="23">
        <v>40</v>
      </c>
      <c r="G1266" s="79">
        <f>SUM(C1266:F1266)</f>
        <v>53</v>
      </c>
      <c r="H1266" s="80" t="str">
        <f>IF(G1266&gt;=91,"A1",IF(G1266&gt;=81,"A2",IF(G1266&gt;=71,"B1",IF(G1266&gt;=61,"B2",IF(G1266&gt;=51,"C1",IF(G1266&gt;=41,"C2",IF(G1266&gt;=33,"D","E")))))))</f>
        <v>C1</v>
      </c>
    </row>
    <row r="1267" spans="1:8" ht="18.75" x14ac:dyDescent="0.3">
      <c r="A1267" s="1">
        <v>2</v>
      </c>
      <c r="B1267" s="2" t="s">
        <v>12</v>
      </c>
      <c r="C1267" s="143">
        <v>6.5</v>
      </c>
      <c r="D1267" s="17">
        <v>4</v>
      </c>
      <c r="E1267" s="17">
        <v>3.5</v>
      </c>
      <c r="F1267" s="17">
        <v>43</v>
      </c>
      <c r="G1267" s="79">
        <f t="shared" ref="G1267:G1271" si="75">SUM(C1267:F1267)</f>
        <v>57</v>
      </c>
      <c r="H1267" s="80" t="str">
        <f t="shared" ref="H1267:H1270" si="76">IF(G1267&gt;=91,"A1",IF(G1267&gt;=81,"A2",IF(G1267&gt;=71,"B1",IF(G1267&gt;=61,"B2",IF(G1267&gt;=51,"C1",IF(G1267&gt;=41,"C2",IF(G1267&gt;=33,"D","E")))))))</f>
        <v>C1</v>
      </c>
    </row>
    <row r="1268" spans="1:8" ht="18.75" x14ac:dyDescent="0.3">
      <c r="A1268" s="1">
        <v>3</v>
      </c>
      <c r="B1268" s="2" t="s">
        <v>13</v>
      </c>
      <c r="C1268" s="17">
        <v>8</v>
      </c>
      <c r="D1268" s="17">
        <v>4</v>
      </c>
      <c r="E1268" s="17">
        <v>3.5</v>
      </c>
      <c r="F1268" s="17">
        <v>53.5</v>
      </c>
      <c r="G1268" s="79">
        <f t="shared" si="75"/>
        <v>69</v>
      </c>
      <c r="H1268" s="80" t="str">
        <f t="shared" si="76"/>
        <v>B2</v>
      </c>
    </row>
    <row r="1269" spans="1:8" ht="18.75" x14ac:dyDescent="0.3">
      <c r="A1269" s="1">
        <v>4</v>
      </c>
      <c r="B1269" s="2" t="s">
        <v>23</v>
      </c>
      <c r="C1269" s="17">
        <v>5.5</v>
      </c>
      <c r="D1269" s="17">
        <v>4</v>
      </c>
      <c r="E1269" s="17">
        <v>3.5</v>
      </c>
      <c r="F1269" s="17">
        <v>54.5</v>
      </c>
      <c r="G1269" s="79">
        <f t="shared" si="75"/>
        <v>67.5</v>
      </c>
      <c r="H1269" s="80" t="str">
        <f t="shared" si="76"/>
        <v>B2</v>
      </c>
    </row>
    <row r="1270" spans="1:8" ht="18.75" x14ac:dyDescent="0.3">
      <c r="A1270" s="1">
        <v>5</v>
      </c>
      <c r="B1270" s="2" t="s">
        <v>26</v>
      </c>
      <c r="C1270" s="114">
        <v>7.25</v>
      </c>
      <c r="D1270" s="17">
        <v>4</v>
      </c>
      <c r="E1270" s="17">
        <v>4</v>
      </c>
      <c r="F1270" s="17">
        <v>52</v>
      </c>
      <c r="G1270" s="79">
        <f t="shared" si="75"/>
        <v>67.25</v>
      </c>
      <c r="H1270" s="80" t="str">
        <f t="shared" si="76"/>
        <v>B2</v>
      </c>
    </row>
    <row r="1271" spans="1:8" ht="18.75" x14ac:dyDescent="0.3">
      <c r="A1271" s="1">
        <v>6</v>
      </c>
      <c r="B1271" s="3" t="s">
        <v>14</v>
      </c>
      <c r="C1271" s="17"/>
      <c r="D1271" s="17"/>
      <c r="E1271" s="17"/>
      <c r="F1271" s="17">
        <v>36</v>
      </c>
      <c r="G1271" s="79">
        <f t="shared" si="75"/>
        <v>36</v>
      </c>
      <c r="H1271" s="80"/>
    </row>
    <row r="1272" spans="1:8" ht="18.75" x14ac:dyDescent="0.3">
      <c r="A1272" s="1">
        <v>7</v>
      </c>
      <c r="B1272" s="2" t="s">
        <v>21</v>
      </c>
      <c r="C1272" s="25"/>
      <c r="D1272" s="25"/>
      <c r="E1272" s="25"/>
      <c r="F1272" s="30">
        <v>47</v>
      </c>
      <c r="G1272" s="79"/>
      <c r="H1272" s="80"/>
    </row>
    <row r="1273" spans="1:8" ht="18.75" x14ac:dyDescent="0.3">
      <c r="A1273" s="1">
        <v>8</v>
      </c>
      <c r="B1273" s="11" t="s">
        <v>22</v>
      </c>
      <c r="C1273" s="26"/>
      <c r="D1273" s="26"/>
      <c r="E1273" s="26"/>
      <c r="F1273" s="31">
        <v>36</v>
      </c>
      <c r="G1273" s="79"/>
      <c r="H1273" s="80"/>
    </row>
    <row r="1274" spans="1:8" ht="18.75" x14ac:dyDescent="0.3">
      <c r="A1274" s="1">
        <v>9</v>
      </c>
      <c r="B1274" s="11" t="s">
        <v>34</v>
      </c>
      <c r="C1274" s="26"/>
      <c r="D1274" s="26"/>
      <c r="E1274" s="26"/>
      <c r="F1274" s="31">
        <v>32</v>
      </c>
      <c r="G1274" s="79"/>
      <c r="H1274" s="80"/>
    </row>
    <row r="1275" spans="1:8" ht="18.75" x14ac:dyDescent="0.3">
      <c r="A1275" s="4" t="s">
        <v>10</v>
      </c>
      <c r="B1275" s="5"/>
      <c r="C1275" s="10"/>
      <c r="D1275" s="10"/>
      <c r="E1275" s="10"/>
      <c r="F1275" s="32"/>
      <c r="G1275" s="81">
        <f>SUM(G1266:G1271)</f>
        <v>349.75</v>
      </c>
      <c r="H1275" s="82"/>
    </row>
    <row r="1276" spans="1:8" ht="18.75" x14ac:dyDescent="0.3">
      <c r="A1276" s="4" t="s">
        <v>15</v>
      </c>
      <c r="B1276" s="5"/>
      <c r="C1276" s="10"/>
      <c r="D1276" s="10"/>
      <c r="E1276" s="10"/>
      <c r="F1276" s="32"/>
      <c r="G1276" s="83">
        <f>G1275*100/550</f>
        <v>63.590909090909093</v>
      </c>
      <c r="H1276" s="82" t="str">
        <f t="shared" ref="H1276" si="77">IF(G1276&gt;=91,"A1",IF(G1276&gt;=81,"A2",IF(G1276&gt;=71,"B1",IF(G1276&gt;=61,"B2",IF(G1276&gt;=51,"C1",IF(G1276&gt;=41,"C2",IF(G1276&gt;=33,"D","E")))))))</f>
        <v>B2</v>
      </c>
    </row>
    <row r="1277" spans="1:8" ht="18.75" x14ac:dyDescent="0.25">
      <c r="A1277" s="474" t="s">
        <v>457</v>
      </c>
      <c r="B1277" s="475"/>
      <c r="C1277" s="475"/>
      <c r="D1277" s="475"/>
      <c r="E1277" s="475"/>
      <c r="F1277" s="475"/>
      <c r="G1277" s="475"/>
      <c r="H1277" s="476"/>
    </row>
    <row r="1278" spans="1:8" ht="18.75" x14ac:dyDescent="0.25">
      <c r="A1278" s="477" t="s">
        <v>376</v>
      </c>
      <c r="B1278" s="478"/>
      <c r="C1278" s="478"/>
      <c r="D1278" s="478"/>
      <c r="E1278" s="478"/>
      <c r="F1278" s="478"/>
      <c r="G1278" s="478"/>
      <c r="H1278" s="479"/>
    </row>
    <row r="1279" spans="1:8" ht="18.75" x14ac:dyDescent="0.3">
      <c r="A1279" s="423" t="s">
        <v>377</v>
      </c>
      <c r="B1279" s="424"/>
      <c r="C1279" s="424"/>
      <c r="D1279" s="424"/>
      <c r="E1279" s="424"/>
      <c r="F1279" s="424"/>
      <c r="G1279" s="424"/>
      <c r="H1279" s="425"/>
    </row>
    <row r="1280" spans="1:8" ht="18.75" x14ac:dyDescent="0.3">
      <c r="A1280" s="423" t="s">
        <v>378</v>
      </c>
      <c r="B1280" s="424"/>
      <c r="C1280" s="424"/>
      <c r="D1280" s="424"/>
      <c r="E1280" s="424"/>
      <c r="F1280" s="451"/>
      <c r="G1280" s="452" t="s">
        <v>379</v>
      </c>
      <c r="H1280" s="425"/>
    </row>
    <row r="1281" spans="1:8" ht="18.75" x14ac:dyDescent="0.3">
      <c r="A1281" s="426" t="s">
        <v>380</v>
      </c>
      <c r="B1281" s="427"/>
      <c r="C1281" s="427"/>
      <c r="D1281" s="427"/>
      <c r="E1281" s="427"/>
      <c r="F1281" s="453"/>
      <c r="G1281" s="454" t="s">
        <v>402</v>
      </c>
      <c r="H1281" s="455"/>
    </row>
    <row r="1282" spans="1:8" ht="18.75" x14ac:dyDescent="0.3">
      <c r="A1282" s="423" t="s">
        <v>381</v>
      </c>
      <c r="B1282" s="424"/>
      <c r="C1282" s="424"/>
      <c r="D1282" s="424"/>
      <c r="E1282" s="424"/>
      <c r="F1282" s="451"/>
      <c r="G1282" s="452"/>
      <c r="H1282" s="425"/>
    </row>
    <row r="1283" spans="1:8" ht="18.75" x14ac:dyDescent="0.3">
      <c r="A1283" s="423" t="s">
        <v>378</v>
      </c>
      <c r="B1283" s="424"/>
      <c r="C1283" s="424"/>
      <c r="D1283" s="424"/>
      <c r="E1283" s="424"/>
      <c r="F1283" s="451"/>
      <c r="G1283" s="452" t="s">
        <v>379</v>
      </c>
      <c r="H1283" s="425"/>
    </row>
    <row r="1284" spans="1:8" ht="18.75" x14ac:dyDescent="0.3">
      <c r="A1284" s="426" t="s">
        <v>382</v>
      </c>
      <c r="B1284" s="427"/>
      <c r="C1284" s="427"/>
      <c r="D1284" s="427"/>
      <c r="E1284" s="427"/>
      <c r="F1284" s="453"/>
      <c r="G1284" s="452" t="s">
        <v>402</v>
      </c>
      <c r="H1284" s="425"/>
    </row>
    <row r="1285" spans="1:8" ht="18.75" x14ac:dyDescent="0.3">
      <c r="A1285" s="426" t="s">
        <v>383</v>
      </c>
      <c r="B1285" s="427"/>
      <c r="C1285" s="427"/>
      <c r="D1285" s="427"/>
      <c r="E1285" s="427"/>
      <c r="F1285" s="453"/>
      <c r="G1285" s="454" t="s">
        <v>402</v>
      </c>
      <c r="H1285" s="455"/>
    </row>
    <row r="1286" spans="1:8" ht="18.75" x14ac:dyDescent="0.3">
      <c r="A1286" s="426" t="s">
        <v>384</v>
      </c>
      <c r="B1286" s="427"/>
      <c r="C1286" s="427"/>
      <c r="D1286" s="427"/>
      <c r="E1286" s="427"/>
      <c r="F1286" s="427"/>
      <c r="G1286" s="454" t="s">
        <v>402</v>
      </c>
      <c r="H1286" s="455"/>
    </row>
    <row r="1287" spans="1:8" ht="18.75" x14ac:dyDescent="0.3">
      <c r="A1287" s="426" t="s">
        <v>385</v>
      </c>
      <c r="B1287" s="427"/>
      <c r="C1287" s="427"/>
      <c r="D1287" s="427"/>
      <c r="E1287" s="427"/>
      <c r="F1287" s="427"/>
      <c r="G1287" s="454" t="s">
        <v>397</v>
      </c>
      <c r="H1287" s="455"/>
    </row>
    <row r="1288" spans="1:8" ht="18.75" x14ac:dyDescent="0.3">
      <c r="A1288" s="423" t="s">
        <v>386</v>
      </c>
      <c r="B1288" s="424"/>
      <c r="C1288" s="424"/>
      <c r="D1288" s="424"/>
      <c r="E1288" s="424"/>
      <c r="F1288" s="424"/>
      <c r="G1288" s="424"/>
      <c r="H1288" s="425"/>
    </row>
    <row r="1289" spans="1:8" ht="18.75" x14ac:dyDescent="0.3">
      <c r="A1289" s="423" t="s">
        <v>378</v>
      </c>
      <c r="B1289" s="424"/>
      <c r="C1289" s="424"/>
      <c r="D1289" s="424"/>
      <c r="E1289" s="424"/>
      <c r="F1289" s="424"/>
      <c r="G1289" s="424"/>
      <c r="H1289" s="425"/>
    </row>
    <row r="1290" spans="1:8" ht="18.75" x14ac:dyDescent="0.3">
      <c r="A1290" s="426" t="s">
        <v>387</v>
      </c>
      <c r="B1290" s="427"/>
      <c r="C1290" s="428" t="s">
        <v>454</v>
      </c>
      <c r="D1290" s="428"/>
      <c r="E1290" s="428"/>
      <c r="F1290" s="428"/>
      <c r="G1290" s="428"/>
      <c r="H1290" s="429"/>
    </row>
    <row r="1291" spans="1:8" ht="18.75" x14ac:dyDescent="0.3">
      <c r="A1291" s="430" t="s">
        <v>388</v>
      </c>
      <c r="B1291" s="431"/>
      <c r="C1291" s="432"/>
      <c r="D1291" s="432"/>
      <c r="E1291" s="432"/>
      <c r="F1291" s="432"/>
      <c r="G1291" s="432"/>
      <c r="H1291" s="433"/>
    </row>
    <row r="1292" spans="1:8" ht="18.75" x14ac:dyDescent="0.3">
      <c r="A1292" s="434" t="s">
        <v>389</v>
      </c>
      <c r="B1292" s="435"/>
      <c r="C1292" s="435"/>
      <c r="D1292" s="435"/>
      <c r="E1292" s="90"/>
      <c r="F1292" s="91"/>
      <c r="G1292" s="106" t="s">
        <v>390</v>
      </c>
      <c r="H1292" s="92"/>
    </row>
    <row r="1293" spans="1:8" ht="37.5" x14ac:dyDescent="0.25">
      <c r="A1293" s="436" t="s">
        <v>391</v>
      </c>
      <c r="B1293" s="437"/>
      <c r="C1293" s="110" t="s">
        <v>20</v>
      </c>
      <c r="D1293" s="438" t="s">
        <v>391</v>
      </c>
      <c r="E1293" s="437"/>
      <c r="F1293" s="110" t="s">
        <v>20</v>
      </c>
      <c r="G1293" s="113" t="s">
        <v>392</v>
      </c>
      <c r="H1293" s="111" t="s">
        <v>20</v>
      </c>
    </row>
    <row r="1294" spans="1:8" ht="18.75" x14ac:dyDescent="0.3">
      <c r="A1294" s="439" t="s">
        <v>393</v>
      </c>
      <c r="B1294" s="440"/>
      <c r="C1294" s="107" t="s">
        <v>394</v>
      </c>
      <c r="D1294" s="441" t="s">
        <v>395</v>
      </c>
      <c r="E1294" s="440"/>
      <c r="F1294" s="107" t="s">
        <v>396</v>
      </c>
      <c r="G1294" s="112">
        <v>3</v>
      </c>
      <c r="H1294" s="97" t="s">
        <v>397</v>
      </c>
    </row>
    <row r="1295" spans="1:8" ht="18.75" x14ac:dyDescent="0.3">
      <c r="A1295" s="439" t="s">
        <v>398</v>
      </c>
      <c r="B1295" s="440"/>
      <c r="C1295" s="107" t="s">
        <v>399</v>
      </c>
      <c r="D1295" s="441" t="s">
        <v>400</v>
      </c>
      <c r="E1295" s="440"/>
      <c r="F1295" s="107" t="s">
        <v>401</v>
      </c>
      <c r="G1295" s="112">
        <v>2</v>
      </c>
      <c r="H1295" s="97" t="s">
        <v>402</v>
      </c>
    </row>
    <row r="1296" spans="1:8" ht="18.75" x14ac:dyDescent="0.3">
      <c r="A1296" s="439" t="s">
        <v>403</v>
      </c>
      <c r="B1296" s="440"/>
      <c r="C1296" s="107" t="s">
        <v>404</v>
      </c>
      <c r="D1296" s="441" t="s">
        <v>405</v>
      </c>
      <c r="E1296" s="440"/>
      <c r="F1296" s="107" t="s">
        <v>406</v>
      </c>
      <c r="G1296" s="112">
        <v>1</v>
      </c>
      <c r="H1296" s="97" t="s">
        <v>407</v>
      </c>
    </row>
    <row r="1297" spans="1:8" ht="18.75" x14ac:dyDescent="0.3">
      <c r="A1297" s="442" t="s">
        <v>408</v>
      </c>
      <c r="B1297" s="443"/>
      <c r="C1297" s="107" t="s">
        <v>409</v>
      </c>
      <c r="D1297" s="444" t="s">
        <v>410</v>
      </c>
      <c r="E1297" s="445"/>
      <c r="F1297" s="98" t="s">
        <v>411</v>
      </c>
      <c r="G1297" s="99"/>
      <c r="H1297" s="100"/>
    </row>
    <row r="1298" spans="1:8" ht="19.5" thickBot="1" x14ac:dyDescent="0.35">
      <c r="A1298" s="446" t="s">
        <v>413</v>
      </c>
      <c r="B1298" s="447"/>
      <c r="C1298" s="448" t="s">
        <v>33</v>
      </c>
      <c r="D1298" s="449"/>
      <c r="E1298" s="449"/>
      <c r="F1298" s="449"/>
      <c r="G1298" s="448" t="s">
        <v>17</v>
      </c>
      <c r="H1298" s="450"/>
    </row>
    <row r="1301" spans="1:8" ht="15.75" thickBot="1" x14ac:dyDescent="0.3"/>
    <row r="1302" spans="1:8" ht="22.5" x14ac:dyDescent="0.3">
      <c r="A1302" s="480" t="s">
        <v>0</v>
      </c>
      <c r="B1302" s="481"/>
      <c r="C1302" s="481"/>
      <c r="D1302" s="481"/>
      <c r="E1302" s="481"/>
      <c r="F1302" s="481"/>
      <c r="G1302" s="481"/>
      <c r="H1302" s="482"/>
    </row>
    <row r="1303" spans="1:8" ht="15.75" x14ac:dyDescent="0.25">
      <c r="A1303" s="483" t="s">
        <v>1</v>
      </c>
      <c r="B1303" s="484"/>
      <c r="C1303" s="484"/>
      <c r="D1303" s="484"/>
      <c r="E1303" s="484"/>
      <c r="F1303" s="484"/>
      <c r="G1303" s="484"/>
      <c r="H1303" s="485"/>
    </row>
    <row r="1304" spans="1:8" ht="18.75" x14ac:dyDescent="0.3">
      <c r="A1304" s="486" t="s">
        <v>2</v>
      </c>
      <c r="B1304" s="487"/>
      <c r="C1304" s="487"/>
      <c r="D1304" s="487"/>
      <c r="E1304" s="487"/>
      <c r="F1304" s="487"/>
      <c r="G1304" s="487"/>
      <c r="H1304" s="488"/>
    </row>
    <row r="1305" spans="1:8" ht="15.75" x14ac:dyDescent="0.25">
      <c r="A1305" s="483" t="s">
        <v>24</v>
      </c>
      <c r="B1305" s="484"/>
      <c r="C1305" s="484"/>
      <c r="D1305" s="484"/>
      <c r="E1305" s="484"/>
      <c r="F1305" s="484"/>
      <c r="G1305" s="484"/>
      <c r="H1305" s="485"/>
    </row>
    <row r="1306" spans="1:8" ht="18.75" x14ac:dyDescent="0.3">
      <c r="A1306" s="486" t="s">
        <v>412</v>
      </c>
      <c r="B1306" s="487"/>
      <c r="C1306" s="487"/>
      <c r="D1306" s="487"/>
      <c r="E1306" s="487"/>
      <c r="F1306" s="487"/>
      <c r="G1306" s="487"/>
      <c r="H1306" s="488"/>
    </row>
    <row r="1307" spans="1:8" ht="16.5" x14ac:dyDescent="0.3">
      <c r="A1307" s="456" t="s">
        <v>3</v>
      </c>
      <c r="B1307" s="456"/>
      <c r="C1307" s="489" t="s">
        <v>343</v>
      </c>
      <c r="D1307" s="489"/>
      <c r="E1307" s="456"/>
      <c r="F1307" s="456"/>
      <c r="G1307" s="490"/>
      <c r="H1307" s="490"/>
    </row>
    <row r="1308" spans="1:8" ht="16.5" x14ac:dyDescent="0.3">
      <c r="A1308" s="456" t="s">
        <v>4</v>
      </c>
      <c r="B1308" s="456"/>
      <c r="C1308" s="491" t="s">
        <v>360</v>
      </c>
      <c r="D1308" s="491"/>
      <c r="E1308" s="492" t="s">
        <v>25</v>
      </c>
      <c r="F1308" s="492"/>
      <c r="G1308" s="492">
        <v>29</v>
      </c>
      <c r="H1308" s="492"/>
    </row>
    <row r="1309" spans="1:8" ht="16.5" x14ac:dyDescent="0.3">
      <c r="A1309" s="456" t="s">
        <v>5</v>
      </c>
      <c r="B1309" s="456"/>
      <c r="C1309" s="491" t="s">
        <v>333</v>
      </c>
      <c r="D1309" s="491"/>
      <c r="E1309" s="456"/>
      <c r="F1309" s="456"/>
      <c r="G1309" s="456"/>
      <c r="H1309" s="456"/>
    </row>
    <row r="1310" spans="1:8" ht="16.5" x14ac:dyDescent="0.3">
      <c r="A1310" s="456" t="s">
        <v>18</v>
      </c>
      <c r="B1310" s="456"/>
      <c r="C1310" s="457" t="s">
        <v>335</v>
      </c>
      <c r="D1310" s="457"/>
      <c r="E1310" s="456" t="s">
        <v>32</v>
      </c>
      <c r="F1310" s="456"/>
      <c r="G1310" s="458" t="s">
        <v>337</v>
      </c>
      <c r="H1310" s="458"/>
    </row>
    <row r="1311" spans="1:8" ht="18.75" x14ac:dyDescent="0.3">
      <c r="A1311" s="459" t="s">
        <v>6</v>
      </c>
      <c r="B1311" s="378"/>
      <c r="C1311" s="378"/>
      <c r="D1311" s="378"/>
      <c r="E1311" s="378"/>
      <c r="F1311" s="378"/>
      <c r="G1311" s="378"/>
      <c r="H1311" s="460"/>
    </row>
    <row r="1312" spans="1:8" ht="18.75" x14ac:dyDescent="0.3">
      <c r="A1312" s="461" t="s">
        <v>7</v>
      </c>
      <c r="B1312" s="410"/>
      <c r="C1312" s="410"/>
      <c r="D1312" s="410"/>
      <c r="E1312" s="410"/>
      <c r="F1312" s="410"/>
      <c r="G1312" s="410"/>
      <c r="H1312" s="462"/>
    </row>
    <row r="1313" spans="1:8" x14ac:dyDescent="0.25">
      <c r="A1313" s="463" t="s">
        <v>8</v>
      </c>
      <c r="B1313" s="464" t="s">
        <v>9</v>
      </c>
      <c r="C1313" s="465" t="s">
        <v>28</v>
      </c>
      <c r="D1313" s="465" t="s">
        <v>27</v>
      </c>
      <c r="E1313" s="465" t="s">
        <v>29</v>
      </c>
      <c r="F1313" s="468" t="s">
        <v>30</v>
      </c>
      <c r="G1313" s="465" t="s">
        <v>31</v>
      </c>
      <c r="H1313" s="471" t="s">
        <v>20</v>
      </c>
    </row>
    <row r="1314" spans="1:8" x14ac:dyDescent="0.25">
      <c r="A1314" s="463"/>
      <c r="B1314" s="464"/>
      <c r="C1314" s="466"/>
      <c r="D1314" s="466"/>
      <c r="E1314" s="466"/>
      <c r="F1314" s="469"/>
      <c r="G1314" s="466"/>
      <c r="H1314" s="472"/>
    </row>
    <row r="1315" spans="1:8" x14ac:dyDescent="0.25">
      <c r="A1315" s="463"/>
      <c r="B1315" s="464"/>
      <c r="C1315" s="467"/>
      <c r="D1315" s="467"/>
      <c r="E1315" s="467"/>
      <c r="F1315" s="470"/>
      <c r="G1315" s="467"/>
      <c r="H1315" s="473"/>
    </row>
    <row r="1316" spans="1:8" ht="18.75" x14ac:dyDescent="0.3">
      <c r="A1316" s="1">
        <v>1</v>
      </c>
      <c r="B1316" s="2" t="s">
        <v>11</v>
      </c>
      <c r="C1316" s="23">
        <v>7</v>
      </c>
      <c r="D1316" s="17">
        <v>4.5</v>
      </c>
      <c r="E1316" s="17">
        <v>5</v>
      </c>
      <c r="F1316" s="23">
        <v>67</v>
      </c>
      <c r="G1316" s="79">
        <f>SUM(C1316:F1316)</f>
        <v>83.5</v>
      </c>
      <c r="H1316" s="80" t="str">
        <f>IF(G1316&gt;=91,"A1",IF(G1316&gt;=81,"A2",IF(G1316&gt;=71,"B1",IF(G1316&gt;=61,"B2",IF(G1316&gt;=51,"C1",IF(G1316&gt;=41,"C2",IF(G1316&gt;=33,"D","E")))))))</f>
        <v>A2</v>
      </c>
    </row>
    <row r="1317" spans="1:8" ht="18.75" x14ac:dyDescent="0.3">
      <c r="A1317" s="1">
        <v>2</v>
      </c>
      <c r="B1317" s="2" t="s">
        <v>12</v>
      </c>
      <c r="C1317" s="143">
        <v>7</v>
      </c>
      <c r="D1317" s="17">
        <v>4.5</v>
      </c>
      <c r="E1317" s="17">
        <v>5</v>
      </c>
      <c r="F1317" s="17">
        <v>49.5</v>
      </c>
      <c r="G1317" s="79">
        <f t="shared" ref="G1317:G1321" si="78">SUM(C1317:F1317)</f>
        <v>66</v>
      </c>
      <c r="H1317" s="80" t="str">
        <f t="shared" ref="H1317:H1320" si="79">IF(G1317&gt;=91,"A1",IF(G1317&gt;=81,"A2",IF(G1317&gt;=71,"B1",IF(G1317&gt;=61,"B2",IF(G1317&gt;=51,"C1",IF(G1317&gt;=41,"C2",IF(G1317&gt;=33,"D","E")))))))</f>
        <v>B2</v>
      </c>
    </row>
    <row r="1318" spans="1:8" ht="18.75" x14ac:dyDescent="0.3">
      <c r="A1318" s="1">
        <v>3</v>
      </c>
      <c r="B1318" s="2" t="s">
        <v>13</v>
      </c>
      <c r="C1318" s="17">
        <v>9</v>
      </c>
      <c r="D1318" s="17">
        <v>4.5</v>
      </c>
      <c r="E1318" s="17">
        <v>5</v>
      </c>
      <c r="F1318" s="17">
        <v>63</v>
      </c>
      <c r="G1318" s="22">
        <f t="shared" ref="G1318" si="80">(F1318/2)</f>
        <v>31.5</v>
      </c>
      <c r="H1318" s="80" t="str">
        <f t="shared" si="79"/>
        <v>E</v>
      </c>
    </row>
    <row r="1319" spans="1:8" ht="18.75" x14ac:dyDescent="0.3">
      <c r="A1319" s="1">
        <v>4</v>
      </c>
      <c r="B1319" s="2" t="s">
        <v>23</v>
      </c>
      <c r="C1319" s="17">
        <v>9.5</v>
      </c>
      <c r="D1319" s="17">
        <v>5</v>
      </c>
      <c r="E1319" s="17">
        <v>4</v>
      </c>
      <c r="F1319" s="17">
        <v>64</v>
      </c>
      <c r="G1319" s="79">
        <f t="shared" si="78"/>
        <v>82.5</v>
      </c>
      <c r="H1319" s="80" t="str">
        <f t="shared" si="79"/>
        <v>A2</v>
      </c>
    </row>
    <row r="1320" spans="1:8" ht="18.75" x14ac:dyDescent="0.3">
      <c r="A1320" s="1">
        <v>5</v>
      </c>
      <c r="B1320" s="2" t="s">
        <v>26</v>
      </c>
      <c r="C1320" s="114">
        <v>9</v>
      </c>
      <c r="D1320" s="17">
        <v>4</v>
      </c>
      <c r="E1320" s="17">
        <v>4</v>
      </c>
      <c r="F1320" s="17">
        <v>54</v>
      </c>
      <c r="G1320" s="79">
        <f t="shared" si="78"/>
        <v>71</v>
      </c>
      <c r="H1320" s="80" t="str">
        <f t="shared" si="79"/>
        <v>B1</v>
      </c>
    </row>
    <row r="1321" spans="1:8" ht="18.75" x14ac:dyDescent="0.3">
      <c r="A1321" s="1">
        <v>6</v>
      </c>
      <c r="B1321" s="3" t="s">
        <v>14</v>
      </c>
      <c r="C1321" s="17"/>
      <c r="D1321" s="17"/>
      <c r="E1321" s="17"/>
      <c r="F1321" s="17">
        <v>44</v>
      </c>
      <c r="G1321" s="79">
        <f t="shared" si="78"/>
        <v>44</v>
      </c>
      <c r="H1321" s="80"/>
    </row>
    <row r="1322" spans="1:8" ht="18.75" x14ac:dyDescent="0.3">
      <c r="A1322" s="1">
        <v>7</v>
      </c>
      <c r="B1322" s="2" t="s">
        <v>21</v>
      </c>
      <c r="C1322" s="25"/>
      <c r="D1322" s="25"/>
      <c r="E1322" s="25"/>
      <c r="F1322" s="30">
        <v>46</v>
      </c>
      <c r="G1322" s="79"/>
      <c r="H1322" s="80"/>
    </row>
    <row r="1323" spans="1:8" ht="18.75" x14ac:dyDescent="0.3">
      <c r="A1323" s="1">
        <v>8</v>
      </c>
      <c r="B1323" s="11" t="s">
        <v>22</v>
      </c>
      <c r="C1323" s="26"/>
      <c r="D1323" s="26"/>
      <c r="E1323" s="26"/>
      <c r="F1323" s="31">
        <v>44</v>
      </c>
      <c r="G1323" s="79"/>
      <c r="H1323" s="80"/>
    </row>
    <row r="1324" spans="1:8" ht="18.75" x14ac:dyDescent="0.3">
      <c r="A1324" s="1">
        <v>9</v>
      </c>
      <c r="B1324" s="11" t="s">
        <v>34</v>
      </c>
      <c r="C1324" s="26"/>
      <c r="D1324" s="26"/>
      <c r="E1324" s="26"/>
      <c r="F1324" s="31">
        <v>31</v>
      </c>
      <c r="G1324" s="79"/>
      <c r="H1324" s="80"/>
    </row>
    <row r="1325" spans="1:8" ht="18.75" x14ac:dyDescent="0.3">
      <c r="A1325" s="4" t="s">
        <v>10</v>
      </c>
      <c r="B1325" s="5"/>
      <c r="C1325" s="10"/>
      <c r="D1325" s="10"/>
      <c r="E1325" s="10"/>
      <c r="F1325" s="32"/>
      <c r="G1325" s="81">
        <f>SUM(G1316:G1321)</f>
        <v>378.5</v>
      </c>
      <c r="H1325" s="82"/>
    </row>
    <row r="1326" spans="1:8" ht="18.75" x14ac:dyDescent="0.3">
      <c r="A1326" s="4" t="s">
        <v>15</v>
      </c>
      <c r="B1326" s="5"/>
      <c r="C1326" s="10"/>
      <c r="D1326" s="10"/>
      <c r="E1326" s="10"/>
      <c r="F1326" s="32"/>
      <c r="G1326" s="83">
        <f>G1325*100/550</f>
        <v>68.818181818181813</v>
      </c>
      <c r="H1326" s="82" t="str">
        <f t="shared" ref="H1326" si="81">IF(G1326&gt;=91,"A1",IF(G1326&gt;=81,"A2",IF(G1326&gt;=71,"B1",IF(G1326&gt;=61,"B2",IF(G1326&gt;=51,"C1",IF(G1326&gt;=41,"C2",IF(G1326&gt;=33,"D","E")))))))</f>
        <v>B2</v>
      </c>
    </row>
    <row r="1327" spans="1:8" ht="18.75" x14ac:dyDescent="0.25">
      <c r="A1327" s="474" t="s">
        <v>457</v>
      </c>
      <c r="B1327" s="475"/>
      <c r="C1327" s="475"/>
      <c r="D1327" s="475"/>
      <c r="E1327" s="475"/>
      <c r="F1327" s="475"/>
      <c r="G1327" s="475"/>
      <c r="H1327" s="476"/>
    </row>
    <row r="1328" spans="1:8" ht="18.75" x14ac:dyDescent="0.25">
      <c r="A1328" s="477" t="s">
        <v>376</v>
      </c>
      <c r="B1328" s="478"/>
      <c r="C1328" s="478"/>
      <c r="D1328" s="478"/>
      <c r="E1328" s="478"/>
      <c r="F1328" s="478"/>
      <c r="G1328" s="478"/>
      <c r="H1328" s="479"/>
    </row>
    <row r="1329" spans="1:8" ht="18.75" x14ac:dyDescent="0.3">
      <c r="A1329" s="423" t="s">
        <v>377</v>
      </c>
      <c r="B1329" s="424"/>
      <c r="C1329" s="424"/>
      <c r="D1329" s="424"/>
      <c r="E1329" s="424"/>
      <c r="F1329" s="424"/>
      <c r="G1329" s="424"/>
      <c r="H1329" s="425"/>
    </row>
    <row r="1330" spans="1:8" ht="18.75" x14ac:dyDescent="0.3">
      <c r="A1330" s="423" t="s">
        <v>378</v>
      </c>
      <c r="B1330" s="424"/>
      <c r="C1330" s="424"/>
      <c r="D1330" s="424"/>
      <c r="E1330" s="424"/>
      <c r="F1330" s="451"/>
      <c r="G1330" s="452" t="s">
        <v>379</v>
      </c>
      <c r="H1330" s="425"/>
    </row>
    <row r="1331" spans="1:8" ht="18.75" x14ac:dyDescent="0.3">
      <c r="A1331" s="426" t="s">
        <v>380</v>
      </c>
      <c r="B1331" s="427"/>
      <c r="C1331" s="427"/>
      <c r="D1331" s="427"/>
      <c r="E1331" s="427"/>
      <c r="F1331" s="453"/>
      <c r="G1331" s="454"/>
      <c r="H1331" s="455"/>
    </row>
    <row r="1332" spans="1:8" ht="18.75" x14ac:dyDescent="0.3">
      <c r="A1332" s="423" t="s">
        <v>381</v>
      </c>
      <c r="B1332" s="424"/>
      <c r="C1332" s="424"/>
      <c r="D1332" s="424"/>
      <c r="E1332" s="424"/>
      <c r="F1332" s="451"/>
      <c r="G1332" s="452"/>
      <c r="H1332" s="425"/>
    </row>
    <row r="1333" spans="1:8" ht="18.75" x14ac:dyDescent="0.3">
      <c r="A1333" s="423" t="s">
        <v>378</v>
      </c>
      <c r="B1333" s="424"/>
      <c r="C1333" s="424"/>
      <c r="D1333" s="424"/>
      <c r="E1333" s="424"/>
      <c r="F1333" s="451"/>
      <c r="G1333" s="452" t="s">
        <v>379</v>
      </c>
      <c r="H1333" s="425"/>
    </row>
    <row r="1334" spans="1:8" ht="18.75" x14ac:dyDescent="0.3">
      <c r="A1334" s="426" t="s">
        <v>382</v>
      </c>
      <c r="B1334" s="427"/>
      <c r="C1334" s="427"/>
      <c r="D1334" s="427"/>
      <c r="E1334" s="427"/>
      <c r="F1334" s="453"/>
      <c r="G1334" s="452"/>
      <c r="H1334" s="425"/>
    </row>
    <row r="1335" spans="1:8" ht="18.75" x14ac:dyDescent="0.3">
      <c r="A1335" s="426" t="s">
        <v>383</v>
      </c>
      <c r="B1335" s="427"/>
      <c r="C1335" s="427"/>
      <c r="D1335" s="427"/>
      <c r="E1335" s="427"/>
      <c r="F1335" s="453"/>
      <c r="G1335" s="454"/>
      <c r="H1335" s="455"/>
    </row>
    <row r="1336" spans="1:8" ht="18.75" x14ac:dyDescent="0.3">
      <c r="A1336" s="426" t="s">
        <v>384</v>
      </c>
      <c r="B1336" s="427"/>
      <c r="C1336" s="427"/>
      <c r="D1336" s="427"/>
      <c r="E1336" s="427"/>
      <c r="F1336" s="427"/>
      <c r="G1336" s="454"/>
      <c r="H1336" s="455"/>
    </row>
    <row r="1337" spans="1:8" ht="18.75" x14ac:dyDescent="0.3">
      <c r="A1337" s="426" t="s">
        <v>385</v>
      </c>
      <c r="B1337" s="427"/>
      <c r="C1337" s="427"/>
      <c r="D1337" s="427"/>
      <c r="E1337" s="427"/>
      <c r="F1337" s="427"/>
      <c r="G1337" s="454"/>
      <c r="H1337" s="455"/>
    </row>
    <row r="1338" spans="1:8" ht="18.75" x14ac:dyDescent="0.3">
      <c r="A1338" s="423" t="s">
        <v>386</v>
      </c>
      <c r="B1338" s="424"/>
      <c r="C1338" s="424"/>
      <c r="D1338" s="424"/>
      <c r="E1338" s="424"/>
      <c r="F1338" s="424"/>
      <c r="G1338" s="424"/>
      <c r="H1338" s="425"/>
    </row>
    <row r="1339" spans="1:8" ht="18.75" x14ac:dyDescent="0.3">
      <c r="A1339" s="423" t="s">
        <v>378</v>
      </c>
      <c r="B1339" s="424"/>
      <c r="C1339" s="424"/>
      <c r="D1339" s="424"/>
      <c r="E1339" s="424"/>
      <c r="F1339" s="424"/>
      <c r="G1339" s="424"/>
      <c r="H1339" s="425"/>
    </row>
    <row r="1340" spans="1:8" ht="18.75" x14ac:dyDescent="0.3">
      <c r="A1340" s="426" t="s">
        <v>387</v>
      </c>
      <c r="B1340" s="427"/>
      <c r="C1340" s="428" t="s">
        <v>442</v>
      </c>
      <c r="D1340" s="428"/>
      <c r="E1340" s="428"/>
      <c r="F1340" s="428"/>
      <c r="G1340" s="428"/>
      <c r="H1340" s="429"/>
    </row>
    <row r="1341" spans="1:8" ht="18.75" x14ac:dyDescent="0.3">
      <c r="A1341" s="430" t="s">
        <v>388</v>
      </c>
      <c r="B1341" s="431"/>
      <c r="C1341" s="432"/>
      <c r="D1341" s="432"/>
      <c r="E1341" s="432"/>
      <c r="F1341" s="432"/>
      <c r="G1341" s="432"/>
      <c r="H1341" s="433"/>
    </row>
    <row r="1342" spans="1:8" ht="18.75" x14ac:dyDescent="0.3">
      <c r="A1342" s="434" t="s">
        <v>389</v>
      </c>
      <c r="B1342" s="435"/>
      <c r="C1342" s="435"/>
      <c r="D1342" s="435"/>
      <c r="E1342" s="90"/>
      <c r="F1342" s="91"/>
      <c r="G1342" s="106" t="s">
        <v>390</v>
      </c>
      <c r="H1342" s="92"/>
    </row>
    <row r="1343" spans="1:8" ht="37.5" x14ac:dyDescent="0.25">
      <c r="A1343" s="436" t="s">
        <v>391</v>
      </c>
      <c r="B1343" s="437"/>
      <c r="C1343" s="110" t="s">
        <v>20</v>
      </c>
      <c r="D1343" s="438" t="s">
        <v>391</v>
      </c>
      <c r="E1343" s="437"/>
      <c r="F1343" s="110" t="s">
        <v>20</v>
      </c>
      <c r="G1343" s="113" t="s">
        <v>392</v>
      </c>
      <c r="H1343" s="111" t="s">
        <v>20</v>
      </c>
    </row>
    <row r="1344" spans="1:8" ht="18.75" x14ac:dyDescent="0.3">
      <c r="A1344" s="439" t="s">
        <v>393</v>
      </c>
      <c r="B1344" s="440"/>
      <c r="C1344" s="107" t="s">
        <v>394</v>
      </c>
      <c r="D1344" s="441" t="s">
        <v>395</v>
      </c>
      <c r="E1344" s="440"/>
      <c r="F1344" s="107" t="s">
        <v>396</v>
      </c>
      <c r="G1344" s="112">
        <v>3</v>
      </c>
      <c r="H1344" s="97" t="s">
        <v>397</v>
      </c>
    </row>
    <row r="1345" spans="1:8" ht="18.75" x14ac:dyDescent="0.3">
      <c r="A1345" s="439" t="s">
        <v>398</v>
      </c>
      <c r="B1345" s="440"/>
      <c r="C1345" s="107" t="s">
        <v>399</v>
      </c>
      <c r="D1345" s="441" t="s">
        <v>400</v>
      </c>
      <c r="E1345" s="440"/>
      <c r="F1345" s="107" t="s">
        <v>401</v>
      </c>
      <c r="G1345" s="112">
        <v>2</v>
      </c>
      <c r="H1345" s="97" t="s">
        <v>402</v>
      </c>
    </row>
    <row r="1346" spans="1:8" ht="18.75" x14ac:dyDescent="0.3">
      <c r="A1346" s="439" t="s">
        <v>403</v>
      </c>
      <c r="B1346" s="440"/>
      <c r="C1346" s="107" t="s">
        <v>404</v>
      </c>
      <c r="D1346" s="441" t="s">
        <v>405</v>
      </c>
      <c r="E1346" s="440"/>
      <c r="F1346" s="107" t="s">
        <v>406</v>
      </c>
      <c r="G1346" s="112">
        <v>1</v>
      </c>
      <c r="H1346" s="97" t="s">
        <v>407</v>
      </c>
    </row>
    <row r="1347" spans="1:8" ht="18.75" x14ac:dyDescent="0.3">
      <c r="A1347" s="442" t="s">
        <v>408</v>
      </c>
      <c r="B1347" s="443"/>
      <c r="C1347" s="107" t="s">
        <v>409</v>
      </c>
      <c r="D1347" s="444" t="s">
        <v>410</v>
      </c>
      <c r="E1347" s="445"/>
      <c r="F1347" s="98" t="s">
        <v>411</v>
      </c>
      <c r="G1347" s="99"/>
      <c r="H1347" s="100"/>
    </row>
    <row r="1348" spans="1:8" ht="19.5" thickBot="1" x14ac:dyDescent="0.35">
      <c r="A1348" s="446" t="s">
        <v>413</v>
      </c>
      <c r="B1348" s="447"/>
      <c r="C1348" s="448" t="s">
        <v>33</v>
      </c>
      <c r="D1348" s="449"/>
      <c r="E1348" s="449"/>
      <c r="F1348" s="449"/>
      <c r="G1348" s="448" t="s">
        <v>17</v>
      </c>
      <c r="H1348" s="450"/>
    </row>
    <row r="1349" spans="1:8" ht="15.75" thickBot="1" x14ac:dyDescent="0.3"/>
    <row r="1350" spans="1:8" ht="22.5" x14ac:dyDescent="0.3">
      <c r="A1350" s="480" t="s">
        <v>0</v>
      </c>
      <c r="B1350" s="481"/>
      <c r="C1350" s="481"/>
      <c r="D1350" s="481"/>
      <c r="E1350" s="481"/>
      <c r="F1350" s="481"/>
      <c r="G1350" s="481"/>
      <c r="H1350" s="482"/>
    </row>
    <row r="1351" spans="1:8" ht="15.75" x14ac:dyDescent="0.25">
      <c r="A1351" s="483" t="s">
        <v>1</v>
      </c>
      <c r="B1351" s="484"/>
      <c r="C1351" s="484"/>
      <c r="D1351" s="484"/>
      <c r="E1351" s="484"/>
      <c r="F1351" s="484"/>
      <c r="G1351" s="484"/>
      <c r="H1351" s="485"/>
    </row>
    <row r="1352" spans="1:8" ht="18.75" x14ac:dyDescent="0.3">
      <c r="A1352" s="486" t="s">
        <v>2</v>
      </c>
      <c r="B1352" s="487"/>
      <c r="C1352" s="487"/>
      <c r="D1352" s="487"/>
      <c r="E1352" s="487"/>
      <c r="F1352" s="487"/>
      <c r="G1352" s="487"/>
      <c r="H1352" s="488"/>
    </row>
    <row r="1353" spans="1:8" ht="15.75" x14ac:dyDescent="0.25">
      <c r="A1353" s="483" t="s">
        <v>24</v>
      </c>
      <c r="B1353" s="484"/>
      <c r="C1353" s="484"/>
      <c r="D1353" s="484"/>
      <c r="E1353" s="484"/>
      <c r="F1353" s="484"/>
      <c r="G1353" s="484"/>
      <c r="H1353" s="485"/>
    </row>
    <row r="1354" spans="1:8" ht="18.75" x14ac:dyDescent="0.3">
      <c r="A1354" s="486" t="s">
        <v>412</v>
      </c>
      <c r="B1354" s="487"/>
      <c r="C1354" s="487"/>
      <c r="D1354" s="487"/>
      <c r="E1354" s="487"/>
      <c r="F1354" s="487"/>
      <c r="G1354" s="487"/>
      <c r="H1354" s="488"/>
    </row>
    <row r="1355" spans="1:8" ht="16.5" x14ac:dyDescent="0.3">
      <c r="A1355" s="456" t="s">
        <v>3</v>
      </c>
      <c r="B1355" s="456"/>
      <c r="C1355" s="489" t="s">
        <v>343</v>
      </c>
      <c r="D1355" s="489"/>
      <c r="E1355" s="456"/>
      <c r="F1355" s="456"/>
      <c r="G1355" s="490"/>
      <c r="H1355" s="490"/>
    </row>
    <row r="1356" spans="1:8" ht="16.5" x14ac:dyDescent="0.3">
      <c r="A1356" s="456" t="s">
        <v>4</v>
      </c>
      <c r="B1356" s="456"/>
      <c r="C1356" s="491" t="s">
        <v>261</v>
      </c>
      <c r="D1356" s="491"/>
      <c r="E1356" s="492" t="s">
        <v>25</v>
      </c>
      <c r="F1356" s="492"/>
      <c r="G1356" s="492">
        <v>19</v>
      </c>
      <c r="H1356" s="492"/>
    </row>
    <row r="1357" spans="1:8" ht="16.5" x14ac:dyDescent="0.3">
      <c r="A1357" s="456" t="s">
        <v>5</v>
      </c>
      <c r="B1357" s="456"/>
      <c r="C1357" s="491" t="s">
        <v>260</v>
      </c>
      <c r="D1357" s="491"/>
      <c r="E1357" s="456"/>
      <c r="F1357" s="456"/>
      <c r="G1357" s="456"/>
      <c r="H1357" s="456"/>
    </row>
    <row r="1358" spans="1:8" ht="16.5" x14ac:dyDescent="0.3">
      <c r="A1358" s="456" t="s">
        <v>18</v>
      </c>
      <c r="B1358" s="456"/>
      <c r="C1358" s="457" t="s">
        <v>263</v>
      </c>
      <c r="D1358" s="457"/>
      <c r="E1358" s="456" t="s">
        <v>32</v>
      </c>
      <c r="F1358" s="456"/>
      <c r="G1358" s="458" t="s">
        <v>262</v>
      </c>
      <c r="H1358" s="458"/>
    </row>
    <row r="1359" spans="1:8" ht="18.75" x14ac:dyDescent="0.3">
      <c r="A1359" s="459" t="s">
        <v>6</v>
      </c>
      <c r="B1359" s="378"/>
      <c r="C1359" s="378"/>
      <c r="D1359" s="378"/>
      <c r="E1359" s="378"/>
      <c r="F1359" s="378"/>
      <c r="G1359" s="378"/>
      <c r="H1359" s="460"/>
    </row>
    <row r="1360" spans="1:8" ht="18.75" x14ac:dyDescent="0.3">
      <c r="A1360" s="461" t="s">
        <v>7</v>
      </c>
      <c r="B1360" s="410"/>
      <c r="C1360" s="410"/>
      <c r="D1360" s="410"/>
      <c r="E1360" s="410"/>
      <c r="F1360" s="410"/>
      <c r="G1360" s="410"/>
      <c r="H1360" s="462"/>
    </row>
    <row r="1361" spans="1:8" x14ac:dyDescent="0.25">
      <c r="A1361" s="463" t="s">
        <v>8</v>
      </c>
      <c r="B1361" s="464" t="s">
        <v>9</v>
      </c>
      <c r="C1361" s="465" t="s">
        <v>28</v>
      </c>
      <c r="D1361" s="465" t="s">
        <v>27</v>
      </c>
      <c r="E1361" s="465" t="s">
        <v>29</v>
      </c>
      <c r="F1361" s="468" t="s">
        <v>30</v>
      </c>
      <c r="G1361" s="465" t="s">
        <v>31</v>
      </c>
      <c r="H1361" s="471" t="s">
        <v>20</v>
      </c>
    </row>
    <row r="1362" spans="1:8" x14ac:dyDescent="0.25">
      <c r="A1362" s="463"/>
      <c r="B1362" s="464"/>
      <c r="C1362" s="466"/>
      <c r="D1362" s="466"/>
      <c r="E1362" s="466"/>
      <c r="F1362" s="469"/>
      <c r="G1362" s="466"/>
      <c r="H1362" s="472"/>
    </row>
    <row r="1363" spans="1:8" x14ac:dyDescent="0.25">
      <c r="A1363" s="463"/>
      <c r="B1363" s="464"/>
      <c r="C1363" s="467"/>
      <c r="D1363" s="467"/>
      <c r="E1363" s="467"/>
      <c r="F1363" s="470"/>
      <c r="G1363" s="467"/>
      <c r="H1363" s="473"/>
    </row>
    <row r="1364" spans="1:8" ht="18.75" x14ac:dyDescent="0.3">
      <c r="A1364" s="1">
        <v>1</v>
      </c>
      <c r="B1364" s="2" t="s">
        <v>11</v>
      </c>
      <c r="C1364" s="23">
        <v>9.5</v>
      </c>
      <c r="D1364" s="17">
        <v>4.5</v>
      </c>
      <c r="E1364" s="17">
        <v>5</v>
      </c>
      <c r="F1364" s="23">
        <v>75.5</v>
      </c>
      <c r="G1364" s="79">
        <f>SUM(C1364:F1364)</f>
        <v>94.5</v>
      </c>
      <c r="H1364" s="80" t="str">
        <f>IF(G1364&gt;=91,"A1",IF(G1364&gt;=81,"A2",IF(G1364&gt;=71,"B1",IF(G1364&gt;=61,"B2",IF(G1364&gt;=51,"C1",IF(G1364&gt;=41,"C2",IF(G1364&gt;=33,"D","E")))))))</f>
        <v>A1</v>
      </c>
    </row>
    <row r="1365" spans="1:8" ht="18.75" x14ac:dyDescent="0.3">
      <c r="A1365" s="1">
        <v>2</v>
      </c>
      <c r="B1365" s="2" t="s">
        <v>12</v>
      </c>
      <c r="C1365" s="143">
        <v>9</v>
      </c>
      <c r="D1365" s="17">
        <v>4.5</v>
      </c>
      <c r="E1365" s="17">
        <v>5</v>
      </c>
      <c r="F1365" s="17">
        <v>73</v>
      </c>
      <c r="G1365" s="79">
        <f t="shared" ref="G1365" si="82">SUM(C1365:F1365)</f>
        <v>91.5</v>
      </c>
      <c r="H1365" s="80" t="str">
        <f t="shared" ref="H1365:H1368" si="83">IF(G1365&gt;=91,"A1",IF(G1365&gt;=81,"A2",IF(G1365&gt;=71,"B1",IF(G1365&gt;=61,"B2",IF(G1365&gt;=51,"C1",IF(G1365&gt;=41,"C2",IF(G1365&gt;=33,"D","E")))))))</f>
        <v>A1</v>
      </c>
    </row>
    <row r="1366" spans="1:8" ht="18.75" x14ac:dyDescent="0.3">
      <c r="A1366" s="1">
        <v>3</v>
      </c>
      <c r="B1366" s="2" t="s">
        <v>13</v>
      </c>
      <c r="C1366" s="17">
        <v>8.25</v>
      </c>
      <c r="D1366" s="17">
        <v>4.5</v>
      </c>
      <c r="E1366" s="17">
        <v>5</v>
      </c>
      <c r="F1366" s="17">
        <v>67</v>
      </c>
      <c r="G1366" s="22">
        <f t="shared" ref="G1366" si="84">(F1366/2)</f>
        <v>33.5</v>
      </c>
      <c r="H1366" s="80" t="str">
        <f t="shared" si="83"/>
        <v>D</v>
      </c>
    </row>
    <row r="1367" spans="1:8" ht="18.75" x14ac:dyDescent="0.3">
      <c r="A1367" s="1">
        <v>4</v>
      </c>
      <c r="B1367" s="2" t="s">
        <v>23</v>
      </c>
      <c r="C1367" s="17">
        <v>8</v>
      </c>
      <c r="D1367" s="17">
        <v>5</v>
      </c>
      <c r="E1367" s="17">
        <v>4.5</v>
      </c>
      <c r="F1367" s="17">
        <v>72.5</v>
      </c>
      <c r="G1367" s="79">
        <f t="shared" ref="G1367:G1369" si="85">SUM(C1367:F1367)</f>
        <v>90</v>
      </c>
      <c r="H1367" s="80" t="str">
        <f t="shared" si="83"/>
        <v>A2</v>
      </c>
    </row>
    <row r="1368" spans="1:8" ht="18.75" x14ac:dyDescent="0.3">
      <c r="A1368" s="1">
        <v>5</v>
      </c>
      <c r="B1368" s="2" t="s">
        <v>26</v>
      </c>
      <c r="C1368" s="114">
        <v>9.75</v>
      </c>
      <c r="D1368" s="17">
        <v>5</v>
      </c>
      <c r="E1368" s="17">
        <v>5</v>
      </c>
      <c r="F1368" s="17">
        <v>72</v>
      </c>
      <c r="G1368" s="79">
        <f t="shared" si="85"/>
        <v>91.75</v>
      </c>
      <c r="H1368" s="80" t="str">
        <f t="shared" si="83"/>
        <v>A1</v>
      </c>
    </row>
    <row r="1369" spans="1:8" ht="18.75" x14ac:dyDescent="0.3">
      <c r="A1369" s="1">
        <v>6</v>
      </c>
      <c r="B1369" s="3" t="s">
        <v>14</v>
      </c>
      <c r="C1369" s="17"/>
      <c r="D1369" s="17"/>
      <c r="E1369" s="17"/>
      <c r="F1369" s="17">
        <v>39.5</v>
      </c>
      <c r="G1369" s="79">
        <f t="shared" si="85"/>
        <v>39.5</v>
      </c>
      <c r="H1369" s="80"/>
    </row>
    <row r="1370" spans="1:8" ht="18.75" x14ac:dyDescent="0.3">
      <c r="A1370" s="1">
        <v>7</v>
      </c>
      <c r="B1370" s="2" t="s">
        <v>21</v>
      </c>
      <c r="C1370" s="25"/>
      <c r="D1370" s="25"/>
      <c r="E1370" s="25"/>
      <c r="F1370" s="30">
        <v>47</v>
      </c>
      <c r="G1370" s="79"/>
      <c r="H1370" s="80"/>
    </row>
    <row r="1371" spans="1:8" ht="18.75" x14ac:dyDescent="0.3">
      <c r="A1371" s="1">
        <v>8</v>
      </c>
      <c r="B1371" s="11" t="s">
        <v>22</v>
      </c>
      <c r="C1371" s="26"/>
      <c r="D1371" s="26"/>
      <c r="E1371" s="26"/>
      <c r="F1371" s="31">
        <v>46</v>
      </c>
      <c r="G1371" s="79"/>
      <c r="H1371" s="80"/>
    </row>
    <row r="1372" spans="1:8" ht="18.75" x14ac:dyDescent="0.3">
      <c r="A1372" s="1">
        <v>9</v>
      </c>
      <c r="B1372" s="11" t="s">
        <v>34</v>
      </c>
      <c r="C1372" s="26"/>
      <c r="D1372" s="26"/>
      <c r="E1372" s="26"/>
      <c r="F1372" s="31">
        <v>45</v>
      </c>
      <c r="G1372" s="79"/>
      <c r="H1372" s="80"/>
    </row>
    <row r="1373" spans="1:8" ht="18.75" x14ac:dyDescent="0.3">
      <c r="A1373" s="4" t="s">
        <v>10</v>
      </c>
      <c r="B1373" s="5"/>
      <c r="C1373" s="10"/>
      <c r="D1373" s="10"/>
      <c r="E1373" s="10"/>
      <c r="F1373" s="32"/>
      <c r="G1373" s="81">
        <f>SUM(G1364:G1369)</f>
        <v>440.75</v>
      </c>
      <c r="H1373" s="82"/>
    </row>
    <row r="1374" spans="1:8" ht="18.75" x14ac:dyDescent="0.3">
      <c r="A1374" s="4" t="s">
        <v>15</v>
      </c>
      <c r="B1374" s="5"/>
      <c r="C1374" s="10"/>
      <c r="D1374" s="10"/>
      <c r="E1374" s="10"/>
      <c r="F1374" s="32"/>
      <c r="G1374" s="83">
        <f>G1373*100/550</f>
        <v>80.13636363636364</v>
      </c>
      <c r="H1374" s="82" t="str">
        <f t="shared" ref="H1374" si="86">IF(G1374&gt;=91,"A1",IF(G1374&gt;=81,"A2",IF(G1374&gt;=71,"B1",IF(G1374&gt;=61,"B2",IF(G1374&gt;=51,"C1",IF(G1374&gt;=41,"C2",IF(G1374&gt;=33,"D","E")))))))</f>
        <v>B1</v>
      </c>
    </row>
    <row r="1375" spans="1:8" ht="18.75" x14ac:dyDescent="0.25">
      <c r="A1375" s="474" t="s">
        <v>459</v>
      </c>
      <c r="B1375" s="475"/>
      <c r="C1375" s="475"/>
      <c r="D1375" s="475"/>
      <c r="E1375" s="475"/>
      <c r="F1375" s="475"/>
      <c r="G1375" s="475"/>
      <c r="H1375" s="476"/>
    </row>
    <row r="1376" spans="1:8" ht="18.75" x14ac:dyDescent="0.25">
      <c r="A1376" s="477" t="s">
        <v>376</v>
      </c>
      <c r="B1376" s="478"/>
      <c r="C1376" s="478"/>
      <c r="D1376" s="478"/>
      <c r="E1376" s="478"/>
      <c r="F1376" s="478"/>
      <c r="G1376" s="478"/>
      <c r="H1376" s="479"/>
    </row>
    <row r="1377" spans="1:8" ht="18.75" x14ac:dyDescent="0.3">
      <c r="A1377" s="423" t="s">
        <v>377</v>
      </c>
      <c r="B1377" s="424"/>
      <c r="C1377" s="424"/>
      <c r="D1377" s="424"/>
      <c r="E1377" s="424"/>
      <c r="F1377" s="424"/>
      <c r="G1377" s="424"/>
      <c r="H1377" s="425"/>
    </row>
    <row r="1378" spans="1:8" ht="18.75" x14ac:dyDescent="0.3">
      <c r="A1378" s="423" t="s">
        <v>378</v>
      </c>
      <c r="B1378" s="424"/>
      <c r="C1378" s="424"/>
      <c r="D1378" s="424"/>
      <c r="E1378" s="424"/>
      <c r="F1378" s="451"/>
      <c r="G1378" s="452" t="s">
        <v>379</v>
      </c>
      <c r="H1378" s="425"/>
    </row>
    <row r="1379" spans="1:8" ht="18.75" x14ac:dyDescent="0.3">
      <c r="A1379" s="426" t="s">
        <v>380</v>
      </c>
      <c r="B1379" s="427"/>
      <c r="C1379" s="427"/>
      <c r="D1379" s="427"/>
      <c r="E1379" s="427"/>
      <c r="F1379" s="453"/>
      <c r="G1379" s="454" t="s">
        <v>397</v>
      </c>
      <c r="H1379" s="455"/>
    </row>
    <row r="1380" spans="1:8" ht="18.75" x14ac:dyDescent="0.3">
      <c r="A1380" s="423" t="s">
        <v>381</v>
      </c>
      <c r="B1380" s="424"/>
      <c r="C1380" s="424"/>
      <c r="D1380" s="424"/>
      <c r="E1380" s="424"/>
      <c r="F1380" s="451"/>
      <c r="G1380" s="452"/>
      <c r="H1380" s="425"/>
    </row>
    <row r="1381" spans="1:8" ht="18.75" x14ac:dyDescent="0.3">
      <c r="A1381" s="423" t="s">
        <v>378</v>
      </c>
      <c r="B1381" s="424"/>
      <c r="C1381" s="424"/>
      <c r="D1381" s="424"/>
      <c r="E1381" s="424"/>
      <c r="F1381" s="451"/>
      <c r="G1381" s="452" t="s">
        <v>379</v>
      </c>
      <c r="H1381" s="425"/>
    </row>
    <row r="1382" spans="1:8" ht="18.75" x14ac:dyDescent="0.3">
      <c r="A1382" s="426" t="s">
        <v>382</v>
      </c>
      <c r="B1382" s="427"/>
      <c r="C1382" s="427"/>
      <c r="D1382" s="427"/>
      <c r="E1382" s="427"/>
      <c r="F1382" s="453"/>
      <c r="G1382" s="452" t="s">
        <v>397</v>
      </c>
      <c r="H1382" s="425"/>
    </row>
    <row r="1383" spans="1:8" ht="18.75" x14ac:dyDescent="0.3">
      <c r="A1383" s="426" t="s">
        <v>383</v>
      </c>
      <c r="B1383" s="427"/>
      <c r="C1383" s="427"/>
      <c r="D1383" s="427"/>
      <c r="E1383" s="427"/>
      <c r="F1383" s="453"/>
      <c r="G1383" s="454" t="s">
        <v>397</v>
      </c>
      <c r="H1383" s="455"/>
    </row>
    <row r="1384" spans="1:8" ht="18.75" x14ac:dyDescent="0.3">
      <c r="A1384" s="426" t="s">
        <v>384</v>
      </c>
      <c r="B1384" s="427"/>
      <c r="C1384" s="427"/>
      <c r="D1384" s="427"/>
      <c r="E1384" s="427"/>
      <c r="F1384" s="427"/>
      <c r="G1384" s="454" t="s">
        <v>397</v>
      </c>
      <c r="H1384" s="455"/>
    </row>
    <row r="1385" spans="1:8" ht="18.75" x14ac:dyDescent="0.3">
      <c r="A1385" s="426" t="s">
        <v>385</v>
      </c>
      <c r="B1385" s="427"/>
      <c r="C1385" s="427"/>
      <c r="D1385" s="427"/>
      <c r="E1385" s="427"/>
      <c r="F1385" s="427"/>
      <c r="G1385" s="454" t="s">
        <v>397</v>
      </c>
      <c r="H1385" s="455"/>
    </row>
    <row r="1386" spans="1:8" ht="18.75" x14ac:dyDescent="0.3">
      <c r="A1386" s="423" t="s">
        <v>386</v>
      </c>
      <c r="B1386" s="424"/>
      <c r="C1386" s="424"/>
      <c r="D1386" s="424"/>
      <c r="E1386" s="424"/>
      <c r="F1386" s="424"/>
      <c r="G1386" s="424"/>
      <c r="H1386" s="425"/>
    </row>
    <row r="1387" spans="1:8" ht="18.75" x14ac:dyDescent="0.3">
      <c r="A1387" s="423" t="s">
        <v>378</v>
      </c>
      <c r="B1387" s="424"/>
      <c r="C1387" s="424"/>
      <c r="D1387" s="424"/>
      <c r="E1387" s="424"/>
      <c r="F1387" s="424"/>
      <c r="G1387" s="424"/>
      <c r="H1387" s="425"/>
    </row>
    <row r="1388" spans="1:8" ht="18.75" x14ac:dyDescent="0.3">
      <c r="A1388" s="426" t="s">
        <v>387</v>
      </c>
      <c r="B1388" s="427"/>
      <c r="C1388" s="428" t="s">
        <v>453</v>
      </c>
      <c r="D1388" s="428"/>
      <c r="E1388" s="428"/>
      <c r="F1388" s="428"/>
      <c r="G1388" s="428"/>
      <c r="H1388" s="429"/>
    </row>
    <row r="1389" spans="1:8" ht="18.75" x14ac:dyDescent="0.3">
      <c r="A1389" s="430" t="s">
        <v>388</v>
      </c>
      <c r="B1389" s="431"/>
      <c r="C1389" s="432"/>
      <c r="D1389" s="432"/>
      <c r="E1389" s="432"/>
      <c r="F1389" s="432"/>
      <c r="G1389" s="432"/>
      <c r="H1389" s="433"/>
    </row>
    <row r="1390" spans="1:8" ht="18.75" x14ac:dyDescent="0.3">
      <c r="A1390" s="434" t="s">
        <v>389</v>
      </c>
      <c r="B1390" s="435"/>
      <c r="C1390" s="435"/>
      <c r="D1390" s="435"/>
      <c r="E1390" s="90"/>
      <c r="F1390" s="91"/>
      <c r="G1390" s="154" t="s">
        <v>390</v>
      </c>
      <c r="H1390" s="92"/>
    </row>
    <row r="1391" spans="1:8" ht="37.5" x14ac:dyDescent="0.25">
      <c r="A1391" s="436" t="s">
        <v>391</v>
      </c>
      <c r="B1391" s="437"/>
      <c r="C1391" s="110" t="s">
        <v>20</v>
      </c>
      <c r="D1391" s="438" t="s">
        <v>391</v>
      </c>
      <c r="E1391" s="437"/>
      <c r="F1391" s="110" t="s">
        <v>20</v>
      </c>
      <c r="G1391" s="113" t="s">
        <v>392</v>
      </c>
      <c r="H1391" s="111" t="s">
        <v>20</v>
      </c>
    </row>
    <row r="1392" spans="1:8" ht="18.75" x14ac:dyDescent="0.3">
      <c r="A1392" s="439" t="s">
        <v>393</v>
      </c>
      <c r="B1392" s="440"/>
      <c r="C1392" s="155" t="s">
        <v>394</v>
      </c>
      <c r="D1392" s="441" t="s">
        <v>395</v>
      </c>
      <c r="E1392" s="440"/>
      <c r="F1392" s="155" t="s">
        <v>396</v>
      </c>
      <c r="G1392" s="112">
        <v>3</v>
      </c>
      <c r="H1392" s="97" t="s">
        <v>397</v>
      </c>
    </row>
    <row r="1393" spans="1:8" ht="18.75" x14ac:dyDescent="0.3">
      <c r="A1393" s="439" t="s">
        <v>398</v>
      </c>
      <c r="B1393" s="440"/>
      <c r="C1393" s="155" t="s">
        <v>399</v>
      </c>
      <c r="D1393" s="441" t="s">
        <v>400</v>
      </c>
      <c r="E1393" s="440"/>
      <c r="F1393" s="155" t="s">
        <v>401</v>
      </c>
      <c r="G1393" s="112">
        <v>2</v>
      </c>
      <c r="H1393" s="97" t="s">
        <v>402</v>
      </c>
    </row>
    <row r="1394" spans="1:8" ht="18.75" x14ac:dyDescent="0.3">
      <c r="A1394" s="439" t="s">
        <v>403</v>
      </c>
      <c r="B1394" s="440"/>
      <c r="C1394" s="155" t="s">
        <v>404</v>
      </c>
      <c r="D1394" s="441" t="s">
        <v>405</v>
      </c>
      <c r="E1394" s="440"/>
      <c r="F1394" s="155" t="s">
        <v>406</v>
      </c>
      <c r="G1394" s="112">
        <v>1</v>
      </c>
      <c r="H1394" s="97" t="s">
        <v>407</v>
      </c>
    </row>
    <row r="1395" spans="1:8" ht="18.75" x14ac:dyDescent="0.3">
      <c r="A1395" s="442" t="s">
        <v>408</v>
      </c>
      <c r="B1395" s="443"/>
      <c r="C1395" s="155" t="s">
        <v>409</v>
      </c>
      <c r="D1395" s="444" t="s">
        <v>410</v>
      </c>
      <c r="E1395" s="445"/>
      <c r="F1395" s="98" t="s">
        <v>411</v>
      </c>
      <c r="G1395" s="99"/>
      <c r="H1395" s="100"/>
    </row>
    <row r="1396" spans="1:8" ht="48" customHeight="1" thickBot="1" x14ac:dyDescent="0.35">
      <c r="A1396" s="446" t="s">
        <v>413</v>
      </c>
      <c r="B1396" s="447"/>
      <c r="C1396" s="448" t="s">
        <v>33</v>
      </c>
      <c r="D1396" s="449"/>
      <c r="E1396" s="449"/>
      <c r="F1396" s="449"/>
      <c r="G1396" s="448" t="s">
        <v>17</v>
      </c>
      <c r="H1396" s="450"/>
    </row>
  </sheetData>
  <mergeCells count="1975">
    <mergeCell ref="A1347:B1347"/>
    <mergeCell ref="D1347:E1347"/>
    <mergeCell ref="A1348:B1348"/>
    <mergeCell ref="C1348:F1348"/>
    <mergeCell ref="G1348:H1348"/>
    <mergeCell ref="A1344:B1344"/>
    <mergeCell ref="D1344:E1344"/>
    <mergeCell ref="A1345:B1345"/>
    <mergeCell ref="D1345:E1345"/>
    <mergeCell ref="A1346:B1346"/>
    <mergeCell ref="D1346:E1346"/>
    <mergeCell ref="A1341:B1341"/>
    <mergeCell ref="C1341:H1341"/>
    <mergeCell ref="A1342:D1342"/>
    <mergeCell ref="A1343:B1343"/>
    <mergeCell ref="D1343:E1343"/>
    <mergeCell ref="A1337:F1337"/>
    <mergeCell ref="G1337:H1337"/>
    <mergeCell ref="A1338:H1338"/>
    <mergeCell ref="A1339:H1339"/>
    <mergeCell ref="A1340:B1340"/>
    <mergeCell ref="C1340:H1340"/>
    <mergeCell ref="A1334:F1334"/>
    <mergeCell ref="G1334:H1334"/>
    <mergeCell ref="A1335:F1335"/>
    <mergeCell ref="G1335:H1335"/>
    <mergeCell ref="A1336:F1336"/>
    <mergeCell ref="G1336:H1336"/>
    <mergeCell ref="A1331:F1331"/>
    <mergeCell ref="G1331:H1331"/>
    <mergeCell ref="A1332:F1332"/>
    <mergeCell ref="G1332:H1332"/>
    <mergeCell ref="A1333:F1333"/>
    <mergeCell ref="G1333:H1333"/>
    <mergeCell ref="A1327:H1327"/>
    <mergeCell ref="A1328:H1328"/>
    <mergeCell ref="A1329:H1329"/>
    <mergeCell ref="A1330:F1330"/>
    <mergeCell ref="G1330:H1330"/>
    <mergeCell ref="A1311:H1311"/>
    <mergeCell ref="A1312:H1312"/>
    <mergeCell ref="A1313:A1315"/>
    <mergeCell ref="B1313:B1315"/>
    <mergeCell ref="C1313:C1315"/>
    <mergeCell ref="D1313:D1315"/>
    <mergeCell ref="E1313:E1315"/>
    <mergeCell ref="F1313:F1315"/>
    <mergeCell ref="G1313:G1315"/>
    <mergeCell ref="H1313:H1315"/>
    <mergeCell ref="A1309:B1309"/>
    <mergeCell ref="C1309:D1309"/>
    <mergeCell ref="E1309:F1309"/>
    <mergeCell ref="G1309:H1309"/>
    <mergeCell ref="A1310:B1310"/>
    <mergeCell ref="C1310:D1310"/>
    <mergeCell ref="E1310:F1310"/>
    <mergeCell ref="G1310:H1310"/>
    <mergeCell ref="A1307:B1307"/>
    <mergeCell ref="C1307:D1307"/>
    <mergeCell ref="E1307:F1307"/>
    <mergeCell ref="G1307:H1307"/>
    <mergeCell ref="A1308:B1308"/>
    <mergeCell ref="C1308:D1308"/>
    <mergeCell ref="E1308:F1308"/>
    <mergeCell ref="G1308:H1308"/>
    <mergeCell ref="A1302:H1302"/>
    <mergeCell ref="A1303:H1303"/>
    <mergeCell ref="A1304:H1304"/>
    <mergeCell ref="A1305:H1305"/>
    <mergeCell ref="A1306:H1306"/>
    <mergeCell ref="A1297:B1297"/>
    <mergeCell ref="D1297:E1297"/>
    <mergeCell ref="A1298:B1298"/>
    <mergeCell ref="C1298:F1298"/>
    <mergeCell ref="G1298:H1298"/>
    <mergeCell ref="A1294:B1294"/>
    <mergeCell ref="D1294:E1294"/>
    <mergeCell ref="A1295:B1295"/>
    <mergeCell ref="D1295:E1295"/>
    <mergeCell ref="A1296:B1296"/>
    <mergeCell ref="D1296:E1296"/>
    <mergeCell ref="A1291:B1291"/>
    <mergeCell ref="C1291:H1291"/>
    <mergeCell ref="A1292:D1292"/>
    <mergeCell ref="A1293:B1293"/>
    <mergeCell ref="D1293:E1293"/>
    <mergeCell ref="A1287:F1287"/>
    <mergeCell ref="G1287:H1287"/>
    <mergeCell ref="A1288:H1288"/>
    <mergeCell ref="A1289:H1289"/>
    <mergeCell ref="A1290:B1290"/>
    <mergeCell ref="C1290:H1290"/>
    <mergeCell ref="A1284:F1284"/>
    <mergeCell ref="G1284:H1284"/>
    <mergeCell ref="A1285:F1285"/>
    <mergeCell ref="G1285:H1285"/>
    <mergeCell ref="A1286:F1286"/>
    <mergeCell ref="G1286:H1286"/>
    <mergeCell ref="A1281:F1281"/>
    <mergeCell ref="G1281:H1281"/>
    <mergeCell ref="A1282:F1282"/>
    <mergeCell ref="G1282:H1282"/>
    <mergeCell ref="A1283:F1283"/>
    <mergeCell ref="G1283:H1283"/>
    <mergeCell ref="A1277:H1277"/>
    <mergeCell ref="A1278:H1278"/>
    <mergeCell ref="A1279:H1279"/>
    <mergeCell ref="A1280:F1280"/>
    <mergeCell ref="G1280:H1280"/>
    <mergeCell ref="A1261:H1261"/>
    <mergeCell ref="A1262:H1262"/>
    <mergeCell ref="A1263:A1265"/>
    <mergeCell ref="B1263:B1265"/>
    <mergeCell ref="C1263:C1265"/>
    <mergeCell ref="D1263:D1265"/>
    <mergeCell ref="E1263:E1265"/>
    <mergeCell ref="F1263:F1265"/>
    <mergeCell ref="G1263:G1265"/>
    <mergeCell ref="H1263:H1265"/>
    <mergeCell ref="A1259:B1259"/>
    <mergeCell ref="C1259:D1259"/>
    <mergeCell ref="E1259:F1259"/>
    <mergeCell ref="G1259:H1259"/>
    <mergeCell ref="A1260:B1260"/>
    <mergeCell ref="C1260:D1260"/>
    <mergeCell ref="E1260:F1260"/>
    <mergeCell ref="G1260:H1260"/>
    <mergeCell ref="A1257:B1257"/>
    <mergeCell ref="C1257:D1257"/>
    <mergeCell ref="E1257:F1257"/>
    <mergeCell ref="G1257:H1257"/>
    <mergeCell ref="A1258:B1258"/>
    <mergeCell ref="C1258:D1258"/>
    <mergeCell ref="E1258:F1258"/>
    <mergeCell ref="G1258:H1258"/>
    <mergeCell ref="A1252:H1252"/>
    <mergeCell ref="A1253:H1253"/>
    <mergeCell ref="A1254:H1254"/>
    <mergeCell ref="A1255:H1255"/>
    <mergeCell ref="A1256:H1256"/>
    <mergeCell ref="A1247:B1247"/>
    <mergeCell ref="D1247:E1247"/>
    <mergeCell ref="A1248:B1248"/>
    <mergeCell ref="C1248:F1248"/>
    <mergeCell ref="G1248:H1248"/>
    <mergeCell ref="A1244:B1244"/>
    <mergeCell ref="D1244:E1244"/>
    <mergeCell ref="A1245:B1245"/>
    <mergeCell ref="D1245:E1245"/>
    <mergeCell ref="A1246:B1246"/>
    <mergeCell ref="D1246:E1246"/>
    <mergeCell ref="A1241:B1241"/>
    <mergeCell ref="C1241:H1241"/>
    <mergeCell ref="A1242:D1242"/>
    <mergeCell ref="A1243:B1243"/>
    <mergeCell ref="D1243:E1243"/>
    <mergeCell ref="A1237:F1237"/>
    <mergeCell ref="G1237:H1237"/>
    <mergeCell ref="A1238:H1238"/>
    <mergeCell ref="A1239:H1239"/>
    <mergeCell ref="A1240:B1240"/>
    <mergeCell ref="C1240:H1240"/>
    <mergeCell ref="A1234:F1234"/>
    <mergeCell ref="G1234:H1234"/>
    <mergeCell ref="A1235:F1235"/>
    <mergeCell ref="G1235:H1235"/>
    <mergeCell ref="A1236:F1236"/>
    <mergeCell ref="G1236:H1236"/>
    <mergeCell ref="A1231:F1231"/>
    <mergeCell ref="G1231:H1231"/>
    <mergeCell ref="A1232:F1232"/>
    <mergeCell ref="G1232:H1232"/>
    <mergeCell ref="A1233:F1233"/>
    <mergeCell ref="G1233:H1233"/>
    <mergeCell ref="A1227:H1227"/>
    <mergeCell ref="A1228:H1228"/>
    <mergeCell ref="A1229:H1229"/>
    <mergeCell ref="A1230:F1230"/>
    <mergeCell ref="G1230:H1230"/>
    <mergeCell ref="A1211:H1211"/>
    <mergeCell ref="A1212:H1212"/>
    <mergeCell ref="A1213:A1215"/>
    <mergeCell ref="B1213:B1215"/>
    <mergeCell ref="C1213:C1215"/>
    <mergeCell ref="D1213:D1215"/>
    <mergeCell ref="E1213:E1215"/>
    <mergeCell ref="F1213:F1215"/>
    <mergeCell ref="G1213:G1215"/>
    <mergeCell ref="H1213:H1215"/>
    <mergeCell ref="A1209:B1209"/>
    <mergeCell ref="C1209:D1209"/>
    <mergeCell ref="E1209:F1209"/>
    <mergeCell ref="G1209:H1209"/>
    <mergeCell ref="A1210:B1210"/>
    <mergeCell ref="C1210:D1210"/>
    <mergeCell ref="E1210:F1210"/>
    <mergeCell ref="G1210:H1210"/>
    <mergeCell ref="A1207:B1207"/>
    <mergeCell ref="C1208:D1208"/>
    <mergeCell ref="E1207:F1207"/>
    <mergeCell ref="G1207:H1207"/>
    <mergeCell ref="A1208:B1208"/>
    <mergeCell ref="E1208:F1208"/>
    <mergeCell ref="G1208:H1208"/>
    <mergeCell ref="A1202:H1202"/>
    <mergeCell ref="A1203:H1203"/>
    <mergeCell ref="A1204:H1204"/>
    <mergeCell ref="A1205:H1205"/>
    <mergeCell ref="A1206:H1206"/>
    <mergeCell ref="A1198:B1198"/>
    <mergeCell ref="D1198:E1198"/>
    <mergeCell ref="A1199:B1199"/>
    <mergeCell ref="C1199:F1199"/>
    <mergeCell ref="G1199:H1199"/>
    <mergeCell ref="A1195:B1195"/>
    <mergeCell ref="D1195:E1195"/>
    <mergeCell ref="A1196:B1196"/>
    <mergeCell ref="D1196:E1196"/>
    <mergeCell ref="A1197:B1197"/>
    <mergeCell ref="D1197:E1197"/>
    <mergeCell ref="A1192:B1192"/>
    <mergeCell ref="C1192:H1192"/>
    <mergeCell ref="A1193:D1193"/>
    <mergeCell ref="A1194:B1194"/>
    <mergeCell ref="D1194:E1194"/>
    <mergeCell ref="A1188:F1188"/>
    <mergeCell ref="G1188:H1188"/>
    <mergeCell ref="A1189:H1189"/>
    <mergeCell ref="A1190:H1190"/>
    <mergeCell ref="A1191:B1191"/>
    <mergeCell ref="C1191:H1191"/>
    <mergeCell ref="A1185:F1185"/>
    <mergeCell ref="G1185:H1185"/>
    <mergeCell ref="A1186:F1186"/>
    <mergeCell ref="G1186:H1186"/>
    <mergeCell ref="A1187:F1187"/>
    <mergeCell ref="G1187:H1187"/>
    <mergeCell ref="A1182:F1182"/>
    <mergeCell ref="G1182:H1182"/>
    <mergeCell ref="A1183:F1183"/>
    <mergeCell ref="G1183:H1183"/>
    <mergeCell ref="A1184:F1184"/>
    <mergeCell ref="G1184:H1184"/>
    <mergeCell ref="A1178:H1178"/>
    <mergeCell ref="A1179:H1179"/>
    <mergeCell ref="A1180:H1180"/>
    <mergeCell ref="A1181:F1181"/>
    <mergeCell ref="G1181:H1181"/>
    <mergeCell ref="A1162:H1162"/>
    <mergeCell ref="A1163:H1163"/>
    <mergeCell ref="A1164:A1166"/>
    <mergeCell ref="B1164:B1166"/>
    <mergeCell ref="C1164:C1166"/>
    <mergeCell ref="D1164:D1166"/>
    <mergeCell ref="E1164:E1166"/>
    <mergeCell ref="F1164:F1166"/>
    <mergeCell ref="G1164:G1166"/>
    <mergeCell ref="H1164:H1166"/>
    <mergeCell ref="A1160:B1160"/>
    <mergeCell ref="C1160:D1160"/>
    <mergeCell ref="E1160:F1160"/>
    <mergeCell ref="G1160:H1160"/>
    <mergeCell ref="A1161:B1161"/>
    <mergeCell ref="C1161:D1161"/>
    <mergeCell ref="E1161:F1161"/>
    <mergeCell ref="G1161:H1161"/>
    <mergeCell ref="A1158:B1158"/>
    <mergeCell ref="C1158:D1158"/>
    <mergeCell ref="E1158:F1158"/>
    <mergeCell ref="G1158:H1158"/>
    <mergeCell ref="A1159:B1159"/>
    <mergeCell ref="C1159:D1159"/>
    <mergeCell ref="E1159:F1159"/>
    <mergeCell ref="G1159:H1159"/>
    <mergeCell ref="A1153:H1153"/>
    <mergeCell ref="A1154:H1154"/>
    <mergeCell ref="A1155:H1155"/>
    <mergeCell ref="A1156:H1156"/>
    <mergeCell ref="A1157:H1157"/>
    <mergeCell ref="A1149:B1149"/>
    <mergeCell ref="D1149:E1149"/>
    <mergeCell ref="A1150:B1150"/>
    <mergeCell ref="C1150:F1150"/>
    <mergeCell ref="G1150:H1150"/>
    <mergeCell ref="A1146:B1146"/>
    <mergeCell ref="D1146:E1146"/>
    <mergeCell ref="A1147:B1147"/>
    <mergeCell ref="D1147:E1147"/>
    <mergeCell ref="A1148:B1148"/>
    <mergeCell ref="D1148:E1148"/>
    <mergeCell ref="A1143:B1143"/>
    <mergeCell ref="C1143:H1143"/>
    <mergeCell ref="A1144:D1144"/>
    <mergeCell ref="A1145:B1145"/>
    <mergeCell ref="D1145:E1145"/>
    <mergeCell ref="A1139:F1139"/>
    <mergeCell ref="G1139:H1139"/>
    <mergeCell ref="A1140:H1140"/>
    <mergeCell ref="A1141:H1141"/>
    <mergeCell ref="A1142:B1142"/>
    <mergeCell ref="C1142:H1142"/>
    <mergeCell ref="A1136:F1136"/>
    <mergeCell ref="G1136:H1136"/>
    <mergeCell ref="A1137:F1137"/>
    <mergeCell ref="G1137:H1137"/>
    <mergeCell ref="A1138:F1138"/>
    <mergeCell ref="G1138:H1138"/>
    <mergeCell ref="A1133:F1133"/>
    <mergeCell ref="G1133:H1133"/>
    <mergeCell ref="A1134:F1134"/>
    <mergeCell ref="G1134:H1134"/>
    <mergeCell ref="A1135:F1135"/>
    <mergeCell ref="G1135:H1135"/>
    <mergeCell ref="A1129:H1129"/>
    <mergeCell ref="A1130:H1130"/>
    <mergeCell ref="A1131:H1131"/>
    <mergeCell ref="A1132:F1132"/>
    <mergeCell ref="G1132:H1132"/>
    <mergeCell ref="A1113:H1113"/>
    <mergeCell ref="A1114:H1114"/>
    <mergeCell ref="A1115:A1117"/>
    <mergeCell ref="B1115:B1117"/>
    <mergeCell ref="C1115:C1117"/>
    <mergeCell ref="D1115:D1117"/>
    <mergeCell ref="E1115:E1117"/>
    <mergeCell ref="F1115:F1117"/>
    <mergeCell ref="G1115:G1117"/>
    <mergeCell ref="H1115:H1117"/>
    <mergeCell ref="A1111:B1111"/>
    <mergeCell ref="C1111:D1111"/>
    <mergeCell ref="E1111:F1111"/>
    <mergeCell ref="G1111:H1111"/>
    <mergeCell ref="A1112:B1112"/>
    <mergeCell ref="C1112:D1112"/>
    <mergeCell ref="E1112:F1112"/>
    <mergeCell ref="G1112:H1112"/>
    <mergeCell ref="A1109:B1109"/>
    <mergeCell ref="C1109:D1109"/>
    <mergeCell ref="E1109:F1109"/>
    <mergeCell ref="G1109:H1109"/>
    <mergeCell ref="A1110:B1110"/>
    <mergeCell ref="C1110:D1110"/>
    <mergeCell ref="E1110:F1110"/>
    <mergeCell ref="G1110:H1110"/>
    <mergeCell ref="A1104:H1104"/>
    <mergeCell ref="A1105:H1105"/>
    <mergeCell ref="A1106:H1106"/>
    <mergeCell ref="A1107:H1107"/>
    <mergeCell ref="A1108:H1108"/>
    <mergeCell ref="A1100:B1100"/>
    <mergeCell ref="D1100:E1100"/>
    <mergeCell ref="A1101:B1101"/>
    <mergeCell ref="C1101:F1101"/>
    <mergeCell ref="G1101:H1101"/>
    <mergeCell ref="A1097:B1097"/>
    <mergeCell ref="D1097:E1097"/>
    <mergeCell ref="A1098:B1098"/>
    <mergeCell ref="D1098:E1098"/>
    <mergeCell ref="A1099:B1099"/>
    <mergeCell ref="D1099:E1099"/>
    <mergeCell ref="A1094:B1094"/>
    <mergeCell ref="C1094:H1094"/>
    <mergeCell ref="A1095:D1095"/>
    <mergeCell ref="A1096:B1096"/>
    <mergeCell ref="D1096:E1096"/>
    <mergeCell ref="A1090:F1090"/>
    <mergeCell ref="G1090:H1090"/>
    <mergeCell ref="A1091:H1091"/>
    <mergeCell ref="A1092:H1092"/>
    <mergeCell ref="A1093:B1093"/>
    <mergeCell ref="C1093:H1093"/>
    <mergeCell ref="A1087:F1087"/>
    <mergeCell ref="G1087:H1087"/>
    <mergeCell ref="A1088:F1088"/>
    <mergeCell ref="G1088:H1088"/>
    <mergeCell ref="A1089:F1089"/>
    <mergeCell ref="G1089:H1089"/>
    <mergeCell ref="A1084:F1084"/>
    <mergeCell ref="G1084:H1084"/>
    <mergeCell ref="A1085:F1085"/>
    <mergeCell ref="G1085:H1085"/>
    <mergeCell ref="A1086:F1086"/>
    <mergeCell ref="G1086:H1086"/>
    <mergeCell ref="A1080:H1080"/>
    <mergeCell ref="A1081:H1081"/>
    <mergeCell ref="A1082:H1082"/>
    <mergeCell ref="A1083:F1083"/>
    <mergeCell ref="G1083:H1083"/>
    <mergeCell ref="A1064:H1064"/>
    <mergeCell ref="A1065:H1065"/>
    <mergeCell ref="A1066:A1068"/>
    <mergeCell ref="B1066:B1068"/>
    <mergeCell ref="C1066:C1068"/>
    <mergeCell ref="D1066:D1068"/>
    <mergeCell ref="E1066:E1068"/>
    <mergeCell ref="F1066:F1068"/>
    <mergeCell ref="G1066:G1068"/>
    <mergeCell ref="H1066:H1068"/>
    <mergeCell ref="A1062:B1062"/>
    <mergeCell ref="C1062:D1062"/>
    <mergeCell ref="E1062:F1062"/>
    <mergeCell ref="G1062:H1062"/>
    <mergeCell ref="A1063:B1063"/>
    <mergeCell ref="C1063:D1063"/>
    <mergeCell ref="E1063:F1063"/>
    <mergeCell ref="G1063:H1063"/>
    <mergeCell ref="A1060:B1060"/>
    <mergeCell ref="C1060:D1060"/>
    <mergeCell ref="E1060:F1060"/>
    <mergeCell ref="G1060:H1060"/>
    <mergeCell ref="A1061:B1061"/>
    <mergeCell ref="C1061:D1061"/>
    <mergeCell ref="E1061:F1061"/>
    <mergeCell ref="G1061:H1061"/>
    <mergeCell ref="A1055:H1055"/>
    <mergeCell ref="A1056:H1056"/>
    <mergeCell ref="A1057:H1057"/>
    <mergeCell ref="A1058:H1058"/>
    <mergeCell ref="A1059:H1059"/>
    <mergeCell ref="A1051:B1051"/>
    <mergeCell ref="D1051:E1051"/>
    <mergeCell ref="A1052:B1052"/>
    <mergeCell ref="C1052:F1052"/>
    <mergeCell ref="G1052:H1052"/>
    <mergeCell ref="A1048:B1048"/>
    <mergeCell ref="D1048:E1048"/>
    <mergeCell ref="A1049:B1049"/>
    <mergeCell ref="D1049:E1049"/>
    <mergeCell ref="A1050:B1050"/>
    <mergeCell ref="D1050:E1050"/>
    <mergeCell ref="A1045:B1045"/>
    <mergeCell ref="C1045:H1045"/>
    <mergeCell ref="A1046:D1046"/>
    <mergeCell ref="A1047:B1047"/>
    <mergeCell ref="D1047:E1047"/>
    <mergeCell ref="A1041:F1041"/>
    <mergeCell ref="G1041:H1041"/>
    <mergeCell ref="A1042:H1042"/>
    <mergeCell ref="A1043:H1043"/>
    <mergeCell ref="A1044:B1044"/>
    <mergeCell ref="C1044:H1044"/>
    <mergeCell ref="A1038:F1038"/>
    <mergeCell ref="G1038:H1038"/>
    <mergeCell ref="A1039:F1039"/>
    <mergeCell ref="G1039:H1039"/>
    <mergeCell ref="A1040:F1040"/>
    <mergeCell ref="G1040:H1040"/>
    <mergeCell ref="A1015:H1015"/>
    <mergeCell ref="A1017:A1019"/>
    <mergeCell ref="B1017:B1019"/>
    <mergeCell ref="C1017:C1019"/>
    <mergeCell ref="D1017:D1019"/>
    <mergeCell ref="E1017:E1019"/>
    <mergeCell ref="F1017:F1019"/>
    <mergeCell ref="G1017:G1019"/>
    <mergeCell ref="H1017:H1019"/>
    <mergeCell ref="A1013:B1013"/>
    <mergeCell ref="C1013:D1013"/>
    <mergeCell ref="E1013:F1013"/>
    <mergeCell ref="G1013:H1013"/>
    <mergeCell ref="A1014:B1014"/>
    <mergeCell ref="C1014:D1014"/>
    <mergeCell ref="E1014:F1014"/>
    <mergeCell ref="G1014:H1014"/>
    <mergeCell ref="G1037:H1037"/>
    <mergeCell ref="A1035:F1035"/>
    <mergeCell ref="G1035:H1035"/>
    <mergeCell ref="A1036:F1036"/>
    <mergeCell ref="G1036:H1036"/>
    <mergeCell ref="A1037:F1037"/>
    <mergeCell ref="A1031:H1031"/>
    <mergeCell ref="A1032:H1032"/>
    <mergeCell ref="A1033:H1033"/>
    <mergeCell ref="A995:B995"/>
    <mergeCell ref="C995:H995"/>
    <mergeCell ref="A996:B996"/>
    <mergeCell ref="C996:H996"/>
    <mergeCell ref="A988:F988"/>
    <mergeCell ref="A989:F989"/>
    <mergeCell ref="G989:H989"/>
    <mergeCell ref="A990:F990"/>
    <mergeCell ref="A1011:B1011"/>
    <mergeCell ref="C1011:D1011"/>
    <mergeCell ref="E1011:F1011"/>
    <mergeCell ref="G1011:H1011"/>
    <mergeCell ref="A1012:B1012"/>
    <mergeCell ref="C1012:D1012"/>
    <mergeCell ref="E1012:F1012"/>
    <mergeCell ref="G1012:H1012"/>
    <mergeCell ref="A1006:H1006"/>
    <mergeCell ref="A1007:H1007"/>
    <mergeCell ref="A1008:H1008"/>
    <mergeCell ref="A1009:H1009"/>
    <mergeCell ref="A1010:H1010"/>
    <mergeCell ref="A987:F987"/>
    <mergeCell ref="G987:H987"/>
    <mergeCell ref="G988:H988"/>
    <mergeCell ref="G990:H990"/>
    <mergeCell ref="G991:H991"/>
    <mergeCell ref="G968:G970"/>
    <mergeCell ref="H968:H970"/>
    <mergeCell ref="A982:H982"/>
    <mergeCell ref="A985:F985"/>
    <mergeCell ref="G985:H985"/>
    <mergeCell ref="A965:B965"/>
    <mergeCell ref="C965:D965"/>
    <mergeCell ref="E965:F965"/>
    <mergeCell ref="G965:H965"/>
    <mergeCell ref="A966:H966"/>
    <mergeCell ref="A992:F992"/>
    <mergeCell ref="A994:H994"/>
    <mergeCell ref="G992:H992"/>
    <mergeCell ref="A991:F991"/>
    <mergeCell ref="A983:H983"/>
    <mergeCell ref="A984:H984"/>
    <mergeCell ref="A986:F986"/>
    <mergeCell ref="G986:H986"/>
    <mergeCell ref="A967:H967"/>
    <mergeCell ref="A968:A970"/>
    <mergeCell ref="B968:B970"/>
    <mergeCell ref="C968:C970"/>
    <mergeCell ref="D968:D970"/>
    <mergeCell ref="E968:E970"/>
    <mergeCell ref="F968:F970"/>
    <mergeCell ref="A993:H993"/>
    <mergeCell ref="C946:H946"/>
    <mergeCell ref="A941:F941"/>
    <mergeCell ref="G941:H941"/>
    <mergeCell ref="A942:F942"/>
    <mergeCell ref="G942:H942"/>
    <mergeCell ref="A943:H943"/>
    <mergeCell ref="A938:F938"/>
    <mergeCell ref="G938:H938"/>
    <mergeCell ref="A939:F939"/>
    <mergeCell ref="G939:H939"/>
    <mergeCell ref="A940:F940"/>
    <mergeCell ref="G940:H940"/>
    <mergeCell ref="A963:B963"/>
    <mergeCell ref="C963:D963"/>
    <mergeCell ref="E963:F963"/>
    <mergeCell ref="G963:H963"/>
    <mergeCell ref="A964:B964"/>
    <mergeCell ref="C964:D964"/>
    <mergeCell ref="E964:F964"/>
    <mergeCell ref="G964:H964"/>
    <mergeCell ref="A957:H957"/>
    <mergeCell ref="A962:B962"/>
    <mergeCell ref="C962:D962"/>
    <mergeCell ref="E962:F962"/>
    <mergeCell ref="G962:H962"/>
    <mergeCell ref="A953:B953"/>
    <mergeCell ref="C953:F953"/>
    <mergeCell ref="G953:H953"/>
    <mergeCell ref="A958:H958"/>
    <mergeCell ref="A959:H959"/>
    <mergeCell ref="A960:H960"/>
    <mergeCell ref="A961:H961"/>
    <mergeCell ref="C914:D914"/>
    <mergeCell ref="E914:F914"/>
    <mergeCell ref="G914:H914"/>
    <mergeCell ref="A915:B915"/>
    <mergeCell ref="C915:D915"/>
    <mergeCell ref="E915:F915"/>
    <mergeCell ref="G915:H915"/>
    <mergeCell ref="A907:H907"/>
    <mergeCell ref="A908:H908"/>
    <mergeCell ref="A916:H916"/>
    <mergeCell ref="A917:H917"/>
    <mergeCell ref="A910:H910"/>
    <mergeCell ref="A911:H911"/>
    <mergeCell ref="A912:B912"/>
    <mergeCell ref="C912:D912"/>
    <mergeCell ref="E912:F912"/>
    <mergeCell ref="G912:H912"/>
    <mergeCell ref="A913:B913"/>
    <mergeCell ref="C913:D913"/>
    <mergeCell ref="E913:F913"/>
    <mergeCell ref="G913:H913"/>
    <mergeCell ref="A914:B914"/>
    <mergeCell ref="A909:H909"/>
    <mergeCell ref="G904:H904"/>
    <mergeCell ref="A899:B899"/>
    <mergeCell ref="D899:E899"/>
    <mergeCell ref="A900:B900"/>
    <mergeCell ref="D900:E900"/>
    <mergeCell ref="A901:B901"/>
    <mergeCell ref="D901:E901"/>
    <mergeCell ref="A902:B902"/>
    <mergeCell ref="D902:E902"/>
    <mergeCell ref="A903:B903"/>
    <mergeCell ref="D903:E903"/>
    <mergeCell ref="A904:B904"/>
    <mergeCell ref="C904:F904"/>
    <mergeCell ref="A896:B896"/>
    <mergeCell ref="C896:H896"/>
    <mergeCell ref="A897:B897"/>
    <mergeCell ref="C897:H897"/>
    <mergeCell ref="A898:D898"/>
    <mergeCell ref="A894:H894"/>
    <mergeCell ref="A895:H895"/>
    <mergeCell ref="A893:F893"/>
    <mergeCell ref="G893:H893"/>
    <mergeCell ref="G889:H889"/>
    <mergeCell ref="A887:F887"/>
    <mergeCell ref="G887:H887"/>
    <mergeCell ref="A888:F888"/>
    <mergeCell ref="G888:H888"/>
    <mergeCell ref="A889:F889"/>
    <mergeCell ref="A883:H883"/>
    <mergeCell ref="A884:H884"/>
    <mergeCell ref="A885:H885"/>
    <mergeCell ref="A886:F886"/>
    <mergeCell ref="G886:H886"/>
    <mergeCell ref="A868:H868"/>
    <mergeCell ref="A890:F890"/>
    <mergeCell ref="G890:H890"/>
    <mergeCell ref="A891:F891"/>
    <mergeCell ref="G891:H891"/>
    <mergeCell ref="A892:F892"/>
    <mergeCell ref="G892:H892"/>
    <mergeCell ref="A869:A871"/>
    <mergeCell ref="B869:B871"/>
    <mergeCell ref="C869:C871"/>
    <mergeCell ref="D869:D871"/>
    <mergeCell ref="E869:E871"/>
    <mergeCell ref="F869:F871"/>
    <mergeCell ref="G869:G871"/>
    <mergeCell ref="H869:H871"/>
    <mergeCell ref="A865:B865"/>
    <mergeCell ref="C865:D865"/>
    <mergeCell ref="E865:F865"/>
    <mergeCell ref="G865:H865"/>
    <mergeCell ref="A866:B866"/>
    <mergeCell ref="C866:D866"/>
    <mergeCell ref="E866:F866"/>
    <mergeCell ref="G866:H866"/>
    <mergeCell ref="C864:D864"/>
    <mergeCell ref="E864:F864"/>
    <mergeCell ref="G864:H864"/>
    <mergeCell ref="A858:H858"/>
    <mergeCell ref="A859:H859"/>
    <mergeCell ref="A860:H860"/>
    <mergeCell ref="A861:H861"/>
    <mergeCell ref="A862:H862"/>
    <mergeCell ref="A863:B863"/>
    <mergeCell ref="C863:D863"/>
    <mergeCell ref="E863:F863"/>
    <mergeCell ref="G863:H863"/>
    <mergeCell ref="A864:B864"/>
    <mergeCell ref="A867:H867"/>
    <mergeCell ref="A817:H817"/>
    <mergeCell ref="A818:H818"/>
    <mergeCell ref="A819:A821"/>
    <mergeCell ref="B819:B821"/>
    <mergeCell ref="C819:C821"/>
    <mergeCell ref="D819:D821"/>
    <mergeCell ref="E819:E821"/>
    <mergeCell ref="F819:F821"/>
    <mergeCell ref="G819:G821"/>
    <mergeCell ref="H819:H821"/>
    <mergeCell ref="A833:H833"/>
    <mergeCell ref="A834:H834"/>
    <mergeCell ref="A854:B854"/>
    <mergeCell ref="C854:F854"/>
    <mergeCell ref="G854:H854"/>
    <mergeCell ref="A849:B849"/>
    <mergeCell ref="D849:E849"/>
    <mergeCell ref="A850:B850"/>
    <mergeCell ref="D850:E850"/>
    <mergeCell ref="A851:B851"/>
    <mergeCell ref="D851:E851"/>
    <mergeCell ref="A852:B852"/>
    <mergeCell ref="D852:E852"/>
    <mergeCell ref="A853:B853"/>
    <mergeCell ref="D853:E853"/>
    <mergeCell ref="A843:F843"/>
    <mergeCell ref="A835:H835"/>
    <mergeCell ref="A838:F838"/>
    <mergeCell ref="G838:H838"/>
    <mergeCell ref="A848:D848"/>
    <mergeCell ref="A840:F840"/>
    <mergeCell ref="E816:F816"/>
    <mergeCell ref="G816:H816"/>
    <mergeCell ref="A808:H808"/>
    <mergeCell ref="A809:H809"/>
    <mergeCell ref="A813:B813"/>
    <mergeCell ref="C813:D813"/>
    <mergeCell ref="E813:F813"/>
    <mergeCell ref="G813:H813"/>
    <mergeCell ref="A812:H812"/>
    <mergeCell ref="G814:H814"/>
    <mergeCell ref="A814:B814"/>
    <mergeCell ref="C814:D814"/>
    <mergeCell ref="E814:F814"/>
    <mergeCell ref="A815:B815"/>
    <mergeCell ref="C815:D815"/>
    <mergeCell ref="E815:F815"/>
    <mergeCell ref="G815:H815"/>
    <mergeCell ref="A816:B816"/>
    <mergeCell ref="C816:D816"/>
    <mergeCell ref="A800:B800"/>
    <mergeCell ref="D800:E800"/>
    <mergeCell ref="A801:B801"/>
    <mergeCell ref="D801:E801"/>
    <mergeCell ref="A802:B802"/>
    <mergeCell ref="D802:E802"/>
    <mergeCell ref="A797:B797"/>
    <mergeCell ref="C797:H797"/>
    <mergeCell ref="A798:D798"/>
    <mergeCell ref="A799:B799"/>
    <mergeCell ref="D799:E799"/>
    <mergeCell ref="A810:H810"/>
    <mergeCell ref="G804:H804"/>
    <mergeCell ref="A803:B803"/>
    <mergeCell ref="D803:E803"/>
    <mergeCell ref="A804:B804"/>
    <mergeCell ref="A811:H811"/>
    <mergeCell ref="C804:F804"/>
    <mergeCell ref="E717:F717"/>
    <mergeCell ref="G717:H717"/>
    <mergeCell ref="A734:H734"/>
    <mergeCell ref="A735:H735"/>
    <mergeCell ref="A736:H736"/>
    <mergeCell ref="A737:F737"/>
    <mergeCell ref="G737:H737"/>
    <mergeCell ref="A719:H719"/>
    <mergeCell ref="A714:B714"/>
    <mergeCell ref="E766:F766"/>
    <mergeCell ref="G766:H766"/>
    <mergeCell ref="A758:H758"/>
    <mergeCell ref="A759:H759"/>
    <mergeCell ref="A760:H760"/>
    <mergeCell ref="A793:F793"/>
    <mergeCell ref="G793:H793"/>
    <mergeCell ref="A794:H794"/>
    <mergeCell ref="G755:H755"/>
    <mergeCell ref="A750:B750"/>
    <mergeCell ref="D750:E750"/>
    <mergeCell ref="A751:B751"/>
    <mergeCell ref="D751:E751"/>
    <mergeCell ref="A752:B752"/>
    <mergeCell ref="D752:E752"/>
    <mergeCell ref="A747:B747"/>
    <mergeCell ref="C747:H747"/>
    <mergeCell ref="A748:B748"/>
    <mergeCell ref="C748:H748"/>
    <mergeCell ref="A749:D749"/>
    <mergeCell ref="A753:B753"/>
    <mergeCell ref="D753:E753"/>
    <mergeCell ref="A754:B754"/>
    <mergeCell ref="A669:H669"/>
    <mergeCell ref="A705:B705"/>
    <mergeCell ref="D705:E705"/>
    <mergeCell ref="G689:H689"/>
    <mergeCell ref="A670:H670"/>
    <mergeCell ref="A671:A673"/>
    <mergeCell ref="B671:B673"/>
    <mergeCell ref="C671:C673"/>
    <mergeCell ref="D671:D673"/>
    <mergeCell ref="E671:E673"/>
    <mergeCell ref="F671:F673"/>
    <mergeCell ref="A712:H712"/>
    <mergeCell ref="A713:H713"/>
    <mergeCell ref="A741:F741"/>
    <mergeCell ref="G741:H741"/>
    <mergeCell ref="A742:F742"/>
    <mergeCell ref="G742:H742"/>
    <mergeCell ref="A718:H718"/>
    <mergeCell ref="A720:A722"/>
    <mergeCell ref="B720:B722"/>
    <mergeCell ref="C720:C722"/>
    <mergeCell ref="D720:D722"/>
    <mergeCell ref="E720:E722"/>
    <mergeCell ref="F720:F722"/>
    <mergeCell ref="G720:G722"/>
    <mergeCell ref="H720:H722"/>
    <mergeCell ref="A716:B716"/>
    <mergeCell ref="C716:D716"/>
    <mergeCell ref="E716:F716"/>
    <mergeCell ref="G716:H716"/>
    <mergeCell ref="A717:B717"/>
    <mergeCell ref="C717:D717"/>
    <mergeCell ref="A618:B618"/>
    <mergeCell ref="C618:D618"/>
    <mergeCell ref="E618:F618"/>
    <mergeCell ref="G618:H618"/>
    <mergeCell ref="A619:B619"/>
    <mergeCell ref="C619:D619"/>
    <mergeCell ref="E619:F619"/>
    <mergeCell ref="G619:H619"/>
    <mergeCell ref="A620:H620"/>
    <mergeCell ref="A621:H621"/>
    <mergeCell ref="A691:F691"/>
    <mergeCell ref="A692:F692"/>
    <mergeCell ref="G692:H692"/>
    <mergeCell ref="A693:F693"/>
    <mergeCell ref="A694:F694"/>
    <mergeCell ref="A686:H686"/>
    <mergeCell ref="A687:H687"/>
    <mergeCell ref="A689:F689"/>
    <mergeCell ref="A690:F690"/>
    <mergeCell ref="G690:H690"/>
    <mergeCell ref="G691:H691"/>
    <mergeCell ref="G693:H693"/>
    <mergeCell ref="G694:H694"/>
    <mergeCell ref="G671:G673"/>
    <mergeCell ref="H671:H673"/>
    <mergeCell ref="A685:H685"/>
    <mergeCell ref="A688:F688"/>
    <mergeCell ref="G688:H688"/>
    <mergeCell ref="A668:B668"/>
    <mergeCell ref="C668:D668"/>
    <mergeCell ref="E668:F668"/>
    <mergeCell ref="G668:H668"/>
    <mergeCell ref="A651:D651"/>
    <mergeCell ref="A652:B652"/>
    <mergeCell ref="D652:E652"/>
    <mergeCell ref="A653:B653"/>
    <mergeCell ref="D653:E653"/>
    <mergeCell ref="A647:H647"/>
    <mergeCell ref="A648:H648"/>
    <mergeCell ref="A649:B649"/>
    <mergeCell ref="C649:H649"/>
    <mergeCell ref="A650:B650"/>
    <mergeCell ref="C650:H650"/>
    <mergeCell ref="A644:F644"/>
    <mergeCell ref="G644:H644"/>
    <mergeCell ref="A645:F645"/>
    <mergeCell ref="G645:H645"/>
    <mergeCell ref="A646:F646"/>
    <mergeCell ref="G646:H646"/>
    <mergeCell ref="G567:H567"/>
    <mergeCell ref="A561:H561"/>
    <mergeCell ref="A562:H562"/>
    <mergeCell ref="A563:H563"/>
    <mergeCell ref="A564:H564"/>
    <mergeCell ref="A565:H565"/>
    <mergeCell ref="C569:D569"/>
    <mergeCell ref="E569:F569"/>
    <mergeCell ref="G569:H569"/>
    <mergeCell ref="G607:H607"/>
    <mergeCell ref="A602:B602"/>
    <mergeCell ref="D602:E602"/>
    <mergeCell ref="A603:B603"/>
    <mergeCell ref="D603:E603"/>
    <mergeCell ref="A604:B604"/>
    <mergeCell ref="D604:E604"/>
    <mergeCell ref="A599:B599"/>
    <mergeCell ref="C599:H599"/>
    <mergeCell ref="A600:B600"/>
    <mergeCell ref="C600:H600"/>
    <mergeCell ref="A601:D601"/>
    <mergeCell ref="A593:F593"/>
    <mergeCell ref="G593:H593"/>
    <mergeCell ref="A594:F594"/>
    <mergeCell ref="G594:H594"/>
    <mergeCell ref="A595:F595"/>
    <mergeCell ref="G595:H595"/>
    <mergeCell ref="A596:F596"/>
    <mergeCell ref="G596:H596"/>
    <mergeCell ref="A605:B605"/>
    <mergeCell ref="D605:E605"/>
    <mergeCell ref="A606:B606"/>
    <mergeCell ref="A542:F542"/>
    <mergeCell ref="G542:H542"/>
    <mergeCell ref="G543:H543"/>
    <mergeCell ref="G545:H545"/>
    <mergeCell ref="G546:H546"/>
    <mergeCell ref="A536:H536"/>
    <mergeCell ref="A537:H537"/>
    <mergeCell ref="A539:F539"/>
    <mergeCell ref="G539:H539"/>
    <mergeCell ref="A540:F540"/>
    <mergeCell ref="G540:H540"/>
    <mergeCell ref="A520:H520"/>
    <mergeCell ref="A521:H521"/>
    <mergeCell ref="A522:A524"/>
    <mergeCell ref="B522:B524"/>
    <mergeCell ref="C522:C524"/>
    <mergeCell ref="D522:D524"/>
    <mergeCell ref="E522:E524"/>
    <mergeCell ref="A543:F543"/>
    <mergeCell ref="A544:F544"/>
    <mergeCell ref="G544:H544"/>
    <mergeCell ref="A545:F545"/>
    <mergeCell ref="A546:F546"/>
    <mergeCell ref="A538:H538"/>
    <mergeCell ref="A541:F541"/>
    <mergeCell ref="G541:H541"/>
    <mergeCell ref="F522:F524"/>
    <mergeCell ref="G522:G524"/>
    <mergeCell ref="H522:H524"/>
    <mergeCell ref="A519:B519"/>
    <mergeCell ref="C519:D519"/>
    <mergeCell ref="E519:F519"/>
    <mergeCell ref="G519:H519"/>
    <mergeCell ref="A512:H512"/>
    <mergeCell ref="A516:B516"/>
    <mergeCell ref="C516:D516"/>
    <mergeCell ref="E516:F516"/>
    <mergeCell ref="G516:H516"/>
    <mergeCell ref="A504:B504"/>
    <mergeCell ref="D504:E504"/>
    <mergeCell ref="A505:B505"/>
    <mergeCell ref="D505:E505"/>
    <mergeCell ref="A506:B506"/>
    <mergeCell ref="D506:E506"/>
    <mergeCell ref="A513:H513"/>
    <mergeCell ref="A514:H514"/>
    <mergeCell ref="A515:H515"/>
    <mergeCell ref="A517:B517"/>
    <mergeCell ref="G508:H508"/>
    <mergeCell ref="A507:B507"/>
    <mergeCell ref="C517:D517"/>
    <mergeCell ref="E517:F517"/>
    <mergeCell ref="G517:H517"/>
    <mergeCell ref="A511:H511"/>
    <mergeCell ref="D507:E507"/>
    <mergeCell ref="A508:B508"/>
    <mergeCell ref="C508:F508"/>
    <mergeCell ref="A518:B518"/>
    <mergeCell ref="C518:D518"/>
    <mergeCell ref="E518:F518"/>
    <mergeCell ref="G518:H518"/>
    <mergeCell ref="A457:B457"/>
    <mergeCell ref="D457:E457"/>
    <mergeCell ref="A458:B458"/>
    <mergeCell ref="D458:E458"/>
    <mergeCell ref="A459:B459"/>
    <mergeCell ref="C459:F459"/>
    <mergeCell ref="A451:B451"/>
    <mergeCell ref="C451:H451"/>
    <mergeCell ref="A452:B452"/>
    <mergeCell ref="C452:H452"/>
    <mergeCell ref="A453:D453"/>
    <mergeCell ref="C469:D469"/>
    <mergeCell ref="E469:F469"/>
    <mergeCell ref="G469:H469"/>
    <mergeCell ref="A470:B470"/>
    <mergeCell ref="C470:D470"/>
    <mergeCell ref="E470:F470"/>
    <mergeCell ref="G470:H470"/>
    <mergeCell ref="A462:H462"/>
    <mergeCell ref="A463:H463"/>
    <mergeCell ref="A465:H465"/>
    <mergeCell ref="A466:H466"/>
    <mergeCell ref="A467:B467"/>
    <mergeCell ref="C467:D467"/>
    <mergeCell ref="E467:F467"/>
    <mergeCell ref="G467:H467"/>
    <mergeCell ref="A468:B468"/>
    <mergeCell ref="C468:D468"/>
    <mergeCell ref="E468:F468"/>
    <mergeCell ref="G468:H468"/>
    <mergeCell ref="A469:B469"/>
    <mergeCell ref="A464:H464"/>
    <mergeCell ref="A422:H422"/>
    <mergeCell ref="A424:A426"/>
    <mergeCell ref="B424:B426"/>
    <mergeCell ref="C424:C426"/>
    <mergeCell ref="D424:D426"/>
    <mergeCell ref="E424:E426"/>
    <mergeCell ref="F424:F426"/>
    <mergeCell ref="G424:G426"/>
    <mergeCell ref="H424:H426"/>
    <mergeCell ref="A449:H449"/>
    <mergeCell ref="A450:H450"/>
    <mergeCell ref="A448:F448"/>
    <mergeCell ref="G448:H448"/>
    <mergeCell ref="G444:H444"/>
    <mergeCell ref="A442:F442"/>
    <mergeCell ref="G442:H442"/>
    <mergeCell ref="A443:F443"/>
    <mergeCell ref="G443:H443"/>
    <mergeCell ref="A444:F444"/>
    <mergeCell ref="A438:H438"/>
    <mergeCell ref="A439:H439"/>
    <mergeCell ref="A423:H423"/>
    <mergeCell ref="D406:E406"/>
    <mergeCell ref="A407:B407"/>
    <mergeCell ref="D407:E407"/>
    <mergeCell ref="A420:B420"/>
    <mergeCell ref="C420:D420"/>
    <mergeCell ref="E420:F420"/>
    <mergeCell ref="G420:H420"/>
    <mergeCell ref="A421:B421"/>
    <mergeCell ref="C421:D421"/>
    <mergeCell ref="E421:F421"/>
    <mergeCell ref="G421:H421"/>
    <mergeCell ref="A418:B418"/>
    <mergeCell ref="C418:D418"/>
    <mergeCell ref="E418:F418"/>
    <mergeCell ref="G418:H418"/>
    <mergeCell ref="A419:B419"/>
    <mergeCell ref="C419:D419"/>
    <mergeCell ref="E419:F419"/>
    <mergeCell ref="G419:H419"/>
    <mergeCell ref="A413:H413"/>
    <mergeCell ref="A414:H414"/>
    <mergeCell ref="A415:H415"/>
    <mergeCell ref="A416:H416"/>
    <mergeCell ref="A417:H417"/>
    <mergeCell ref="A410:B410"/>
    <mergeCell ref="C410:F410"/>
    <mergeCell ref="G410:H410"/>
    <mergeCell ref="A408:B408"/>
    <mergeCell ref="D408:E408"/>
    <mergeCell ref="A409:B409"/>
    <mergeCell ref="D409:E409"/>
    <mergeCell ref="A393:F393"/>
    <mergeCell ref="G393:H393"/>
    <mergeCell ref="G394:H394"/>
    <mergeCell ref="G396:H396"/>
    <mergeCell ref="G397:H397"/>
    <mergeCell ref="A371:B371"/>
    <mergeCell ref="C371:D371"/>
    <mergeCell ref="E371:F371"/>
    <mergeCell ref="G371:H371"/>
    <mergeCell ref="A372:B372"/>
    <mergeCell ref="C372:D372"/>
    <mergeCell ref="E372:F372"/>
    <mergeCell ref="G372:H372"/>
    <mergeCell ref="A404:D404"/>
    <mergeCell ref="A403:B403"/>
    <mergeCell ref="C403:H403"/>
    <mergeCell ref="A394:F394"/>
    <mergeCell ref="A395:F395"/>
    <mergeCell ref="G395:H395"/>
    <mergeCell ref="A396:F396"/>
    <mergeCell ref="A397:F397"/>
    <mergeCell ref="A389:H389"/>
    <mergeCell ref="A390:H390"/>
    <mergeCell ref="A391:H391"/>
    <mergeCell ref="A392:F392"/>
    <mergeCell ref="G392:H392"/>
    <mergeCell ref="A373:H373"/>
    <mergeCell ref="A374:H374"/>
    <mergeCell ref="A375:A377"/>
    <mergeCell ref="B375:B377"/>
    <mergeCell ref="C375:C377"/>
    <mergeCell ref="D375:D377"/>
    <mergeCell ref="A405:B405"/>
    <mergeCell ref="D405:E405"/>
    <mergeCell ref="A406:B406"/>
    <mergeCell ref="G345:H345"/>
    <mergeCell ref="A346:F346"/>
    <mergeCell ref="G346:H346"/>
    <mergeCell ref="A369:B369"/>
    <mergeCell ref="C369:D369"/>
    <mergeCell ref="E369:F369"/>
    <mergeCell ref="G369:H369"/>
    <mergeCell ref="A370:B370"/>
    <mergeCell ref="C370:D370"/>
    <mergeCell ref="E370:F370"/>
    <mergeCell ref="G370:H370"/>
    <mergeCell ref="A359:B359"/>
    <mergeCell ref="D359:E359"/>
    <mergeCell ref="A360:B360"/>
    <mergeCell ref="C360:F360"/>
    <mergeCell ref="G360:H360"/>
    <mergeCell ref="A354:D354"/>
    <mergeCell ref="A355:B355"/>
    <mergeCell ref="D355:E355"/>
    <mergeCell ref="A356:B356"/>
    <mergeCell ref="D356:E356"/>
    <mergeCell ref="A398:F398"/>
    <mergeCell ref="A399:F399"/>
    <mergeCell ref="A400:H400"/>
    <mergeCell ref="A401:H401"/>
    <mergeCell ref="G398:H398"/>
    <mergeCell ref="G399:H399"/>
    <mergeCell ref="A402:B402"/>
    <mergeCell ref="C402:H402"/>
    <mergeCell ref="F276:F278"/>
    <mergeCell ref="G276:G278"/>
    <mergeCell ref="H276:H278"/>
    <mergeCell ref="A274:H274"/>
    <mergeCell ref="A314:H314"/>
    <mergeCell ref="A305:D305"/>
    <mergeCell ref="A306:B306"/>
    <mergeCell ref="D306:E306"/>
    <mergeCell ref="A307:B307"/>
    <mergeCell ref="D307:E307"/>
    <mergeCell ref="A250:F250"/>
    <mergeCell ref="G250:H250"/>
    <mergeCell ref="A251:F251"/>
    <mergeCell ref="G251:H251"/>
    <mergeCell ref="A252:H252"/>
    <mergeCell ref="A253:H253"/>
    <mergeCell ref="C303:H303"/>
    <mergeCell ref="A304:B304"/>
    <mergeCell ref="C304:H304"/>
    <mergeCell ref="C272:D272"/>
    <mergeCell ref="E272:F272"/>
    <mergeCell ref="G272:H272"/>
    <mergeCell ref="A273:B273"/>
    <mergeCell ref="C273:D273"/>
    <mergeCell ref="E273:F273"/>
    <mergeCell ref="G273:H273"/>
    <mergeCell ref="A265:H265"/>
    <mergeCell ref="A266:H266"/>
    <mergeCell ref="A290:H290"/>
    <mergeCell ref="A291:H291"/>
    <mergeCell ref="A271:B271"/>
    <mergeCell ref="C271:D271"/>
    <mergeCell ref="E271:F271"/>
    <mergeCell ref="G271:H271"/>
    <mergeCell ref="A272:B272"/>
    <mergeCell ref="A267:H267"/>
    <mergeCell ref="A223:B223"/>
    <mergeCell ref="C223:D223"/>
    <mergeCell ref="E223:F223"/>
    <mergeCell ref="G223:H223"/>
    <mergeCell ref="A219:H219"/>
    <mergeCell ref="A220:H220"/>
    <mergeCell ref="A221:B221"/>
    <mergeCell ref="C221:D221"/>
    <mergeCell ref="E221:F221"/>
    <mergeCell ref="G221:H221"/>
    <mergeCell ref="A248:F248"/>
    <mergeCell ref="A249:F249"/>
    <mergeCell ref="G248:H248"/>
    <mergeCell ref="G249:H249"/>
    <mergeCell ref="G246:H246"/>
    <mergeCell ref="A243:H243"/>
    <mergeCell ref="A225:H225"/>
    <mergeCell ref="A226:H226"/>
    <mergeCell ref="C227:C229"/>
    <mergeCell ref="D227:D229"/>
    <mergeCell ref="A261:B261"/>
    <mergeCell ref="C276:C278"/>
    <mergeCell ref="D276:D278"/>
    <mergeCell ref="E276:E278"/>
    <mergeCell ref="G227:G229"/>
    <mergeCell ref="H227:H229"/>
    <mergeCell ref="A244:F244"/>
    <mergeCell ref="A245:F245"/>
    <mergeCell ref="G245:H245"/>
    <mergeCell ref="A246:F246"/>
    <mergeCell ref="A247:F247"/>
    <mergeCell ref="A154:H154"/>
    <mergeCell ref="A155:H155"/>
    <mergeCell ref="A156:B156"/>
    <mergeCell ref="C156:D156"/>
    <mergeCell ref="E156:F156"/>
    <mergeCell ref="G156:H156"/>
    <mergeCell ref="A144:B144"/>
    <mergeCell ref="D144:E144"/>
    <mergeCell ref="A145:B145"/>
    <mergeCell ref="D145:E145"/>
    <mergeCell ref="A146:B146"/>
    <mergeCell ref="A151:H151"/>
    <mergeCell ref="A152:H152"/>
    <mergeCell ref="A153:H153"/>
    <mergeCell ref="A147:B147"/>
    <mergeCell ref="C147:F147"/>
    <mergeCell ref="G147:H147"/>
    <mergeCell ref="A180:F180"/>
    <mergeCell ref="G180:H180"/>
    <mergeCell ref="G181:H181"/>
    <mergeCell ref="G183:H183"/>
    <mergeCell ref="F210:G210"/>
    <mergeCell ref="F211:G211"/>
    <mergeCell ref="D46:E46"/>
    <mergeCell ref="A55:H55"/>
    <mergeCell ref="A56:H56"/>
    <mergeCell ref="E6:F6"/>
    <mergeCell ref="E7:F7"/>
    <mergeCell ref="E8:F8"/>
    <mergeCell ref="E9:F9"/>
    <mergeCell ref="G6:H6"/>
    <mergeCell ref="G7:H7"/>
    <mergeCell ref="G8:H8"/>
    <mergeCell ref="G9:H9"/>
    <mergeCell ref="A6:B6"/>
    <mergeCell ref="A7:B7"/>
    <mergeCell ref="A8:B8"/>
    <mergeCell ref="A9:B9"/>
    <mergeCell ref="C7:D7"/>
    <mergeCell ref="C8:D8"/>
    <mergeCell ref="C9:D9"/>
    <mergeCell ref="D42:E42"/>
    <mergeCell ref="D43:E43"/>
    <mergeCell ref="D44:E44"/>
    <mergeCell ref="D45:E45"/>
    <mergeCell ref="A176:H176"/>
    <mergeCell ref="A157:B157"/>
    <mergeCell ref="C157:D157"/>
    <mergeCell ref="E157:F157"/>
    <mergeCell ref="G157:H157"/>
    <mergeCell ref="A158:B158"/>
    <mergeCell ref="C158:D158"/>
    <mergeCell ref="E158:F158"/>
    <mergeCell ref="G158:H158"/>
    <mergeCell ref="A1034:F1034"/>
    <mergeCell ref="G1034:H1034"/>
    <mergeCell ref="A1016:H1016"/>
    <mergeCell ref="A1002:B1002"/>
    <mergeCell ref="D1002:E1002"/>
    <mergeCell ref="A1003:B1003"/>
    <mergeCell ref="C1003:F1003"/>
    <mergeCell ref="G1003:H1003"/>
    <mergeCell ref="A997:D997"/>
    <mergeCell ref="A998:B998"/>
    <mergeCell ref="D998:E998"/>
    <mergeCell ref="A999:B999"/>
    <mergeCell ref="D999:E999"/>
    <mergeCell ref="A1000:B1000"/>
    <mergeCell ref="D1000:E1000"/>
    <mergeCell ref="A1001:B1001"/>
    <mergeCell ref="D1001:E1001"/>
    <mergeCell ref="A950:B950"/>
    <mergeCell ref="D950:E950"/>
    <mergeCell ref="A951:B951"/>
    <mergeCell ref="D951:E951"/>
    <mergeCell ref="A952:B952"/>
    <mergeCell ref="D952:E952"/>
    <mergeCell ref="A933:H933"/>
    <mergeCell ref="A934:H934"/>
    <mergeCell ref="A937:F937"/>
    <mergeCell ref="G937:H937"/>
    <mergeCell ref="A918:A920"/>
    <mergeCell ref="B918:B920"/>
    <mergeCell ref="C918:C920"/>
    <mergeCell ref="D918:D920"/>
    <mergeCell ref="E918:E920"/>
    <mergeCell ref="F918:F920"/>
    <mergeCell ref="G918:G920"/>
    <mergeCell ref="H918:H920"/>
    <mergeCell ref="A932:H932"/>
    <mergeCell ref="A935:F935"/>
    <mergeCell ref="G935:H935"/>
    <mergeCell ref="A936:F936"/>
    <mergeCell ref="G936:H936"/>
    <mergeCell ref="A947:D947"/>
    <mergeCell ref="A948:B948"/>
    <mergeCell ref="D948:E948"/>
    <mergeCell ref="A949:B949"/>
    <mergeCell ref="D949:E949"/>
    <mergeCell ref="A944:H944"/>
    <mergeCell ref="A945:B945"/>
    <mergeCell ref="C945:H945"/>
    <mergeCell ref="A946:B946"/>
    <mergeCell ref="A841:F841"/>
    <mergeCell ref="G841:H841"/>
    <mergeCell ref="A842:F842"/>
    <mergeCell ref="A847:B847"/>
    <mergeCell ref="C847:H847"/>
    <mergeCell ref="A839:F839"/>
    <mergeCell ref="G839:H839"/>
    <mergeCell ref="G840:H840"/>
    <mergeCell ref="G842:H842"/>
    <mergeCell ref="G843:H843"/>
    <mergeCell ref="A844:H844"/>
    <mergeCell ref="A845:H845"/>
    <mergeCell ref="A846:B846"/>
    <mergeCell ref="A836:F836"/>
    <mergeCell ref="G836:H836"/>
    <mergeCell ref="A837:F837"/>
    <mergeCell ref="G837:H837"/>
    <mergeCell ref="C846:H846"/>
    <mergeCell ref="A785:H785"/>
    <mergeCell ref="A788:F788"/>
    <mergeCell ref="G788:H788"/>
    <mergeCell ref="A789:F789"/>
    <mergeCell ref="G789:H789"/>
    <mergeCell ref="A769:A771"/>
    <mergeCell ref="B769:B771"/>
    <mergeCell ref="C769:C771"/>
    <mergeCell ref="D769:D771"/>
    <mergeCell ref="E769:E771"/>
    <mergeCell ref="F769:F771"/>
    <mergeCell ref="G769:G771"/>
    <mergeCell ref="H769:H771"/>
    <mergeCell ref="A767:H767"/>
    <mergeCell ref="A768:H768"/>
    <mergeCell ref="A795:H795"/>
    <mergeCell ref="A796:B796"/>
    <mergeCell ref="C796:H796"/>
    <mergeCell ref="A790:F790"/>
    <mergeCell ref="G790:H790"/>
    <mergeCell ref="A791:F791"/>
    <mergeCell ref="G791:H791"/>
    <mergeCell ref="A792:F792"/>
    <mergeCell ref="G792:H792"/>
    <mergeCell ref="A783:H783"/>
    <mergeCell ref="A784:H784"/>
    <mergeCell ref="A786:F786"/>
    <mergeCell ref="G786:H786"/>
    <mergeCell ref="A787:F787"/>
    <mergeCell ref="G787:H787"/>
    <mergeCell ref="G763:H763"/>
    <mergeCell ref="A764:B764"/>
    <mergeCell ref="C764:D764"/>
    <mergeCell ref="E764:F764"/>
    <mergeCell ref="G764:H764"/>
    <mergeCell ref="A765:B765"/>
    <mergeCell ref="C765:D765"/>
    <mergeCell ref="E765:F765"/>
    <mergeCell ref="G765:H765"/>
    <mergeCell ref="A766:B766"/>
    <mergeCell ref="C766:D766"/>
    <mergeCell ref="A745:H745"/>
    <mergeCell ref="A746:H746"/>
    <mergeCell ref="A744:F744"/>
    <mergeCell ref="G744:H744"/>
    <mergeCell ref="G740:H740"/>
    <mergeCell ref="A738:F738"/>
    <mergeCell ref="G738:H738"/>
    <mergeCell ref="A739:F739"/>
    <mergeCell ref="G739:H739"/>
    <mergeCell ref="A740:F740"/>
    <mergeCell ref="A743:F743"/>
    <mergeCell ref="G743:H743"/>
    <mergeCell ref="D754:E754"/>
    <mergeCell ref="A755:B755"/>
    <mergeCell ref="C755:F755"/>
    <mergeCell ref="A761:H761"/>
    <mergeCell ref="A762:H762"/>
    <mergeCell ref="A763:B763"/>
    <mergeCell ref="C763:D763"/>
    <mergeCell ref="E763:F763"/>
    <mergeCell ref="C714:D714"/>
    <mergeCell ref="E714:F714"/>
    <mergeCell ref="G714:H714"/>
    <mergeCell ref="A715:B715"/>
    <mergeCell ref="C715:D715"/>
    <mergeCell ref="E715:F715"/>
    <mergeCell ref="G715:H715"/>
    <mergeCell ref="A709:H709"/>
    <mergeCell ref="A710:H710"/>
    <mergeCell ref="A711:H711"/>
    <mergeCell ref="A703:B703"/>
    <mergeCell ref="D703:E703"/>
    <mergeCell ref="A704:B704"/>
    <mergeCell ref="D704:E704"/>
    <mergeCell ref="A695:F695"/>
    <mergeCell ref="A697:H697"/>
    <mergeCell ref="G695:H695"/>
    <mergeCell ref="A696:H696"/>
    <mergeCell ref="A698:B698"/>
    <mergeCell ref="C698:H698"/>
    <mergeCell ref="A699:B699"/>
    <mergeCell ref="C699:H699"/>
    <mergeCell ref="A706:B706"/>
    <mergeCell ref="C706:F706"/>
    <mergeCell ref="G706:H706"/>
    <mergeCell ref="A700:D700"/>
    <mergeCell ref="A701:B701"/>
    <mergeCell ref="D701:E701"/>
    <mergeCell ref="A702:B702"/>
    <mergeCell ref="D702:E702"/>
    <mergeCell ref="A661:H661"/>
    <mergeCell ref="A662:H662"/>
    <mergeCell ref="A663:H663"/>
    <mergeCell ref="A664:H664"/>
    <mergeCell ref="A666:B666"/>
    <mergeCell ref="C666:D666"/>
    <mergeCell ref="E666:F666"/>
    <mergeCell ref="G666:H666"/>
    <mergeCell ref="A667:B667"/>
    <mergeCell ref="C667:D667"/>
    <mergeCell ref="E667:F667"/>
    <mergeCell ref="G667:H667"/>
    <mergeCell ref="A660:H660"/>
    <mergeCell ref="A665:B665"/>
    <mergeCell ref="C665:D665"/>
    <mergeCell ref="E665:F665"/>
    <mergeCell ref="A654:B654"/>
    <mergeCell ref="D654:E654"/>
    <mergeCell ref="A655:B655"/>
    <mergeCell ref="D655:E655"/>
    <mergeCell ref="G665:H665"/>
    <mergeCell ref="A656:B656"/>
    <mergeCell ref="D656:E656"/>
    <mergeCell ref="A657:B657"/>
    <mergeCell ref="C657:F657"/>
    <mergeCell ref="G657:H657"/>
    <mergeCell ref="H622:H624"/>
    <mergeCell ref="A641:F641"/>
    <mergeCell ref="G641:H641"/>
    <mergeCell ref="A642:F642"/>
    <mergeCell ref="G642:H642"/>
    <mergeCell ref="A643:F643"/>
    <mergeCell ref="G643:H643"/>
    <mergeCell ref="A613:H613"/>
    <mergeCell ref="A614:H614"/>
    <mergeCell ref="A616:B616"/>
    <mergeCell ref="C616:D616"/>
    <mergeCell ref="E616:F616"/>
    <mergeCell ref="G616:H616"/>
    <mergeCell ref="A617:B617"/>
    <mergeCell ref="C617:D617"/>
    <mergeCell ref="E617:F617"/>
    <mergeCell ref="G617:H617"/>
    <mergeCell ref="A615:H615"/>
    <mergeCell ref="A636:H636"/>
    <mergeCell ref="A637:H637"/>
    <mergeCell ref="A638:H638"/>
    <mergeCell ref="A639:F639"/>
    <mergeCell ref="G639:H639"/>
    <mergeCell ref="A640:F640"/>
    <mergeCell ref="G640:H640"/>
    <mergeCell ref="A622:A624"/>
    <mergeCell ref="B622:B624"/>
    <mergeCell ref="C622:C624"/>
    <mergeCell ref="D622:D624"/>
    <mergeCell ref="E622:E624"/>
    <mergeCell ref="F622:F624"/>
    <mergeCell ref="G622:G624"/>
    <mergeCell ref="A611:H611"/>
    <mergeCell ref="A612:H612"/>
    <mergeCell ref="G592:H592"/>
    <mergeCell ref="A590:F590"/>
    <mergeCell ref="G590:H590"/>
    <mergeCell ref="A591:F591"/>
    <mergeCell ref="G591:H591"/>
    <mergeCell ref="A592:F592"/>
    <mergeCell ref="A586:H586"/>
    <mergeCell ref="A587:H587"/>
    <mergeCell ref="A588:H588"/>
    <mergeCell ref="A589:F589"/>
    <mergeCell ref="G589:H589"/>
    <mergeCell ref="A571:H571"/>
    <mergeCell ref="A570:H570"/>
    <mergeCell ref="A572:A574"/>
    <mergeCell ref="B572:B574"/>
    <mergeCell ref="C572:C574"/>
    <mergeCell ref="D572:D574"/>
    <mergeCell ref="E572:E574"/>
    <mergeCell ref="F572:F574"/>
    <mergeCell ref="G572:G574"/>
    <mergeCell ref="H572:H574"/>
    <mergeCell ref="D606:E606"/>
    <mergeCell ref="A607:B607"/>
    <mergeCell ref="C607:F607"/>
    <mergeCell ref="A597:H597"/>
    <mergeCell ref="A598:H598"/>
    <mergeCell ref="A568:B568"/>
    <mergeCell ref="C568:D568"/>
    <mergeCell ref="E568:F568"/>
    <mergeCell ref="G568:H568"/>
    <mergeCell ref="A569:B569"/>
    <mergeCell ref="A553:B553"/>
    <mergeCell ref="D553:E553"/>
    <mergeCell ref="A554:B554"/>
    <mergeCell ref="D554:E554"/>
    <mergeCell ref="A555:B555"/>
    <mergeCell ref="D555:E555"/>
    <mergeCell ref="A556:B556"/>
    <mergeCell ref="D556:E556"/>
    <mergeCell ref="A547:H547"/>
    <mergeCell ref="A548:H548"/>
    <mergeCell ref="A549:B549"/>
    <mergeCell ref="C549:H549"/>
    <mergeCell ref="A550:B550"/>
    <mergeCell ref="C550:H550"/>
    <mergeCell ref="A551:D551"/>
    <mergeCell ref="A557:B557"/>
    <mergeCell ref="C557:F557"/>
    <mergeCell ref="G557:H557"/>
    <mergeCell ref="A552:B552"/>
    <mergeCell ref="D552:E552"/>
    <mergeCell ref="A566:B566"/>
    <mergeCell ref="C566:D566"/>
    <mergeCell ref="E566:F566"/>
    <mergeCell ref="G566:H566"/>
    <mergeCell ref="A567:B567"/>
    <mergeCell ref="C567:D567"/>
    <mergeCell ref="E567:F567"/>
    <mergeCell ref="A489:H489"/>
    <mergeCell ref="A492:F492"/>
    <mergeCell ref="G492:H492"/>
    <mergeCell ref="A493:F493"/>
    <mergeCell ref="G493:H493"/>
    <mergeCell ref="A473:A475"/>
    <mergeCell ref="B473:B475"/>
    <mergeCell ref="C473:C475"/>
    <mergeCell ref="D473:D475"/>
    <mergeCell ref="E473:E475"/>
    <mergeCell ref="F473:F475"/>
    <mergeCell ref="G473:G475"/>
    <mergeCell ref="H473:H475"/>
    <mergeCell ref="A499:H499"/>
    <mergeCell ref="A500:B500"/>
    <mergeCell ref="C500:H500"/>
    <mergeCell ref="A494:F494"/>
    <mergeCell ref="G494:H494"/>
    <mergeCell ref="A495:F495"/>
    <mergeCell ref="G495:H495"/>
    <mergeCell ref="A496:F496"/>
    <mergeCell ref="G496:H496"/>
    <mergeCell ref="A471:H471"/>
    <mergeCell ref="A472:H472"/>
    <mergeCell ref="A487:H487"/>
    <mergeCell ref="A488:H488"/>
    <mergeCell ref="A490:F490"/>
    <mergeCell ref="G490:H490"/>
    <mergeCell ref="A491:F491"/>
    <mergeCell ref="G491:H491"/>
    <mergeCell ref="A501:B501"/>
    <mergeCell ref="C501:H501"/>
    <mergeCell ref="A502:D502"/>
    <mergeCell ref="A503:B503"/>
    <mergeCell ref="D503:E503"/>
    <mergeCell ref="A497:F497"/>
    <mergeCell ref="G497:H497"/>
    <mergeCell ref="A498:H498"/>
    <mergeCell ref="A440:H440"/>
    <mergeCell ref="A441:F441"/>
    <mergeCell ref="G441:H441"/>
    <mergeCell ref="A445:F445"/>
    <mergeCell ref="G445:H445"/>
    <mergeCell ref="A446:F446"/>
    <mergeCell ref="G446:H446"/>
    <mergeCell ref="A447:F447"/>
    <mergeCell ref="G447:H447"/>
    <mergeCell ref="G459:H459"/>
    <mergeCell ref="A454:B454"/>
    <mergeCell ref="D454:E454"/>
    <mergeCell ref="A455:B455"/>
    <mergeCell ref="D455:E455"/>
    <mergeCell ref="A456:B456"/>
    <mergeCell ref="D456:E456"/>
    <mergeCell ref="E375:E377"/>
    <mergeCell ref="F375:F377"/>
    <mergeCell ref="G375:G377"/>
    <mergeCell ref="H375:H377"/>
    <mergeCell ref="A364:H364"/>
    <mergeCell ref="A365:H365"/>
    <mergeCell ref="A366:H366"/>
    <mergeCell ref="A367:H367"/>
    <mergeCell ref="A368:H368"/>
    <mergeCell ref="A358:B358"/>
    <mergeCell ref="D358:E358"/>
    <mergeCell ref="A339:H339"/>
    <mergeCell ref="A340:H340"/>
    <mergeCell ref="A341:H341"/>
    <mergeCell ref="A342:F342"/>
    <mergeCell ref="G342:H342"/>
    <mergeCell ref="A343:F343"/>
    <mergeCell ref="G343:H343"/>
    <mergeCell ref="A357:B357"/>
    <mergeCell ref="D357:E357"/>
    <mergeCell ref="A325:A327"/>
    <mergeCell ref="B325:B327"/>
    <mergeCell ref="C325:C327"/>
    <mergeCell ref="D325:D327"/>
    <mergeCell ref="E325:E327"/>
    <mergeCell ref="F325:F327"/>
    <mergeCell ref="G325:G327"/>
    <mergeCell ref="H325:H327"/>
    <mergeCell ref="A350:H350"/>
    <mergeCell ref="A351:H351"/>
    <mergeCell ref="A352:B352"/>
    <mergeCell ref="C352:H352"/>
    <mergeCell ref="A353:B353"/>
    <mergeCell ref="C353:H353"/>
    <mergeCell ref="A347:F347"/>
    <mergeCell ref="G347:H347"/>
    <mergeCell ref="A348:F348"/>
    <mergeCell ref="G348:H348"/>
    <mergeCell ref="A349:F349"/>
    <mergeCell ref="G349:H349"/>
    <mergeCell ref="A344:F344"/>
    <mergeCell ref="G344:H344"/>
    <mergeCell ref="A345:F345"/>
    <mergeCell ref="A321:B321"/>
    <mergeCell ref="C321:D321"/>
    <mergeCell ref="E321:F321"/>
    <mergeCell ref="G321:H321"/>
    <mergeCell ref="A322:B322"/>
    <mergeCell ref="C322:D322"/>
    <mergeCell ref="E322:F322"/>
    <mergeCell ref="G322:H322"/>
    <mergeCell ref="A323:H323"/>
    <mergeCell ref="A324:H324"/>
    <mergeCell ref="A318:H318"/>
    <mergeCell ref="A316:H316"/>
    <mergeCell ref="A317:H317"/>
    <mergeCell ref="A319:B319"/>
    <mergeCell ref="C319:D319"/>
    <mergeCell ref="E319:F319"/>
    <mergeCell ref="G319:H319"/>
    <mergeCell ref="A320:B320"/>
    <mergeCell ref="C320:D320"/>
    <mergeCell ref="E320:F320"/>
    <mergeCell ref="G320:H320"/>
    <mergeCell ref="A315:H315"/>
    <mergeCell ref="A308:B308"/>
    <mergeCell ref="D308:E308"/>
    <mergeCell ref="A309:B309"/>
    <mergeCell ref="D309:E309"/>
    <mergeCell ref="A310:B310"/>
    <mergeCell ref="D310:E310"/>
    <mergeCell ref="A301:H301"/>
    <mergeCell ref="A297:F297"/>
    <mergeCell ref="G297:H297"/>
    <mergeCell ref="A298:F298"/>
    <mergeCell ref="G298:H298"/>
    <mergeCell ref="A299:F299"/>
    <mergeCell ref="G299:H299"/>
    <mergeCell ref="A300:F300"/>
    <mergeCell ref="G300:H300"/>
    <mergeCell ref="A276:A278"/>
    <mergeCell ref="B276:B278"/>
    <mergeCell ref="G311:H311"/>
    <mergeCell ref="A311:B311"/>
    <mergeCell ref="C311:F311"/>
    <mergeCell ref="A292:H292"/>
    <mergeCell ref="A295:F295"/>
    <mergeCell ref="G295:H295"/>
    <mergeCell ref="A296:F296"/>
    <mergeCell ref="G296:H296"/>
    <mergeCell ref="A302:H302"/>
    <mergeCell ref="A303:B303"/>
    <mergeCell ref="G294:H294"/>
    <mergeCell ref="A293:F293"/>
    <mergeCell ref="G293:H293"/>
    <mergeCell ref="A294:F294"/>
    <mergeCell ref="F212:G212"/>
    <mergeCell ref="B205:H205"/>
    <mergeCell ref="F208:G208"/>
    <mergeCell ref="F209:G209"/>
    <mergeCell ref="B206:H206"/>
    <mergeCell ref="A207:D207"/>
    <mergeCell ref="A275:H275"/>
    <mergeCell ref="A260:B260"/>
    <mergeCell ref="A258:B258"/>
    <mergeCell ref="D258:E258"/>
    <mergeCell ref="A259:B259"/>
    <mergeCell ref="D259:E259"/>
    <mergeCell ref="D260:E260"/>
    <mergeCell ref="A254:B254"/>
    <mergeCell ref="C254:H254"/>
    <mergeCell ref="A255:B255"/>
    <mergeCell ref="C255:H255"/>
    <mergeCell ref="A256:D256"/>
    <mergeCell ref="A257:B257"/>
    <mergeCell ref="D257:E257"/>
    <mergeCell ref="E270:F270"/>
    <mergeCell ref="G270:H270"/>
    <mergeCell ref="A268:H268"/>
    <mergeCell ref="A269:H269"/>
    <mergeCell ref="A270:B270"/>
    <mergeCell ref="C270:D270"/>
    <mergeCell ref="D261:E261"/>
    <mergeCell ref="A262:B262"/>
    <mergeCell ref="C262:F262"/>
    <mergeCell ref="G262:H262"/>
    <mergeCell ref="E227:E229"/>
    <mergeCell ref="F227:F229"/>
    <mergeCell ref="A108:B108"/>
    <mergeCell ref="C108:D108"/>
    <mergeCell ref="E108:F108"/>
    <mergeCell ref="G108:H108"/>
    <mergeCell ref="A110:H110"/>
    <mergeCell ref="A159:B159"/>
    <mergeCell ref="C159:D159"/>
    <mergeCell ref="E159:F159"/>
    <mergeCell ref="A177:H177"/>
    <mergeCell ref="A178:H178"/>
    <mergeCell ref="A179:F179"/>
    <mergeCell ref="G179:H179"/>
    <mergeCell ref="A160:H160"/>
    <mergeCell ref="A161:H161"/>
    <mergeCell ref="G159:H159"/>
    <mergeCell ref="A106:B106"/>
    <mergeCell ref="C106:D106"/>
    <mergeCell ref="E106:F106"/>
    <mergeCell ref="G106:H106"/>
    <mergeCell ref="D146:E146"/>
    <mergeCell ref="A137:H137"/>
    <mergeCell ref="A134:F134"/>
    <mergeCell ref="G134:H134"/>
    <mergeCell ref="A135:F135"/>
    <mergeCell ref="G135:H135"/>
    <mergeCell ref="A136:F136"/>
    <mergeCell ref="G136:H136"/>
    <mergeCell ref="G130:H130"/>
    <mergeCell ref="A128:H128"/>
    <mergeCell ref="A129:F129"/>
    <mergeCell ref="G129:H129"/>
    <mergeCell ref="A130:F130"/>
    <mergeCell ref="A107:B107"/>
    <mergeCell ref="C107:D107"/>
    <mergeCell ref="A96:B96"/>
    <mergeCell ref="A94:B94"/>
    <mergeCell ref="D94:E94"/>
    <mergeCell ref="A95:B95"/>
    <mergeCell ref="D95:E95"/>
    <mergeCell ref="D96:E96"/>
    <mergeCell ref="A104:H104"/>
    <mergeCell ref="A105:H105"/>
    <mergeCell ref="A102:H102"/>
    <mergeCell ref="A103:H103"/>
    <mergeCell ref="A97:B97"/>
    <mergeCell ref="D97:E97"/>
    <mergeCell ref="A98:B98"/>
    <mergeCell ref="C98:F98"/>
    <mergeCell ref="G98:H98"/>
    <mergeCell ref="E107:F107"/>
    <mergeCell ref="G107:H107"/>
    <mergeCell ref="A90:B90"/>
    <mergeCell ref="C90:H90"/>
    <mergeCell ref="A91:B91"/>
    <mergeCell ref="C91:H91"/>
    <mergeCell ref="A92:D92"/>
    <mergeCell ref="A93:B93"/>
    <mergeCell ref="D93:E93"/>
    <mergeCell ref="A101:H101"/>
    <mergeCell ref="A84:F84"/>
    <mergeCell ref="A85:F85"/>
    <mergeCell ref="G84:H84"/>
    <mergeCell ref="G85:H85"/>
    <mergeCell ref="A86:F86"/>
    <mergeCell ref="G86:H86"/>
    <mergeCell ref="A87:F87"/>
    <mergeCell ref="G87:H87"/>
    <mergeCell ref="A88:H88"/>
    <mergeCell ref="A80:F80"/>
    <mergeCell ref="A81:F81"/>
    <mergeCell ref="G81:H81"/>
    <mergeCell ref="A82:F82"/>
    <mergeCell ref="A83:F83"/>
    <mergeCell ref="G80:H80"/>
    <mergeCell ref="G82:H82"/>
    <mergeCell ref="G83:H83"/>
    <mergeCell ref="A89:H89"/>
    <mergeCell ref="A77:H77"/>
    <mergeCell ref="A78:H78"/>
    <mergeCell ref="A59:B59"/>
    <mergeCell ref="C59:D59"/>
    <mergeCell ref="E59:F59"/>
    <mergeCell ref="G59:H59"/>
    <mergeCell ref="A60:B60"/>
    <mergeCell ref="C60:D60"/>
    <mergeCell ref="A52:H52"/>
    <mergeCell ref="A53:H53"/>
    <mergeCell ref="A54:H54"/>
    <mergeCell ref="A57:B57"/>
    <mergeCell ref="C57:D57"/>
    <mergeCell ref="E57:F57"/>
    <mergeCell ref="G57:H57"/>
    <mergeCell ref="A58:B58"/>
    <mergeCell ref="C58:D58"/>
    <mergeCell ref="E58:F58"/>
    <mergeCell ref="G58:H58"/>
    <mergeCell ref="E60:F60"/>
    <mergeCell ref="G60:H60"/>
    <mergeCell ref="A63:A65"/>
    <mergeCell ref="A79:H79"/>
    <mergeCell ref="B63:B65"/>
    <mergeCell ref="C63:C65"/>
    <mergeCell ref="D63:D65"/>
    <mergeCell ref="E63:E65"/>
    <mergeCell ref="F63:F65"/>
    <mergeCell ref="G63:G65"/>
    <mergeCell ref="H63:H65"/>
    <mergeCell ref="A61:H61"/>
    <mergeCell ref="A62:H62"/>
    <mergeCell ref="C189:H189"/>
    <mergeCell ref="A181:F181"/>
    <mergeCell ref="A182:F182"/>
    <mergeCell ref="G182:H182"/>
    <mergeCell ref="A183:F183"/>
    <mergeCell ref="A184:F184"/>
    <mergeCell ref="G184:H184"/>
    <mergeCell ref="A213:B213"/>
    <mergeCell ref="C213:F213"/>
    <mergeCell ref="G213:H213"/>
    <mergeCell ref="G244:H244"/>
    <mergeCell ref="G247:H247"/>
    <mergeCell ref="A241:H241"/>
    <mergeCell ref="A242:H242"/>
    <mergeCell ref="A224:B224"/>
    <mergeCell ref="C224:D224"/>
    <mergeCell ref="E224:F224"/>
    <mergeCell ref="G224:H224"/>
    <mergeCell ref="A227:A229"/>
    <mergeCell ref="B227:B229"/>
    <mergeCell ref="A216:H216"/>
    <mergeCell ref="A217:H217"/>
    <mergeCell ref="A218:H218"/>
    <mergeCell ref="A204:H204"/>
    <mergeCell ref="A193:B193"/>
    <mergeCell ref="D193:E193"/>
    <mergeCell ref="A194:B194"/>
    <mergeCell ref="D194:E194"/>
    <mergeCell ref="A222:B222"/>
    <mergeCell ref="C222:D222"/>
    <mergeCell ref="E222:F222"/>
    <mergeCell ref="G222:H222"/>
    <mergeCell ref="A200:F200"/>
    <mergeCell ref="A201:F201"/>
    <mergeCell ref="A203:H203"/>
    <mergeCell ref="A202:F202"/>
    <mergeCell ref="G197:H197"/>
    <mergeCell ref="A199:F199"/>
    <mergeCell ref="A196:B196"/>
    <mergeCell ref="D196:E196"/>
    <mergeCell ref="A192:B192"/>
    <mergeCell ref="D192:E192"/>
    <mergeCell ref="A162:A164"/>
    <mergeCell ref="B162:B164"/>
    <mergeCell ref="C162:C164"/>
    <mergeCell ref="D162:D164"/>
    <mergeCell ref="E162:E164"/>
    <mergeCell ref="F162:F164"/>
    <mergeCell ref="G162:G164"/>
    <mergeCell ref="H162:H164"/>
    <mergeCell ref="A197:B197"/>
    <mergeCell ref="C197:F197"/>
    <mergeCell ref="A195:B195"/>
    <mergeCell ref="D195:E195"/>
    <mergeCell ref="A191:D191"/>
    <mergeCell ref="A190:B190"/>
    <mergeCell ref="C190:H190"/>
    <mergeCell ref="A185:F185"/>
    <mergeCell ref="A186:F186"/>
    <mergeCell ref="A187:H187"/>
    <mergeCell ref="A188:H188"/>
    <mergeCell ref="G185:H185"/>
    <mergeCell ref="G186:H186"/>
    <mergeCell ref="A189:B189"/>
    <mergeCell ref="A111:H111"/>
    <mergeCell ref="A109:B109"/>
    <mergeCell ref="C109:D109"/>
    <mergeCell ref="E109:F109"/>
    <mergeCell ref="G109:H109"/>
    <mergeCell ref="A143:B143"/>
    <mergeCell ref="D143:E143"/>
    <mergeCell ref="A138:H138"/>
    <mergeCell ref="A139:B139"/>
    <mergeCell ref="C139:H139"/>
    <mergeCell ref="A140:B140"/>
    <mergeCell ref="C140:H140"/>
    <mergeCell ref="A131:F131"/>
    <mergeCell ref="G131:H131"/>
    <mergeCell ref="A132:F132"/>
    <mergeCell ref="G132:H132"/>
    <mergeCell ref="A133:F133"/>
    <mergeCell ref="G133:H133"/>
    <mergeCell ref="F112:F114"/>
    <mergeCell ref="G112:G114"/>
    <mergeCell ref="H112:H114"/>
    <mergeCell ref="A141:D141"/>
    <mergeCell ref="A142:B142"/>
    <mergeCell ref="D142:E142"/>
    <mergeCell ref="A126:H126"/>
    <mergeCell ref="A127:H127"/>
    <mergeCell ref="A112:A114"/>
    <mergeCell ref="B112:B114"/>
    <mergeCell ref="C112:C114"/>
    <mergeCell ref="D112:D114"/>
    <mergeCell ref="E112:E114"/>
    <mergeCell ref="A11:H11"/>
    <mergeCell ref="B12:B14"/>
    <mergeCell ref="C12:C14"/>
    <mergeCell ref="D12:D14"/>
    <mergeCell ref="E12:E14"/>
    <mergeCell ref="F12:F14"/>
    <mergeCell ref="G12:G14"/>
    <mergeCell ref="A33:F33"/>
    <mergeCell ref="A34:F34"/>
    <mergeCell ref="A35:F35"/>
    <mergeCell ref="G33:H33"/>
    <mergeCell ref="G34:H34"/>
    <mergeCell ref="G35:H35"/>
    <mergeCell ref="A36:F36"/>
    <mergeCell ref="A37:H37"/>
    <mergeCell ref="A38:H38"/>
    <mergeCell ref="G36:H36"/>
    <mergeCell ref="A39:B39"/>
    <mergeCell ref="A40:B40"/>
    <mergeCell ref="C39:H39"/>
    <mergeCell ref="C40:H40"/>
    <mergeCell ref="A47:B47"/>
    <mergeCell ref="C47:F47"/>
    <mergeCell ref="G47:H47"/>
    <mergeCell ref="A41:D41"/>
    <mergeCell ref="A42:B42"/>
    <mergeCell ref="A43:B43"/>
    <mergeCell ref="A44:B44"/>
    <mergeCell ref="A45:B45"/>
    <mergeCell ref="A46:B46"/>
    <mergeCell ref="A1:H1"/>
    <mergeCell ref="A2:H2"/>
    <mergeCell ref="A3:H3"/>
    <mergeCell ref="A4:H4"/>
    <mergeCell ref="A5:H5"/>
    <mergeCell ref="A28:H28"/>
    <mergeCell ref="A29:F29"/>
    <mergeCell ref="G29:H29"/>
    <mergeCell ref="A31:F31"/>
    <mergeCell ref="H12:H14"/>
    <mergeCell ref="A26:H26"/>
    <mergeCell ref="A12:A14"/>
    <mergeCell ref="A27:H27"/>
    <mergeCell ref="A30:F30"/>
    <mergeCell ref="G30:H30"/>
    <mergeCell ref="G31:H31"/>
    <mergeCell ref="A32:F32"/>
    <mergeCell ref="G32:H32"/>
    <mergeCell ref="A10:H10"/>
    <mergeCell ref="A1350:H1350"/>
    <mergeCell ref="A1351:H1351"/>
    <mergeCell ref="A1352:H1352"/>
    <mergeCell ref="A1353:H1353"/>
    <mergeCell ref="A1354:H1354"/>
    <mergeCell ref="A1355:B1355"/>
    <mergeCell ref="C1355:D1355"/>
    <mergeCell ref="E1355:F1355"/>
    <mergeCell ref="G1355:H1355"/>
    <mergeCell ref="A1356:B1356"/>
    <mergeCell ref="C1356:D1356"/>
    <mergeCell ref="E1356:F1356"/>
    <mergeCell ref="G1356:H1356"/>
    <mergeCell ref="A1357:B1357"/>
    <mergeCell ref="C1357:D1357"/>
    <mergeCell ref="E1357:F1357"/>
    <mergeCell ref="G1357:H1357"/>
    <mergeCell ref="A1358:B1358"/>
    <mergeCell ref="C1358:D1358"/>
    <mergeCell ref="E1358:F1358"/>
    <mergeCell ref="G1358:H1358"/>
    <mergeCell ref="A1359:H1359"/>
    <mergeCell ref="A1360:H1360"/>
    <mergeCell ref="A1361:A1363"/>
    <mergeCell ref="B1361:B1363"/>
    <mergeCell ref="C1361:C1363"/>
    <mergeCell ref="D1361:D1363"/>
    <mergeCell ref="E1361:E1363"/>
    <mergeCell ref="F1361:F1363"/>
    <mergeCell ref="G1361:G1363"/>
    <mergeCell ref="H1361:H1363"/>
    <mergeCell ref="A1375:H1375"/>
    <mergeCell ref="A1376:H1376"/>
    <mergeCell ref="A1377:H1377"/>
    <mergeCell ref="A1378:F1378"/>
    <mergeCell ref="G1378:H1378"/>
    <mergeCell ref="A1379:F1379"/>
    <mergeCell ref="G1379:H1379"/>
    <mergeCell ref="A1380:F1380"/>
    <mergeCell ref="G1380:H1380"/>
    <mergeCell ref="A1381:F1381"/>
    <mergeCell ref="G1381:H1381"/>
    <mergeCell ref="A1382:F1382"/>
    <mergeCell ref="G1382:H1382"/>
    <mergeCell ref="A1383:F1383"/>
    <mergeCell ref="G1383:H1383"/>
    <mergeCell ref="A1384:F1384"/>
    <mergeCell ref="G1384:H1384"/>
    <mergeCell ref="A1385:F1385"/>
    <mergeCell ref="G1385:H1385"/>
    <mergeCell ref="A1386:H1386"/>
    <mergeCell ref="A1387:H1387"/>
    <mergeCell ref="A1388:B1388"/>
    <mergeCell ref="C1388:H1388"/>
    <mergeCell ref="A1389:B1389"/>
    <mergeCell ref="C1389:H1389"/>
    <mergeCell ref="A1390:D1390"/>
    <mergeCell ref="A1391:B1391"/>
    <mergeCell ref="D1391:E1391"/>
    <mergeCell ref="A1392:B1392"/>
    <mergeCell ref="D1392:E1392"/>
    <mergeCell ref="A1393:B1393"/>
    <mergeCell ref="D1393:E1393"/>
    <mergeCell ref="A1394:B1394"/>
    <mergeCell ref="D1394:E1394"/>
    <mergeCell ref="A1395:B1395"/>
    <mergeCell ref="D1395:E1395"/>
    <mergeCell ref="A1396:B1396"/>
    <mergeCell ref="C1396:F1396"/>
    <mergeCell ref="G1396:H1396"/>
  </mergeCells>
  <hyperlinks>
    <hyperlink ref="A3" r:id="rId1" display="http://www.kcgurukulschool.org/"/>
    <hyperlink ref="A54" r:id="rId2" display="http://www.kcgurukulschool.org/"/>
    <hyperlink ref="A103" r:id="rId3" display="http://www.kcgurukulschool.org/"/>
    <hyperlink ref="A153" r:id="rId4" display="http://www.kcgurukulschool.org/"/>
    <hyperlink ref="A218" r:id="rId5" display="http://www.kcgurukulschool.org/"/>
    <hyperlink ref="A267" r:id="rId6" display="http://www.kcgurukulschool.org/"/>
    <hyperlink ref="A316" r:id="rId7" display="http://www.kcgurukulschool.org/"/>
    <hyperlink ref="A366" r:id="rId8" display="http://www.kcgurukulschool.org/"/>
    <hyperlink ref="A415" r:id="rId9" display="http://www.kcgurukulschool.org/"/>
    <hyperlink ref="A464" r:id="rId10" display="http://www.kcgurukulschool.org/"/>
    <hyperlink ref="A513" r:id="rId11" display="http://www.kcgurukulschool.org/"/>
    <hyperlink ref="A563" r:id="rId12" display="http://www.kcgurukulschool.org/"/>
    <hyperlink ref="A613" r:id="rId13" display="http://www.kcgurukulschool.org/"/>
    <hyperlink ref="A662" r:id="rId14" display="http://www.kcgurukulschool.org/"/>
    <hyperlink ref="A711" r:id="rId15" display="http://www.kcgurukulschool.org/"/>
    <hyperlink ref="A760" r:id="rId16" display="http://www.kcgurukulschool.org/"/>
    <hyperlink ref="A810" r:id="rId17" display="http://www.kcgurukulschool.org/"/>
    <hyperlink ref="A860" r:id="rId18" display="http://www.kcgurukulschool.org/"/>
    <hyperlink ref="A909" r:id="rId19" display="http://www.kcgurukulschool.org/"/>
    <hyperlink ref="A959" r:id="rId20" display="http://www.kcgurukulschool.org/"/>
    <hyperlink ref="A1008" r:id="rId21" display="http://www.kcgurukulschool.org/"/>
    <hyperlink ref="A1057" r:id="rId22" display="http://www.kcgurukulschool.org/"/>
    <hyperlink ref="A1106" r:id="rId23" display="http://www.kcgurukulschool.org/"/>
    <hyperlink ref="A1155" r:id="rId24" display="http://www.kcgurukulschool.org/"/>
    <hyperlink ref="A1204" r:id="rId25" display="http://www.kcgurukulschool.org/"/>
    <hyperlink ref="A1254" r:id="rId26" display="http://www.kcgurukulschool.org/"/>
    <hyperlink ref="A1304" r:id="rId27" display="http://www.kcgurukulschool.org/"/>
    <hyperlink ref="A1352" r:id="rId28" display="http://www.kcgurukulschool.org/"/>
  </hyperlinks>
  <pageMargins left="0.28000000000000003" right="0.22" top="0.23" bottom="0.18" header="0.22" footer="0.16"/>
  <pageSetup paperSize="9" scale="82" orientation="portrait" r:id="rId29"/>
  <rowBreaks count="1" manualBreakCount="1">
    <brk id="47" max="16383" man="1"/>
  </rowBreaks>
  <drawing r:id="rId3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0"/>
  <sheetViews>
    <sheetView topLeftCell="A292" workbookViewId="0">
      <selection activeCell="D616" sqref="D616"/>
    </sheetView>
  </sheetViews>
  <sheetFormatPr defaultRowHeight="21.95" customHeight="1" x14ac:dyDescent="0.25"/>
  <cols>
    <col min="1" max="1" width="17" style="60" customWidth="1"/>
    <col min="2" max="2" width="22.85546875" style="60" customWidth="1"/>
    <col min="3" max="3" width="14.7109375" style="60" customWidth="1"/>
    <col min="4" max="4" width="10.85546875" style="60" customWidth="1"/>
    <col min="5" max="5" width="9.140625" style="60"/>
    <col min="6" max="6" width="25" style="60" customWidth="1"/>
    <col min="7" max="16384" width="9.140625" style="60"/>
  </cols>
  <sheetData>
    <row r="1" spans="1:6" ht="21.95" customHeight="1" x14ac:dyDescent="0.25">
      <c r="A1" s="70"/>
      <c r="B1" s="383" t="s">
        <v>0</v>
      </c>
      <c r="C1" s="383"/>
      <c r="D1" s="383"/>
      <c r="E1" s="383"/>
      <c r="F1" s="384"/>
    </row>
    <row r="2" spans="1:6" ht="21.95" customHeight="1" x14ac:dyDescent="0.25">
      <c r="A2" s="71"/>
      <c r="B2" s="381" t="s">
        <v>1</v>
      </c>
      <c r="C2" s="381"/>
      <c r="D2" s="381"/>
      <c r="E2" s="381"/>
      <c r="F2" s="382"/>
    </row>
    <row r="3" spans="1:6" ht="21.95" customHeight="1" x14ac:dyDescent="0.25">
      <c r="A3" s="71"/>
      <c r="B3" s="381" t="s">
        <v>2</v>
      </c>
      <c r="C3" s="381"/>
      <c r="D3" s="381"/>
      <c r="E3" s="381"/>
      <c r="F3" s="382"/>
    </row>
    <row r="4" spans="1:6" ht="21.95" customHeight="1" x14ac:dyDescent="0.25">
      <c r="A4" s="71"/>
      <c r="B4" s="385" t="s">
        <v>368</v>
      </c>
      <c r="C4" s="385"/>
      <c r="D4" s="385"/>
      <c r="E4" s="385"/>
      <c r="F4" s="386"/>
    </row>
    <row r="5" spans="1:6" ht="21.95" customHeight="1" x14ac:dyDescent="0.25">
      <c r="A5" s="71"/>
      <c r="B5" s="381" t="s">
        <v>467</v>
      </c>
      <c r="C5" s="381"/>
      <c r="D5" s="381"/>
      <c r="E5" s="381"/>
      <c r="F5" s="382"/>
    </row>
    <row r="6" spans="1:6" ht="21.95" customHeight="1" x14ac:dyDescent="0.25">
      <c r="A6" s="380" t="s">
        <v>59</v>
      </c>
      <c r="B6" s="381"/>
      <c r="C6" s="381"/>
      <c r="D6" s="381"/>
      <c r="E6" s="381"/>
      <c r="F6" s="382"/>
    </row>
    <row r="7" spans="1:6" ht="21.95" customHeight="1" x14ac:dyDescent="0.25">
      <c r="A7" s="71" t="s">
        <v>3</v>
      </c>
      <c r="B7" s="389" t="s">
        <v>343</v>
      </c>
      <c r="C7" s="390"/>
      <c r="D7" s="72"/>
      <c r="E7" s="381"/>
      <c r="F7" s="382"/>
    </row>
    <row r="8" spans="1:6" ht="21.95" customHeight="1" x14ac:dyDescent="0.25">
      <c r="A8" s="73" t="s">
        <v>4</v>
      </c>
      <c r="B8" s="389" t="s">
        <v>132</v>
      </c>
      <c r="C8" s="390"/>
      <c r="D8" s="38" t="s">
        <v>47</v>
      </c>
      <c r="E8" s="381">
        <v>1</v>
      </c>
      <c r="F8" s="382"/>
    </row>
    <row r="9" spans="1:6" ht="21.95" customHeight="1" x14ac:dyDescent="0.25">
      <c r="A9" s="171" t="s">
        <v>8</v>
      </c>
      <c r="B9" s="172" t="s">
        <v>9</v>
      </c>
      <c r="C9" s="172" t="s">
        <v>48</v>
      </c>
      <c r="D9" s="172" t="s">
        <v>20</v>
      </c>
      <c r="E9" s="385"/>
      <c r="F9" s="386"/>
    </row>
    <row r="10" spans="1:6" ht="21.95" customHeight="1" x14ac:dyDescent="0.25">
      <c r="A10" s="171">
        <v>1</v>
      </c>
      <c r="B10" s="173" t="s">
        <v>11</v>
      </c>
      <c r="C10" s="34">
        <v>10.5</v>
      </c>
      <c r="D10" s="40" t="str">
        <f>IF(C10&gt;=18,"A1",IF(C10&gt;=16,"A2",IF(C10&gt;=14,"B1",IF(C10&gt;=12,"B2",IF(C10&gt;=10,"C1",IF(C10&gt;=8,"C2",IF(C10&gt;=6.5,"D","E")))))))</f>
        <v>C1</v>
      </c>
      <c r="E10" s="389"/>
      <c r="F10" s="391"/>
    </row>
    <row r="11" spans="1:6" ht="21.95" customHeight="1" x14ac:dyDescent="0.25">
      <c r="A11" s="171">
        <v>2</v>
      </c>
      <c r="B11" s="173" t="s">
        <v>12</v>
      </c>
      <c r="C11" s="34">
        <v>11.5</v>
      </c>
      <c r="D11" s="40" t="str">
        <f t="shared" ref="D11:D15" si="0">IF(C11&gt;=18,"A1",IF(C11&gt;=16,"A2",IF(C11&gt;=14,"B1",IF(C11&gt;=12,"B2",IF(C11&gt;=10,"C1",IF(C11&gt;=8,"C2",IF(C11&gt;=6.5,"D","E")))))))</f>
        <v>C1</v>
      </c>
      <c r="E11" s="387"/>
      <c r="F11" s="388"/>
    </row>
    <row r="12" spans="1:6" ht="21.95" customHeight="1" x14ac:dyDescent="0.25">
      <c r="A12" s="171">
        <v>3</v>
      </c>
      <c r="B12" s="173" t="s">
        <v>13</v>
      </c>
      <c r="C12" s="34">
        <v>8.5</v>
      </c>
      <c r="D12" s="40" t="str">
        <f t="shared" si="0"/>
        <v>C2</v>
      </c>
      <c r="E12" s="387"/>
      <c r="F12" s="388"/>
    </row>
    <row r="13" spans="1:6" ht="21.95" customHeight="1" x14ac:dyDescent="0.25">
      <c r="A13" s="171">
        <v>4</v>
      </c>
      <c r="B13" s="173" t="s">
        <v>23</v>
      </c>
      <c r="C13" s="34">
        <v>9.5</v>
      </c>
      <c r="D13" s="40" t="str">
        <f t="shared" si="0"/>
        <v>C2</v>
      </c>
      <c r="E13" s="387"/>
      <c r="F13" s="388"/>
    </row>
    <row r="14" spans="1:6" ht="21.95" customHeight="1" x14ac:dyDescent="0.25">
      <c r="A14" s="171">
        <v>5</v>
      </c>
      <c r="B14" s="173" t="s">
        <v>39</v>
      </c>
      <c r="C14" s="52">
        <v>11</v>
      </c>
      <c r="D14" s="40" t="str">
        <f t="shared" si="0"/>
        <v>C1</v>
      </c>
      <c r="E14" s="387"/>
      <c r="F14" s="388"/>
    </row>
    <row r="15" spans="1:6" ht="21.95" customHeight="1" x14ac:dyDescent="0.25">
      <c r="A15" s="171">
        <v>6</v>
      </c>
      <c r="B15" s="173" t="s">
        <v>40</v>
      </c>
      <c r="C15" s="29">
        <v>11.5</v>
      </c>
      <c r="D15" s="40" t="str">
        <f t="shared" si="0"/>
        <v>C1</v>
      </c>
      <c r="E15" s="387"/>
      <c r="F15" s="388"/>
    </row>
    <row r="16" spans="1:6" ht="21.95" customHeight="1" x14ac:dyDescent="0.25">
      <c r="A16" s="71"/>
      <c r="B16" s="38"/>
      <c r="C16" s="172"/>
      <c r="D16" s="38"/>
      <c r="E16" s="387"/>
      <c r="F16" s="388"/>
    </row>
    <row r="17" spans="1:6" ht="21.95" customHeight="1" x14ac:dyDescent="0.25">
      <c r="A17" s="71"/>
      <c r="B17" s="172" t="s">
        <v>10</v>
      </c>
      <c r="C17" s="172">
        <f>SUM(C10:C15)</f>
        <v>62.5</v>
      </c>
      <c r="D17" s="38"/>
      <c r="E17" s="387"/>
      <c r="F17" s="388"/>
    </row>
    <row r="18" spans="1:6" ht="21.95" customHeight="1" x14ac:dyDescent="0.25">
      <c r="A18" s="71"/>
      <c r="B18" s="41" t="s">
        <v>50</v>
      </c>
      <c r="C18" s="63">
        <f>(C17/120*100)</f>
        <v>52.083333333333336</v>
      </c>
      <c r="D18" s="42" t="str">
        <f t="shared" ref="D18" si="1">IF(C18&gt;=91,"A1",IF(C18&gt;=81,"A2",IF(C18&gt;=71,"B1",IF(C18&gt;=61,"B2",IF(C18&gt;=51,"C1",IF(C18&gt;=41,"C2",IF(C18&gt;=33,"D","E")))))))</f>
        <v>C1</v>
      </c>
      <c r="E18" s="387"/>
      <c r="F18" s="388"/>
    </row>
    <row r="19" spans="1:6" ht="21.95" customHeight="1" x14ac:dyDescent="0.25">
      <c r="A19" s="392" t="s">
        <v>468</v>
      </c>
      <c r="B19" s="394" t="s">
        <v>57</v>
      </c>
      <c r="C19" s="394"/>
      <c r="D19" s="396" t="s">
        <v>49</v>
      </c>
      <c r="E19" s="397"/>
      <c r="F19" s="398"/>
    </row>
    <row r="20" spans="1:6" ht="21.95" customHeight="1" thickBot="1" x14ac:dyDescent="0.3">
      <c r="A20" s="393"/>
      <c r="B20" s="395"/>
      <c r="C20" s="395"/>
      <c r="D20" s="399"/>
      <c r="E20" s="400"/>
      <c r="F20" s="401"/>
    </row>
    <row r="21" spans="1:6" ht="21.95" customHeight="1" thickBot="1" x14ac:dyDescent="0.3"/>
    <row r="22" spans="1:6" ht="21.95" customHeight="1" x14ac:dyDescent="0.25">
      <c r="A22" s="70"/>
      <c r="B22" s="383" t="s">
        <v>0</v>
      </c>
      <c r="C22" s="383"/>
      <c r="D22" s="383"/>
      <c r="E22" s="383"/>
      <c r="F22" s="384"/>
    </row>
    <row r="23" spans="1:6" ht="21.95" customHeight="1" x14ac:dyDescent="0.25">
      <c r="A23" s="71"/>
      <c r="B23" s="381" t="s">
        <v>1</v>
      </c>
      <c r="C23" s="381"/>
      <c r="D23" s="381"/>
      <c r="E23" s="381"/>
      <c r="F23" s="382"/>
    </row>
    <row r="24" spans="1:6" ht="21.95" customHeight="1" x14ac:dyDescent="0.25">
      <c r="A24" s="71"/>
      <c r="B24" s="381" t="s">
        <v>2</v>
      </c>
      <c r="C24" s="381"/>
      <c r="D24" s="381"/>
      <c r="E24" s="381"/>
      <c r="F24" s="382"/>
    </row>
    <row r="25" spans="1:6" ht="21.95" customHeight="1" x14ac:dyDescent="0.25">
      <c r="A25" s="71"/>
      <c r="B25" s="385" t="s">
        <v>370</v>
      </c>
      <c r="C25" s="385"/>
      <c r="D25" s="385"/>
      <c r="E25" s="385"/>
      <c r="F25" s="386"/>
    </row>
    <row r="26" spans="1:6" ht="21.95" customHeight="1" x14ac:dyDescent="0.25">
      <c r="A26" s="71"/>
      <c r="B26" s="381" t="s">
        <v>467</v>
      </c>
      <c r="C26" s="381"/>
      <c r="D26" s="381"/>
      <c r="E26" s="381"/>
      <c r="F26" s="382"/>
    </row>
    <row r="27" spans="1:6" ht="21.95" customHeight="1" x14ac:dyDescent="0.25">
      <c r="A27" s="380" t="s">
        <v>59</v>
      </c>
      <c r="B27" s="381"/>
      <c r="C27" s="381"/>
      <c r="D27" s="381"/>
      <c r="E27" s="381"/>
      <c r="F27" s="382"/>
    </row>
    <row r="28" spans="1:6" ht="21.95" customHeight="1" x14ac:dyDescent="0.25">
      <c r="A28" s="71" t="s">
        <v>3</v>
      </c>
      <c r="B28" s="389" t="s">
        <v>343</v>
      </c>
      <c r="C28" s="390"/>
      <c r="D28" s="72"/>
      <c r="E28" s="381"/>
      <c r="F28" s="382"/>
    </row>
    <row r="29" spans="1:6" ht="21.95" customHeight="1" x14ac:dyDescent="0.25">
      <c r="A29" s="73" t="s">
        <v>4</v>
      </c>
      <c r="B29" s="389" t="s">
        <v>345</v>
      </c>
      <c r="C29" s="390"/>
      <c r="D29" s="38" t="s">
        <v>47</v>
      </c>
      <c r="E29" s="381">
        <v>2</v>
      </c>
      <c r="F29" s="382"/>
    </row>
    <row r="30" spans="1:6" ht="21.95" customHeight="1" x14ac:dyDescent="0.25">
      <c r="A30" s="171" t="s">
        <v>8</v>
      </c>
      <c r="B30" s="172" t="s">
        <v>9</v>
      </c>
      <c r="C30" s="172" t="s">
        <v>48</v>
      </c>
      <c r="D30" s="172" t="s">
        <v>20</v>
      </c>
      <c r="E30" s="385"/>
      <c r="F30" s="386"/>
    </row>
    <row r="31" spans="1:6" ht="21.95" customHeight="1" x14ac:dyDescent="0.25">
      <c r="A31" s="171">
        <v>1</v>
      </c>
      <c r="B31" s="173" t="s">
        <v>11</v>
      </c>
      <c r="C31" s="34">
        <v>12.5</v>
      </c>
      <c r="D31" s="40" t="str">
        <f>IF(C31&gt;=18,"A1",IF(C31&gt;=16,"A2",IF(C31&gt;=14,"B1",IF(C31&gt;=12,"B2",IF(C31&gt;=10,"C1",IF(C31&gt;=8,"C2",IF(C31&gt;=6.5,"D","E")))))))</f>
        <v>B2</v>
      </c>
      <c r="E31" s="389"/>
      <c r="F31" s="391"/>
    </row>
    <row r="32" spans="1:6" ht="21.95" customHeight="1" x14ac:dyDescent="0.25">
      <c r="A32" s="171">
        <v>2</v>
      </c>
      <c r="B32" s="173" t="s">
        <v>12</v>
      </c>
      <c r="C32" s="34">
        <v>11</v>
      </c>
      <c r="D32" s="40" t="str">
        <f t="shared" ref="D32:D36" si="2">IF(C32&gt;=18,"A1",IF(C32&gt;=16,"A2",IF(C32&gt;=14,"B1",IF(C32&gt;=12,"B2",IF(C32&gt;=10,"C1",IF(C32&gt;=8,"C2",IF(C32&gt;=6.5,"D","E")))))))</f>
        <v>C1</v>
      </c>
      <c r="E32" s="387"/>
      <c r="F32" s="388"/>
    </row>
    <row r="33" spans="1:6" ht="21.95" customHeight="1" x14ac:dyDescent="0.25">
      <c r="A33" s="171">
        <v>3</v>
      </c>
      <c r="B33" s="173" t="s">
        <v>13</v>
      </c>
      <c r="C33" s="34">
        <v>10.5</v>
      </c>
      <c r="D33" s="40" t="str">
        <f t="shared" si="2"/>
        <v>C1</v>
      </c>
      <c r="E33" s="387"/>
      <c r="F33" s="388"/>
    </row>
    <row r="34" spans="1:6" ht="21.95" customHeight="1" x14ac:dyDescent="0.25">
      <c r="A34" s="171">
        <v>4</v>
      </c>
      <c r="B34" s="173" t="s">
        <v>23</v>
      </c>
      <c r="C34" s="35">
        <v>14.5</v>
      </c>
      <c r="D34" s="40" t="str">
        <f t="shared" si="2"/>
        <v>B1</v>
      </c>
      <c r="E34" s="387"/>
      <c r="F34" s="388"/>
    </row>
    <row r="35" spans="1:6" ht="21.95" customHeight="1" x14ac:dyDescent="0.25">
      <c r="A35" s="171">
        <v>5</v>
      </c>
      <c r="B35" s="173" t="s">
        <v>39</v>
      </c>
      <c r="C35" s="52">
        <v>16</v>
      </c>
      <c r="D35" s="40" t="str">
        <f t="shared" si="2"/>
        <v>A2</v>
      </c>
      <c r="E35" s="387"/>
      <c r="F35" s="388"/>
    </row>
    <row r="36" spans="1:6" ht="21.95" customHeight="1" x14ac:dyDescent="0.25">
      <c r="A36" s="171">
        <v>6</v>
      </c>
      <c r="B36" s="173" t="s">
        <v>40</v>
      </c>
      <c r="C36" s="29">
        <v>15.5</v>
      </c>
      <c r="D36" s="40" t="str">
        <f t="shared" si="2"/>
        <v>B1</v>
      </c>
      <c r="E36" s="387"/>
      <c r="F36" s="388"/>
    </row>
    <row r="37" spans="1:6" ht="21.95" customHeight="1" x14ac:dyDescent="0.25">
      <c r="A37" s="71"/>
      <c r="B37" s="38"/>
      <c r="C37" s="172"/>
      <c r="D37" s="38"/>
      <c r="E37" s="387"/>
      <c r="F37" s="388"/>
    </row>
    <row r="38" spans="1:6" ht="21.95" customHeight="1" x14ac:dyDescent="0.25">
      <c r="A38" s="71"/>
      <c r="B38" s="172" t="s">
        <v>10</v>
      </c>
      <c r="C38" s="172">
        <f>SUM(C31:C36)</f>
        <v>80</v>
      </c>
      <c r="D38" s="38"/>
      <c r="E38" s="387"/>
      <c r="F38" s="388"/>
    </row>
    <row r="39" spans="1:6" ht="21.95" customHeight="1" x14ac:dyDescent="0.25">
      <c r="A39" s="71"/>
      <c r="B39" s="41" t="s">
        <v>50</v>
      </c>
      <c r="C39" s="63">
        <f>(C38/120*100)</f>
        <v>66.666666666666657</v>
      </c>
      <c r="D39" s="42" t="str">
        <f t="shared" ref="D39" si="3">IF(C39&gt;=91,"A1",IF(C39&gt;=81,"A2",IF(C39&gt;=71,"B1",IF(C39&gt;=61,"B2",IF(C39&gt;=51,"C1",IF(C39&gt;=41,"C2",IF(C39&gt;=33,"D","E")))))))</f>
        <v>B2</v>
      </c>
      <c r="E39" s="387"/>
      <c r="F39" s="388"/>
    </row>
    <row r="40" spans="1:6" ht="21.95" customHeight="1" x14ac:dyDescent="0.25">
      <c r="A40" s="392" t="s">
        <v>468</v>
      </c>
      <c r="B40" s="394" t="s">
        <v>57</v>
      </c>
      <c r="C40" s="394"/>
      <c r="D40" s="396" t="s">
        <v>49</v>
      </c>
      <c r="E40" s="397"/>
      <c r="F40" s="398"/>
    </row>
    <row r="41" spans="1:6" ht="21.95" customHeight="1" thickBot="1" x14ac:dyDescent="0.3">
      <c r="A41" s="393"/>
      <c r="B41" s="395"/>
      <c r="C41" s="395"/>
      <c r="D41" s="399"/>
      <c r="E41" s="400"/>
      <c r="F41" s="401"/>
    </row>
    <row r="42" spans="1:6" ht="21.95" customHeight="1" thickBot="1" x14ac:dyDescent="0.3"/>
    <row r="43" spans="1:6" ht="21.95" customHeight="1" x14ac:dyDescent="0.25">
      <c r="A43" s="70"/>
      <c r="B43" s="383" t="s">
        <v>0</v>
      </c>
      <c r="C43" s="383"/>
      <c r="D43" s="383"/>
      <c r="E43" s="383"/>
      <c r="F43" s="384"/>
    </row>
    <row r="44" spans="1:6" ht="21.95" customHeight="1" x14ac:dyDescent="0.25">
      <c r="A44" s="71"/>
      <c r="B44" s="381" t="s">
        <v>1</v>
      </c>
      <c r="C44" s="381"/>
      <c r="D44" s="381"/>
      <c r="E44" s="381"/>
      <c r="F44" s="382"/>
    </row>
    <row r="45" spans="1:6" ht="21.95" customHeight="1" x14ac:dyDescent="0.25">
      <c r="A45" s="71"/>
      <c r="B45" s="381" t="s">
        <v>2</v>
      </c>
      <c r="C45" s="381"/>
      <c r="D45" s="381"/>
      <c r="E45" s="381"/>
      <c r="F45" s="382"/>
    </row>
    <row r="46" spans="1:6" ht="21.95" customHeight="1" x14ac:dyDescent="0.25">
      <c r="A46" s="71"/>
      <c r="B46" s="385" t="s">
        <v>369</v>
      </c>
      <c r="C46" s="385"/>
      <c r="D46" s="385"/>
      <c r="E46" s="385"/>
      <c r="F46" s="386"/>
    </row>
    <row r="47" spans="1:6" ht="21.95" customHeight="1" x14ac:dyDescent="0.25">
      <c r="A47" s="71"/>
      <c r="B47" s="381" t="s">
        <v>467</v>
      </c>
      <c r="C47" s="381"/>
      <c r="D47" s="381"/>
      <c r="E47" s="381"/>
      <c r="F47" s="382"/>
    </row>
    <row r="48" spans="1:6" ht="21.95" customHeight="1" x14ac:dyDescent="0.25">
      <c r="A48" s="380" t="s">
        <v>59</v>
      </c>
      <c r="B48" s="381"/>
      <c r="C48" s="381"/>
      <c r="D48" s="381"/>
      <c r="E48" s="381"/>
      <c r="F48" s="382"/>
    </row>
    <row r="49" spans="1:6" ht="21.95" customHeight="1" x14ac:dyDescent="0.25">
      <c r="A49" s="71" t="s">
        <v>3</v>
      </c>
      <c r="B49" s="389" t="s">
        <v>343</v>
      </c>
      <c r="C49" s="390"/>
      <c r="D49" s="72"/>
      <c r="E49" s="381"/>
      <c r="F49" s="382"/>
    </row>
    <row r="50" spans="1:6" ht="21.95" customHeight="1" x14ac:dyDescent="0.25">
      <c r="A50" s="73" t="s">
        <v>4</v>
      </c>
      <c r="B50" s="389" t="s">
        <v>150</v>
      </c>
      <c r="C50" s="390"/>
      <c r="D50" s="38" t="s">
        <v>47</v>
      </c>
      <c r="E50" s="381">
        <v>3</v>
      </c>
      <c r="F50" s="382"/>
    </row>
    <row r="51" spans="1:6" ht="21.95" customHeight="1" x14ac:dyDescent="0.25">
      <c r="A51" s="171" t="s">
        <v>8</v>
      </c>
      <c r="B51" s="172" t="s">
        <v>9</v>
      </c>
      <c r="C51" s="172" t="s">
        <v>48</v>
      </c>
      <c r="D51" s="172" t="s">
        <v>20</v>
      </c>
      <c r="E51" s="385"/>
      <c r="F51" s="386"/>
    </row>
    <row r="52" spans="1:6" ht="21.95" customHeight="1" x14ac:dyDescent="0.25">
      <c r="A52" s="171">
        <v>1</v>
      </c>
      <c r="B52" s="173" t="s">
        <v>11</v>
      </c>
      <c r="C52" s="34">
        <v>8</v>
      </c>
      <c r="D52" s="40" t="str">
        <f>IF(C52&gt;=18,"A1",IF(C52&gt;=16,"A2",IF(C52&gt;=14,"B1",IF(C52&gt;=12,"B2",IF(C52&gt;=10,"C1",IF(C52&gt;=8,"C2",IF(C52&gt;=6.5,"D","E")))))))</f>
        <v>C2</v>
      </c>
      <c r="E52" s="389"/>
      <c r="F52" s="391"/>
    </row>
    <row r="53" spans="1:6" ht="21.95" customHeight="1" x14ac:dyDescent="0.25">
      <c r="A53" s="171">
        <v>2</v>
      </c>
      <c r="B53" s="173" t="s">
        <v>12</v>
      </c>
      <c r="C53" s="34">
        <v>10</v>
      </c>
      <c r="D53" s="40" t="str">
        <f t="shared" ref="D53:D57" si="4">IF(C53&gt;=18,"A1",IF(C53&gt;=16,"A2",IF(C53&gt;=14,"B1",IF(C53&gt;=12,"B2",IF(C53&gt;=10,"C1",IF(C53&gt;=8,"C2",IF(C53&gt;=6.5,"D","E")))))))</f>
        <v>C1</v>
      </c>
      <c r="E53" s="387"/>
      <c r="F53" s="388"/>
    </row>
    <row r="54" spans="1:6" ht="21.95" customHeight="1" x14ac:dyDescent="0.25">
      <c r="A54" s="171">
        <v>3</v>
      </c>
      <c r="B54" s="173" t="s">
        <v>13</v>
      </c>
      <c r="C54" s="34">
        <v>16.5</v>
      </c>
      <c r="D54" s="40" t="str">
        <f t="shared" si="4"/>
        <v>A2</v>
      </c>
      <c r="E54" s="387"/>
      <c r="F54" s="388"/>
    </row>
    <row r="55" spans="1:6" ht="21.95" customHeight="1" x14ac:dyDescent="0.25">
      <c r="A55" s="171">
        <v>4</v>
      </c>
      <c r="B55" s="173" t="s">
        <v>23</v>
      </c>
      <c r="C55" s="34">
        <v>14</v>
      </c>
      <c r="D55" s="40" t="str">
        <f t="shared" si="4"/>
        <v>B1</v>
      </c>
      <c r="E55" s="387"/>
      <c r="F55" s="388"/>
    </row>
    <row r="56" spans="1:6" ht="21.95" customHeight="1" x14ac:dyDescent="0.25">
      <c r="A56" s="171">
        <v>5</v>
      </c>
      <c r="B56" s="173" t="s">
        <v>39</v>
      </c>
      <c r="C56" s="52">
        <v>9.5</v>
      </c>
      <c r="D56" s="40" t="str">
        <f t="shared" si="4"/>
        <v>C2</v>
      </c>
      <c r="E56" s="387"/>
      <c r="F56" s="388"/>
    </row>
    <row r="57" spans="1:6" ht="21.95" customHeight="1" x14ac:dyDescent="0.25">
      <c r="A57" s="171">
        <v>6</v>
      </c>
      <c r="B57" s="173" t="s">
        <v>40</v>
      </c>
      <c r="C57" s="29">
        <v>13</v>
      </c>
      <c r="D57" s="40" t="str">
        <f t="shared" si="4"/>
        <v>B2</v>
      </c>
      <c r="E57" s="387"/>
      <c r="F57" s="388"/>
    </row>
    <row r="58" spans="1:6" ht="21.95" customHeight="1" x14ac:dyDescent="0.25">
      <c r="A58" s="71"/>
      <c r="B58" s="38"/>
      <c r="C58" s="172"/>
      <c r="D58" s="38"/>
      <c r="E58" s="387"/>
      <c r="F58" s="388"/>
    </row>
    <row r="59" spans="1:6" ht="21.95" customHeight="1" x14ac:dyDescent="0.25">
      <c r="A59" s="71"/>
      <c r="B59" s="172" t="s">
        <v>10</v>
      </c>
      <c r="C59" s="172">
        <f>SUM(C52:C57)</f>
        <v>71</v>
      </c>
      <c r="D59" s="38"/>
      <c r="E59" s="387"/>
      <c r="F59" s="388"/>
    </row>
    <row r="60" spans="1:6" ht="21.95" customHeight="1" x14ac:dyDescent="0.25">
      <c r="A60" s="71"/>
      <c r="B60" s="41" t="s">
        <v>50</v>
      </c>
      <c r="C60" s="63">
        <f>(C59/120*100)</f>
        <v>59.166666666666664</v>
      </c>
      <c r="D60" s="42" t="str">
        <f t="shared" ref="D60" si="5">IF(C60&gt;=91,"A1",IF(C60&gt;=81,"A2",IF(C60&gt;=71,"B1",IF(C60&gt;=61,"B2",IF(C60&gt;=51,"C1",IF(C60&gt;=41,"C2",IF(C60&gt;=33,"D","E")))))))</f>
        <v>C1</v>
      </c>
      <c r="E60" s="387"/>
      <c r="F60" s="388"/>
    </row>
    <row r="61" spans="1:6" ht="21.95" customHeight="1" x14ac:dyDescent="0.25">
      <c r="A61" s="392" t="s">
        <v>468</v>
      </c>
      <c r="B61" s="394" t="s">
        <v>57</v>
      </c>
      <c r="C61" s="394"/>
      <c r="D61" s="396" t="s">
        <v>49</v>
      </c>
      <c r="E61" s="397"/>
      <c r="F61" s="398"/>
    </row>
    <row r="62" spans="1:6" ht="21.95" customHeight="1" thickBot="1" x14ac:dyDescent="0.3">
      <c r="A62" s="393"/>
      <c r="B62" s="394"/>
      <c r="C62" s="394"/>
      <c r="D62" s="402"/>
      <c r="E62" s="403"/>
      <c r="F62" s="404"/>
    </row>
    <row r="63" spans="1:6" ht="21.95" customHeight="1" x14ac:dyDescent="0.25">
      <c r="A63" s="76"/>
      <c r="B63" s="77"/>
      <c r="C63" s="77"/>
      <c r="D63" s="77"/>
      <c r="E63" s="77"/>
      <c r="F63" s="78"/>
    </row>
    <row r="64" spans="1:6" ht="21.95" customHeight="1" x14ac:dyDescent="0.25">
      <c r="A64" s="71"/>
      <c r="B64" s="381" t="s">
        <v>0</v>
      </c>
      <c r="C64" s="381"/>
      <c r="D64" s="381"/>
      <c r="E64" s="381"/>
      <c r="F64" s="382"/>
    </row>
    <row r="65" spans="1:6" ht="21.95" customHeight="1" x14ac:dyDescent="0.25">
      <c r="A65" s="71"/>
      <c r="B65" s="381" t="s">
        <v>1</v>
      </c>
      <c r="C65" s="381"/>
      <c r="D65" s="381"/>
      <c r="E65" s="381"/>
      <c r="F65" s="382"/>
    </row>
    <row r="66" spans="1:6" ht="21.95" customHeight="1" x14ac:dyDescent="0.25">
      <c r="A66" s="71"/>
      <c r="B66" s="381" t="s">
        <v>2</v>
      </c>
      <c r="C66" s="381"/>
      <c r="D66" s="381"/>
      <c r="E66" s="381"/>
      <c r="F66" s="382"/>
    </row>
    <row r="67" spans="1:6" ht="21.95" customHeight="1" x14ac:dyDescent="0.25">
      <c r="A67" s="71"/>
      <c r="B67" s="385" t="s">
        <v>369</v>
      </c>
      <c r="C67" s="385"/>
      <c r="D67" s="385"/>
      <c r="E67" s="385"/>
      <c r="F67" s="386"/>
    </row>
    <row r="68" spans="1:6" ht="21.95" customHeight="1" x14ac:dyDescent="0.25">
      <c r="A68" s="71"/>
      <c r="B68" s="381" t="s">
        <v>467</v>
      </c>
      <c r="C68" s="381"/>
      <c r="D68" s="381"/>
      <c r="E68" s="381"/>
      <c r="F68" s="382"/>
    </row>
    <row r="69" spans="1:6" ht="21.95" customHeight="1" x14ac:dyDescent="0.25">
      <c r="A69" s="380" t="s">
        <v>59</v>
      </c>
      <c r="B69" s="381"/>
      <c r="C69" s="381"/>
      <c r="D69" s="381"/>
      <c r="E69" s="381"/>
      <c r="F69" s="382"/>
    </row>
    <row r="70" spans="1:6" ht="21.95" customHeight="1" x14ac:dyDescent="0.25">
      <c r="A70" s="71" t="s">
        <v>3</v>
      </c>
      <c r="B70" s="389" t="s">
        <v>343</v>
      </c>
      <c r="C70" s="390"/>
      <c r="D70" s="72"/>
      <c r="E70" s="381"/>
      <c r="F70" s="382"/>
    </row>
    <row r="71" spans="1:6" ht="21.95" customHeight="1" x14ac:dyDescent="0.25">
      <c r="A71" s="73" t="s">
        <v>4</v>
      </c>
      <c r="B71" s="389" t="s">
        <v>158</v>
      </c>
      <c r="C71" s="390"/>
      <c r="D71" s="38" t="s">
        <v>47</v>
      </c>
      <c r="E71" s="381">
        <v>4</v>
      </c>
      <c r="F71" s="382"/>
    </row>
    <row r="72" spans="1:6" ht="21.95" customHeight="1" x14ac:dyDescent="0.25">
      <c r="A72" s="171" t="s">
        <v>8</v>
      </c>
      <c r="B72" s="172" t="s">
        <v>9</v>
      </c>
      <c r="C72" s="172" t="s">
        <v>48</v>
      </c>
      <c r="D72" s="172" t="s">
        <v>20</v>
      </c>
      <c r="E72" s="385"/>
      <c r="F72" s="386"/>
    </row>
    <row r="73" spans="1:6" ht="21.95" customHeight="1" x14ac:dyDescent="0.25">
      <c r="A73" s="171">
        <v>1</v>
      </c>
      <c r="B73" s="173" t="s">
        <v>11</v>
      </c>
      <c r="C73" s="34">
        <v>18</v>
      </c>
      <c r="D73" s="40" t="str">
        <f>IF(C73&gt;=18,"A1",IF(C73&gt;=16,"A2",IF(C73&gt;=14,"B1",IF(C73&gt;=12,"B2",IF(C73&gt;=10,"C1",IF(C73&gt;=8,"C2",IF(C73&gt;=6.5,"D","E")))))))</f>
        <v>A1</v>
      </c>
      <c r="E73" s="389"/>
      <c r="F73" s="391"/>
    </row>
    <row r="74" spans="1:6" ht="21.95" customHeight="1" x14ac:dyDescent="0.25">
      <c r="A74" s="171">
        <v>2</v>
      </c>
      <c r="B74" s="173" t="s">
        <v>12</v>
      </c>
      <c r="C74" s="34">
        <v>19</v>
      </c>
      <c r="D74" s="40" t="str">
        <f t="shared" ref="D74:D78" si="6">IF(C74&gt;=18,"A1",IF(C74&gt;=16,"A2",IF(C74&gt;=14,"B1",IF(C74&gt;=12,"B2",IF(C74&gt;=10,"C1",IF(C74&gt;=8,"C2",IF(C74&gt;=6.5,"D","E")))))))</f>
        <v>A1</v>
      </c>
      <c r="E74" s="387"/>
      <c r="F74" s="388"/>
    </row>
    <row r="75" spans="1:6" ht="21.95" customHeight="1" x14ac:dyDescent="0.25">
      <c r="A75" s="171">
        <v>3</v>
      </c>
      <c r="B75" s="173" t="s">
        <v>13</v>
      </c>
      <c r="C75" s="34">
        <v>19</v>
      </c>
      <c r="D75" s="40" t="str">
        <f t="shared" si="6"/>
        <v>A1</v>
      </c>
      <c r="E75" s="387"/>
      <c r="F75" s="388"/>
    </row>
    <row r="76" spans="1:6" ht="21.95" customHeight="1" x14ac:dyDescent="0.25">
      <c r="A76" s="171">
        <v>4</v>
      </c>
      <c r="B76" s="173" t="s">
        <v>23</v>
      </c>
      <c r="C76" s="34">
        <v>19.5</v>
      </c>
      <c r="D76" s="40" t="str">
        <f t="shared" si="6"/>
        <v>A1</v>
      </c>
      <c r="E76" s="387"/>
      <c r="F76" s="388"/>
    </row>
    <row r="77" spans="1:6" ht="21.95" customHeight="1" x14ac:dyDescent="0.25">
      <c r="A77" s="171">
        <v>5</v>
      </c>
      <c r="B77" s="173" t="s">
        <v>39</v>
      </c>
      <c r="C77" s="52">
        <v>19.5</v>
      </c>
      <c r="D77" s="40" t="str">
        <f t="shared" si="6"/>
        <v>A1</v>
      </c>
      <c r="E77" s="387"/>
      <c r="F77" s="388"/>
    </row>
    <row r="78" spans="1:6" ht="21.95" customHeight="1" x14ac:dyDescent="0.25">
      <c r="A78" s="171">
        <v>6</v>
      </c>
      <c r="B78" s="173" t="s">
        <v>40</v>
      </c>
      <c r="C78" s="29">
        <v>20</v>
      </c>
      <c r="D78" s="40" t="str">
        <f t="shared" si="6"/>
        <v>A1</v>
      </c>
      <c r="E78" s="387"/>
      <c r="F78" s="388"/>
    </row>
    <row r="79" spans="1:6" ht="21.95" customHeight="1" x14ac:dyDescent="0.25">
      <c r="A79" s="71"/>
      <c r="B79" s="38"/>
      <c r="C79" s="172"/>
      <c r="D79" s="38"/>
      <c r="E79" s="387"/>
      <c r="F79" s="388"/>
    </row>
    <row r="80" spans="1:6" ht="21.95" customHeight="1" x14ac:dyDescent="0.25">
      <c r="A80" s="71"/>
      <c r="B80" s="172" t="s">
        <v>10</v>
      </c>
      <c r="C80" s="172">
        <f>SUM(C73:C78)</f>
        <v>115</v>
      </c>
      <c r="D80" s="38"/>
      <c r="E80" s="387"/>
      <c r="F80" s="388"/>
    </row>
    <row r="81" spans="1:6" ht="21.95" customHeight="1" x14ac:dyDescent="0.25">
      <c r="A81" s="71"/>
      <c r="B81" s="41" t="s">
        <v>50</v>
      </c>
      <c r="C81" s="63">
        <f>(C80/120*100)</f>
        <v>95.833333333333343</v>
      </c>
      <c r="D81" s="42" t="str">
        <f t="shared" ref="D81" si="7">IF(C81&gt;=91,"A1",IF(C81&gt;=81,"A2",IF(C81&gt;=71,"B1",IF(C81&gt;=61,"B2",IF(C81&gt;=51,"C1",IF(C81&gt;=41,"C2",IF(C81&gt;=33,"D","E")))))))</f>
        <v>A1</v>
      </c>
      <c r="E81" s="387"/>
      <c r="F81" s="388"/>
    </row>
    <row r="82" spans="1:6" ht="21.95" customHeight="1" x14ac:dyDescent="0.25">
      <c r="A82" s="392" t="s">
        <v>468</v>
      </c>
      <c r="B82" s="394" t="s">
        <v>57</v>
      </c>
      <c r="C82" s="394"/>
      <c r="D82" s="396" t="s">
        <v>49</v>
      </c>
      <c r="E82" s="397"/>
      <c r="F82" s="398"/>
    </row>
    <row r="83" spans="1:6" ht="21.95" customHeight="1" thickBot="1" x14ac:dyDescent="0.3">
      <c r="A83" s="393"/>
      <c r="B83" s="395"/>
      <c r="C83" s="395"/>
      <c r="D83" s="399"/>
      <c r="E83" s="400"/>
      <c r="F83" s="401"/>
    </row>
    <row r="84" spans="1:6" ht="21.95" customHeight="1" thickBot="1" x14ac:dyDescent="0.3"/>
    <row r="85" spans="1:6" ht="21.95" customHeight="1" x14ac:dyDescent="0.25">
      <c r="A85" s="70"/>
      <c r="B85" s="383" t="s">
        <v>0</v>
      </c>
      <c r="C85" s="383"/>
      <c r="D85" s="383"/>
      <c r="E85" s="383"/>
      <c r="F85" s="384"/>
    </row>
    <row r="86" spans="1:6" ht="21.95" customHeight="1" x14ac:dyDescent="0.25">
      <c r="A86" s="71"/>
      <c r="B86" s="381" t="s">
        <v>1</v>
      </c>
      <c r="C86" s="381"/>
      <c r="D86" s="381"/>
      <c r="E86" s="381"/>
      <c r="F86" s="382"/>
    </row>
    <row r="87" spans="1:6" ht="21.95" customHeight="1" x14ac:dyDescent="0.25">
      <c r="A87" s="71"/>
      <c r="B87" s="381" t="s">
        <v>2</v>
      </c>
      <c r="C87" s="381"/>
      <c r="D87" s="381"/>
      <c r="E87" s="381"/>
      <c r="F87" s="382"/>
    </row>
    <row r="88" spans="1:6" ht="21.95" customHeight="1" x14ac:dyDescent="0.25">
      <c r="A88" s="71"/>
      <c r="B88" s="385" t="s">
        <v>371</v>
      </c>
      <c r="C88" s="385"/>
      <c r="D88" s="385"/>
      <c r="E88" s="385"/>
      <c r="F88" s="386"/>
    </row>
    <row r="89" spans="1:6" ht="21.95" customHeight="1" x14ac:dyDescent="0.25">
      <c r="A89" s="71"/>
      <c r="B89" s="381" t="s">
        <v>467</v>
      </c>
      <c r="C89" s="381"/>
      <c r="D89" s="381"/>
      <c r="E89" s="381"/>
      <c r="F89" s="382"/>
    </row>
    <row r="90" spans="1:6" ht="21.95" customHeight="1" x14ac:dyDescent="0.25">
      <c r="A90" s="380" t="s">
        <v>59</v>
      </c>
      <c r="B90" s="381"/>
      <c r="C90" s="381"/>
      <c r="D90" s="381"/>
      <c r="E90" s="381"/>
      <c r="F90" s="382"/>
    </row>
    <row r="91" spans="1:6" ht="21.95" customHeight="1" x14ac:dyDescent="0.25">
      <c r="A91" s="71" t="s">
        <v>3</v>
      </c>
      <c r="B91" s="389" t="s">
        <v>343</v>
      </c>
      <c r="C91" s="390"/>
      <c r="D91" s="72"/>
      <c r="E91" s="381"/>
      <c r="F91" s="382"/>
    </row>
    <row r="92" spans="1:6" ht="21.95" customHeight="1" x14ac:dyDescent="0.25">
      <c r="A92" s="73" t="s">
        <v>4</v>
      </c>
      <c r="B92" s="389" t="s">
        <v>165</v>
      </c>
      <c r="C92" s="390"/>
      <c r="D92" s="38" t="s">
        <v>47</v>
      </c>
      <c r="E92" s="381">
        <v>5</v>
      </c>
      <c r="F92" s="382"/>
    </row>
    <row r="93" spans="1:6" ht="21.95" customHeight="1" x14ac:dyDescent="0.25">
      <c r="A93" s="171" t="s">
        <v>8</v>
      </c>
      <c r="B93" s="172" t="s">
        <v>9</v>
      </c>
      <c r="C93" s="172" t="s">
        <v>48</v>
      </c>
      <c r="D93" s="172" t="s">
        <v>20</v>
      </c>
      <c r="E93" s="385"/>
      <c r="F93" s="386"/>
    </row>
    <row r="94" spans="1:6" ht="21.95" customHeight="1" x14ac:dyDescent="0.25">
      <c r="A94" s="171">
        <v>1</v>
      </c>
      <c r="B94" s="173" t="s">
        <v>11</v>
      </c>
      <c r="C94" s="34">
        <v>14</v>
      </c>
      <c r="D94" s="40" t="str">
        <f>IF(C94&gt;=18,"A1",IF(C94&gt;=16,"A2",IF(C94&gt;=14,"B1",IF(C94&gt;=12,"B2",IF(C94&gt;=10,"C1",IF(C94&gt;=8,"C2",IF(C94&gt;=6.5,"D","E")))))))</f>
        <v>B1</v>
      </c>
      <c r="E94" s="389"/>
      <c r="F94" s="391"/>
    </row>
    <row r="95" spans="1:6" ht="21.95" customHeight="1" x14ac:dyDescent="0.25">
      <c r="A95" s="171">
        <v>2</v>
      </c>
      <c r="B95" s="173" t="s">
        <v>12</v>
      </c>
      <c r="C95" s="34">
        <v>13</v>
      </c>
      <c r="D95" s="40" t="str">
        <f t="shared" ref="D95:D99" si="8">IF(C95&gt;=18,"A1",IF(C95&gt;=16,"A2",IF(C95&gt;=14,"B1",IF(C95&gt;=12,"B2",IF(C95&gt;=10,"C1",IF(C95&gt;=8,"C2",IF(C95&gt;=6.5,"D","E")))))))</f>
        <v>B2</v>
      </c>
      <c r="E95" s="387"/>
      <c r="F95" s="388"/>
    </row>
    <row r="96" spans="1:6" ht="21.95" customHeight="1" x14ac:dyDescent="0.25">
      <c r="A96" s="171">
        <v>3</v>
      </c>
      <c r="B96" s="173" t="s">
        <v>13</v>
      </c>
      <c r="C96" s="34">
        <v>14</v>
      </c>
      <c r="D96" s="40" t="str">
        <f t="shared" si="8"/>
        <v>B1</v>
      </c>
      <c r="E96" s="387"/>
      <c r="F96" s="388"/>
    </row>
    <row r="97" spans="1:6" ht="21.95" customHeight="1" x14ac:dyDescent="0.25">
      <c r="A97" s="171">
        <v>4</v>
      </c>
      <c r="B97" s="173" t="s">
        <v>23</v>
      </c>
      <c r="C97" s="34">
        <v>15</v>
      </c>
      <c r="D97" s="40" t="str">
        <f t="shared" si="8"/>
        <v>B1</v>
      </c>
      <c r="E97" s="387"/>
      <c r="F97" s="388"/>
    </row>
    <row r="98" spans="1:6" ht="21.95" customHeight="1" x14ac:dyDescent="0.25">
      <c r="A98" s="171">
        <v>5</v>
      </c>
      <c r="B98" s="173" t="s">
        <v>39</v>
      </c>
      <c r="C98" s="52">
        <v>11</v>
      </c>
      <c r="D98" s="40" t="str">
        <f t="shared" si="8"/>
        <v>C1</v>
      </c>
      <c r="E98" s="387"/>
      <c r="F98" s="388"/>
    </row>
    <row r="99" spans="1:6" ht="21.95" customHeight="1" x14ac:dyDescent="0.25">
      <c r="A99" s="171">
        <v>6</v>
      </c>
      <c r="B99" s="173" t="s">
        <v>40</v>
      </c>
      <c r="C99" s="29">
        <v>13.5</v>
      </c>
      <c r="D99" s="40" t="str">
        <f t="shared" si="8"/>
        <v>B2</v>
      </c>
      <c r="E99" s="387"/>
      <c r="F99" s="388"/>
    </row>
    <row r="100" spans="1:6" ht="21.95" customHeight="1" x14ac:dyDescent="0.25">
      <c r="A100" s="71"/>
      <c r="B100" s="38"/>
      <c r="C100" s="172"/>
      <c r="D100" s="38"/>
      <c r="E100" s="387"/>
      <c r="F100" s="388"/>
    </row>
    <row r="101" spans="1:6" ht="21.95" customHeight="1" x14ac:dyDescent="0.25">
      <c r="A101" s="71"/>
      <c r="B101" s="172" t="s">
        <v>10</v>
      </c>
      <c r="C101" s="172">
        <f>SUM(C94:C99)</f>
        <v>80.5</v>
      </c>
      <c r="D101" s="38"/>
      <c r="E101" s="387"/>
      <c r="F101" s="388"/>
    </row>
    <row r="102" spans="1:6" ht="21.95" customHeight="1" x14ac:dyDescent="0.25">
      <c r="A102" s="71"/>
      <c r="B102" s="41" t="s">
        <v>50</v>
      </c>
      <c r="C102" s="63">
        <f>(C101/120*100)</f>
        <v>67.083333333333329</v>
      </c>
      <c r="D102" s="42" t="str">
        <f t="shared" ref="D102" si="9">IF(C102&gt;=91,"A1",IF(C102&gt;=81,"A2",IF(C102&gt;=71,"B1",IF(C102&gt;=61,"B2",IF(C102&gt;=51,"C1",IF(C102&gt;=41,"C2",IF(C102&gt;=33,"D","E")))))))</f>
        <v>B2</v>
      </c>
      <c r="E102" s="387"/>
      <c r="F102" s="388"/>
    </row>
    <row r="103" spans="1:6" ht="21.95" customHeight="1" x14ac:dyDescent="0.25">
      <c r="A103" s="392" t="s">
        <v>468</v>
      </c>
      <c r="B103" s="394" t="s">
        <v>57</v>
      </c>
      <c r="C103" s="394"/>
      <c r="D103" s="396" t="s">
        <v>49</v>
      </c>
      <c r="E103" s="397"/>
      <c r="F103" s="398"/>
    </row>
    <row r="104" spans="1:6" ht="21.95" customHeight="1" thickBot="1" x14ac:dyDescent="0.3">
      <c r="A104" s="393"/>
      <c r="B104" s="395"/>
      <c r="C104" s="395"/>
      <c r="D104" s="399"/>
      <c r="E104" s="400"/>
      <c r="F104" s="401"/>
    </row>
    <row r="105" spans="1:6" ht="21.95" customHeight="1" thickBot="1" x14ac:dyDescent="0.3"/>
    <row r="106" spans="1:6" ht="21.95" customHeight="1" x14ac:dyDescent="0.25">
      <c r="A106" s="70"/>
      <c r="B106" s="383" t="s">
        <v>0</v>
      </c>
      <c r="C106" s="383"/>
      <c r="D106" s="383"/>
      <c r="E106" s="383"/>
      <c r="F106" s="384"/>
    </row>
    <row r="107" spans="1:6" ht="21.95" customHeight="1" x14ac:dyDescent="0.25">
      <c r="A107" s="71"/>
      <c r="B107" s="381" t="s">
        <v>1</v>
      </c>
      <c r="C107" s="381"/>
      <c r="D107" s="381"/>
      <c r="E107" s="381"/>
      <c r="F107" s="382"/>
    </row>
    <row r="108" spans="1:6" ht="21.95" customHeight="1" x14ac:dyDescent="0.25">
      <c r="A108" s="71"/>
      <c r="B108" s="381" t="s">
        <v>2</v>
      </c>
      <c r="C108" s="381"/>
      <c r="D108" s="381"/>
      <c r="E108" s="381"/>
      <c r="F108" s="382"/>
    </row>
    <row r="109" spans="1:6" ht="21.95" customHeight="1" x14ac:dyDescent="0.25">
      <c r="A109" s="71"/>
      <c r="B109" s="385" t="s">
        <v>372</v>
      </c>
      <c r="C109" s="385"/>
      <c r="D109" s="385"/>
      <c r="E109" s="385"/>
      <c r="F109" s="386"/>
    </row>
    <row r="110" spans="1:6" ht="21.95" customHeight="1" x14ac:dyDescent="0.25">
      <c r="A110" s="71"/>
      <c r="B110" s="381" t="s">
        <v>467</v>
      </c>
      <c r="C110" s="381"/>
      <c r="D110" s="381"/>
      <c r="E110" s="381"/>
      <c r="F110" s="382"/>
    </row>
    <row r="111" spans="1:6" ht="21.95" customHeight="1" x14ac:dyDescent="0.25">
      <c r="A111" s="380" t="s">
        <v>59</v>
      </c>
      <c r="B111" s="381"/>
      <c r="C111" s="381"/>
      <c r="D111" s="381"/>
      <c r="E111" s="381"/>
      <c r="F111" s="382"/>
    </row>
    <row r="112" spans="1:6" ht="21.95" customHeight="1" x14ac:dyDescent="0.25">
      <c r="A112" s="71" t="s">
        <v>3</v>
      </c>
      <c r="B112" s="389" t="s">
        <v>343</v>
      </c>
      <c r="C112" s="390"/>
      <c r="D112" s="72"/>
      <c r="E112" s="381"/>
      <c r="F112" s="382"/>
    </row>
    <row r="113" spans="1:6" ht="21.95" customHeight="1" x14ac:dyDescent="0.25">
      <c r="A113" s="73" t="s">
        <v>4</v>
      </c>
      <c r="B113" s="389" t="s">
        <v>171</v>
      </c>
      <c r="C113" s="390"/>
      <c r="D113" s="38" t="s">
        <v>47</v>
      </c>
      <c r="E113" s="381">
        <v>6</v>
      </c>
      <c r="F113" s="382"/>
    </row>
    <row r="114" spans="1:6" ht="21.95" customHeight="1" x14ac:dyDescent="0.25">
      <c r="A114" s="171" t="s">
        <v>8</v>
      </c>
      <c r="B114" s="172" t="s">
        <v>9</v>
      </c>
      <c r="C114" s="172" t="s">
        <v>48</v>
      </c>
      <c r="D114" s="172" t="s">
        <v>20</v>
      </c>
      <c r="E114" s="385"/>
      <c r="F114" s="386"/>
    </row>
    <row r="115" spans="1:6" ht="21.95" customHeight="1" x14ac:dyDescent="0.25">
      <c r="A115" s="171">
        <v>1</v>
      </c>
      <c r="B115" s="173" t="s">
        <v>11</v>
      </c>
      <c r="C115" s="34">
        <v>9</v>
      </c>
      <c r="D115" s="40" t="str">
        <f>IF(C115&gt;=18,"A1",IF(C115&gt;=16,"A2",IF(C115&gt;=14,"B1",IF(C115&gt;=12,"B2",IF(C115&gt;=10,"C1",IF(C115&gt;=8,"C2",IF(C115&gt;=6.5,"D","E")))))))</f>
        <v>C2</v>
      </c>
      <c r="E115" s="389"/>
      <c r="F115" s="391"/>
    </row>
    <row r="116" spans="1:6" ht="21.95" customHeight="1" x14ac:dyDescent="0.25">
      <c r="A116" s="171">
        <v>2</v>
      </c>
      <c r="B116" s="173" t="s">
        <v>12</v>
      </c>
      <c r="C116" s="34">
        <v>9</v>
      </c>
      <c r="D116" s="40" t="str">
        <f t="shared" ref="D116:D120" si="10">IF(C116&gt;=18,"A1",IF(C116&gt;=16,"A2",IF(C116&gt;=14,"B1",IF(C116&gt;=12,"B2",IF(C116&gt;=10,"C1",IF(C116&gt;=8,"C2",IF(C116&gt;=6.5,"D","E")))))))</f>
        <v>C2</v>
      </c>
      <c r="E116" s="387"/>
      <c r="F116" s="388"/>
    </row>
    <row r="117" spans="1:6" ht="21.95" customHeight="1" x14ac:dyDescent="0.25">
      <c r="A117" s="171">
        <v>3</v>
      </c>
      <c r="B117" s="173" t="s">
        <v>13</v>
      </c>
      <c r="C117" s="34">
        <v>7.5</v>
      </c>
      <c r="D117" s="40" t="str">
        <f t="shared" si="10"/>
        <v>D</v>
      </c>
      <c r="E117" s="387"/>
      <c r="F117" s="388"/>
    </row>
    <row r="118" spans="1:6" ht="21.95" customHeight="1" x14ac:dyDescent="0.25">
      <c r="A118" s="171">
        <v>4</v>
      </c>
      <c r="B118" s="173" t="s">
        <v>23</v>
      </c>
      <c r="C118" s="34">
        <v>12</v>
      </c>
      <c r="D118" s="40" t="str">
        <f t="shared" si="10"/>
        <v>B2</v>
      </c>
      <c r="E118" s="387"/>
      <c r="F118" s="388"/>
    </row>
    <row r="119" spans="1:6" ht="21.95" customHeight="1" x14ac:dyDescent="0.25">
      <c r="A119" s="171">
        <v>5</v>
      </c>
      <c r="B119" s="173" t="s">
        <v>39</v>
      </c>
      <c r="C119" s="52">
        <v>9</v>
      </c>
      <c r="D119" s="40" t="str">
        <f t="shared" si="10"/>
        <v>C2</v>
      </c>
      <c r="E119" s="387"/>
      <c r="F119" s="388"/>
    </row>
    <row r="120" spans="1:6" ht="21.95" customHeight="1" x14ac:dyDescent="0.25">
      <c r="A120" s="171">
        <v>6</v>
      </c>
      <c r="B120" s="173" t="s">
        <v>40</v>
      </c>
      <c r="C120" s="29">
        <v>12</v>
      </c>
      <c r="D120" s="40" t="str">
        <f t="shared" si="10"/>
        <v>B2</v>
      </c>
      <c r="E120" s="387"/>
      <c r="F120" s="388"/>
    </row>
    <row r="121" spans="1:6" ht="21.95" customHeight="1" x14ac:dyDescent="0.25">
      <c r="A121" s="71"/>
      <c r="B121" s="38"/>
      <c r="C121" s="172"/>
      <c r="D121" s="38"/>
      <c r="E121" s="387"/>
      <c r="F121" s="388"/>
    </row>
    <row r="122" spans="1:6" ht="21.95" customHeight="1" x14ac:dyDescent="0.25">
      <c r="A122" s="71"/>
      <c r="B122" s="172" t="s">
        <v>10</v>
      </c>
      <c r="C122" s="172">
        <f>SUM(C115:C120)</f>
        <v>58.5</v>
      </c>
      <c r="D122" s="38"/>
      <c r="E122" s="387"/>
      <c r="F122" s="388"/>
    </row>
    <row r="123" spans="1:6" ht="21.95" customHeight="1" x14ac:dyDescent="0.25">
      <c r="A123" s="71"/>
      <c r="B123" s="41" t="s">
        <v>50</v>
      </c>
      <c r="C123" s="63">
        <f>(C122/120*100)</f>
        <v>48.75</v>
      </c>
      <c r="D123" s="42" t="str">
        <f t="shared" ref="D123" si="11">IF(C123&gt;=91,"A1",IF(C123&gt;=81,"A2",IF(C123&gt;=71,"B1",IF(C123&gt;=61,"B2",IF(C123&gt;=51,"C1",IF(C123&gt;=41,"C2",IF(C123&gt;=33,"D","E")))))))</f>
        <v>C2</v>
      </c>
      <c r="E123" s="387"/>
      <c r="F123" s="388"/>
    </row>
    <row r="124" spans="1:6" ht="21.95" customHeight="1" x14ac:dyDescent="0.25">
      <c r="A124" s="392" t="s">
        <v>468</v>
      </c>
      <c r="B124" s="394" t="s">
        <v>57</v>
      </c>
      <c r="C124" s="394"/>
      <c r="D124" s="396" t="s">
        <v>49</v>
      </c>
      <c r="E124" s="397"/>
      <c r="F124" s="398"/>
    </row>
    <row r="125" spans="1:6" ht="21.95" customHeight="1" thickBot="1" x14ac:dyDescent="0.3">
      <c r="A125" s="393"/>
      <c r="B125" s="395"/>
      <c r="C125" s="395"/>
      <c r="D125" s="399"/>
      <c r="E125" s="400"/>
      <c r="F125" s="401"/>
    </row>
    <row r="126" spans="1:6" ht="21.95" customHeight="1" thickBot="1" x14ac:dyDescent="0.3"/>
    <row r="127" spans="1:6" ht="21.95" customHeight="1" x14ac:dyDescent="0.25">
      <c r="A127" s="70"/>
      <c r="B127" s="383" t="s">
        <v>0</v>
      </c>
      <c r="C127" s="383"/>
      <c r="D127" s="383"/>
      <c r="E127" s="383"/>
      <c r="F127" s="384"/>
    </row>
    <row r="128" spans="1:6" ht="21.95" customHeight="1" x14ac:dyDescent="0.25">
      <c r="A128" s="71"/>
      <c r="B128" s="381" t="s">
        <v>1</v>
      </c>
      <c r="C128" s="381"/>
      <c r="D128" s="381"/>
      <c r="E128" s="381"/>
      <c r="F128" s="382"/>
    </row>
    <row r="129" spans="1:6" ht="21.95" customHeight="1" x14ac:dyDescent="0.25">
      <c r="A129" s="71"/>
      <c r="B129" s="381" t="s">
        <v>2</v>
      </c>
      <c r="C129" s="381"/>
      <c r="D129" s="381"/>
      <c r="E129" s="381"/>
      <c r="F129" s="382"/>
    </row>
    <row r="130" spans="1:6" ht="21.95" customHeight="1" x14ac:dyDescent="0.25">
      <c r="A130" s="71"/>
      <c r="B130" s="385" t="s">
        <v>371</v>
      </c>
      <c r="C130" s="385"/>
      <c r="D130" s="385"/>
      <c r="E130" s="385"/>
      <c r="F130" s="386"/>
    </row>
    <row r="131" spans="1:6" ht="21.95" customHeight="1" x14ac:dyDescent="0.25">
      <c r="A131" s="71"/>
      <c r="B131" s="381" t="s">
        <v>467</v>
      </c>
      <c r="C131" s="381"/>
      <c r="D131" s="381"/>
      <c r="E131" s="381"/>
      <c r="F131" s="382"/>
    </row>
    <row r="132" spans="1:6" ht="21.95" customHeight="1" x14ac:dyDescent="0.25">
      <c r="A132" s="380" t="s">
        <v>59</v>
      </c>
      <c r="B132" s="381"/>
      <c r="C132" s="381"/>
      <c r="D132" s="381"/>
      <c r="E132" s="381"/>
      <c r="F132" s="382"/>
    </row>
    <row r="133" spans="1:6" ht="21.95" customHeight="1" x14ac:dyDescent="0.25">
      <c r="A133" s="71" t="s">
        <v>3</v>
      </c>
      <c r="B133" s="389" t="s">
        <v>343</v>
      </c>
      <c r="C133" s="390"/>
      <c r="D133" s="72"/>
      <c r="E133" s="381"/>
      <c r="F133" s="382"/>
    </row>
    <row r="134" spans="1:6" ht="21.95" customHeight="1" x14ac:dyDescent="0.25">
      <c r="A134" s="73" t="s">
        <v>4</v>
      </c>
      <c r="B134" s="389" t="s">
        <v>177</v>
      </c>
      <c r="C134" s="390"/>
      <c r="D134" s="38" t="s">
        <v>47</v>
      </c>
      <c r="E134" s="381">
        <v>7</v>
      </c>
      <c r="F134" s="382"/>
    </row>
    <row r="135" spans="1:6" ht="21.95" customHeight="1" x14ac:dyDescent="0.25">
      <c r="A135" s="171" t="s">
        <v>8</v>
      </c>
      <c r="B135" s="172" t="s">
        <v>9</v>
      </c>
      <c r="C135" s="172" t="s">
        <v>48</v>
      </c>
      <c r="D135" s="172" t="s">
        <v>20</v>
      </c>
      <c r="E135" s="385"/>
      <c r="F135" s="386"/>
    </row>
    <row r="136" spans="1:6" ht="21.95" customHeight="1" x14ac:dyDescent="0.25">
      <c r="A136" s="171">
        <v>1</v>
      </c>
      <c r="B136" s="173" t="s">
        <v>11</v>
      </c>
      <c r="C136" s="34">
        <v>13</v>
      </c>
      <c r="D136" s="40" t="str">
        <f>IF(C136&gt;=18,"A1",IF(C136&gt;=16,"A2",IF(C136&gt;=14,"B1",IF(C136&gt;=12,"B2",IF(C136&gt;=10,"C1",IF(C136&gt;=8,"C2",IF(C136&gt;=6.5,"D","E")))))))</f>
        <v>B2</v>
      </c>
      <c r="E136" s="389"/>
      <c r="F136" s="391"/>
    </row>
    <row r="137" spans="1:6" ht="21.95" customHeight="1" x14ac:dyDescent="0.25">
      <c r="A137" s="171">
        <v>2</v>
      </c>
      <c r="B137" s="173" t="s">
        <v>12</v>
      </c>
      <c r="C137" s="37">
        <v>14</v>
      </c>
      <c r="D137" s="40" t="str">
        <f t="shared" ref="D137:D141" si="12">IF(C137&gt;=18,"A1",IF(C137&gt;=16,"A2",IF(C137&gt;=14,"B1",IF(C137&gt;=12,"B2",IF(C137&gt;=10,"C1",IF(C137&gt;=8,"C2",IF(C137&gt;=6.5,"D","E")))))))</f>
        <v>B1</v>
      </c>
      <c r="E137" s="387"/>
      <c r="F137" s="388"/>
    </row>
    <row r="138" spans="1:6" ht="21.95" customHeight="1" x14ac:dyDescent="0.25">
      <c r="A138" s="171">
        <v>3</v>
      </c>
      <c r="B138" s="173" t="s">
        <v>13</v>
      </c>
      <c r="C138" s="34">
        <v>14</v>
      </c>
      <c r="D138" s="40" t="str">
        <f t="shared" si="12"/>
        <v>B1</v>
      </c>
      <c r="E138" s="387"/>
      <c r="F138" s="388"/>
    </row>
    <row r="139" spans="1:6" ht="21.95" customHeight="1" x14ac:dyDescent="0.25">
      <c r="A139" s="171">
        <v>4</v>
      </c>
      <c r="B139" s="173" t="s">
        <v>23</v>
      </c>
      <c r="C139" s="34">
        <v>19.5</v>
      </c>
      <c r="D139" s="40" t="str">
        <f t="shared" si="12"/>
        <v>A1</v>
      </c>
      <c r="E139" s="387"/>
      <c r="F139" s="388"/>
    </row>
    <row r="140" spans="1:6" ht="21.95" customHeight="1" x14ac:dyDescent="0.25">
      <c r="A140" s="171">
        <v>5</v>
      </c>
      <c r="B140" s="173" t="s">
        <v>39</v>
      </c>
      <c r="C140" s="52">
        <v>15.5</v>
      </c>
      <c r="D140" s="40" t="str">
        <f t="shared" si="12"/>
        <v>B1</v>
      </c>
      <c r="E140" s="387"/>
      <c r="F140" s="388"/>
    </row>
    <row r="141" spans="1:6" ht="21.95" customHeight="1" x14ac:dyDescent="0.25">
      <c r="A141" s="171">
        <v>6</v>
      </c>
      <c r="B141" s="173" t="s">
        <v>40</v>
      </c>
      <c r="C141" s="29">
        <v>19</v>
      </c>
      <c r="D141" s="40" t="str">
        <f t="shared" si="12"/>
        <v>A1</v>
      </c>
      <c r="E141" s="387"/>
      <c r="F141" s="388"/>
    </row>
    <row r="142" spans="1:6" ht="21.95" customHeight="1" x14ac:dyDescent="0.25">
      <c r="A142" s="71"/>
      <c r="B142" s="38"/>
      <c r="C142" s="172"/>
      <c r="D142" s="38"/>
      <c r="E142" s="387"/>
      <c r="F142" s="388"/>
    </row>
    <row r="143" spans="1:6" ht="21.95" customHeight="1" x14ac:dyDescent="0.25">
      <c r="A143" s="71"/>
      <c r="B143" s="172" t="s">
        <v>10</v>
      </c>
      <c r="C143" s="172">
        <f>SUM(C136:C141)</f>
        <v>95</v>
      </c>
      <c r="D143" s="38"/>
      <c r="E143" s="387"/>
      <c r="F143" s="388"/>
    </row>
    <row r="144" spans="1:6" ht="21.95" customHeight="1" x14ac:dyDescent="0.25">
      <c r="A144" s="71"/>
      <c r="B144" s="41" t="s">
        <v>50</v>
      </c>
      <c r="C144" s="63">
        <f>(C143/120*100)</f>
        <v>79.166666666666657</v>
      </c>
      <c r="D144" s="42" t="str">
        <f t="shared" ref="D144" si="13">IF(C144&gt;=91,"A1",IF(C144&gt;=81,"A2",IF(C144&gt;=71,"B1",IF(C144&gt;=61,"B2",IF(C144&gt;=51,"C1",IF(C144&gt;=41,"C2",IF(C144&gt;=33,"D","E")))))))</f>
        <v>B1</v>
      </c>
      <c r="E144" s="387"/>
      <c r="F144" s="388"/>
    </row>
    <row r="145" spans="1:6" ht="21.95" customHeight="1" x14ac:dyDescent="0.25">
      <c r="A145" s="392" t="s">
        <v>468</v>
      </c>
      <c r="B145" s="394" t="s">
        <v>57</v>
      </c>
      <c r="C145" s="394"/>
      <c r="D145" s="396" t="s">
        <v>49</v>
      </c>
      <c r="E145" s="397"/>
      <c r="F145" s="398"/>
    </row>
    <row r="146" spans="1:6" ht="21.95" customHeight="1" thickBot="1" x14ac:dyDescent="0.3">
      <c r="A146" s="393"/>
      <c r="B146" s="395"/>
      <c r="C146" s="395"/>
      <c r="D146" s="399"/>
      <c r="E146" s="400"/>
      <c r="F146" s="401"/>
    </row>
    <row r="147" spans="1:6" ht="21.95" customHeight="1" thickBot="1" x14ac:dyDescent="0.3"/>
    <row r="148" spans="1:6" ht="21.95" customHeight="1" x14ac:dyDescent="0.25">
      <c r="A148" s="70"/>
      <c r="B148" s="383" t="s">
        <v>0</v>
      </c>
      <c r="C148" s="383"/>
      <c r="D148" s="383"/>
      <c r="E148" s="383"/>
      <c r="F148" s="384"/>
    </row>
    <row r="149" spans="1:6" ht="21.95" customHeight="1" x14ac:dyDescent="0.25">
      <c r="A149" s="71"/>
      <c r="B149" s="381" t="s">
        <v>1</v>
      </c>
      <c r="C149" s="381"/>
      <c r="D149" s="381"/>
      <c r="E149" s="381"/>
      <c r="F149" s="382"/>
    </row>
    <row r="150" spans="1:6" ht="21.95" customHeight="1" x14ac:dyDescent="0.25">
      <c r="A150" s="71"/>
      <c r="B150" s="381" t="s">
        <v>2</v>
      </c>
      <c r="C150" s="381"/>
      <c r="D150" s="381"/>
      <c r="E150" s="381"/>
      <c r="F150" s="382"/>
    </row>
    <row r="151" spans="1:6" ht="21.95" customHeight="1" x14ac:dyDescent="0.25">
      <c r="A151" s="71"/>
      <c r="B151" s="385" t="s">
        <v>373</v>
      </c>
      <c r="C151" s="385"/>
      <c r="D151" s="385"/>
      <c r="E151" s="385"/>
      <c r="F151" s="386"/>
    </row>
    <row r="152" spans="1:6" ht="21.95" customHeight="1" x14ac:dyDescent="0.25">
      <c r="A152" s="71"/>
      <c r="B152" s="381" t="s">
        <v>467</v>
      </c>
      <c r="C152" s="381"/>
      <c r="D152" s="381"/>
      <c r="E152" s="381"/>
      <c r="F152" s="382"/>
    </row>
    <row r="153" spans="1:6" ht="21.95" customHeight="1" x14ac:dyDescent="0.25">
      <c r="A153" s="380" t="s">
        <v>59</v>
      </c>
      <c r="B153" s="381"/>
      <c r="C153" s="381"/>
      <c r="D153" s="381"/>
      <c r="E153" s="381"/>
      <c r="F153" s="382"/>
    </row>
    <row r="154" spans="1:6" ht="21.95" customHeight="1" x14ac:dyDescent="0.25">
      <c r="A154" s="71" t="s">
        <v>3</v>
      </c>
      <c r="B154" s="389" t="s">
        <v>343</v>
      </c>
      <c r="C154" s="390"/>
      <c r="D154" s="72"/>
      <c r="E154" s="381"/>
      <c r="F154" s="382"/>
    </row>
    <row r="155" spans="1:6" ht="21.95" customHeight="1" x14ac:dyDescent="0.25">
      <c r="A155" s="73" t="s">
        <v>4</v>
      </c>
      <c r="B155" s="389" t="s">
        <v>183</v>
      </c>
      <c r="C155" s="390"/>
      <c r="D155" s="38" t="s">
        <v>47</v>
      </c>
      <c r="E155" s="381">
        <v>8</v>
      </c>
      <c r="F155" s="382"/>
    </row>
    <row r="156" spans="1:6" ht="21.95" customHeight="1" x14ac:dyDescent="0.25">
      <c r="A156" s="171" t="s">
        <v>8</v>
      </c>
      <c r="B156" s="172" t="s">
        <v>9</v>
      </c>
      <c r="C156" s="172" t="s">
        <v>48</v>
      </c>
      <c r="D156" s="172" t="s">
        <v>20</v>
      </c>
      <c r="E156" s="385"/>
      <c r="F156" s="386"/>
    </row>
    <row r="157" spans="1:6" ht="21.95" customHeight="1" x14ac:dyDescent="0.25">
      <c r="A157" s="171">
        <v>1</v>
      </c>
      <c r="B157" s="173" t="s">
        <v>11</v>
      </c>
      <c r="C157" s="34">
        <v>10</v>
      </c>
      <c r="D157" s="40" t="str">
        <f>IF(C157&gt;=18,"A1",IF(C157&gt;=16,"A2",IF(C157&gt;=14,"B1",IF(C157&gt;=12,"B2",IF(C157&gt;=10,"C1",IF(C157&gt;=8,"C2",IF(C157&gt;=6.5,"D","E")))))))</f>
        <v>C1</v>
      </c>
      <c r="E157" s="389"/>
      <c r="F157" s="391"/>
    </row>
    <row r="158" spans="1:6" ht="21.95" customHeight="1" x14ac:dyDescent="0.25">
      <c r="A158" s="171">
        <v>2</v>
      </c>
      <c r="B158" s="173" t="s">
        <v>12</v>
      </c>
      <c r="C158" s="34">
        <v>12.5</v>
      </c>
      <c r="D158" s="40" t="str">
        <f t="shared" ref="D158:D162" si="14">IF(C158&gt;=18,"A1",IF(C158&gt;=16,"A2",IF(C158&gt;=14,"B1",IF(C158&gt;=12,"B2",IF(C158&gt;=10,"C1",IF(C158&gt;=8,"C2",IF(C158&gt;=6.5,"D","E")))))))</f>
        <v>B2</v>
      </c>
      <c r="E158" s="387"/>
      <c r="F158" s="388"/>
    </row>
    <row r="159" spans="1:6" ht="21.95" customHeight="1" x14ac:dyDescent="0.25">
      <c r="A159" s="171">
        <v>3</v>
      </c>
      <c r="B159" s="173" t="s">
        <v>13</v>
      </c>
      <c r="C159" s="34">
        <v>12.5</v>
      </c>
      <c r="D159" s="40" t="str">
        <f t="shared" si="14"/>
        <v>B2</v>
      </c>
      <c r="E159" s="387"/>
      <c r="F159" s="388"/>
    </row>
    <row r="160" spans="1:6" ht="21.95" customHeight="1" x14ac:dyDescent="0.25">
      <c r="A160" s="171">
        <v>4</v>
      </c>
      <c r="B160" s="173" t="s">
        <v>23</v>
      </c>
      <c r="C160" s="34">
        <v>13.5</v>
      </c>
      <c r="D160" s="40" t="str">
        <f t="shared" si="14"/>
        <v>B2</v>
      </c>
      <c r="E160" s="387"/>
      <c r="F160" s="388"/>
    </row>
    <row r="161" spans="1:6" ht="21.95" customHeight="1" x14ac:dyDescent="0.25">
      <c r="A161" s="171">
        <v>5</v>
      </c>
      <c r="B161" s="173" t="s">
        <v>39</v>
      </c>
      <c r="C161" s="52">
        <v>11.5</v>
      </c>
      <c r="D161" s="40" t="str">
        <f t="shared" si="14"/>
        <v>C1</v>
      </c>
      <c r="E161" s="387"/>
      <c r="F161" s="388"/>
    </row>
    <row r="162" spans="1:6" ht="21.95" customHeight="1" x14ac:dyDescent="0.25">
      <c r="A162" s="171">
        <v>6</v>
      </c>
      <c r="B162" s="173" t="s">
        <v>40</v>
      </c>
      <c r="C162" s="29">
        <v>18.5</v>
      </c>
      <c r="D162" s="40" t="str">
        <f t="shared" si="14"/>
        <v>A1</v>
      </c>
      <c r="E162" s="387"/>
      <c r="F162" s="388"/>
    </row>
    <row r="163" spans="1:6" ht="21.95" customHeight="1" x14ac:dyDescent="0.25">
      <c r="A163" s="71"/>
      <c r="B163" s="38"/>
      <c r="C163" s="172"/>
      <c r="D163" s="38"/>
      <c r="E163" s="387"/>
      <c r="F163" s="388"/>
    </row>
    <row r="164" spans="1:6" ht="21.95" customHeight="1" x14ac:dyDescent="0.25">
      <c r="A164" s="71"/>
      <c r="B164" s="172" t="s">
        <v>10</v>
      </c>
      <c r="C164" s="172">
        <f>SUM(C157:C162)</f>
        <v>78.5</v>
      </c>
      <c r="D164" s="38"/>
      <c r="E164" s="387"/>
      <c r="F164" s="388"/>
    </row>
    <row r="165" spans="1:6" ht="21.95" customHeight="1" x14ac:dyDescent="0.25">
      <c r="A165" s="71"/>
      <c r="B165" s="41" t="s">
        <v>50</v>
      </c>
      <c r="C165" s="63">
        <f>(C164/120*100)</f>
        <v>65.416666666666671</v>
      </c>
      <c r="D165" s="42" t="str">
        <f t="shared" ref="D165" si="15">IF(C165&gt;=91,"A1",IF(C165&gt;=81,"A2",IF(C165&gt;=71,"B1",IF(C165&gt;=61,"B2",IF(C165&gt;=51,"C1",IF(C165&gt;=41,"C2",IF(C165&gt;=33,"D","E")))))))</f>
        <v>B2</v>
      </c>
      <c r="E165" s="387"/>
      <c r="F165" s="388"/>
    </row>
    <row r="166" spans="1:6" ht="21.95" customHeight="1" x14ac:dyDescent="0.25">
      <c r="A166" s="392" t="s">
        <v>468</v>
      </c>
      <c r="B166" s="394" t="s">
        <v>57</v>
      </c>
      <c r="C166" s="394"/>
      <c r="D166" s="396" t="s">
        <v>49</v>
      </c>
      <c r="E166" s="397"/>
      <c r="F166" s="398"/>
    </row>
    <row r="167" spans="1:6" ht="21.95" customHeight="1" thickBot="1" x14ac:dyDescent="0.3">
      <c r="A167" s="393"/>
      <c r="B167" s="395"/>
      <c r="C167" s="395"/>
      <c r="D167" s="399"/>
      <c r="E167" s="400"/>
      <c r="F167" s="401"/>
    </row>
    <row r="168" spans="1:6" ht="21.95" customHeight="1" thickBot="1" x14ac:dyDescent="0.3"/>
    <row r="169" spans="1:6" ht="21.95" customHeight="1" x14ac:dyDescent="0.25">
      <c r="A169" s="70"/>
      <c r="B169" s="383" t="s">
        <v>0</v>
      </c>
      <c r="C169" s="383"/>
      <c r="D169" s="383"/>
      <c r="E169" s="383"/>
      <c r="F169" s="384"/>
    </row>
    <row r="170" spans="1:6" ht="21.95" customHeight="1" x14ac:dyDescent="0.25">
      <c r="A170" s="71"/>
      <c r="B170" s="381" t="s">
        <v>1</v>
      </c>
      <c r="C170" s="381"/>
      <c r="D170" s="381"/>
      <c r="E170" s="381"/>
      <c r="F170" s="382"/>
    </row>
    <row r="171" spans="1:6" ht="21.95" customHeight="1" x14ac:dyDescent="0.25">
      <c r="A171" s="71"/>
      <c r="B171" s="381" t="s">
        <v>2</v>
      </c>
      <c r="C171" s="381"/>
      <c r="D171" s="381"/>
      <c r="E171" s="381"/>
      <c r="F171" s="382"/>
    </row>
    <row r="172" spans="1:6" ht="21.95" customHeight="1" x14ac:dyDescent="0.25">
      <c r="A172" s="71"/>
      <c r="B172" s="385" t="s">
        <v>370</v>
      </c>
      <c r="C172" s="385"/>
      <c r="D172" s="385"/>
      <c r="E172" s="385"/>
      <c r="F172" s="386"/>
    </row>
    <row r="173" spans="1:6" ht="21.95" customHeight="1" x14ac:dyDescent="0.25">
      <c r="A173" s="71"/>
      <c r="B173" s="381" t="s">
        <v>467</v>
      </c>
      <c r="C173" s="381"/>
      <c r="D173" s="381"/>
      <c r="E173" s="381"/>
      <c r="F173" s="382"/>
    </row>
    <row r="174" spans="1:6" ht="21.95" customHeight="1" x14ac:dyDescent="0.25">
      <c r="A174" s="380" t="s">
        <v>59</v>
      </c>
      <c r="B174" s="381"/>
      <c r="C174" s="381"/>
      <c r="D174" s="381"/>
      <c r="E174" s="381"/>
      <c r="F174" s="382"/>
    </row>
    <row r="175" spans="1:6" ht="21.95" customHeight="1" x14ac:dyDescent="0.25">
      <c r="A175" s="71" t="s">
        <v>3</v>
      </c>
      <c r="B175" s="389" t="s">
        <v>343</v>
      </c>
      <c r="C175" s="390"/>
      <c r="D175" s="72"/>
      <c r="E175" s="381"/>
      <c r="F175" s="382"/>
    </row>
    <row r="176" spans="1:6" ht="21.95" customHeight="1" x14ac:dyDescent="0.25">
      <c r="A176" s="73" t="s">
        <v>4</v>
      </c>
      <c r="B176" s="389" t="s">
        <v>190</v>
      </c>
      <c r="C176" s="390"/>
      <c r="D176" s="38" t="s">
        <v>47</v>
      </c>
      <c r="E176" s="381">
        <v>9</v>
      </c>
      <c r="F176" s="382"/>
    </row>
    <row r="177" spans="1:6" ht="21.95" customHeight="1" x14ac:dyDescent="0.25">
      <c r="A177" s="171" t="s">
        <v>8</v>
      </c>
      <c r="B177" s="172" t="s">
        <v>9</v>
      </c>
      <c r="C177" s="172" t="s">
        <v>48</v>
      </c>
      <c r="D177" s="172" t="s">
        <v>20</v>
      </c>
      <c r="E177" s="385"/>
      <c r="F177" s="386"/>
    </row>
    <row r="178" spans="1:6" ht="21.95" customHeight="1" x14ac:dyDescent="0.25">
      <c r="A178" s="171">
        <v>1</v>
      </c>
      <c r="B178" s="173" t="s">
        <v>11</v>
      </c>
      <c r="C178" s="34">
        <v>13.5</v>
      </c>
      <c r="D178" s="40" t="str">
        <f>IF(C178&gt;=18,"A1",IF(C178&gt;=16,"A2",IF(C178&gt;=14,"B1",IF(C178&gt;=12,"B2",IF(C178&gt;=10,"C1",IF(C178&gt;=8,"C2",IF(C178&gt;=6.5,"D","E")))))))</f>
        <v>B2</v>
      </c>
      <c r="E178" s="389"/>
      <c r="F178" s="391"/>
    </row>
    <row r="179" spans="1:6" ht="21.95" customHeight="1" x14ac:dyDescent="0.25">
      <c r="A179" s="171">
        <v>2</v>
      </c>
      <c r="B179" s="173" t="s">
        <v>12</v>
      </c>
      <c r="C179" s="34">
        <v>11</v>
      </c>
      <c r="D179" s="40" t="str">
        <f t="shared" ref="D179:D183" si="16">IF(C179&gt;=18,"A1",IF(C179&gt;=16,"A2",IF(C179&gt;=14,"B1",IF(C179&gt;=12,"B2",IF(C179&gt;=10,"C1",IF(C179&gt;=8,"C2",IF(C179&gt;=6.5,"D","E")))))))</f>
        <v>C1</v>
      </c>
      <c r="E179" s="387"/>
      <c r="F179" s="388"/>
    </row>
    <row r="180" spans="1:6" ht="21.95" customHeight="1" x14ac:dyDescent="0.25">
      <c r="A180" s="171">
        <v>3</v>
      </c>
      <c r="B180" s="173" t="s">
        <v>13</v>
      </c>
      <c r="C180" s="34">
        <v>9.5</v>
      </c>
      <c r="D180" s="40" t="str">
        <f t="shared" si="16"/>
        <v>C2</v>
      </c>
      <c r="E180" s="387"/>
      <c r="F180" s="388"/>
    </row>
    <row r="181" spans="1:6" ht="21.95" customHeight="1" x14ac:dyDescent="0.25">
      <c r="A181" s="171">
        <v>4</v>
      </c>
      <c r="B181" s="173" t="s">
        <v>23</v>
      </c>
      <c r="C181" s="34">
        <v>17</v>
      </c>
      <c r="D181" s="40" t="str">
        <f t="shared" si="16"/>
        <v>A2</v>
      </c>
      <c r="E181" s="387"/>
      <c r="F181" s="388"/>
    </row>
    <row r="182" spans="1:6" ht="21.95" customHeight="1" x14ac:dyDescent="0.25">
      <c r="A182" s="171">
        <v>5</v>
      </c>
      <c r="B182" s="173" t="s">
        <v>39</v>
      </c>
      <c r="C182" s="52">
        <v>12.5</v>
      </c>
      <c r="D182" s="40" t="str">
        <f t="shared" si="16"/>
        <v>B2</v>
      </c>
      <c r="E182" s="387"/>
      <c r="F182" s="388"/>
    </row>
    <row r="183" spans="1:6" ht="21.95" customHeight="1" x14ac:dyDescent="0.25">
      <c r="A183" s="171">
        <v>6</v>
      </c>
      <c r="B183" s="173" t="s">
        <v>40</v>
      </c>
      <c r="C183" s="29">
        <v>17.5</v>
      </c>
      <c r="D183" s="40" t="str">
        <f t="shared" si="16"/>
        <v>A2</v>
      </c>
      <c r="E183" s="387"/>
      <c r="F183" s="388"/>
    </row>
    <row r="184" spans="1:6" ht="21.95" customHeight="1" x14ac:dyDescent="0.25">
      <c r="A184" s="71"/>
      <c r="B184" s="38"/>
      <c r="C184" s="172"/>
      <c r="D184" s="38"/>
      <c r="E184" s="387"/>
      <c r="F184" s="388"/>
    </row>
    <row r="185" spans="1:6" ht="21.95" customHeight="1" x14ac:dyDescent="0.25">
      <c r="A185" s="71"/>
      <c r="B185" s="172" t="s">
        <v>10</v>
      </c>
      <c r="C185" s="172">
        <f>SUM(C178:C183)</f>
        <v>81</v>
      </c>
      <c r="D185" s="38"/>
      <c r="E185" s="387"/>
      <c r="F185" s="388"/>
    </row>
    <row r="186" spans="1:6" ht="21.95" customHeight="1" x14ac:dyDescent="0.25">
      <c r="A186" s="71"/>
      <c r="B186" s="41" t="s">
        <v>50</v>
      </c>
      <c r="C186" s="42">
        <f>(C185/120*100)</f>
        <v>67.5</v>
      </c>
      <c r="D186" s="42" t="str">
        <f t="shared" ref="D186" si="17">IF(C186&gt;=91,"A1",IF(C186&gt;=81,"A2",IF(C186&gt;=71,"B1",IF(C186&gt;=61,"B2",IF(C186&gt;=51,"C1",IF(C186&gt;=41,"C2",IF(C186&gt;=33,"D","E")))))))</f>
        <v>B2</v>
      </c>
      <c r="E186" s="387"/>
      <c r="F186" s="388"/>
    </row>
    <row r="187" spans="1:6" ht="21.95" customHeight="1" x14ac:dyDescent="0.25">
      <c r="A187" s="392" t="s">
        <v>468</v>
      </c>
      <c r="B187" s="394" t="s">
        <v>57</v>
      </c>
      <c r="C187" s="394"/>
      <c r="D187" s="396" t="s">
        <v>49</v>
      </c>
      <c r="E187" s="397"/>
      <c r="F187" s="398"/>
    </row>
    <row r="188" spans="1:6" ht="21.95" customHeight="1" thickBot="1" x14ac:dyDescent="0.3">
      <c r="A188" s="393"/>
      <c r="B188" s="395"/>
      <c r="C188" s="395"/>
      <c r="D188" s="399"/>
      <c r="E188" s="400"/>
      <c r="F188" s="401"/>
    </row>
    <row r="189" spans="1:6" ht="21.95" customHeight="1" thickBot="1" x14ac:dyDescent="0.3"/>
    <row r="190" spans="1:6" ht="21.95" customHeight="1" x14ac:dyDescent="0.25">
      <c r="A190" s="70"/>
      <c r="B190" s="383" t="s">
        <v>0</v>
      </c>
      <c r="C190" s="383"/>
      <c r="D190" s="383"/>
      <c r="E190" s="383"/>
      <c r="F190" s="384"/>
    </row>
    <row r="191" spans="1:6" ht="21.95" customHeight="1" x14ac:dyDescent="0.25">
      <c r="A191" s="71"/>
      <c r="B191" s="381" t="s">
        <v>1</v>
      </c>
      <c r="C191" s="381"/>
      <c r="D191" s="381"/>
      <c r="E191" s="381"/>
      <c r="F191" s="382"/>
    </row>
    <row r="192" spans="1:6" ht="21.95" customHeight="1" x14ac:dyDescent="0.25">
      <c r="A192" s="71"/>
      <c r="B192" s="381" t="s">
        <v>2</v>
      </c>
      <c r="C192" s="381"/>
      <c r="D192" s="381"/>
      <c r="E192" s="381"/>
      <c r="F192" s="382"/>
    </row>
    <row r="193" spans="1:6" ht="21.95" customHeight="1" x14ac:dyDescent="0.25">
      <c r="A193" s="71"/>
      <c r="B193" s="385" t="s">
        <v>368</v>
      </c>
      <c r="C193" s="385"/>
      <c r="D193" s="385"/>
      <c r="E193" s="385"/>
      <c r="F193" s="386"/>
    </row>
    <row r="194" spans="1:6" ht="21.95" customHeight="1" x14ac:dyDescent="0.25">
      <c r="A194" s="71"/>
      <c r="B194" s="381" t="s">
        <v>467</v>
      </c>
      <c r="C194" s="381"/>
      <c r="D194" s="381"/>
      <c r="E194" s="381"/>
      <c r="F194" s="382"/>
    </row>
    <row r="195" spans="1:6" ht="21.95" customHeight="1" x14ac:dyDescent="0.25">
      <c r="A195" s="380" t="s">
        <v>59</v>
      </c>
      <c r="B195" s="381"/>
      <c r="C195" s="381"/>
      <c r="D195" s="381"/>
      <c r="E195" s="381"/>
      <c r="F195" s="382"/>
    </row>
    <row r="196" spans="1:6" ht="21.95" customHeight="1" x14ac:dyDescent="0.25">
      <c r="A196" s="71" t="s">
        <v>3</v>
      </c>
      <c r="B196" s="389" t="s">
        <v>343</v>
      </c>
      <c r="C196" s="390"/>
      <c r="D196" s="72"/>
      <c r="E196" s="381"/>
      <c r="F196" s="382"/>
    </row>
    <row r="197" spans="1:6" ht="21.95" customHeight="1" x14ac:dyDescent="0.25">
      <c r="A197" s="73" t="s">
        <v>4</v>
      </c>
      <c r="B197" s="389" t="s">
        <v>198</v>
      </c>
      <c r="C197" s="390"/>
      <c r="D197" s="38" t="s">
        <v>47</v>
      </c>
      <c r="E197" s="381">
        <v>10</v>
      </c>
      <c r="F197" s="382"/>
    </row>
    <row r="198" spans="1:6" ht="21.95" customHeight="1" x14ac:dyDescent="0.25">
      <c r="A198" s="171" t="s">
        <v>8</v>
      </c>
      <c r="B198" s="172" t="s">
        <v>9</v>
      </c>
      <c r="C198" s="172" t="s">
        <v>48</v>
      </c>
      <c r="D198" s="172" t="s">
        <v>20</v>
      </c>
      <c r="E198" s="385"/>
      <c r="F198" s="386"/>
    </row>
    <row r="199" spans="1:6" ht="21.95" customHeight="1" x14ac:dyDescent="0.25">
      <c r="A199" s="171">
        <v>1</v>
      </c>
      <c r="B199" s="173" t="s">
        <v>11</v>
      </c>
      <c r="C199" s="34">
        <v>18.5</v>
      </c>
      <c r="D199" s="40" t="str">
        <f>IF(C199&gt;=18,"A1",IF(C199&gt;=16,"A2",IF(C199&gt;=14,"B1",IF(C199&gt;=12,"B2",IF(C199&gt;=10,"C1",IF(C199&gt;=8,"C2",IF(C199&gt;=6.5,"D","E")))))))</f>
        <v>A1</v>
      </c>
      <c r="E199" s="389"/>
      <c r="F199" s="391"/>
    </row>
    <row r="200" spans="1:6" ht="21.95" customHeight="1" x14ac:dyDescent="0.25">
      <c r="A200" s="171">
        <v>2</v>
      </c>
      <c r="B200" s="173" t="s">
        <v>12</v>
      </c>
      <c r="C200" s="34">
        <v>19.5</v>
      </c>
      <c r="D200" s="40" t="str">
        <f t="shared" ref="D200:D204" si="18">IF(C200&gt;=18,"A1",IF(C200&gt;=16,"A2",IF(C200&gt;=14,"B1",IF(C200&gt;=12,"B2",IF(C200&gt;=10,"C1",IF(C200&gt;=8,"C2",IF(C200&gt;=6.5,"D","E")))))))</f>
        <v>A1</v>
      </c>
      <c r="E200" s="387"/>
      <c r="F200" s="388"/>
    </row>
    <row r="201" spans="1:6" ht="21.95" customHeight="1" x14ac:dyDescent="0.25">
      <c r="A201" s="171">
        <v>3</v>
      </c>
      <c r="B201" s="173" t="s">
        <v>13</v>
      </c>
      <c r="C201" s="34">
        <v>19</v>
      </c>
      <c r="D201" s="40" t="str">
        <f t="shared" si="18"/>
        <v>A1</v>
      </c>
      <c r="E201" s="387"/>
      <c r="F201" s="388"/>
    </row>
    <row r="202" spans="1:6" ht="21.95" customHeight="1" x14ac:dyDescent="0.25">
      <c r="A202" s="171">
        <v>4</v>
      </c>
      <c r="B202" s="173" t="s">
        <v>23</v>
      </c>
      <c r="C202" s="34">
        <v>19.5</v>
      </c>
      <c r="D202" s="40" t="str">
        <f t="shared" si="18"/>
        <v>A1</v>
      </c>
      <c r="E202" s="387"/>
      <c r="F202" s="388"/>
    </row>
    <row r="203" spans="1:6" ht="21.95" customHeight="1" x14ac:dyDescent="0.25">
      <c r="A203" s="171">
        <v>5</v>
      </c>
      <c r="B203" s="173" t="s">
        <v>39</v>
      </c>
      <c r="C203" s="52">
        <v>18</v>
      </c>
      <c r="D203" s="40" t="str">
        <f t="shared" si="18"/>
        <v>A1</v>
      </c>
      <c r="E203" s="387"/>
      <c r="F203" s="388"/>
    </row>
    <row r="204" spans="1:6" ht="21.95" customHeight="1" x14ac:dyDescent="0.25">
      <c r="A204" s="171">
        <v>6</v>
      </c>
      <c r="B204" s="173" t="s">
        <v>40</v>
      </c>
      <c r="C204" s="29">
        <v>18.5</v>
      </c>
      <c r="D204" s="40" t="str">
        <f t="shared" si="18"/>
        <v>A1</v>
      </c>
      <c r="E204" s="387"/>
      <c r="F204" s="388"/>
    </row>
    <row r="205" spans="1:6" ht="21.95" customHeight="1" x14ac:dyDescent="0.25">
      <c r="A205" s="71"/>
      <c r="B205" s="38"/>
      <c r="C205" s="172"/>
      <c r="D205" s="38"/>
      <c r="E205" s="387"/>
      <c r="F205" s="388"/>
    </row>
    <row r="206" spans="1:6" ht="21.95" customHeight="1" x14ac:dyDescent="0.25">
      <c r="A206" s="71"/>
      <c r="B206" s="172" t="s">
        <v>10</v>
      </c>
      <c r="C206" s="172">
        <f>SUM(C199:C204)</f>
        <v>113</v>
      </c>
      <c r="D206" s="38"/>
      <c r="E206" s="387"/>
      <c r="F206" s="388"/>
    </row>
    <row r="207" spans="1:6" ht="21.95" customHeight="1" x14ac:dyDescent="0.25">
      <c r="A207" s="71"/>
      <c r="B207" s="41" t="s">
        <v>50</v>
      </c>
      <c r="C207" s="63">
        <f>(C206/120*100)</f>
        <v>94.166666666666671</v>
      </c>
      <c r="D207" s="42" t="str">
        <f t="shared" ref="D207" si="19">IF(C207&gt;=91,"A1",IF(C207&gt;=81,"A2",IF(C207&gt;=71,"B1",IF(C207&gt;=61,"B2",IF(C207&gt;=51,"C1",IF(C207&gt;=41,"C2",IF(C207&gt;=33,"D","E")))))))</f>
        <v>A1</v>
      </c>
      <c r="E207" s="387"/>
      <c r="F207" s="388"/>
    </row>
    <row r="208" spans="1:6" ht="21.95" customHeight="1" x14ac:dyDescent="0.25">
      <c r="A208" s="392" t="s">
        <v>468</v>
      </c>
      <c r="B208" s="394" t="s">
        <v>57</v>
      </c>
      <c r="C208" s="394"/>
      <c r="D208" s="396" t="s">
        <v>49</v>
      </c>
      <c r="E208" s="397"/>
      <c r="F208" s="398"/>
    </row>
    <row r="209" spans="1:6" ht="21.95" customHeight="1" thickBot="1" x14ac:dyDescent="0.3">
      <c r="A209" s="393"/>
      <c r="B209" s="395"/>
      <c r="C209" s="395"/>
      <c r="D209" s="399"/>
      <c r="E209" s="400"/>
      <c r="F209" s="401"/>
    </row>
    <row r="210" spans="1:6" ht="21.95" customHeight="1" thickBot="1" x14ac:dyDescent="0.3"/>
    <row r="211" spans="1:6" ht="21.95" customHeight="1" x14ac:dyDescent="0.25">
      <c r="A211" s="70"/>
      <c r="B211" s="383" t="s">
        <v>0</v>
      </c>
      <c r="C211" s="383"/>
      <c r="D211" s="383"/>
      <c r="E211" s="383"/>
      <c r="F211" s="384"/>
    </row>
    <row r="212" spans="1:6" ht="21.95" customHeight="1" x14ac:dyDescent="0.25">
      <c r="A212" s="71"/>
      <c r="B212" s="381" t="s">
        <v>1</v>
      </c>
      <c r="C212" s="381"/>
      <c r="D212" s="381"/>
      <c r="E212" s="381"/>
      <c r="F212" s="382"/>
    </row>
    <row r="213" spans="1:6" ht="21.95" customHeight="1" x14ac:dyDescent="0.25">
      <c r="A213" s="71"/>
      <c r="B213" s="381" t="s">
        <v>2</v>
      </c>
      <c r="C213" s="381"/>
      <c r="D213" s="381"/>
      <c r="E213" s="381"/>
      <c r="F213" s="382"/>
    </row>
    <row r="214" spans="1:6" ht="21.95" customHeight="1" x14ac:dyDescent="0.25">
      <c r="A214" s="71"/>
      <c r="B214" s="385" t="s">
        <v>373</v>
      </c>
      <c r="C214" s="385"/>
      <c r="D214" s="385"/>
      <c r="E214" s="385"/>
      <c r="F214" s="386"/>
    </row>
    <row r="215" spans="1:6" ht="21.95" customHeight="1" x14ac:dyDescent="0.25">
      <c r="A215" s="71"/>
      <c r="B215" s="381" t="s">
        <v>467</v>
      </c>
      <c r="C215" s="381"/>
      <c r="D215" s="381"/>
      <c r="E215" s="381"/>
      <c r="F215" s="382"/>
    </row>
    <row r="216" spans="1:6" ht="21.95" customHeight="1" x14ac:dyDescent="0.25">
      <c r="A216" s="380" t="s">
        <v>59</v>
      </c>
      <c r="B216" s="381"/>
      <c r="C216" s="381"/>
      <c r="D216" s="381"/>
      <c r="E216" s="381"/>
      <c r="F216" s="382"/>
    </row>
    <row r="217" spans="1:6" ht="21.95" customHeight="1" x14ac:dyDescent="0.25">
      <c r="A217" s="71" t="s">
        <v>3</v>
      </c>
      <c r="B217" s="389" t="s">
        <v>343</v>
      </c>
      <c r="C217" s="390"/>
      <c r="D217" s="72"/>
      <c r="E217" s="381"/>
      <c r="F217" s="382"/>
    </row>
    <row r="218" spans="1:6" ht="21.95" customHeight="1" x14ac:dyDescent="0.25">
      <c r="A218" s="73" t="s">
        <v>4</v>
      </c>
      <c r="B218" s="389" t="s">
        <v>206</v>
      </c>
      <c r="C218" s="390"/>
      <c r="D218" s="38" t="s">
        <v>47</v>
      </c>
      <c r="E218" s="381">
        <v>11</v>
      </c>
      <c r="F218" s="382"/>
    </row>
    <row r="219" spans="1:6" ht="21.95" customHeight="1" x14ac:dyDescent="0.25">
      <c r="A219" s="171" t="s">
        <v>8</v>
      </c>
      <c r="B219" s="172" t="s">
        <v>9</v>
      </c>
      <c r="C219" s="172" t="s">
        <v>48</v>
      </c>
      <c r="D219" s="172" t="s">
        <v>20</v>
      </c>
      <c r="E219" s="385"/>
      <c r="F219" s="386"/>
    </row>
    <row r="220" spans="1:6" ht="21.95" customHeight="1" x14ac:dyDescent="0.25">
      <c r="A220" s="171">
        <v>1</v>
      </c>
      <c r="B220" s="173" t="s">
        <v>11</v>
      </c>
      <c r="C220" s="34">
        <v>12.5</v>
      </c>
      <c r="D220" s="40" t="str">
        <f>IF(C220&gt;=18,"A1",IF(C220&gt;=16,"A2",IF(C220&gt;=14,"B1",IF(C220&gt;=12,"B2",IF(C220&gt;=10,"C1",IF(C220&gt;=8,"C2",IF(C220&gt;=6.5,"D","E")))))))</f>
        <v>B2</v>
      </c>
      <c r="E220" s="389"/>
      <c r="F220" s="391"/>
    </row>
    <row r="221" spans="1:6" ht="21.95" customHeight="1" x14ac:dyDescent="0.25">
      <c r="A221" s="171">
        <v>2</v>
      </c>
      <c r="B221" s="173" t="s">
        <v>12</v>
      </c>
      <c r="C221" s="34">
        <v>11.5</v>
      </c>
      <c r="D221" s="40" t="str">
        <f t="shared" ref="D221:D225" si="20">IF(C221&gt;=18,"A1",IF(C221&gt;=16,"A2",IF(C221&gt;=14,"B1",IF(C221&gt;=12,"B2",IF(C221&gt;=10,"C1",IF(C221&gt;=8,"C2",IF(C221&gt;=6.5,"D","E")))))))</f>
        <v>C1</v>
      </c>
      <c r="E221" s="387"/>
      <c r="F221" s="388"/>
    </row>
    <row r="222" spans="1:6" ht="21.95" customHeight="1" x14ac:dyDescent="0.25">
      <c r="A222" s="171">
        <v>3</v>
      </c>
      <c r="B222" s="173" t="s">
        <v>13</v>
      </c>
      <c r="C222" s="34">
        <v>14</v>
      </c>
      <c r="D222" s="40" t="str">
        <f t="shared" si="20"/>
        <v>B1</v>
      </c>
      <c r="E222" s="387"/>
      <c r="F222" s="388"/>
    </row>
    <row r="223" spans="1:6" ht="21.95" customHeight="1" x14ac:dyDescent="0.25">
      <c r="A223" s="171">
        <v>4</v>
      </c>
      <c r="B223" s="173" t="s">
        <v>23</v>
      </c>
      <c r="C223" s="34">
        <v>18.5</v>
      </c>
      <c r="D223" s="40" t="str">
        <f t="shared" si="20"/>
        <v>A1</v>
      </c>
      <c r="E223" s="387"/>
      <c r="F223" s="388"/>
    </row>
    <row r="224" spans="1:6" ht="21.95" customHeight="1" x14ac:dyDescent="0.25">
      <c r="A224" s="171">
        <v>5</v>
      </c>
      <c r="B224" s="173" t="s">
        <v>39</v>
      </c>
      <c r="C224" s="52">
        <v>18.5</v>
      </c>
      <c r="D224" s="40" t="str">
        <f t="shared" si="20"/>
        <v>A1</v>
      </c>
      <c r="E224" s="387"/>
      <c r="F224" s="388"/>
    </row>
    <row r="225" spans="1:6" ht="21.95" customHeight="1" x14ac:dyDescent="0.25">
      <c r="A225" s="171">
        <v>6</v>
      </c>
      <c r="B225" s="173" t="s">
        <v>40</v>
      </c>
      <c r="C225" s="29">
        <v>19</v>
      </c>
      <c r="D225" s="40" t="str">
        <f t="shared" si="20"/>
        <v>A1</v>
      </c>
      <c r="E225" s="387"/>
      <c r="F225" s="388"/>
    </row>
    <row r="226" spans="1:6" ht="21.95" customHeight="1" x14ac:dyDescent="0.25">
      <c r="A226" s="71"/>
      <c r="B226" s="38"/>
      <c r="C226" s="172"/>
      <c r="D226" s="38"/>
      <c r="E226" s="387"/>
      <c r="F226" s="388"/>
    </row>
    <row r="227" spans="1:6" ht="21.95" customHeight="1" x14ac:dyDescent="0.25">
      <c r="A227" s="71"/>
      <c r="B227" s="172" t="s">
        <v>10</v>
      </c>
      <c r="C227" s="172">
        <f>SUM(C220:C225)</f>
        <v>94</v>
      </c>
      <c r="D227" s="38"/>
      <c r="E227" s="387"/>
      <c r="F227" s="388"/>
    </row>
    <row r="228" spans="1:6" ht="21.95" customHeight="1" x14ac:dyDescent="0.25">
      <c r="A228" s="71"/>
      <c r="B228" s="41" t="s">
        <v>50</v>
      </c>
      <c r="C228" s="63">
        <f>(C227/120*100)</f>
        <v>78.333333333333329</v>
      </c>
      <c r="D228" s="42" t="str">
        <f t="shared" ref="D228" si="21">IF(C228&gt;=91,"A1",IF(C228&gt;=81,"A2",IF(C228&gt;=71,"B1",IF(C228&gt;=61,"B2",IF(C228&gt;=51,"C1",IF(C228&gt;=41,"C2",IF(C228&gt;=33,"D","E")))))))</f>
        <v>B1</v>
      </c>
      <c r="E228" s="387"/>
      <c r="F228" s="388"/>
    </row>
    <row r="229" spans="1:6" ht="21.95" customHeight="1" x14ac:dyDescent="0.25">
      <c r="A229" s="392" t="s">
        <v>468</v>
      </c>
      <c r="B229" s="394" t="s">
        <v>57</v>
      </c>
      <c r="C229" s="394"/>
      <c r="D229" s="396" t="s">
        <v>49</v>
      </c>
      <c r="E229" s="397"/>
      <c r="F229" s="398"/>
    </row>
    <row r="230" spans="1:6" ht="21.95" customHeight="1" thickBot="1" x14ac:dyDescent="0.3">
      <c r="A230" s="393"/>
      <c r="B230" s="395"/>
      <c r="C230" s="395"/>
      <c r="D230" s="399"/>
      <c r="E230" s="400"/>
      <c r="F230" s="401"/>
    </row>
    <row r="231" spans="1:6" ht="21.95" customHeight="1" thickBot="1" x14ac:dyDescent="0.3"/>
    <row r="232" spans="1:6" ht="21.95" customHeight="1" x14ac:dyDescent="0.25">
      <c r="A232" s="70"/>
      <c r="B232" s="383" t="s">
        <v>0</v>
      </c>
      <c r="C232" s="383"/>
      <c r="D232" s="383"/>
      <c r="E232" s="383"/>
      <c r="F232" s="384"/>
    </row>
    <row r="233" spans="1:6" ht="21.95" customHeight="1" x14ac:dyDescent="0.25">
      <c r="A233" s="71"/>
      <c r="B233" s="381" t="s">
        <v>1</v>
      </c>
      <c r="C233" s="381"/>
      <c r="D233" s="381"/>
      <c r="E233" s="381"/>
      <c r="F233" s="382"/>
    </row>
    <row r="234" spans="1:6" ht="21.95" customHeight="1" x14ac:dyDescent="0.25">
      <c r="A234" s="71"/>
      <c r="B234" s="381" t="s">
        <v>2</v>
      </c>
      <c r="C234" s="381"/>
      <c r="D234" s="381"/>
      <c r="E234" s="381"/>
      <c r="F234" s="382"/>
    </row>
    <row r="235" spans="1:6" ht="21.95" customHeight="1" x14ac:dyDescent="0.25">
      <c r="A235" s="71"/>
      <c r="B235" s="385" t="s">
        <v>374</v>
      </c>
      <c r="C235" s="385"/>
      <c r="D235" s="385"/>
      <c r="E235" s="385"/>
      <c r="F235" s="386"/>
    </row>
    <row r="236" spans="1:6" ht="21.95" customHeight="1" x14ac:dyDescent="0.25">
      <c r="A236" s="71"/>
      <c r="B236" s="381" t="s">
        <v>467</v>
      </c>
      <c r="C236" s="381"/>
      <c r="D236" s="381"/>
      <c r="E236" s="381"/>
      <c r="F236" s="382"/>
    </row>
    <row r="237" spans="1:6" ht="21.95" customHeight="1" x14ac:dyDescent="0.25">
      <c r="A237" s="380" t="s">
        <v>59</v>
      </c>
      <c r="B237" s="381"/>
      <c r="C237" s="381"/>
      <c r="D237" s="381"/>
      <c r="E237" s="381"/>
      <c r="F237" s="382"/>
    </row>
    <row r="238" spans="1:6" ht="21.95" customHeight="1" x14ac:dyDescent="0.25">
      <c r="A238" s="71" t="s">
        <v>3</v>
      </c>
      <c r="B238" s="389" t="s">
        <v>343</v>
      </c>
      <c r="C238" s="390"/>
      <c r="D238" s="72"/>
      <c r="E238" s="381"/>
      <c r="F238" s="382"/>
    </row>
    <row r="239" spans="1:6" ht="21.95" customHeight="1" x14ac:dyDescent="0.25">
      <c r="A239" s="73" t="s">
        <v>4</v>
      </c>
      <c r="B239" s="389" t="s">
        <v>361</v>
      </c>
      <c r="C239" s="390"/>
      <c r="D239" s="38" t="s">
        <v>47</v>
      </c>
      <c r="E239" s="381">
        <v>12</v>
      </c>
      <c r="F239" s="382"/>
    </row>
    <row r="240" spans="1:6" ht="21.95" customHeight="1" x14ac:dyDescent="0.25">
      <c r="A240" s="171" t="s">
        <v>8</v>
      </c>
      <c r="B240" s="172" t="s">
        <v>9</v>
      </c>
      <c r="C240" s="172" t="s">
        <v>48</v>
      </c>
      <c r="D240" s="172" t="s">
        <v>20</v>
      </c>
      <c r="E240" s="385"/>
      <c r="F240" s="386"/>
    </row>
    <row r="241" spans="1:6" ht="21.95" customHeight="1" x14ac:dyDescent="0.25">
      <c r="A241" s="171">
        <v>1</v>
      </c>
      <c r="B241" s="173" t="s">
        <v>11</v>
      </c>
      <c r="C241" s="34">
        <v>14.5</v>
      </c>
      <c r="D241" s="40" t="str">
        <f>IF(C241&gt;=18,"A1",IF(C241&gt;=16,"A2",IF(C241&gt;=14,"B1",IF(C241&gt;=12,"B2",IF(C241&gt;=10,"C1",IF(C241&gt;=8,"C2",IF(C241&gt;=6.5,"D","E")))))))</f>
        <v>B1</v>
      </c>
      <c r="E241" s="389"/>
      <c r="F241" s="391"/>
    </row>
    <row r="242" spans="1:6" ht="21.95" customHeight="1" x14ac:dyDescent="0.25">
      <c r="A242" s="171">
        <v>2</v>
      </c>
      <c r="B242" s="173" t="s">
        <v>12</v>
      </c>
      <c r="C242" s="34">
        <v>14</v>
      </c>
      <c r="D242" s="40" t="str">
        <f t="shared" ref="D242:D246" si="22">IF(C242&gt;=18,"A1",IF(C242&gt;=16,"A2",IF(C242&gt;=14,"B1",IF(C242&gt;=12,"B2",IF(C242&gt;=10,"C1",IF(C242&gt;=8,"C2",IF(C242&gt;=6.5,"D","E")))))))</f>
        <v>B1</v>
      </c>
      <c r="E242" s="387"/>
      <c r="F242" s="388"/>
    </row>
    <row r="243" spans="1:6" ht="21.95" customHeight="1" x14ac:dyDescent="0.25">
      <c r="A243" s="171">
        <v>3</v>
      </c>
      <c r="B243" s="173" t="s">
        <v>13</v>
      </c>
      <c r="C243" s="34">
        <v>14</v>
      </c>
      <c r="D243" s="40" t="str">
        <f t="shared" si="22"/>
        <v>B1</v>
      </c>
      <c r="E243" s="387"/>
      <c r="F243" s="388"/>
    </row>
    <row r="244" spans="1:6" ht="21.95" customHeight="1" x14ac:dyDescent="0.25">
      <c r="A244" s="171">
        <v>4</v>
      </c>
      <c r="B244" s="173" t="s">
        <v>23</v>
      </c>
      <c r="C244" s="34">
        <v>14</v>
      </c>
      <c r="D244" s="40" t="str">
        <f t="shared" si="22"/>
        <v>B1</v>
      </c>
      <c r="E244" s="387"/>
      <c r="F244" s="388"/>
    </row>
    <row r="245" spans="1:6" ht="21.95" customHeight="1" x14ac:dyDescent="0.25">
      <c r="A245" s="171">
        <v>5</v>
      </c>
      <c r="B245" s="173" t="s">
        <v>39</v>
      </c>
      <c r="C245" s="52">
        <v>14</v>
      </c>
      <c r="D245" s="40" t="str">
        <f t="shared" si="22"/>
        <v>B1</v>
      </c>
      <c r="E245" s="387"/>
      <c r="F245" s="388"/>
    </row>
    <row r="246" spans="1:6" ht="21.95" customHeight="1" x14ac:dyDescent="0.25">
      <c r="A246" s="171">
        <v>6</v>
      </c>
      <c r="B246" s="173" t="s">
        <v>40</v>
      </c>
      <c r="C246" s="29">
        <v>18.5</v>
      </c>
      <c r="D246" s="40" t="str">
        <f t="shared" si="22"/>
        <v>A1</v>
      </c>
      <c r="E246" s="387"/>
      <c r="F246" s="388"/>
    </row>
    <row r="247" spans="1:6" ht="21.95" customHeight="1" x14ac:dyDescent="0.25">
      <c r="A247" s="71"/>
      <c r="B247" s="38"/>
      <c r="C247" s="172"/>
      <c r="D247" s="38"/>
      <c r="E247" s="387"/>
      <c r="F247" s="388"/>
    </row>
    <row r="248" spans="1:6" ht="21.95" customHeight="1" x14ac:dyDescent="0.25">
      <c r="A248" s="71"/>
      <c r="B248" s="172" t="s">
        <v>10</v>
      </c>
      <c r="C248" s="172">
        <f>SUM(C241:C246)</f>
        <v>89</v>
      </c>
      <c r="D248" s="38"/>
      <c r="E248" s="387"/>
      <c r="F248" s="388"/>
    </row>
    <row r="249" spans="1:6" ht="21.95" customHeight="1" x14ac:dyDescent="0.25">
      <c r="A249" s="71"/>
      <c r="B249" s="41" t="s">
        <v>50</v>
      </c>
      <c r="C249" s="63">
        <f>(C248/120*100)</f>
        <v>74.166666666666671</v>
      </c>
      <c r="D249" s="42" t="str">
        <f t="shared" ref="D249" si="23">IF(C249&gt;=91,"A1",IF(C249&gt;=81,"A2",IF(C249&gt;=71,"B1",IF(C249&gt;=61,"B2",IF(C249&gt;=51,"C1",IF(C249&gt;=41,"C2",IF(C249&gt;=33,"D","E")))))))</f>
        <v>B1</v>
      </c>
      <c r="E249" s="387"/>
      <c r="F249" s="388"/>
    </row>
    <row r="250" spans="1:6" ht="21.95" customHeight="1" x14ac:dyDescent="0.25">
      <c r="A250" s="392" t="s">
        <v>468</v>
      </c>
      <c r="B250" s="394" t="s">
        <v>57</v>
      </c>
      <c r="C250" s="394"/>
      <c r="D250" s="396" t="s">
        <v>49</v>
      </c>
      <c r="E250" s="397"/>
      <c r="F250" s="398"/>
    </row>
    <row r="251" spans="1:6" ht="21.95" customHeight="1" thickBot="1" x14ac:dyDescent="0.3">
      <c r="A251" s="393"/>
      <c r="B251" s="395"/>
      <c r="C251" s="395"/>
      <c r="D251" s="399"/>
      <c r="E251" s="400"/>
      <c r="F251" s="401"/>
    </row>
    <row r="252" spans="1:6" ht="21.95" customHeight="1" thickBot="1" x14ac:dyDescent="0.3"/>
    <row r="253" spans="1:6" ht="21.95" customHeight="1" x14ac:dyDescent="0.25">
      <c r="A253" s="70"/>
      <c r="B253" s="383" t="s">
        <v>0</v>
      </c>
      <c r="C253" s="383"/>
      <c r="D253" s="383"/>
      <c r="E253" s="383"/>
      <c r="F253" s="384"/>
    </row>
    <row r="254" spans="1:6" ht="21.95" customHeight="1" x14ac:dyDescent="0.25">
      <c r="A254" s="71"/>
      <c r="B254" s="381" t="s">
        <v>1</v>
      </c>
      <c r="C254" s="381"/>
      <c r="D254" s="381"/>
      <c r="E254" s="381"/>
      <c r="F254" s="382"/>
    </row>
    <row r="255" spans="1:6" ht="21.95" customHeight="1" x14ac:dyDescent="0.25">
      <c r="A255" s="71"/>
      <c r="B255" s="381" t="s">
        <v>2</v>
      </c>
      <c r="C255" s="381"/>
      <c r="D255" s="381"/>
      <c r="E255" s="381"/>
      <c r="F255" s="382"/>
    </row>
    <row r="256" spans="1:6" ht="21.95" customHeight="1" x14ac:dyDescent="0.25">
      <c r="A256" s="71"/>
      <c r="B256" s="385" t="s">
        <v>371</v>
      </c>
      <c r="C256" s="385"/>
      <c r="D256" s="385"/>
      <c r="E256" s="385"/>
      <c r="F256" s="386"/>
    </row>
    <row r="257" spans="1:6" ht="21.95" customHeight="1" x14ac:dyDescent="0.25">
      <c r="A257" s="71"/>
      <c r="B257" s="381" t="s">
        <v>467</v>
      </c>
      <c r="C257" s="381"/>
      <c r="D257" s="381"/>
      <c r="E257" s="381"/>
      <c r="F257" s="382"/>
    </row>
    <row r="258" spans="1:6" ht="21.95" customHeight="1" x14ac:dyDescent="0.25">
      <c r="A258" s="380" t="s">
        <v>59</v>
      </c>
      <c r="B258" s="381"/>
      <c r="C258" s="381"/>
      <c r="D258" s="381"/>
      <c r="E258" s="381"/>
      <c r="F258" s="382"/>
    </row>
    <row r="259" spans="1:6" ht="21.95" customHeight="1" x14ac:dyDescent="0.25">
      <c r="A259" s="71" t="s">
        <v>3</v>
      </c>
      <c r="B259" s="389" t="s">
        <v>343</v>
      </c>
      <c r="C259" s="390"/>
      <c r="D259" s="72"/>
      <c r="E259" s="381"/>
      <c r="F259" s="382"/>
    </row>
    <row r="260" spans="1:6" ht="21.95" customHeight="1" x14ac:dyDescent="0.25">
      <c r="A260" s="73" t="s">
        <v>4</v>
      </c>
      <c r="B260" s="389" t="s">
        <v>219</v>
      </c>
      <c r="C260" s="390"/>
      <c r="D260" s="38" t="s">
        <v>47</v>
      </c>
      <c r="E260" s="381">
        <v>13</v>
      </c>
      <c r="F260" s="382"/>
    </row>
    <row r="261" spans="1:6" ht="21.95" customHeight="1" x14ac:dyDescent="0.25">
      <c r="A261" s="171" t="s">
        <v>8</v>
      </c>
      <c r="B261" s="172" t="s">
        <v>9</v>
      </c>
      <c r="C261" s="172" t="s">
        <v>48</v>
      </c>
      <c r="D261" s="172" t="s">
        <v>20</v>
      </c>
      <c r="E261" s="385"/>
      <c r="F261" s="386"/>
    </row>
    <row r="262" spans="1:6" ht="21.95" customHeight="1" x14ac:dyDescent="0.25">
      <c r="A262" s="171">
        <v>1</v>
      </c>
      <c r="B262" s="173" t="s">
        <v>11</v>
      </c>
      <c r="C262" s="36">
        <v>11</v>
      </c>
      <c r="D262" s="40" t="str">
        <f>IF(C262&gt;=18,"A1",IF(C262&gt;=16,"A2",IF(C262&gt;=14,"B1",IF(C262&gt;=12,"B2",IF(C262&gt;=10,"C1",IF(C262&gt;=8,"C2",IF(C262&gt;=6.5,"D","E")))))))</f>
        <v>C1</v>
      </c>
      <c r="E262" s="389"/>
      <c r="F262" s="391"/>
    </row>
    <row r="263" spans="1:6" ht="21.95" customHeight="1" x14ac:dyDescent="0.25">
      <c r="A263" s="171">
        <v>2</v>
      </c>
      <c r="B263" s="173" t="s">
        <v>12</v>
      </c>
      <c r="C263" s="36">
        <v>10.5</v>
      </c>
      <c r="D263" s="40" t="str">
        <f t="shared" ref="D263:D267" si="24">IF(C263&gt;=18,"A1",IF(C263&gt;=16,"A2",IF(C263&gt;=14,"B1",IF(C263&gt;=12,"B2",IF(C263&gt;=10,"C1",IF(C263&gt;=8,"C2",IF(C263&gt;=6.5,"D","E")))))))</f>
        <v>C1</v>
      </c>
      <c r="E263" s="387"/>
      <c r="F263" s="388"/>
    </row>
    <row r="264" spans="1:6" ht="21.95" customHeight="1" x14ac:dyDescent="0.25">
      <c r="A264" s="171">
        <v>3</v>
      </c>
      <c r="B264" s="173" t="s">
        <v>13</v>
      </c>
      <c r="C264" s="36">
        <v>3.5</v>
      </c>
      <c r="D264" s="40" t="str">
        <f t="shared" si="24"/>
        <v>E</v>
      </c>
      <c r="E264" s="387"/>
      <c r="F264" s="388"/>
    </row>
    <row r="265" spans="1:6" ht="21.95" customHeight="1" x14ac:dyDescent="0.25">
      <c r="A265" s="171">
        <v>4</v>
      </c>
      <c r="B265" s="173" t="s">
        <v>23</v>
      </c>
      <c r="C265" s="36">
        <v>11.5</v>
      </c>
      <c r="D265" s="40" t="str">
        <f t="shared" si="24"/>
        <v>C1</v>
      </c>
      <c r="E265" s="387"/>
      <c r="F265" s="388"/>
    </row>
    <row r="266" spans="1:6" ht="21.95" customHeight="1" x14ac:dyDescent="0.25">
      <c r="A266" s="171">
        <v>5</v>
      </c>
      <c r="B266" s="173" t="s">
        <v>39</v>
      </c>
      <c r="C266" s="174">
        <v>8.5</v>
      </c>
      <c r="D266" s="40" t="str">
        <f t="shared" si="24"/>
        <v>C2</v>
      </c>
      <c r="E266" s="387"/>
      <c r="F266" s="388"/>
    </row>
    <row r="267" spans="1:6" ht="21.95" customHeight="1" x14ac:dyDescent="0.25">
      <c r="A267" s="171">
        <v>6</v>
      </c>
      <c r="B267" s="173" t="s">
        <v>40</v>
      </c>
      <c r="C267" s="44">
        <v>12</v>
      </c>
      <c r="D267" s="40" t="str">
        <f t="shared" si="24"/>
        <v>B2</v>
      </c>
      <c r="E267" s="387"/>
      <c r="F267" s="388"/>
    </row>
    <row r="268" spans="1:6" ht="21.95" customHeight="1" x14ac:dyDescent="0.25">
      <c r="A268" s="71"/>
      <c r="B268" s="38"/>
      <c r="C268" s="172"/>
      <c r="D268" s="38"/>
      <c r="E268" s="387"/>
      <c r="F268" s="388"/>
    </row>
    <row r="269" spans="1:6" ht="21.95" customHeight="1" x14ac:dyDescent="0.25">
      <c r="A269" s="71"/>
      <c r="B269" s="172" t="s">
        <v>10</v>
      </c>
      <c r="C269" s="172">
        <f>SUM(C262:C267)</f>
        <v>57</v>
      </c>
      <c r="D269" s="38"/>
      <c r="E269" s="387"/>
      <c r="F269" s="388"/>
    </row>
    <row r="270" spans="1:6" ht="21.95" customHeight="1" x14ac:dyDescent="0.25">
      <c r="A270" s="71"/>
      <c r="B270" s="41" t="s">
        <v>50</v>
      </c>
      <c r="C270" s="42">
        <f>(C269/120*100)</f>
        <v>47.5</v>
      </c>
      <c r="D270" s="42" t="str">
        <f t="shared" ref="D270" si="25">IF(C270&gt;=91,"A1",IF(C270&gt;=81,"A2",IF(C270&gt;=71,"B1",IF(C270&gt;=61,"B2",IF(C270&gt;=51,"C1",IF(C270&gt;=41,"C2",IF(C270&gt;=33,"D","E")))))))</f>
        <v>C2</v>
      </c>
      <c r="E270" s="387"/>
      <c r="F270" s="388"/>
    </row>
    <row r="271" spans="1:6" ht="21.95" customHeight="1" x14ac:dyDescent="0.25">
      <c r="A271" s="392" t="s">
        <v>468</v>
      </c>
      <c r="B271" s="394" t="s">
        <v>57</v>
      </c>
      <c r="C271" s="394"/>
      <c r="D271" s="396" t="s">
        <v>49</v>
      </c>
      <c r="E271" s="397"/>
      <c r="F271" s="398"/>
    </row>
    <row r="272" spans="1:6" ht="21.95" customHeight="1" thickBot="1" x14ac:dyDescent="0.3">
      <c r="A272" s="393"/>
      <c r="B272" s="395"/>
      <c r="C272" s="395"/>
      <c r="D272" s="399"/>
      <c r="E272" s="400"/>
      <c r="F272" s="401"/>
    </row>
    <row r="273" spans="1:6" ht="21.95" customHeight="1" thickBot="1" x14ac:dyDescent="0.3"/>
    <row r="274" spans="1:6" ht="21.95" customHeight="1" x14ac:dyDescent="0.25">
      <c r="A274" s="70"/>
      <c r="B274" s="383" t="s">
        <v>0</v>
      </c>
      <c r="C274" s="383"/>
      <c r="D274" s="383"/>
      <c r="E274" s="383"/>
      <c r="F274" s="384"/>
    </row>
    <row r="275" spans="1:6" ht="21.95" customHeight="1" x14ac:dyDescent="0.25">
      <c r="A275" s="71"/>
      <c r="B275" s="381" t="s">
        <v>1</v>
      </c>
      <c r="C275" s="381"/>
      <c r="D275" s="381"/>
      <c r="E275" s="381"/>
      <c r="F275" s="382"/>
    </row>
    <row r="276" spans="1:6" ht="21.95" customHeight="1" x14ac:dyDescent="0.25">
      <c r="A276" s="71"/>
      <c r="B276" s="381" t="s">
        <v>2</v>
      </c>
      <c r="C276" s="381"/>
      <c r="D276" s="381"/>
      <c r="E276" s="381"/>
      <c r="F276" s="382"/>
    </row>
    <row r="277" spans="1:6" ht="21.95" customHeight="1" x14ac:dyDescent="0.25">
      <c r="A277" s="71"/>
      <c r="B277" s="385" t="s">
        <v>371</v>
      </c>
      <c r="C277" s="385"/>
      <c r="D277" s="385"/>
      <c r="E277" s="385"/>
      <c r="F277" s="386"/>
    </row>
    <row r="278" spans="1:6" ht="21.95" customHeight="1" x14ac:dyDescent="0.25">
      <c r="A278" s="71"/>
      <c r="B278" s="381" t="s">
        <v>467</v>
      </c>
      <c r="C278" s="381"/>
      <c r="D278" s="381"/>
      <c r="E278" s="381"/>
      <c r="F278" s="382"/>
    </row>
    <row r="279" spans="1:6" ht="21.95" customHeight="1" x14ac:dyDescent="0.25">
      <c r="A279" s="380" t="s">
        <v>59</v>
      </c>
      <c r="B279" s="381"/>
      <c r="C279" s="381"/>
      <c r="D279" s="381"/>
      <c r="E279" s="381"/>
      <c r="F279" s="382"/>
    </row>
    <row r="280" spans="1:6" ht="21.95" customHeight="1" x14ac:dyDescent="0.25">
      <c r="A280" s="71" t="s">
        <v>3</v>
      </c>
      <c r="B280" s="389" t="s">
        <v>343</v>
      </c>
      <c r="C280" s="390"/>
      <c r="D280" s="72"/>
      <c r="E280" s="381"/>
      <c r="F280" s="382"/>
    </row>
    <row r="281" spans="1:6" ht="21.95" customHeight="1" x14ac:dyDescent="0.25">
      <c r="A281" s="73" t="s">
        <v>4</v>
      </c>
      <c r="B281" s="389" t="s">
        <v>227</v>
      </c>
      <c r="C281" s="390"/>
      <c r="D281" s="38" t="s">
        <v>47</v>
      </c>
      <c r="E281" s="381">
        <v>14</v>
      </c>
      <c r="F281" s="382"/>
    </row>
    <row r="282" spans="1:6" ht="21.95" customHeight="1" x14ac:dyDescent="0.25">
      <c r="A282" s="171" t="s">
        <v>8</v>
      </c>
      <c r="B282" s="172" t="s">
        <v>9</v>
      </c>
      <c r="C282" s="172" t="s">
        <v>48</v>
      </c>
      <c r="D282" s="172" t="s">
        <v>20</v>
      </c>
      <c r="E282" s="385"/>
      <c r="F282" s="386"/>
    </row>
    <row r="283" spans="1:6" ht="21.95" customHeight="1" x14ac:dyDescent="0.25">
      <c r="A283" s="171">
        <v>1</v>
      </c>
      <c r="B283" s="173" t="s">
        <v>11</v>
      </c>
      <c r="C283" s="34">
        <v>16</v>
      </c>
      <c r="D283" s="40" t="str">
        <f>IF(C283&gt;=18,"A1",IF(C283&gt;=16,"A2",IF(C283&gt;=14,"B1",IF(C283&gt;=12,"B2",IF(C283&gt;=10,"C1",IF(C283&gt;=8,"C2",IF(C283&gt;=6.5,"D","E")))))))</f>
        <v>A2</v>
      </c>
      <c r="E283" s="389"/>
      <c r="F283" s="391"/>
    </row>
    <row r="284" spans="1:6" ht="21.95" customHeight="1" x14ac:dyDescent="0.25">
      <c r="A284" s="171">
        <v>2</v>
      </c>
      <c r="B284" s="173" t="s">
        <v>12</v>
      </c>
      <c r="C284" s="34">
        <v>16.5</v>
      </c>
      <c r="D284" s="40" t="str">
        <f t="shared" ref="D284:D288" si="26">IF(C284&gt;=18,"A1",IF(C284&gt;=16,"A2",IF(C284&gt;=14,"B1",IF(C284&gt;=12,"B2",IF(C284&gt;=10,"C1",IF(C284&gt;=8,"C2",IF(C284&gt;=6.5,"D","E")))))))</f>
        <v>A2</v>
      </c>
      <c r="E284" s="387"/>
      <c r="F284" s="388"/>
    </row>
    <row r="285" spans="1:6" ht="21.95" customHeight="1" x14ac:dyDescent="0.25">
      <c r="A285" s="171">
        <v>3</v>
      </c>
      <c r="B285" s="173" t="s">
        <v>13</v>
      </c>
      <c r="C285" s="34">
        <v>13.5</v>
      </c>
      <c r="D285" s="40" t="str">
        <f t="shared" si="26"/>
        <v>B2</v>
      </c>
      <c r="E285" s="387"/>
      <c r="F285" s="388"/>
    </row>
    <row r="286" spans="1:6" ht="21.95" customHeight="1" x14ac:dyDescent="0.25">
      <c r="A286" s="171">
        <v>4</v>
      </c>
      <c r="B286" s="173" t="s">
        <v>23</v>
      </c>
      <c r="C286" s="34">
        <v>14.5</v>
      </c>
      <c r="D286" s="40" t="str">
        <f t="shared" si="26"/>
        <v>B1</v>
      </c>
      <c r="E286" s="387"/>
      <c r="F286" s="388"/>
    </row>
    <row r="287" spans="1:6" ht="21.95" customHeight="1" x14ac:dyDescent="0.25">
      <c r="A287" s="171">
        <v>5</v>
      </c>
      <c r="B287" s="173" t="s">
        <v>39</v>
      </c>
      <c r="C287" s="52">
        <v>14</v>
      </c>
      <c r="D287" s="40" t="str">
        <f t="shared" si="26"/>
        <v>B1</v>
      </c>
      <c r="E287" s="387"/>
      <c r="F287" s="388"/>
    </row>
    <row r="288" spans="1:6" ht="21.95" customHeight="1" x14ac:dyDescent="0.25">
      <c r="A288" s="171">
        <v>6</v>
      </c>
      <c r="B288" s="173" t="s">
        <v>40</v>
      </c>
      <c r="C288" s="29">
        <v>19</v>
      </c>
      <c r="D288" s="40" t="str">
        <f t="shared" si="26"/>
        <v>A1</v>
      </c>
      <c r="E288" s="387"/>
      <c r="F288" s="388"/>
    </row>
    <row r="289" spans="1:6" ht="21.95" customHeight="1" x14ac:dyDescent="0.25">
      <c r="A289" s="71"/>
      <c r="B289" s="38"/>
      <c r="C289" s="172"/>
      <c r="D289" s="38"/>
      <c r="E289" s="387"/>
      <c r="F289" s="388"/>
    </row>
    <row r="290" spans="1:6" ht="21.95" customHeight="1" x14ac:dyDescent="0.25">
      <c r="A290" s="71"/>
      <c r="B290" s="172" t="s">
        <v>10</v>
      </c>
      <c r="C290" s="172">
        <f>SUM(C283:C288)</f>
        <v>93.5</v>
      </c>
      <c r="D290" s="38"/>
      <c r="E290" s="387"/>
      <c r="F290" s="388"/>
    </row>
    <row r="291" spans="1:6" ht="21.95" customHeight="1" x14ac:dyDescent="0.25">
      <c r="A291" s="71"/>
      <c r="B291" s="41" t="s">
        <v>50</v>
      </c>
      <c r="C291" s="63">
        <f>(C290/120*100)</f>
        <v>77.916666666666671</v>
      </c>
      <c r="D291" s="42" t="str">
        <f t="shared" ref="D291" si="27">IF(C291&gt;=91,"A1",IF(C291&gt;=81,"A2",IF(C291&gt;=71,"B1",IF(C291&gt;=61,"B2",IF(C291&gt;=51,"C1",IF(C291&gt;=41,"C2",IF(C291&gt;=33,"D","E")))))))</f>
        <v>B1</v>
      </c>
      <c r="E291" s="387"/>
      <c r="F291" s="388"/>
    </row>
    <row r="292" spans="1:6" ht="21.95" customHeight="1" x14ac:dyDescent="0.25">
      <c r="A292" s="392" t="s">
        <v>468</v>
      </c>
      <c r="B292" s="394" t="s">
        <v>57</v>
      </c>
      <c r="C292" s="394"/>
      <c r="D292" s="396" t="s">
        <v>49</v>
      </c>
      <c r="E292" s="397"/>
      <c r="F292" s="398"/>
    </row>
    <row r="293" spans="1:6" ht="21.95" customHeight="1" thickBot="1" x14ac:dyDescent="0.3">
      <c r="A293" s="393"/>
      <c r="B293" s="395"/>
      <c r="C293" s="395"/>
      <c r="D293" s="399"/>
      <c r="E293" s="400"/>
      <c r="F293" s="401"/>
    </row>
    <row r="294" spans="1:6" ht="21.95" customHeight="1" thickBot="1" x14ac:dyDescent="0.3"/>
    <row r="295" spans="1:6" ht="21.95" customHeight="1" x14ac:dyDescent="0.25">
      <c r="A295" s="70"/>
      <c r="B295" s="383" t="s">
        <v>0</v>
      </c>
      <c r="C295" s="383"/>
      <c r="D295" s="383"/>
      <c r="E295" s="383"/>
      <c r="F295" s="384"/>
    </row>
    <row r="296" spans="1:6" ht="21.95" customHeight="1" x14ac:dyDescent="0.25">
      <c r="A296" s="71"/>
      <c r="B296" s="381" t="s">
        <v>1</v>
      </c>
      <c r="C296" s="381"/>
      <c r="D296" s="381"/>
      <c r="E296" s="381"/>
      <c r="F296" s="382"/>
    </row>
    <row r="297" spans="1:6" ht="21.95" customHeight="1" x14ac:dyDescent="0.25">
      <c r="A297" s="71"/>
      <c r="B297" s="381" t="s">
        <v>2</v>
      </c>
      <c r="C297" s="381"/>
      <c r="D297" s="381"/>
      <c r="E297" s="381"/>
      <c r="F297" s="382"/>
    </row>
    <row r="298" spans="1:6" ht="21.95" customHeight="1" x14ac:dyDescent="0.25">
      <c r="A298" s="71"/>
      <c r="B298" s="385" t="s">
        <v>370</v>
      </c>
      <c r="C298" s="385"/>
      <c r="D298" s="385"/>
      <c r="E298" s="385"/>
      <c r="F298" s="386"/>
    </row>
    <row r="299" spans="1:6" ht="21.95" customHeight="1" x14ac:dyDescent="0.25">
      <c r="A299" s="71"/>
      <c r="B299" s="381" t="s">
        <v>467</v>
      </c>
      <c r="C299" s="381"/>
      <c r="D299" s="381"/>
      <c r="E299" s="381"/>
      <c r="F299" s="382"/>
    </row>
    <row r="300" spans="1:6" ht="21.95" customHeight="1" x14ac:dyDescent="0.25">
      <c r="A300" s="380" t="s">
        <v>59</v>
      </c>
      <c r="B300" s="381"/>
      <c r="C300" s="381"/>
      <c r="D300" s="381"/>
      <c r="E300" s="381"/>
      <c r="F300" s="382"/>
    </row>
    <row r="301" spans="1:6" ht="21.95" customHeight="1" x14ac:dyDescent="0.25">
      <c r="A301" s="71" t="s">
        <v>3</v>
      </c>
      <c r="B301" s="389" t="s">
        <v>343</v>
      </c>
      <c r="C301" s="390"/>
      <c r="D301" s="72"/>
      <c r="E301" s="381"/>
      <c r="F301" s="382"/>
    </row>
    <row r="302" spans="1:6" ht="21.95" customHeight="1" x14ac:dyDescent="0.25">
      <c r="A302" s="73" t="s">
        <v>4</v>
      </c>
      <c r="B302" s="389" t="s">
        <v>234</v>
      </c>
      <c r="C302" s="390"/>
      <c r="D302" s="38" t="s">
        <v>47</v>
      </c>
      <c r="E302" s="381">
        <v>15</v>
      </c>
      <c r="F302" s="382"/>
    </row>
    <row r="303" spans="1:6" ht="21.95" customHeight="1" x14ac:dyDescent="0.25">
      <c r="A303" s="171" t="s">
        <v>8</v>
      </c>
      <c r="B303" s="172" t="s">
        <v>9</v>
      </c>
      <c r="C303" s="172" t="s">
        <v>48</v>
      </c>
      <c r="D303" s="172" t="s">
        <v>20</v>
      </c>
      <c r="E303" s="385"/>
      <c r="F303" s="386"/>
    </row>
    <row r="304" spans="1:6" ht="21.95" customHeight="1" x14ac:dyDescent="0.25">
      <c r="A304" s="171">
        <v>1</v>
      </c>
      <c r="B304" s="173" t="s">
        <v>11</v>
      </c>
      <c r="C304" s="34">
        <v>15</v>
      </c>
      <c r="D304" s="40" t="str">
        <f>IF(C304&gt;=18,"A1",IF(C304&gt;=16,"A2",IF(C304&gt;=14,"B1",IF(C304&gt;=12,"B2",IF(C304&gt;=10,"C1",IF(C304&gt;=8,"C2",IF(C304&gt;=6.5,"D","E")))))))</f>
        <v>B1</v>
      </c>
      <c r="E304" s="389"/>
      <c r="F304" s="391"/>
    </row>
    <row r="305" spans="1:6" ht="21.95" customHeight="1" x14ac:dyDescent="0.25">
      <c r="A305" s="171">
        <v>2</v>
      </c>
      <c r="B305" s="173" t="s">
        <v>12</v>
      </c>
      <c r="C305" s="34">
        <v>13</v>
      </c>
      <c r="D305" s="40" t="str">
        <f t="shared" ref="D305:D309" si="28">IF(C305&gt;=18,"A1",IF(C305&gt;=16,"A2",IF(C305&gt;=14,"B1",IF(C305&gt;=12,"B2",IF(C305&gt;=10,"C1",IF(C305&gt;=8,"C2",IF(C305&gt;=6.5,"D","E")))))))</f>
        <v>B2</v>
      </c>
      <c r="E305" s="387"/>
      <c r="F305" s="388"/>
    </row>
    <row r="306" spans="1:6" ht="21.95" customHeight="1" x14ac:dyDescent="0.25">
      <c r="A306" s="171">
        <v>3</v>
      </c>
      <c r="B306" s="173" t="s">
        <v>13</v>
      </c>
      <c r="C306" s="34">
        <v>15</v>
      </c>
      <c r="D306" s="40" t="str">
        <f t="shared" si="28"/>
        <v>B1</v>
      </c>
      <c r="E306" s="387"/>
      <c r="F306" s="388"/>
    </row>
    <row r="307" spans="1:6" ht="21.95" customHeight="1" x14ac:dyDescent="0.25">
      <c r="A307" s="171">
        <v>4</v>
      </c>
      <c r="B307" s="173" t="s">
        <v>23</v>
      </c>
      <c r="C307" s="34">
        <v>16</v>
      </c>
      <c r="D307" s="40" t="str">
        <f t="shared" si="28"/>
        <v>A2</v>
      </c>
      <c r="E307" s="387"/>
      <c r="F307" s="388"/>
    </row>
    <row r="308" spans="1:6" ht="21.95" customHeight="1" x14ac:dyDescent="0.25">
      <c r="A308" s="171">
        <v>5</v>
      </c>
      <c r="B308" s="173" t="s">
        <v>39</v>
      </c>
      <c r="C308" s="52">
        <v>17</v>
      </c>
      <c r="D308" s="40" t="str">
        <f t="shared" si="28"/>
        <v>A2</v>
      </c>
      <c r="E308" s="387"/>
      <c r="F308" s="388"/>
    </row>
    <row r="309" spans="1:6" ht="21.95" customHeight="1" x14ac:dyDescent="0.25">
      <c r="A309" s="171">
        <v>6</v>
      </c>
      <c r="B309" s="173" t="s">
        <v>40</v>
      </c>
      <c r="C309" s="29">
        <v>17.5</v>
      </c>
      <c r="D309" s="40" t="str">
        <f t="shared" si="28"/>
        <v>A2</v>
      </c>
      <c r="E309" s="387"/>
      <c r="F309" s="388"/>
    </row>
    <row r="310" spans="1:6" ht="21.95" customHeight="1" x14ac:dyDescent="0.25">
      <c r="A310" s="71"/>
      <c r="B310" s="38"/>
      <c r="C310" s="172"/>
      <c r="D310" s="38"/>
      <c r="E310" s="387"/>
      <c r="F310" s="388"/>
    </row>
    <row r="311" spans="1:6" ht="21.95" customHeight="1" x14ac:dyDescent="0.25">
      <c r="A311" s="71"/>
      <c r="B311" s="172" t="s">
        <v>10</v>
      </c>
      <c r="C311" s="172">
        <f>SUM(C304:C309)</f>
        <v>93.5</v>
      </c>
      <c r="D311" s="38"/>
      <c r="E311" s="387"/>
      <c r="F311" s="388"/>
    </row>
    <row r="312" spans="1:6" ht="21.95" customHeight="1" x14ac:dyDescent="0.25">
      <c r="A312" s="71"/>
      <c r="B312" s="41" t="s">
        <v>50</v>
      </c>
      <c r="C312" s="63">
        <f>(C311/120*100)</f>
        <v>77.916666666666671</v>
      </c>
      <c r="D312" s="42" t="str">
        <f t="shared" ref="D312" si="29">IF(C312&gt;=91,"A1",IF(C312&gt;=81,"A2",IF(C312&gt;=71,"B1",IF(C312&gt;=61,"B2",IF(C312&gt;=51,"C1",IF(C312&gt;=41,"C2",IF(C312&gt;=33,"D","E")))))))</f>
        <v>B1</v>
      </c>
      <c r="E312" s="387"/>
      <c r="F312" s="388"/>
    </row>
    <row r="313" spans="1:6" ht="21.95" customHeight="1" x14ac:dyDescent="0.25">
      <c r="A313" s="392" t="s">
        <v>468</v>
      </c>
      <c r="B313" s="394" t="s">
        <v>57</v>
      </c>
      <c r="C313" s="394"/>
      <c r="D313" s="396" t="s">
        <v>49</v>
      </c>
      <c r="E313" s="397"/>
      <c r="F313" s="398"/>
    </row>
    <row r="314" spans="1:6" ht="21.95" customHeight="1" thickBot="1" x14ac:dyDescent="0.3">
      <c r="A314" s="393"/>
      <c r="B314" s="395"/>
      <c r="C314" s="395"/>
      <c r="D314" s="399"/>
      <c r="E314" s="400"/>
      <c r="F314" s="401"/>
    </row>
    <row r="315" spans="1:6" ht="21.95" customHeight="1" thickBot="1" x14ac:dyDescent="0.3">
      <c r="A315" s="76"/>
      <c r="B315" s="77"/>
      <c r="C315" s="77"/>
      <c r="D315" s="77"/>
      <c r="E315" s="77"/>
      <c r="F315" s="78"/>
    </row>
    <row r="316" spans="1:6" ht="21.95" customHeight="1" x14ac:dyDescent="0.25">
      <c r="A316" s="70"/>
      <c r="B316" s="383" t="s">
        <v>0</v>
      </c>
      <c r="C316" s="383"/>
      <c r="D316" s="383"/>
      <c r="E316" s="383"/>
      <c r="F316" s="384"/>
    </row>
    <row r="317" spans="1:6" ht="21.95" customHeight="1" x14ac:dyDescent="0.25">
      <c r="A317" s="71"/>
      <c r="B317" s="381" t="s">
        <v>1</v>
      </c>
      <c r="C317" s="381"/>
      <c r="D317" s="381"/>
      <c r="E317" s="381"/>
      <c r="F317" s="382"/>
    </row>
    <row r="318" spans="1:6" ht="21.95" customHeight="1" x14ac:dyDescent="0.25">
      <c r="A318" s="71"/>
      <c r="B318" s="381" t="s">
        <v>2</v>
      </c>
      <c r="C318" s="381"/>
      <c r="D318" s="381"/>
      <c r="E318" s="381"/>
      <c r="F318" s="382"/>
    </row>
    <row r="319" spans="1:6" ht="21.95" customHeight="1" x14ac:dyDescent="0.25">
      <c r="A319" s="71"/>
      <c r="B319" s="385" t="s">
        <v>371</v>
      </c>
      <c r="C319" s="385"/>
      <c r="D319" s="385"/>
      <c r="E319" s="385"/>
      <c r="F319" s="386"/>
    </row>
    <row r="320" spans="1:6" ht="21.95" customHeight="1" x14ac:dyDescent="0.25">
      <c r="A320" s="71"/>
      <c r="B320" s="381" t="s">
        <v>467</v>
      </c>
      <c r="C320" s="381"/>
      <c r="D320" s="381"/>
      <c r="E320" s="381"/>
      <c r="F320" s="382"/>
    </row>
    <row r="321" spans="1:6" ht="21.95" customHeight="1" x14ac:dyDescent="0.25">
      <c r="A321" s="380" t="s">
        <v>59</v>
      </c>
      <c r="B321" s="381"/>
      <c r="C321" s="381"/>
      <c r="D321" s="381"/>
      <c r="E321" s="381"/>
      <c r="F321" s="382"/>
    </row>
    <row r="322" spans="1:6" ht="21.95" customHeight="1" x14ac:dyDescent="0.25">
      <c r="A322" s="71" t="s">
        <v>3</v>
      </c>
      <c r="B322" s="389" t="s">
        <v>343</v>
      </c>
      <c r="C322" s="390"/>
      <c r="D322" s="72"/>
      <c r="E322" s="381"/>
      <c r="F322" s="382"/>
    </row>
    <row r="323" spans="1:6" ht="21.95" customHeight="1" x14ac:dyDescent="0.25">
      <c r="A323" s="73" t="s">
        <v>4</v>
      </c>
      <c r="B323" s="389" t="s">
        <v>241</v>
      </c>
      <c r="C323" s="390"/>
      <c r="D323" s="38" t="s">
        <v>47</v>
      </c>
      <c r="E323" s="381">
        <v>16</v>
      </c>
      <c r="F323" s="382"/>
    </row>
    <row r="324" spans="1:6" ht="21.95" customHeight="1" x14ac:dyDescent="0.25">
      <c r="A324" s="171" t="s">
        <v>8</v>
      </c>
      <c r="B324" s="172" t="s">
        <v>9</v>
      </c>
      <c r="C324" s="172" t="s">
        <v>48</v>
      </c>
      <c r="D324" s="172" t="s">
        <v>20</v>
      </c>
      <c r="E324" s="385"/>
      <c r="F324" s="386"/>
    </row>
    <row r="325" spans="1:6" ht="21.95" customHeight="1" x14ac:dyDescent="0.25">
      <c r="A325" s="171">
        <v>1</v>
      </c>
      <c r="B325" s="173" t="s">
        <v>11</v>
      </c>
      <c r="C325" s="34">
        <v>17.5</v>
      </c>
      <c r="D325" s="40" t="str">
        <f>IF(C325&gt;=18,"A1",IF(C325&gt;=16,"A2",IF(C325&gt;=14,"B1",IF(C325&gt;=12,"B2",IF(C325&gt;=10,"C1",IF(C325&gt;=8,"C2",IF(C325&gt;=6.5,"D","E")))))))</f>
        <v>A2</v>
      </c>
      <c r="E325" s="389"/>
      <c r="F325" s="391"/>
    </row>
    <row r="326" spans="1:6" ht="21.95" customHeight="1" x14ac:dyDescent="0.25">
      <c r="A326" s="171">
        <v>2</v>
      </c>
      <c r="B326" s="173" t="s">
        <v>12</v>
      </c>
      <c r="C326" s="34">
        <v>16.5</v>
      </c>
      <c r="D326" s="40" t="str">
        <f t="shared" ref="D326:D330" si="30">IF(C326&gt;=18,"A1",IF(C326&gt;=16,"A2",IF(C326&gt;=14,"B1",IF(C326&gt;=12,"B2",IF(C326&gt;=10,"C1",IF(C326&gt;=8,"C2",IF(C326&gt;=6.5,"D","E")))))))</f>
        <v>A2</v>
      </c>
      <c r="E326" s="387"/>
      <c r="F326" s="388"/>
    </row>
    <row r="327" spans="1:6" ht="21.95" customHeight="1" x14ac:dyDescent="0.25">
      <c r="A327" s="171">
        <v>3</v>
      </c>
      <c r="B327" s="173" t="s">
        <v>13</v>
      </c>
      <c r="C327" s="34">
        <v>8</v>
      </c>
      <c r="D327" s="40" t="str">
        <f t="shared" si="30"/>
        <v>C2</v>
      </c>
      <c r="E327" s="387"/>
      <c r="F327" s="388"/>
    </row>
    <row r="328" spans="1:6" ht="21.95" customHeight="1" x14ac:dyDescent="0.25">
      <c r="A328" s="171">
        <v>4</v>
      </c>
      <c r="B328" s="173" t="s">
        <v>23</v>
      </c>
      <c r="C328" s="34">
        <v>10.5</v>
      </c>
      <c r="D328" s="40" t="str">
        <f t="shared" si="30"/>
        <v>C1</v>
      </c>
      <c r="E328" s="387"/>
      <c r="F328" s="388"/>
    </row>
    <row r="329" spans="1:6" ht="21.95" customHeight="1" x14ac:dyDescent="0.25">
      <c r="A329" s="171">
        <v>5</v>
      </c>
      <c r="B329" s="173" t="s">
        <v>39</v>
      </c>
      <c r="C329" s="52">
        <v>18</v>
      </c>
      <c r="D329" s="40" t="str">
        <f t="shared" si="30"/>
        <v>A1</v>
      </c>
      <c r="E329" s="387"/>
      <c r="F329" s="388"/>
    </row>
    <row r="330" spans="1:6" ht="21.95" customHeight="1" x14ac:dyDescent="0.25">
      <c r="A330" s="171">
        <v>6</v>
      </c>
      <c r="B330" s="173" t="s">
        <v>40</v>
      </c>
      <c r="C330" s="29">
        <v>16.5</v>
      </c>
      <c r="D330" s="40" t="str">
        <f t="shared" si="30"/>
        <v>A2</v>
      </c>
      <c r="E330" s="387"/>
      <c r="F330" s="388"/>
    </row>
    <row r="331" spans="1:6" ht="21.95" customHeight="1" x14ac:dyDescent="0.25">
      <c r="A331" s="71"/>
      <c r="B331" s="38"/>
      <c r="C331" s="172"/>
      <c r="D331" s="38"/>
      <c r="E331" s="387"/>
      <c r="F331" s="388"/>
    </row>
    <row r="332" spans="1:6" ht="21.95" customHeight="1" x14ac:dyDescent="0.25">
      <c r="A332" s="71"/>
      <c r="B332" s="172" t="s">
        <v>10</v>
      </c>
      <c r="C332" s="172">
        <f>SUM(C325:C330)</f>
        <v>87</v>
      </c>
      <c r="D332" s="38"/>
      <c r="E332" s="387"/>
      <c r="F332" s="388"/>
    </row>
    <row r="333" spans="1:6" ht="21.95" customHeight="1" x14ac:dyDescent="0.25">
      <c r="A333" s="71"/>
      <c r="B333" s="41" t="s">
        <v>50</v>
      </c>
      <c r="C333" s="63">
        <f>(C332/120*100)</f>
        <v>72.5</v>
      </c>
      <c r="D333" s="42" t="str">
        <f t="shared" ref="D333" si="31">IF(C333&gt;=91,"A1",IF(C333&gt;=81,"A2",IF(C333&gt;=71,"B1",IF(C333&gt;=61,"B2",IF(C333&gt;=51,"C1",IF(C333&gt;=41,"C2",IF(C333&gt;=33,"D","E")))))))</f>
        <v>B1</v>
      </c>
      <c r="E333" s="387"/>
      <c r="F333" s="388"/>
    </row>
    <row r="334" spans="1:6" ht="21.95" customHeight="1" x14ac:dyDescent="0.25">
      <c r="A334" s="392" t="s">
        <v>468</v>
      </c>
      <c r="B334" s="394" t="s">
        <v>57</v>
      </c>
      <c r="C334" s="394"/>
      <c r="D334" s="396" t="s">
        <v>49</v>
      </c>
      <c r="E334" s="397"/>
      <c r="F334" s="398"/>
    </row>
    <row r="335" spans="1:6" ht="21.95" customHeight="1" thickBot="1" x14ac:dyDescent="0.3">
      <c r="A335" s="393"/>
      <c r="B335" s="395"/>
      <c r="C335" s="395"/>
      <c r="D335" s="399"/>
      <c r="E335" s="400"/>
      <c r="F335" s="401"/>
    </row>
    <row r="336" spans="1:6" ht="21.95" customHeight="1" thickBot="1" x14ac:dyDescent="0.3">
      <c r="A336" s="76"/>
      <c r="B336" s="77"/>
      <c r="C336" s="77"/>
      <c r="D336" s="77"/>
      <c r="E336" s="77"/>
      <c r="F336" s="78"/>
    </row>
    <row r="337" spans="1:6" ht="21.95" customHeight="1" x14ac:dyDescent="0.25">
      <c r="A337" s="70"/>
      <c r="B337" s="383" t="s">
        <v>0</v>
      </c>
      <c r="C337" s="383"/>
      <c r="D337" s="383"/>
      <c r="E337" s="383"/>
      <c r="F337" s="384"/>
    </row>
    <row r="338" spans="1:6" ht="21.95" customHeight="1" x14ac:dyDescent="0.25">
      <c r="A338" s="71"/>
      <c r="B338" s="381" t="s">
        <v>1</v>
      </c>
      <c r="C338" s="381"/>
      <c r="D338" s="381"/>
      <c r="E338" s="381"/>
      <c r="F338" s="382"/>
    </row>
    <row r="339" spans="1:6" ht="21.95" customHeight="1" x14ac:dyDescent="0.25">
      <c r="A339" s="71"/>
      <c r="B339" s="381" t="s">
        <v>2</v>
      </c>
      <c r="C339" s="381"/>
      <c r="D339" s="381"/>
      <c r="E339" s="381"/>
      <c r="F339" s="382"/>
    </row>
    <row r="340" spans="1:6" ht="21.95" customHeight="1" x14ac:dyDescent="0.25">
      <c r="A340" s="71"/>
      <c r="B340" s="385" t="s">
        <v>370</v>
      </c>
      <c r="C340" s="385"/>
      <c r="D340" s="385"/>
      <c r="E340" s="385"/>
      <c r="F340" s="386"/>
    </row>
    <row r="341" spans="1:6" ht="21.95" customHeight="1" x14ac:dyDescent="0.25">
      <c r="A341" s="71"/>
      <c r="B341" s="381" t="s">
        <v>467</v>
      </c>
      <c r="C341" s="381"/>
      <c r="D341" s="381"/>
      <c r="E341" s="381"/>
      <c r="F341" s="382"/>
    </row>
    <row r="342" spans="1:6" ht="21.95" customHeight="1" x14ac:dyDescent="0.25">
      <c r="A342" s="380" t="s">
        <v>59</v>
      </c>
      <c r="B342" s="381"/>
      <c r="C342" s="381"/>
      <c r="D342" s="381"/>
      <c r="E342" s="381"/>
      <c r="F342" s="382"/>
    </row>
    <row r="343" spans="1:6" ht="21.95" customHeight="1" x14ac:dyDescent="0.25">
      <c r="A343" s="71" t="s">
        <v>3</v>
      </c>
      <c r="B343" s="389" t="s">
        <v>343</v>
      </c>
      <c r="C343" s="390"/>
      <c r="D343" s="72"/>
      <c r="E343" s="381"/>
      <c r="F343" s="382"/>
    </row>
    <row r="344" spans="1:6" ht="21.95" customHeight="1" x14ac:dyDescent="0.25">
      <c r="A344" s="73" t="s">
        <v>4</v>
      </c>
      <c r="B344" s="389" t="s">
        <v>346</v>
      </c>
      <c r="C344" s="390"/>
      <c r="D344" s="38" t="s">
        <v>47</v>
      </c>
      <c r="E344" s="381">
        <v>17</v>
      </c>
      <c r="F344" s="382"/>
    </row>
    <row r="345" spans="1:6" ht="21.95" customHeight="1" x14ac:dyDescent="0.25">
      <c r="A345" s="171" t="s">
        <v>8</v>
      </c>
      <c r="B345" s="172" t="s">
        <v>9</v>
      </c>
      <c r="C345" s="172" t="s">
        <v>48</v>
      </c>
      <c r="D345" s="172" t="s">
        <v>20</v>
      </c>
      <c r="E345" s="385"/>
      <c r="F345" s="386"/>
    </row>
    <row r="346" spans="1:6" ht="21.95" customHeight="1" x14ac:dyDescent="0.25">
      <c r="A346" s="171">
        <v>1</v>
      </c>
      <c r="B346" s="173" t="s">
        <v>11</v>
      </c>
      <c r="C346" s="34">
        <v>16.5</v>
      </c>
      <c r="D346" s="40" t="str">
        <f>IF(C346&gt;=18,"A1",IF(C346&gt;=16,"A2",IF(C346&gt;=14,"B1",IF(C346&gt;=12,"B2",IF(C346&gt;=10,"C1",IF(C346&gt;=8,"C2",IF(C346&gt;=6.5,"D","E")))))))</f>
        <v>A2</v>
      </c>
      <c r="E346" s="389"/>
      <c r="F346" s="391"/>
    </row>
    <row r="347" spans="1:6" ht="21.95" customHeight="1" x14ac:dyDescent="0.25">
      <c r="A347" s="171">
        <v>2</v>
      </c>
      <c r="B347" s="173" t="s">
        <v>12</v>
      </c>
      <c r="C347" s="34">
        <v>18.5</v>
      </c>
      <c r="D347" s="40" t="str">
        <f t="shared" ref="D347:D351" si="32">IF(C347&gt;=18,"A1",IF(C347&gt;=16,"A2",IF(C347&gt;=14,"B1",IF(C347&gt;=12,"B2",IF(C347&gt;=10,"C1",IF(C347&gt;=8,"C2",IF(C347&gt;=6.5,"D","E")))))))</f>
        <v>A1</v>
      </c>
      <c r="E347" s="387"/>
      <c r="F347" s="388"/>
    </row>
    <row r="348" spans="1:6" ht="21.95" customHeight="1" x14ac:dyDescent="0.25">
      <c r="A348" s="171">
        <v>3</v>
      </c>
      <c r="B348" s="173" t="s">
        <v>13</v>
      </c>
      <c r="C348" s="34">
        <v>16.5</v>
      </c>
      <c r="D348" s="40" t="str">
        <f t="shared" si="32"/>
        <v>A2</v>
      </c>
      <c r="E348" s="387"/>
      <c r="F348" s="388"/>
    </row>
    <row r="349" spans="1:6" ht="21.95" customHeight="1" x14ac:dyDescent="0.25">
      <c r="A349" s="171">
        <v>4</v>
      </c>
      <c r="B349" s="173" t="s">
        <v>23</v>
      </c>
      <c r="C349" s="34">
        <v>17</v>
      </c>
      <c r="D349" s="40" t="str">
        <f t="shared" si="32"/>
        <v>A2</v>
      </c>
      <c r="E349" s="387"/>
      <c r="F349" s="388"/>
    </row>
    <row r="350" spans="1:6" ht="21.95" customHeight="1" x14ac:dyDescent="0.25">
      <c r="A350" s="171">
        <v>5</v>
      </c>
      <c r="B350" s="173" t="s">
        <v>39</v>
      </c>
      <c r="C350" s="52">
        <v>17.5</v>
      </c>
      <c r="D350" s="40" t="str">
        <f t="shared" si="32"/>
        <v>A2</v>
      </c>
      <c r="E350" s="387"/>
      <c r="F350" s="388"/>
    </row>
    <row r="351" spans="1:6" ht="21.95" customHeight="1" x14ac:dyDescent="0.25">
      <c r="A351" s="171">
        <v>6</v>
      </c>
      <c r="B351" s="173" t="s">
        <v>40</v>
      </c>
      <c r="C351" s="29">
        <v>20</v>
      </c>
      <c r="D351" s="40" t="str">
        <f t="shared" si="32"/>
        <v>A1</v>
      </c>
      <c r="E351" s="387"/>
      <c r="F351" s="388"/>
    </row>
    <row r="352" spans="1:6" ht="21.95" customHeight="1" x14ac:dyDescent="0.25">
      <c r="A352" s="71"/>
      <c r="B352" s="38"/>
      <c r="C352" s="172"/>
      <c r="D352" s="38"/>
      <c r="E352" s="387"/>
      <c r="F352" s="388"/>
    </row>
    <row r="353" spans="1:6" ht="21.95" customHeight="1" x14ac:dyDescent="0.25">
      <c r="A353" s="71"/>
      <c r="B353" s="172" t="s">
        <v>10</v>
      </c>
      <c r="C353" s="172">
        <f>SUM(C346:C351)</f>
        <v>106</v>
      </c>
      <c r="D353" s="38"/>
      <c r="E353" s="387"/>
      <c r="F353" s="388"/>
    </row>
    <row r="354" spans="1:6" ht="21.95" customHeight="1" x14ac:dyDescent="0.25">
      <c r="A354" s="71"/>
      <c r="B354" s="41" t="s">
        <v>50</v>
      </c>
      <c r="C354" s="63">
        <f>(C353/120*100)</f>
        <v>88.333333333333329</v>
      </c>
      <c r="D354" s="42" t="str">
        <f t="shared" ref="D354" si="33">IF(C354&gt;=91,"A1",IF(C354&gt;=81,"A2",IF(C354&gt;=71,"B1",IF(C354&gt;=61,"B2",IF(C354&gt;=51,"C1",IF(C354&gt;=41,"C2",IF(C354&gt;=33,"D","E")))))))</f>
        <v>A2</v>
      </c>
      <c r="E354" s="387"/>
      <c r="F354" s="388"/>
    </row>
    <row r="355" spans="1:6" ht="21.95" customHeight="1" x14ac:dyDescent="0.25">
      <c r="A355" s="392" t="s">
        <v>468</v>
      </c>
      <c r="B355" s="394" t="s">
        <v>57</v>
      </c>
      <c r="C355" s="394"/>
      <c r="D355" s="396" t="s">
        <v>49</v>
      </c>
      <c r="E355" s="397"/>
      <c r="F355" s="398"/>
    </row>
    <row r="356" spans="1:6" ht="21.95" customHeight="1" thickBot="1" x14ac:dyDescent="0.3">
      <c r="A356" s="393"/>
      <c r="B356" s="395"/>
      <c r="C356" s="395"/>
      <c r="D356" s="399"/>
      <c r="E356" s="400"/>
      <c r="F356" s="401"/>
    </row>
    <row r="357" spans="1:6" ht="21.95" customHeight="1" thickBot="1" x14ac:dyDescent="0.3"/>
    <row r="358" spans="1:6" ht="21.95" customHeight="1" x14ac:dyDescent="0.25">
      <c r="A358" s="70"/>
      <c r="B358" s="383" t="s">
        <v>0</v>
      </c>
      <c r="C358" s="383"/>
      <c r="D358" s="383"/>
      <c r="E358" s="383"/>
      <c r="F358" s="384"/>
    </row>
    <row r="359" spans="1:6" ht="21.95" customHeight="1" x14ac:dyDescent="0.25">
      <c r="A359" s="71"/>
      <c r="B359" s="381" t="s">
        <v>1</v>
      </c>
      <c r="C359" s="381"/>
      <c r="D359" s="381"/>
      <c r="E359" s="381"/>
      <c r="F359" s="382"/>
    </row>
    <row r="360" spans="1:6" ht="21.95" customHeight="1" x14ac:dyDescent="0.25">
      <c r="A360" s="71"/>
      <c r="B360" s="381" t="s">
        <v>2</v>
      </c>
      <c r="C360" s="381"/>
      <c r="D360" s="381"/>
      <c r="E360" s="381"/>
      <c r="F360" s="382"/>
    </row>
    <row r="361" spans="1:6" ht="21.95" customHeight="1" x14ac:dyDescent="0.25">
      <c r="A361" s="71"/>
      <c r="B361" s="385" t="s">
        <v>368</v>
      </c>
      <c r="C361" s="385"/>
      <c r="D361" s="385"/>
      <c r="E361" s="385"/>
      <c r="F361" s="386"/>
    </row>
    <row r="362" spans="1:6" ht="21.95" customHeight="1" x14ac:dyDescent="0.25">
      <c r="A362" s="71"/>
      <c r="B362" s="381" t="s">
        <v>467</v>
      </c>
      <c r="C362" s="381"/>
      <c r="D362" s="381"/>
      <c r="E362" s="381"/>
      <c r="F362" s="382"/>
    </row>
    <row r="363" spans="1:6" ht="21.95" customHeight="1" x14ac:dyDescent="0.25">
      <c r="A363" s="380" t="s">
        <v>59</v>
      </c>
      <c r="B363" s="381"/>
      <c r="C363" s="381"/>
      <c r="D363" s="381"/>
      <c r="E363" s="381"/>
      <c r="F363" s="382"/>
    </row>
    <row r="364" spans="1:6" ht="21.95" customHeight="1" x14ac:dyDescent="0.25">
      <c r="A364" s="71" t="s">
        <v>3</v>
      </c>
      <c r="B364" s="389" t="s">
        <v>343</v>
      </c>
      <c r="C364" s="390"/>
      <c r="D364" s="72"/>
      <c r="E364" s="381"/>
      <c r="F364" s="382"/>
    </row>
    <row r="365" spans="1:6" ht="21.95" customHeight="1" x14ac:dyDescent="0.25">
      <c r="A365" s="73" t="s">
        <v>4</v>
      </c>
      <c r="B365" s="389" t="s">
        <v>356</v>
      </c>
      <c r="C365" s="390"/>
      <c r="D365" s="38" t="s">
        <v>47</v>
      </c>
      <c r="E365" s="381">
        <v>18</v>
      </c>
      <c r="F365" s="382"/>
    </row>
    <row r="366" spans="1:6" ht="21.95" customHeight="1" x14ac:dyDescent="0.25">
      <c r="A366" s="171" t="s">
        <v>8</v>
      </c>
      <c r="B366" s="172" t="s">
        <v>9</v>
      </c>
      <c r="C366" s="172" t="s">
        <v>48</v>
      </c>
      <c r="D366" s="172" t="s">
        <v>20</v>
      </c>
      <c r="E366" s="385"/>
      <c r="F366" s="386"/>
    </row>
    <row r="367" spans="1:6" ht="21.95" customHeight="1" x14ac:dyDescent="0.25">
      <c r="A367" s="171">
        <v>1</v>
      </c>
      <c r="B367" s="173" t="s">
        <v>11</v>
      </c>
      <c r="C367" s="37">
        <v>14</v>
      </c>
      <c r="D367" s="40" t="str">
        <f>IF(C367&gt;=18,"A1",IF(C367&gt;=16,"A2",IF(C367&gt;=14,"B1",IF(C367&gt;=12,"B2",IF(C367&gt;=10,"C1",IF(C367&gt;=8,"C2",IF(C367&gt;=6.5,"D","E")))))))</f>
        <v>B1</v>
      </c>
      <c r="E367" s="389"/>
      <c r="F367" s="391"/>
    </row>
    <row r="368" spans="1:6" ht="21.95" customHeight="1" x14ac:dyDescent="0.25">
      <c r="A368" s="171">
        <v>2</v>
      </c>
      <c r="B368" s="173" t="s">
        <v>12</v>
      </c>
      <c r="C368" s="37">
        <v>16.5</v>
      </c>
      <c r="D368" s="40" t="str">
        <f t="shared" ref="D368:D372" si="34">IF(C368&gt;=18,"A1",IF(C368&gt;=16,"A2",IF(C368&gt;=14,"B1",IF(C368&gt;=12,"B2",IF(C368&gt;=10,"C1",IF(C368&gt;=8,"C2",IF(C368&gt;=6.5,"D","E")))))))</f>
        <v>A2</v>
      </c>
      <c r="E368" s="387"/>
      <c r="F368" s="388"/>
    </row>
    <row r="369" spans="1:6" ht="21.95" customHeight="1" x14ac:dyDescent="0.25">
      <c r="A369" s="171">
        <v>3</v>
      </c>
      <c r="B369" s="173" t="s">
        <v>13</v>
      </c>
      <c r="C369" s="34">
        <v>11.5</v>
      </c>
      <c r="D369" s="40" t="str">
        <f t="shared" si="34"/>
        <v>C1</v>
      </c>
      <c r="E369" s="387"/>
      <c r="F369" s="388"/>
    </row>
    <row r="370" spans="1:6" ht="21.95" customHeight="1" x14ac:dyDescent="0.25">
      <c r="A370" s="171">
        <v>4</v>
      </c>
      <c r="B370" s="173" t="s">
        <v>23</v>
      </c>
      <c r="C370" s="34">
        <v>8.5</v>
      </c>
      <c r="D370" s="40" t="str">
        <f t="shared" si="34"/>
        <v>C2</v>
      </c>
      <c r="E370" s="387"/>
      <c r="F370" s="388"/>
    </row>
    <row r="371" spans="1:6" ht="21.95" customHeight="1" x14ac:dyDescent="0.25">
      <c r="A371" s="171">
        <v>5</v>
      </c>
      <c r="B371" s="173" t="s">
        <v>39</v>
      </c>
      <c r="C371" s="52">
        <v>15.5</v>
      </c>
      <c r="D371" s="40" t="str">
        <f t="shared" si="34"/>
        <v>B1</v>
      </c>
      <c r="E371" s="387"/>
      <c r="F371" s="388"/>
    </row>
    <row r="372" spans="1:6" ht="21.95" customHeight="1" x14ac:dyDescent="0.25">
      <c r="A372" s="171">
        <v>6</v>
      </c>
      <c r="B372" s="173" t="s">
        <v>40</v>
      </c>
      <c r="C372" s="29">
        <v>18</v>
      </c>
      <c r="D372" s="40" t="str">
        <f t="shared" si="34"/>
        <v>A1</v>
      </c>
      <c r="E372" s="387"/>
      <c r="F372" s="388"/>
    </row>
    <row r="373" spans="1:6" ht="21.95" customHeight="1" x14ac:dyDescent="0.25">
      <c r="A373" s="71"/>
      <c r="B373" s="38"/>
      <c r="C373" s="172"/>
      <c r="D373" s="38"/>
      <c r="E373" s="387"/>
      <c r="F373" s="388"/>
    </row>
    <row r="374" spans="1:6" ht="21.95" customHeight="1" x14ac:dyDescent="0.25">
      <c r="A374" s="71"/>
      <c r="B374" s="172" t="s">
        <v>10</v>
      </c>
      <c r="C374" s="172">
        <f>SUM(C367:C372)</f>
        <v>84</v>
      </c>
      <c r="D374" s="38"/>
      <c r="E374" s="387"/>
      <c r="F374" s="388"/>
    </row>
    <row r="375" spans="1:6" ht="21.95" customHeight="1" x14ac:dyDescent="0.25">
      <c r="A375" s="71"/>
      <c r="B375" s="41" t="s">
        <v>50</v>
      </c>
      <c r="C375" s="63">
        <f>(C374/120*100)</f>
        <v>70</v>
      </c>
      <c r="D375" s="42" t="str">
        <f t="shared" ref="D375" si="35">IF(C375&gt;=91,"A1",IF(C375&gt;=81,"A2",IF(C375&gt;=71,"B1",IF(C375&gt;=61,"B2",IF(C375&gt;=51,"C1",IF(C375&gt;=41,"C2",IF(C375&gt;=33,"D","E")))))))</f>
        <v>B2</v>
      </c>
      <c r="E375" s="387"/>
      <c r="F375" s="388"/>
    </row>
    <row r="376" spans="1:6" ht="21.95" customHeight="1" x14ac:dyDescent="0.25">
      <c r="A376" s="392" t="s">
        <v>468</v>
      </c>
      <c r="B376" s="394" t="s">
        <v>57</v>
      </c>
      <c r="C376" s="394"/>
      <c r="D376" s="396" t="s">
        <v>49</v>
      </c>
      <c r="E376" s="397"/>
      <c r="F376" s="398"/>
    </row>
    <row r="377" spans="1:6" ht="21.95" customHeight="1" thickBot="1" x14ac:dyDescent="0.3">
      <c r="A377" s="393"/>
      <c r="B377" s="395"/>
      <c r="C377" s="395"/>
      <c r="D377" s="399"/>
      <c r="E377" s="400"/>
      <c r="F377" s="401"/>
    </row>
    <row r="378" spans="1:6" ht="21.95" customHeight="1" thickBot="1" x14ac:dyDescent="0.3"/>
    <row r="379" spans="1:6" ht="21.95" customHeight="1" x14ac:dyDescent="0.25">
      <c r="A379" s="70"/>
      <c r="B379" s="383" t="s">
        <v>0</v>
      </c>
      <c r="C379" s="383"/>
      <c r="D379" s="383"/>
      <c r="E379" s="383"/>
      <c r="F379" s="384"/>
    </row>
    <row r="380" spans="1:6" ht="21.95" customHeight="1" x14ac:dyDescent="0.25">
      <c r="A380" s="71"/>
      <c r="B380" s="381" t="s">
        <v>1</v>
      </c>
      <c r="C380" s="381"/>
      <c r="D380" s="381"/>
      <c r="E380" s="381"/>
      <c r="F380" s="382"/>
    </row>
    <row r="381" spans="1:6" ht="21.95" customHeight="1" x14ac:dyDescent="0.25">
      <c r="A381" s="71"/>
      <c r="B381" s="381" t="s">
        <v>2</v>
      </c>
      <c r="C381" s="381"/>
      <c r="D381" s="381"/>
      <c r="E381" s="381"/>
      <c r="F381" s="382"/>
    </row>
    <row r="382" spans="1:6" ht="21.95" customHeight="1" x14ac:dyDescent="0.25">
      <c r="A382" s="71"/>
      <c r="B382" s="385" t="s">
        <v>375</v>
      </c>
      <c r="C382" s="385"/>
      <c r="D382" s="385"/>
      <c r="E382" s="385"/>
      <c r="F382" s="386"/>
    </row>
    <row r="383" spans="1:6" ht="21.95" customHeight="1" x14ac:dyDescent="0.25">
      <c r="A383" s="71"/>
      <c r="B383" s="381" t="s">
        <v>467</v>
      </c>
      <c r="C383" s="381"/>
      <c r="D383" s="381"/>
      <c r="E383" s="381"/>
      <c r="F383" s="382"/>
    </row>
    <row r="384" spans="1:6" ht="21.95" customHeight="1" x14ac:dyDescent="0.25">
      <c r="A384" s="380" t="s">
        <v>59</v>
      </c>
      <c r="B384" s="381"/>
      <c r="C384" s="381"/>
      <c r="D384" s="381"/>
      <c r="E384" s="381"/>
      <c r="F384" s="382"/>
    </row>
    <row r="385" spans="1:6" ht="21.95" customHeight="1" x14ac:dyDescent="0.25">
      <c r="A385" s="71" t="s">
        <v>3</v>
      </c>
      <c r="B385" s="389" t="s">
        <v>343</v>
      </c>
      <c r="C385" s="390"/>
      <c r="D385" s="72"/>
      <c r="E385" s="381"/>
      <c r="F385" s="382"/>
    </row>
    <row r="386" spans="1:6" ht="21.95" customHeight="1" x14ac:dyDescent="0.25">
      <c r="A386" s="73" t="s">
        <v>4</v>
      </c>
      <c r="B386" s="389" t="s">
        <v>261</v>
      </c>
      <c r="C386" s="390"/>
      <c r="D386" s="38" t="s">
        <v>47</v>
      </c>
      <c r="E386" s="381">
        <v>19</v>
      </c>
      <c r="F386" s="382"/>
    </row>
    <row r="387" spans="1:6" ht="21.95" customHeight="1" x14ac:dyDescent="0.25">
      <c r="A387" s="171" t="s">
        <v>8</v>
      </c>
      <c r="B387" s="172" t="s">
        <v>9</v>
      </c>
      <c r="C387" s="172" t="s">
        <v>48</v>
      </c>
      <c r="D387" s="172" t="s">
        <v>20</v>
      </c>
      <c r="E387" s="385"/>
      <c r="F387" s="386"/>
    </row>
    <row r="388" spans="1:6" ht="21.95" customHeight="1" x14ac:dyDescent="0.25">
      <c r="A388" s="171">
        <v>1</v>
      </c>
      <c r="B388" s="173" t="s">
        <v>11</v>
      </c>
      <c r="C388" s="34">
        <v>19</v>
      </c>
      <c r="D388" s="40" t="str">
        <f>IF(C388&gt;=18,"A1",IF(C388&gt;=16,"A2",IF(C388&gt;=14,"B1",IF(C388&gt;=12,"B2",IF(C388&gt;=10,"C1",IF(C388&gt;=8,"C2",IF(C388&gt;=6.5,"D","E")))))))</f>
        <v>A1</v>
      </c>
      <c r="E388" s="389"/>
      <c r="F388" s="391"/>
    </row>
    <row r="389" spans="1:6" ht="21.95" customHeight="1" x14ac:dyDescent="0.25">
      <c r="A389" s="171">
        <v>2</v>
      </c>
      <c r="B389" s="173" t="s">
        <v>12</v>
      </c>
      <c r="C389" s="34">
        <v>17.5</v>
      </c>
      <c r="D389" s="40" t="str">
        <f t="shared" ref="D389:D393" si="36">IF(C389&gt;=18,"A1",IF(C389&gt;=16,"A2",IF(C389&gt;=14,"B1",IF(C389&gt;=12,"B2",IF(C389&gt;=10,"C1",IF(C389&gt;=8,"C2",IF(C389&gt;=6.5,"D","E")))))))</f>
        <v>A2</v>
      </c>
      <c r="E389" s="387"/>
      <c r="F389" s="388"/>
    </row>
    <row r="390" spans="1:6" ht="21.95" customHeight="1" x14ac:dyDescent="0.25">
      <c r="A390" s="171">
        <v>3</v>
      </c>
      <c r="B390" s="173" t="s">
        <v>13</v>
      </c>
      <c r="C390" s="34">
        <v>19</v>
      </c>
      <c r="D390" s="40" t="str">
        <f t="shared" si="36"/>
        <v>A1</v>
      </c>
      <c r="E390" s="387"/>
      <c r="F390" s="388"/>
    </row>
    <row r="391" spans="1:6" ht="21.95" customHeight="1" x14ac:dyDescent="0.25">
      <c r="A391" s="171">
        <v>4</v>
      </c>
      <c r="B391" s="173" t="s">
        <v>23</v>
      </c>
      <c r="C391" s="34">
        <v>19.5</v>
      </c>
      <c r="D391" s="40" t="str">
        <f t="shared" si="36"/>
        <v>A1</v>
      </c>
      <c r="E391" s="387"/>
      <c r="F391" s="388"/>
    </row>
    <row r="392" spans="1:6" ht="21.95" customHeight="1" x14ac:dyDescent="0.25">
      <c r="A392" s="171">
        <v>5</v>
      </c>
      <c r="B392" s="173" t="s">
        <v>39</v>
      </c>
      <c r="C392" s="52">
        <v>15.5</v>
      </c>
      <c r="D392" s="40" t="str">
        <f t="shared" si="36"/>
        <v>B1</v>
      </c>
      <c r="E392" s="387"/>
      <c r="F392" s="388"/>
    </row>
    <row r="393" spans="1:6" ht="21.95" customHeight="1" x14ac:dyDescent="0.25">
      <c r="A393" s="171">
        <v>6</v>
      </c>
      <c r="B393" s="173" t="s">
        <v>40</v>
      </c>
      <c r="C393" s="29">
        <v>19</v>
      </c>
      <c r="D393" s="40" t="str">
        <f t="shared" si="36"/>
        <v>A1</v>
      </c>
      <c r="E393" s="387"/>
      <c r="F393" s="388"/>
    </row>
    <row r="394" spans="1:6" ht="21.95" customHeight="1" x14ac:dyDescent="0.25">
      <c r="A394" s="71"/>
      <c r="B394" s="38"/>
      <c r="C394" s="172"/>
      <c r="D394" s="38"/>
      <c r="E394" s="387"/>
      <c r="F394" s="388"/>
    </row>
    <row r="395" spans="1:6" ht="21.95" customHeight="1" x14ac:dyDescent="0.25">
      <c r="A395" s="71"/>
      <c r="B395" s="172" t="s">
        <v>10</v>
      </c>
      <c r="C395" s="172">
        <f>SUM(C388:C393)</f>
        <v>109.5</v>
      </c>
      <c r="D395" s="38"/>
      <c r="E395" s="387"/>
      <c r="F395" s="388"/>
    </row>
    <row r="396" spans="1:6" ht="21.95" customHeight="1" x14ac:dyDescent="0.25">
      <c r="A396" s="71"/>
      <c r="B396" s="41" t="s">
        <v>50</v>
      </c>
      <c r="C396" s="63">
        <f>(C395/120*100)</f>
        <v>91.25</v>
      </c>
      <c r="D396" s="42" t="str">
        <f t="shared" ref="D396" si="37">IF(C396&gt;=91,"A1",IF(C396&gt;=81,"A2",IF(C396&gt;=71,"B1",IF(C396&gt;=61,"B2",IF(C396&gt;=51,"C1",IF(C396&gt;=41,"C2",IF(C396&gt;=33,"D","E")))))))</f>
        <v>A1</v>
      </c>
      <c r="E396" s="387"/>
      <c r="F396" s="388"/>
    </row>
    <row r="397" spans="1:6" ht="21.95" customHeight="1" x14ac:dyDescent="0.25">
      <c r="A397" s="392" t="s">
        <v>468</v>
      </c>
      <c r="B397" s="394" t="s">
        <v>57</v>
      </c>
      <c r="C397" s="394"/>
      <c r="D397" s="396" t="s">
        <v>49</v>
      </c>
      <c r="E397" s="397"/>
      <c r="F397" s="398"/>
    </row>
    <row r="398" spans="1:6" ht="21.95" customHeight="1" thickBot="1" x14ac:dyDescent="0.3">
      <c r="A398" s="393"/>
      <c r="B398" s="395"/>
      <c r="C398" s="395"/>
      <c r="D398" s="399"/>
      <c r="E398" s="400"/>
      <c r="F398" s="401"/>
    </row>
    <row r="399" spans="1:6" ht="21.95" customHeight="1" thickBot="1" x14ac:dyDescent="0.3"/>
    <row r="400" spans="1:6" ht="21.95" customHeight="1" x14ac:dyDescent="0.25">
      <c r="A400" s="70"/>
      <c r="B400" s="383" t="s">
        <v>0</v>
      </c>
      <c r="C400" s="383"/>
      <c r="D400" s="383"/>
      <c r="E400" s="383"/>
      <c r="F400" s="384"/>
    </row>
    <row r="401" spans="1:6" ht="21.95" customHeight="1" x14ac:dyDescent="0.25">
      <c r="A401" s="71"/>
      <c r="B401" s="381" t="s">
        <v>1</v>
      </c>
      <c r="C401" s="381"/>
      <c r="D401" s="381"/>
      <c r="E401" s="381"/>
      <c r="F401" s="382"/>
    </row>
    <row r="402" spans="1:6" ht="21.95" customHeight="1" x14ac:dyDescent="0.25">
      <c r="A402" s="71"/>
      <c r="B402" s="381" t="s">
        <v>2</v>
      </c>
      <c r="C402" s="381"/>
      <c r="D402" s="381"/>
      <c r="E402" s="381"/>
      <c r="F402" s="382"/>
    </row>
    <row r="403" spans="1:6" ht="21.95" customHeight="1" x14ac:dyDescent="0.25">
      <c r="A403" s="71"/>
      <c r="B403" s="385" t="s">
        <v>370</v>
      </c>
      <c r="C403" s="385"/>
      <c r="D403" s="385"/>
      <c r="E403" s="385"/>
      <c r="F403" s="386"/>
    </row>
    <row r="404" spans="1:6" ht="21.95" customHeight="1" x14ac:dyDescent="0.25">
      <c r="A404" s="71"/>
      <c r="B404" s="381" t="s">
        <v>467</v>
      </c>
      <c r="C404" s="381"/>
      <c r="D404" s="381"/>
      <c r="E404" s="381"/>
      <c r="F404" s="382"/>
    </row>
    <row r="405" spans="1:6" ht="21.95" customHeight="1" x14ac:dyDescent="0.25">
      <c r="A405" s="380" t="s">
        <v>59</v>
      </c>
      <c r="B405" s="381"/>
      <c r="C405" s="381"/>
      <c r="D405" s="381"/>
      <c r="E405" s="381"/>
      <c r="F405" s="382"/>
    </row>
    <row r="406" spans="1:6" ht="21.95" customHeight="1" x14ac:dyDescent="0.25">
      <c r="A406" s="71" t="s">
        <v>3</v>
      </c>
      <c r="B406" s="389" t="s">
        <v>343</v>
      </c>
      <c r="C406" s="390"/>
      <c r="D406" s="72"/>
      <c r="E406" s="381"/>
      <c r="F406" s="382"/>
    </row>
    <row r="407" spans="1:6" ht="21.95" customHeight="1" x14ac:dyDescent="0.25">
      <c r="A407" s="73" t="s">
        <v>4</v>
      </c>
      <c r="B407" s="389" t="s">
        <v>357</v>
      </c>
      <c r="C407" s="390"/>
      <c r="D407" s="38" t="s">
        <v>47</v>
      </c>
      <c r="E407" s="381">
        <v>20</v>
      </c>
      <c r="F407" s="382"/>
    </row>
    <row r="408" spans="1:6" ht="21.95" customHeight="1" x14ac:dyDescent="0.25">
      <c r="A408" s="171" t="s">
        <v>8</v>
      </c>
      <c r="B408" s="172" t="s">
        <v>9</v>
      </c>
      <c r="C408" s="172" t="s">
        <v>48</v>
      </c>
      <c r="D408" s="172" t="s">
        <v>20</v>
      </c>
      <c r="E408" s="385"/>
      <c r="F408" s="386"/>
    </row>
    <row r="409" spans="1:6" ht="21.95" customHeight="1" x14ac:dyDescent="0.25">
      <c r="A409" s="171">
        <v>1</v>
      </c>
      <c r="B409" s="173" t="s">
        <v>11</v>
      </c>
      <c r="C409" s="34">
        <v>17.5</v>
      </c>
      <c r="D409" s="40" t="str">
        <f>IF(C409&gt;=18,"A1",IF(C409&gt;=16,"A2",IF(C409&gt;=14,"B1",IF(C409&gt;=12,"B2",IF(C409&gt;=10,"C1",IF(C409&gt;=8,"C2",IF(C409&gt;=6.5,"D","E")))))))</f>
        <v>A2</v>
      </c>
      <c r="E409" s="389"/>
      <c r="F409" s="391"/>
    </row>
    <row r="410" spans="1:6" ht="21.95" customHeight="1" x14ac:dyDescent="0.25">
      <c r="A410" s="171">
        <v>2</v>
      </c>
      <c r="B410" s="173" t="s">
        <v>12</v>
      </c>
      <c r="C410" s="34">
        <v>16.5</v>
      </c>
      <c r="D410" s="40" t="str">
        <f t="shared" ref="D410:D414" si="38">IF(C410&gt;=18,"A1",IF(C410&gt;=16,"A2",IF(C410&gt;=14,"B1",IF(C410&gt;=12,"B2",IF(C410&gt;=10,"C1",IF(C410&gt;=8,"C2",IF(C410&gt;=6.5,"D","E")))))))</f>
        <v>A2</v>
      </c>
      <c r="E410" s="387"/>
      <c r="F410" s="388"/>
    </row>
    <row r="411" spans="1:6" ht="21.95" customHeight="1" x14ac:dyDescent="0.25">
      <c r="A411" s="171">
        <v>3</v>
      </c>
      <c r="B411" s="173" t="s">
        <v>13</v>
      </c>
      <c r="C411" s="34">
        <v>14.5</v>
      </c>
      <c r="D411" s="40" t="str">
        <f t="shared" si="38"/>
        <v>B1</v>
      </c>
      <c r="E411" s="387"/>
      <c r="F411" s="388"/>
    </row>
    <row r="412" spans="1:6" ht="21.95" customHeight="1" x14ac:dyDescent="0.25">
      <c r="A412" s="171">
        <v>4</v>
      </c>
      <c r="B412" s="173" t="s">
        <v>23</v>
      </c>
      <c r="C412" s="34">
        <v>19.5</v>
      </c>
      <c r="D412" s="40" t="str">
        <f t="shared" si="38"/>
        <v>A1</v>
      </c>
      <c r="E412" s="387"/>
      <c r="F412" s="388"/>
    </row>
    <row r="413" spans="1:6" ht="21.95" customHeight="1" x14ac:dyDescent="0.25">
      <c r="A413" s="171">
        <v>5</v>
      </c>
      <c r="B413" s="173" t="s">
        <v>39</v>
      </c>
      <c r="C413" s="52">
        <v>20</v>
      </c>
      <c r="D413" s="40" t="str">
        <f t="shared" si="38"/>
        <v>A1</v>
      </c>
      <c r="E413" s="387"/>
      <c r="F413" s="388"/>
    </row>
    <row r="414" spans="1:6" ht="21.95" customHeight="1" x14ac:dyDescent="0.25">
      <c r="A414" s="171">
        <v>6</v>
      </c>
      <c r="B414" s="173" t="s">
        <v>40</v>
      </c>
      <c r="C414" s="29">
        <v>20</v>
      </c>
      <c r="D414" s="40" t="str">
        <f t="shared" si="38"/>
        <v>A1</v>
      </c>
      <c r="E414" s="387"/>
      <c r="F414" s="388"/>
    </row>
    <row r="415" spans="1:6" ht="21.95" customHeight="1" x14ac:dyDescent="0.25">
      <c r="A415" s="71"/>
      <c r="B415" s="38"/>
      <c r="C415" s="172"/>
      <c r="D415" s="38"/>
      <c r="E415" s="387"/>
      <c r="F415" s="388"/>
    </row>
    <row r="416" spans="1:6" ht="21.95" customHeight="1" x14ac:dyDescent="0.25">
      <c r="A416" s="71"/>
      <c r="B416" s="172" t="s">
        <v>10</v>
      </c>
      <c r="C416" s="172">
        <f>SUM(C409:C414)</f>
        <v>108</v>
      </c>
      <c r="D416" s="38"/>
      <c r="E416" s="387"/>
      <c r="F416" s="388"/>
    </row>
    <row r="417" spans="1:6" ht="21.95" customHeight="1" x14ac:dyDescent="0.25">
      <c r="A417" s="71"/>
      <c r="B417" s="41" t="s">
        <v>50</v>
      </c>
      <c r="C417" s="42">
        <f>(C416/120*100)</f>
        <v>90</v>
      </c>
      <c r="D417" s="42" t="str">
        <f t="shared" ref="D417" si="39">IF(C417&gt;=91,"A1",IF(C417&gt;=81,"A2",IF(C417&gt;=71,"B1",IF(C417&gt;=61,"B2",IF(C417&gt;=51,"C1",IF(C417&gt;=41,"C2",IF(C417&gt;=33,"D","E")))))))</f>
        <v>A2</v>
      </c>
      <c r="E417" s="387"/>
      <c r="F417" s="388"/>
    </row>
    <row r="418" spans="1:6" ht="21.95" customHeight="1" x14ac:dyDescent="0.25">
      <c r="A418" s="392" t="s">
        <v>468</v>
      </c>
      <c r="B418" s="394" t="s">
        <v>57</v>
      </c>
      <c r="C418" s="394"/>
      <c r="D418" s="396" t="s">
        <v>49</v>
      </c>
      <c r="E418" s="397"/>
      <c r="F418" s="398"/>
    </row>
    <row r="419" spans="1:6" ht="21.95" customHeight="1" thickBot="1" x14ac:dyDescent="0.3">
      <c r="A419" s="393"/>
      <c r="B419" s="395"/>
      <c r="C419" s="395"/>
      <c r="D419" s="399"/>
      <c r="E419" s="400"/>
      <c r="F419" s="401"/>
    </row>
    <row r="420" spans="1:6" ht="21.95" customHeight="1" thickBot="1" x14ac:dyDescent="0.3"/>
    <row r="421" spans="1:6" ht="21.95" customHeight="1" x14ac:dyDescent="0.25">
      <c r="A421" s="70"/>
      <c r="B421" s="383" t="s">
        <v>0</v>
      </c>
      <c r="C421" s="383"/>
      <c r="D421" s="383"/>
      <c r="E421" s="383"/>
      <c r="F421" s="384"/>
    </row>
    <row r="422" spans="1:6" ht="21.95" customHeight="1" x14ac:dyDescent="0.25">
      <c r="A422" s="71"/>
      <c r="B422" s="381" t="s">
        <v>1</v>
      </c>
      <c r="C422" s="381"/>
      <c r="D422" s="381"/>
      <c r="E422" s="381"/>
      <c r="F422" s="382"/>
    </row>
    <row r="423" spans="1:6" ht="21.95" customHeight="1" x14ac:dyDescent="0.25">
      <c r="A423" s="71"/>
      <c r="B423" s="381" t="s">
        <v>2</v>
      </c>
      <c r="C423" s="381"/>
      <c r="D423" s="381"/>
      <c r="E423" s="381"/>
      <c r="F423" s="382"/>
    </row>
    <row r="424" spans="1:6" ht="21.95" customHeight="1" x14ac:dyDescent="0.25">
      <c r="A424" s="71"/>
      <c r="B424" s="385" t="s">
        <v>370</v>
      </c>
      <c r="C424" s="385"/>
      <c r="D424" s="385"/>
      <c r="E424" s="385"/>
      <c r="F424" s="386"/>
    </row>
    <row r="425" spans="1:6" ht="21.95" customHeight="1" x14ac:dyDescent="0.25">
      <c r="A425" s="71"/>
      <c r="B425" s="381" t="s">
        <v>467</v>
      </c>
      <c r="C425" s="381"/>
      <c r="D425" s="381"/>
      <c r="E425" s="381"/>
      <c r="F425" s="382"/>
    </row>
    <row r="426" spans="1:6" ht="21.95" customHeight="1" x14ac:dyDescent="0.25">
      <c r="A426" s="380" t="s">
        <v>59</v>
      </c>
      <c r="B426" s="381"/>
      <c r="C426" s="381"/>
      <c r="D426" s="381"/>
      <c r="E426" s="381"/>
      <c r="F426" s="382"/>
    </row>
    <row r="427" spans="1:6" ht="21.95" customHeight="1" x14ac:dyDescent="0.25">
      <c r="A427" s="71" t="s">
        <v>3</v>
      </c>
      <c r="B427" s="389" t="s">
        <v>343</v>
      </c>
      <c r="C427" s="390"/>
      <c r="D427" s="72"/>
      <c r="E427" s="381"/>
      <c r="F427" s="382"/>
    </row>
    <row r="428" spans="1:6" ht="21.95" customHeight="1" x14ac:dyDescent="0.25">
      <c r="A428" s="73" t="s">
        <v>4</v>
      </c>
      <c r="B428" s="389" t="s">
        <v>278</v>
      </c>
      <c r="C428" s="390"/>
      <c r="D428" s="38" t="s">
        <v>47</v>
      </c>
      <c r="E428" s="381">
        <v>21</v>
      </c>
      <c r="F428" s="382"/>
    </row>
    <row r="429" spans="1:6" ht="21.95" customHeight="1" x14ac:dyDescent="0.25">
      <c r="A429" s="171" t="s">
        <v>8</v>
      </c>
      <c r="B429" s="172" t="s">
        <v>9</v>
      </c>
      <c r="C429" s="172" t="s">
        <v>48</v>
      </c>
      <c r="D429" s="172" t="s">
        <v>20</v>
      </c>
      <c r="E429" s="385"/>
      <c r="F429" s="386"/>
    </row>
    <row r="430" spans="1:6" ht="21.95" customHeight="1" x14ac:dyDescent="0.25">
      <c r="A430" s="171">
        <v>1</v>
      </c>
      <c r="B430" s="173" t="s">
        <v>11</v>
      </c>
      <c r="C430" s="37">
        <v>13.5</v>
      </c>
      <c r="D430" s="40" t="str">
        <f>IF(C430&gt;=18,"A1",IF(C430&gt;=16,"A2",IF(C430&gt;=14,"B1",IF(C430&gt;=12,"B2",IF(C430&gt;=10,"C1",IF(C430&gt;=8,"C2",IF(C430&gt;=6.5,"D","E")))))))</f>
        <v>B2</v>
      </c>
      <c r="E430" s="389"/>
      <c r="F430" s="391"/>
    </row>
    <row r="431" spans="1:6" ht="21.95" customHeight="1" x14ac:dyDescent="0.25">
      <c r="A431" s="171">
        <v>2</v>
      </c>
      <c r="B431" s="173" t="s">
        <v>12</v>
      </c>
      <c r="C431" s="37">
        <v>16</v>
      </c>
      <c r="D431" s="40" t="str">
        <f t="shared" ref="D431:D435" si="40">IF(C431&gt;=18,"A1",IF(C431&gt;=16,"A2",IF(C431&gt;=14,"B1",IF(C431&gt;=12,"B2",IF(C431&gt;=10,"C1",IF(C431&gt;=8,"C2",IF(C431&gt;=6.5,"D","E")))))))</f>
        <v>A2</v>
      </c>
      <c r="E431" s="387"/>
      <c r="F431" s="388"/>
    </row>
    <row r="432" spans="1:6" ht="21.95" customHeight="1" x14ac:dyDescent="0.25">
      <c r="A432" s="171">
        <v>3</v>
      </c>
      <c r="B432" s="173" t="s">
        <v>13</v>
      </c>
      <c r="C432" s="37">
        <v>14</v>
      </c>
      <c r="D432" s="40" t="str">
        <f t="shared" si="40"/>
        <v>B1</v>
      </c>
      <c r="E432" s="387"/>
      <c r="F432" s="388"/>
    </row>
    <row r="433" spans="1:6" ht="21.95" customHeight="1" x14ac:dyDescent="0.25">
      <c r="A433" s="171">
        <v>4</v>
      </c>
      <c r="B433" s="173" t="s">
        <v>23</v>
      </c>
      <c r="C433" s="37">
        <v>11</v>
      </c>
      <c r="D433" s="40" t="str">
        <f t="shared" si="40"/>
        <v>C1</v>
      </c>
      <c r="E433" s="387"/>
      <c r="F433" s="388"/>
    </row>
    <row r="434" spans="1:6" ht="21.95" customHeight="1" x14ac:dyDescent="0.25">
      <c r="A434" s="171">
        <v>5</v>
      </c>
      <c r="B434" s="173" t="s">
        <v>39</v>
      </c>
      <c r="C434" s="52">
        <v>12.5</v>
      </c>
      <c r="D434" s="40" t="str">
        <f t="shared" si="40"/>
        <v>B2</v>
      </c>
      <c r="E434" s="387"/>
      <c r="F434" s="388"/>
    </row>
    <row r="435" spans="1:6" ht="21.95" customHeight="1" x14ac:dyDescent="0.25">
      <c r="A435" s="171">
        <v>6</v>
      </c>
      <c r="B435" s="173" t="s">
        <v>40</v>
      </c>
      <c r="C435" s="29">
        <v>16</v>
      </c>
      <c r="D435" s="40" t="str">
        <f t="shared" si="40"/>
        <v>A2</v>
      </c>
      <c r="E435" s="387"/>
      <c r="F435" s="388"/>
    </row>
    <row r="436" spans="1:6" ht="21.95" customHeight="1" x14ac:dyDescent="0.25">
      <c r="A436" s="71"/>
      <c r="B436" s="38"/>
      <c r="C436" s="172"/>
      <c r="D436" s="38"/>
      <c r="E436" s="387"/>
      <c r="F436" s="388"/>
    </row>
    <row r="437" spans="1:6" ht="21.95" customHeight="1" x14ac:dyDescent="0.25">
      <c r="A437" s="71"/>
      <c r="B437" s="172" t="s">
        <v>10</v>
      </c>
      <c r="C437" s="172">
        <f>SUM(C430:C435)</f>
        <v>83</v>
      </c>
      <c r="D437" s="38"/>
      <c r="E437" s="387"/>
      <c r="F437" s="388"/>
    </row>
    <row r="438" spans="1:6" ht="21.95" customHeight="1" x14ac:dyDescent="0.25">
      <c r="A438" s="71"/>
      <c r="B438" s="41" t="s">
        <v>50</v>
      </c>
      <c r="C438" s="63">
        <f>(C437/120*100)</f>
        <v>69.166666666666671</v>
      </c>
      <c r="D438" s="42" t="str">
        <f t="shared" ref="D438" si="41">IF(C438&gt;=91,"A1",IF(C438&gt;=81,"A2",IF(C438&gt;=71,"B1",IF(C438&gt;=61,"B2",IF(C438&gt;=51,"C1",IF(C438&gt;=41,"C2",IF(C438&gt;=33,"D","E")))))))</f>
        <v>B2</v>
      </c>
      <c r="E438" s="387"/>
      <c r="F438" s="388"/>
    </row>
    <row r="439" spans="1:6" ht="21.95" customHeight="1" x14ac:dyDescent="0.25">
      <c r="A439" s="392" t="s">
        <v>468</v>
      </c>
      <c r="B439" s="394" t="s">
        <v>57</v>
      </c>
      <c r="C439" s="394"/>
      <c r="D439" s="396" t="s">
        <v>49</v>
      </c>
      <c r="E439" s="397"/>
      <c r="F439" s="398"/>
    </row>
    <row r="440" spans="1:6" ht="21.95" customHeight="1" thickBot="1" x14ac:dyDescent="0.3">
      <c r="A440" s="393"/>
      <c r="B440" s="395"/>
      <c r="C440" s="395"/>
      <c r="D440" s="399"/>
      <c r="E440" s="400"/>
      <c r="F440" s="401"/>
    </row>
    <row r="441" spans="1:6" ht="21.95" customHeight="1" thickBot="1" x14ac:dyDescent="0.3"/>
    <row r="442" spans="1:6" ht="21.95" customHeight="1" x14ac:dyDescent="0.25">
      <c r="A442" s="70"/>
      <c r="B442" s="383" t="s">
        <v>0</v>
      </c>
      <c r="C442" s="383"/>
      <c r="D442" s="383"/>
      <c r="E442" s="383"/>
      <c r="F442" s="384"/>
    </row>
    <row r="443" spans="1:6" ht="21.95" customHeight="1" x14ac:dyDescent="0.25">
      <c r="A443" s="71"/>
      <c r="B443" s="381" t="s">
        <v>1</v>
      </c>
      <c r="C443" s="381"/>
      <c r="D443" s="381"/>
      <c r="E443" s="381"/>
      <c r="F443" s="382"/>
    </row>
    <row r="444" spans="1:6" ht="21.95" customHeight="1" x14ac:dyDescent="0.25">
      <c r="A444" s="71"/>
      <c r="B444" s="381" t="s">
        <v>2</v>
      </c>
      <c r="C444" s="381"/>
      <c r="D444" s="381"/>
      <c r="E444" s="381"/>
      <c r="F444" s="382"/>
    </row>
    <row r="445" spans="1:6" ht="21.95" customHeight="1" x14ac:dyDescent="0.25">
      <c r="A445" s="71"/>
      <c r="B445" s="385" t="s">
        <v>370</v>
      </c>
      <c r="C445" s="385"/>
      <c r="D445" s="385"/>
      <c r="E445" s="385"/>
      <c r="F445" s="386"/>
    </row>
    <row r="446" spans="1:6" ht="21.95" customHeight="1" x14ac:dyDescent="0.25">
      <c r="A446" s="71"/>
      <c r="B446" s="381" t="s">
        <v>467</v>
      </c>
      <c r="C446" s="381"/>
      <c r="D446" s="381"/>
      <c r="E446" s="381"/>
      <c r="F446" s="382"/>
    </row>
    <row r="447" spans="1:6" ht="21.95" customHeight="1" x14ac:dyDescent="0.25">
      <c r="A447" s="380" t="s">
        <v>59</v>
      </c>
      <c r="B447" s="381"/>
      <c r="C447" s="381"/>
      <c r="D447" s="381"/>
      <c r="E447" s="381"/>
      <c r="F447" s="382"/>
    </row>
    <row r="448" spans="1:6" ht="21.95" customHeight="1" x14ac:dyDescent="0.25">
      <c r="A448" s="71" t="s">
        <v>3</v>
      </c>
      <c r="B448" s="389" t="s">
        <v>343</v>
      </c>
      <c r="C448" s="390"/>
      <c r="D448" s="72"/>
      <c r="E448" s="381"/>
      <c r="F448" s="382"/>
    </row>
    <row r="449" spans="1:6" ht="21.95" customHeight="1" x14ac:dyDescent="0.25">
      <c r="A449" s="73" t="s">
        <v>4</v>
      </c>
      <c r="B449" s="389" t="s">
        <v>285</v>
      </c>
      <c r="C449" s="390"/>
      <c r="D449" s="38" t="s">
        <v>47</v>
      </c>
      <c r="E449" s="381">
        <v>22</v>
      </c>
      <c r="F449" s="382"/>
    </row>
    <row r="450" spans="1:6" ht="21.95" customHeight="1" x14ac:dyDescent="0.25">
      <c r="A450" s="171" t="s">
        <v>8</v>
      </c>
      <c r="B450" s="172" t="s">
        <v>9</v>
      </c>
      <c r="C450" s="172" t="s">
        <v>48</v>
      </c>
      <c r="D450" s="172" t="s">
        <v>20</v>
      </c>
      <c r="E450" s="385"/>
      <c r="F450" s="386"/>
    </row>
    <row r="451" spans="1:6" ht="21.95" customHeight="1" x14ac:dyDescent="0.25">
      <c r="A451" s="171">
        <v>1</v>
      </c>
      <c r="B451" s="173" t="s">
        <v>11</v>
      </c>
      <c r="C451" s="37">
        <v>14</v>
      </c>
      <c r="D451" s="40" t="str">
        <f>IF(C451&gt;=18,"A1",IF(C451&gt;=16,"A2",IF(C451&gt;=14,"B1",IF(C451&gt;=12,"B2",IF(C451&gt;=10,"C1",IF(C451&gt;=8,"C2",IF(C451&gt;=6.5,"D","E")))))))</f>
        <v>B1</v>
      </c>
      <c r="E451" s="389"/>
      <c r="F451" s="391"/>
    </row>
    <row r="452" spans="1:6" ht="21.95" customHeight="1" x14ac:dyDescent="0.25">
      <c r="A452" s="171">
        <v>2</v>
      </c>
      <c r="B452" s="173" t="s">
        <v>12</v>
      </c>
      <c r="C452" s="37">
        <v>14.5</v>
      </c>
      <c r="D452" s="40" t="str">
        <f t="shared" ref="D452:D456" si="42">IF(C452&gt;=18,"A1",IF(C452&gt;=16,"A2",IF(C452&gt;=14,"B1",IF(C452&gt;=12,"B2",IF(C452&gt;=10,"C1",IF(C452&gt;=8,"C2",IF(C452&gt;=6.5,"D","E")))))))</f>
        <v>B1</v>
      </c>
      <c r="E452" s="387"/>
      <c r="F452" s="388"/>
    </row>
    <row r="453" spans="1:6" ht="21.95" customHeight="1" x14ac:dyDescent="0.25">
      <c r="A453" s="171">
        <v>3</v>
      </c>
      <c r="B453" s="173" t="s">
        <v>13</v>
      </c>
      <c r="C453" s="37">
        <v>20</v>
      </c>
      <c r="D453" s="40" t="str">
        <f t="shared" si="42"/>
        <v>A1</v>
      </c>
      <c r="E453" s="387"/>
      <c r="F453" s="388"/>
    </row>
    <row r="454" spans="1:6" ht="21.95" customHeight="1" x14ac:dyDescent="0.25">
      <c r="A454" s="171">
        <v>4</v>
      </c>
      <c r="B454" s="173" t="s">
        <v>23</v>
      </c>
      <c r="C454" s="37">
        <v>20</v>
      </c>
      <c r="D454" s="40" t="str">
        <f t="shared" si="42"/>
        <v>A1</v>
      </c>
      <c r="E454" s="387"/>
      <c r="F454" s="388"/>
    </row>
    <row r="455" spans="1:6" ht="21.95" customHeight="1" x14ac:dyDescent="0.25">
      <c r="A455" s="171">
        <v>5</v>
      </c>
      <c r="B455" s="173" t="s">
        <v>39</v>
      </c>
      <c r="C455" s="52">
        <v>14.5</v>
      </c>
      <c r="D455" s="40" t="str">
        <f t="shared" si="42"/>
        <v>B1</v>
      </c>
      <c r="E455" s="387"/>
      <c r="F455" s="388"/>
    </row>
    <row r="456" spans="1:6" ht="21.95" customHeight="1" x14ac:dyDescent="0.25">
      <c r="A456" s="171">
        <v>6</v>
      </c>
      <c r="B456" s="173" t="s">
        <v>40</v>
      </c>
      <c r="C456" s="29">
        <v>18.5</v>
      </c>
      <c r="D456" s="40" t="str">
        <f t="shared" si="42"/>
        <v>A1</v>
      </c>
      <c r="E456" s="387"/>
      <c r="F456" s="388"/>
    </row>
    <row r="457" spans="1:6" ht="21.95" customHeight="1" x14ac:dyDescent="0.25">
      <c r="A457" s="71"/>
      <c r="B457" s="38"/>
      <c r="C457" s="172"/>
      <c r="D457" s="38"/>
      <c r="E457" s="387"/>
      <c r="F457" s="388"/>
    </row>
    <row r="458" spans="1:6" ht="21.95" customHeight="1" x14ac:dyDescent="0.25">
      <c r="A458" s="71"/>
      <c r="B458" s="172" t="s">
        <v>10</v>
      </c>
      <c r="C458" s="172">
        <f>SUM(C451:C456)</f>
        <v>101.5</v>
      </c>
      <c r="D458" s="38"/>
      <c r="E458" s="387"/>
      <c r="F458" s="388"/>
    </row>
    <row r="459" spans="1:6" ht="21.95" customHeight="1" x14ac:dyDescent="0.25">
      <c r="A459" s="71"/>
      <c r="B459" s="41" t="s">
        <v>50</v>
      </c>
      <c r="C459" s="63">
        <f>(C458/120*100)</f>
        <v>84.583333333333329</v>
      </c>
      <c r="D459" s="42" t="str">
        <f t="shared" ref="D459" si="43">IF(C459&gt;=91,"A1",IF(C459&gt;=81,"A2",IF(C459&gt;=71,"B1",IF(C459&gt;=61,"B2",IF(C459&gt;=51,"C1",IF(C459&gt;=41,"C2",IF(C459&gt;=33,"D","E")))))))</f>
        <v>A2</v>
      </c>
      <c r="E459" s="387"/>
      <c r="F459" s="388"/>
    </row>
    <row r="460" spans="1:6" ht="21.95" customHeight="1" x14ac:dyDescent="0.25">
      <c r="A460" s="392" t="s">
        <v>468</v>
      </c>
      <c r="B460" s="394" t="s">
        <v>57</v>
      </c>
      <c r="C460" s="394"/>
      <c r="D460" s="396" t="s">
        <v>49</v>
      </c>
      <c r="E460" s="397"/>
      <c r="F460" s="398"/>
    </row>
    <row r="461" spans="1:6" ht="21.95" customHeight="1" thickBot="1" x14ac:dyDescent="0.3">
      <c r="A461" s="393"/>
      <c r="B461" s="395"/>
      <c r="C461" s="395"/>
      <c r="D461" s="399"/>
      <c r="E461" s="400"/>
      <c r="F461" s="401"/>
    </row>
    <row r="462" spans="1:6" ht="21.95" customHeight="1" thickBot="1" x14ac:dyDescent="0.3"/>
    <row r="463" spans="1:6" ht="21.95" customHeight="1" x14ac:dyDescent="0.25">
      <c r="A463" s="70"/>
      <c r="B463" s="383" t="s">
        <v>0</v>
      </c>
      <c r="C463" s="383"/>
      <c r="D463" s="383"/>
      <c r="E463" s="383"/>
      <c r="F463" s="384"/>
    </row>
    <row r="464" spans="1:6" ht="21.95" customHeight="1" x14ac:dyDescent="0.25">
      <c r="A464" s="71"/>
      <c r="B464" s="381" t="s">
        <v>1</v>
      </c>
      <c r="C464" s="381"/>
      <c r="D464" s="381"/>
      <c r="E464" s="381"/>
      <c r="F464" s="382"/>
    </row>
    <row r="465" spans="1:6" ht="21.95" customHeight="1" x14ac:dyDescent="0.25">
      <c r="A465" s="71"/>
      <c r="B465" s="381" t="s">
        <v>2</v>
      </c>
      <c r="C465" s="381"/>
      <c r="D465" s="381"/>
      <c r="E465" s="381"/>
      <c r="F465" s="382"/>
    </row>
    <row r="466" spans="1:6" ht="21.95" customHeight="1" x14ac:dyDescent="0.25">
      <c r="A466" s="71"/>
      <c r="B466" s="385" t="s">
        <v>374</v>
      </c>
      <c r="C466" s="385"/>
      <c r="D466" s="385"/>
      <c r="E466" s="385"/>
      <c r="F466" s="386"/>
    </row>
    <row r="467" spans="1:6" ht="21.95" customHeight="1" x14ac:dyDescent="0.25">
      <c r="A467" s="71"/>
      <c r="B467" s="381" t="s">
        <v>467</v>
      </c>
      <c r="C467" s="381"/>
      <c r="D467" s="381"/>
      <c r="E467" s="381"/>
      <c r="F467" s="382"/>
    </row>
    <row r="468" spans="1:6" ht="21.95" customHeight="1" x14ac:dyDescent="0.25">
      <c r="A468" s="380" t="s">
        <v>59</v>
      </c>
      <c r="B468" s="381"/>
      <c r="C468" s="381"/>
      <c r="D468" s="381"/>
      <c r="E468" s="381"/>
      <c r="F468" s="382"/>
    </row>
    <row r="469" spans="1:6" ht="21.95" customHeight="1" x14ac:dyDescent="0.25">
      <c r="A469" s="71" t="s">
        <v>3</v>
      </c>
      <c r="B469" s="389" t="s">
        <v>343</v>
      </c>
      <c r="C469" s="390"/>
      <c r="D469" s="72"/>
      <c r="E469" s="381"/>
      <c r="F469" s="382"/>
    </row>
    <row r="470" spans="1:6" ht="21.95" customHeight="1" x14ac:dyDescent="0.25">
      <c r="A470" s="73" t="s">
        <v>4</v>
      </c>
      <c r="B470" s="389" t="s">
        <v>291</v>
      </c>
      <c r="C470" s="390"/>
      <c r="D470" s="38" t="s">
        <v>47</v>
      </c>
      <c r="E470" s="381">
        <v>23</v>
      </c>
      <c r="F470" s="382"/>
    </row>
    <row r="471" spans="1:6" ht="21.95" customHeight="1" x14ac:dyDescent="0.25">
      <c r="A471" s="171" t="s">
        <v>8</v>
      </c>
      <c r="B471" s="172" t="s">
        <v>9</v>
      </c>
      <c r="C471" s="172" t="s">
        <v>48</v>
      </c>
      <c r="D471" s="172" t="s">
        <v>20</v>
      </c>
      <c r="E471" s="385"/>
      <c r="F471" s="386"/>
    </row>
    <row r="472" spans="1:6" ht="21.95" customHeight="1" x14ac:dyDescent="0.25">
      <c r="A472" s="171">
        <v>1</v>
      </c>
      <c r="B472" s="173" t="s">
        <v>11</v>
      </c>
      <c r="C472" s="37">
        <v>19</v>
      </c>
      <c r="D472" s="40" t="str">
        <f>IF(C472&gt;=18,"A1",IF(C472&gt;=16,"A2",IF(C472&gt;=14,"B1",IF(C472&gt;=12,"B2",IF(C472&gt;=10,"C1",IF(C472&gt;=8,"C2",IF(C472&gt;=6.5,"D","E")))))))</f>
        <v>A1</v>
      </c>
      <c r="E472" s="389"/>
      <c r="F472" s="391"/>
    </row>
    <row r="473" spans="1:6" ht="21.95" customHeight="1" x14ac:dyDescent="0.25">
      <c r="A473" s="171">
        <v>2</v>
      </c>
      <c r="B473" s="173" t="s">
        <v>12</v>
      </c>
      <c r="C473" s="37">
        <v>18</v>
      </c>
      <c r="D473" s="40" t="str">
        <f t="shared" ref="D473:D477" si="44">IF(C473&gt;=18,"A1",IF(C473&gt;=16,"A2",IF(C473&gt;=14,"B1",IF(C473&gt;=12,"B2",IF(C473&gt;=10,"C1",IF(C473&gt;=8,"C2",IF(C473&gt;=6.5,"D","E")))))))</f>
        <v>A1</v>
      </c>
      <c r="E473" s="387"/>
      <c r="F473" s="388"/>
    </row>
    <row r="474" spans="1:6" ht="21.95" customHeight="1" x14ac:dyDescent="0.25">
      <c r="A474" s="171">
        <v>3</v>
      </c>
      <c r="B474" s="173" t="s">
        <v>13</v>
      </c>
      <c r="C474" s="37">
        <v>17</v>
      </c>
      <c r="D474" s="40" t="str">
        <f t="shared" si="44"/>
        <v>A2</v>
      </c>
      <c r="E474" s="387"/>
      <c r="F474" s="388"/>
    </row>
    <row r="475" spans="1:6" ht="21.95" customHeight="1" x14ac:dyDescent="0.25">
      <c r="A475" s="171">
        <v>4</v>
      </c>
      <c r="B475" s="173" t="s">
        <v>23</v>
      </c>
      <c r="C475" s="37">
        <v>17</v>
      </c>
      <c r="D475" s="40" t="str">
        <f t="shared" si="44"/>
        <v>A2</v>
      </c>
      <c r="E475" s="387"/>
      <c r="F475" s="388"/>
    </row>
    <row r="476" spans="1:6" ht="21.95" customHeight="1" x14ac:dyDescent="0.25">
      <c r="A476" s="171">
        <v>5</v>
      </c>
      <c r="B476" s="173" t="s">
        <v>39</v>
      </c>
      <c r="C476" s="52">
        <v>20</v>
      </c>
      <c r="D476" s="40" t="str">
        <f t="shared" si="44"/>
        <v>A1</v>
      </c>
      <c r="E476" s="387"/>
      <c r="F476" s="388"/>
    </row>
    <row r="477" spans="1:6" ht="21.95" customHeight="1" x14ac:dyDescent="0.25">
      <c r="A477" s="171">
        <v>6</v>
      </c>
      <c r="B477" s="173" t="s">
        <v>40</v>
      </c>
      <c r="C477" s="29">
        <v>19.5</v>
      </c>
      <c r="D477" s="40" t="str">
        <f t="shared" si="44"/>
        <v>A1</v>
      </c>
      <c r="E477" s="387"/>
      <c r="F477" s="388"/>
    </row>
    <row r="478" spans="1:6" ht="21.95" customHeight="1" x14ac:dyDescent="0.25">
      <c r="A478" s="71"/>
      <c r="B478" s="38"/>
      <c r="C478" s="172"/>
      <c r="D478" s="38"/>
      <c r="E478" s="387"/>
      <c r="F478" s="388"/>
    </row>
    <row r="479" spans="1:6" ht="21.95" customHeight="1" x14ac:dyDescent="0.25">
      <c r="A479" s="71"/>
      <c r="B479" s="172" t="s">
        <v>10</v>
      </c>
      <c r="C479" s="172">
        <f>SUM(C472:C477)</f>
        <v>110.5</v>
      </c>
      <c r="D479" s="38"/>
      <c r="E479" s="387"/>
      <c r="F479" s="388"/>
    </row>
    <row r="480" spans="1:6" ht="21.95" customHeight="1" x14ac:dyDescent="0.25">
      <c r="A480" s="71"/>
      <c r="B480" s="41" t="s">
        <v>50</v>
      </c>
      <c r="C480" s="63">
        <f>(C479/120*100)</f>
        <v>92.083333333333329</v>
      </c>
      <c r="D480" s="42" t="str">
        <f t="shared" ref="D480" si="45">IF(C480&gt;=91,"A1",IF(C480&gt;=81,"A2",IF(C480&gt;=71,"B1",IF(C480&gt;=61,"B2",IF(C480&gt;=51,"C1",IF(C480&gt;=41,"C2",IF(C480&gt;=33,"D","E")))))))</f>
        <v>A1</v>
      </c>
      <c r="E480" s="387"/>
      <c r="F480" s="388"/>
    </row>
    <row r="481" spans="1:6" ht="21.95" customHeight="1" x14ac:dyDescent="0.25">
      <c r="A481" s="392" t="s">
        <v>468</v>
      </c>
      <c r="B481" s="394" t="s">
        <v>57</v>
      </c>
      <c r="C481" s="394"/>
      <c r="D481" s="396" t="s">
        <v>49</v>
      </c>
      <c r="E481" s="397"/>
      <c r="F481" s="398"/>
    </row>
    <row r="482" spans="1:6" ht="21.95" customHeight="1" thickBot="1" x14ac:dyDescent="0.3">
      <c r="A482" s="393"/>
      <c r="B482" s="395"/>
      <c r="C482" s="395"/>
      <c r="D482" s="399"/>
      <c r="E482" s="400"/>
      <c r="F482" s="401"/>
    </row>
    <row r="483" spans="1:6" ht="21.95" customHeight="1" thickBot="1" x14ac:dyDescent="0.3"/>
    <row r="484" spans="1:6" ht="21.95" customHeight="1" x14ac:dyDescent="0.25">
      <c r="A484" s="70"/>
      <c r="B484" s="383" t="s">
        <v>0</v>
      </c>
      <c r="C484" s="383"/>
      <c r="D484" s="383"/>
      <c r="E484" s="383"/>
      <c r="F484" s="384"/>
    </row>
    <row r="485" spans="1:6" ht="21.95" customHeight="1" x14ac:dyDescent="0.25">
      <c r="A485" s="71"/>
      <c r="B485" s="381" t="s">
        <v>1</v>
      </c>
      <c r="C485" s="381"/>
      <c r="D485" s="381"/>
      <c r="E485" s="381"/>
      <c r="F485" s="382"/>
    </row>
    <row r="486" spans="1:6" ht="21.95" customHeight="1" x14ac:dyDescent="0.25">
      <c r="A486" s="71"/>
      <c r="B486" s="381" t="s">
        <v>2</v>
      </c>
      <c r="C486" s="381"/>
      <c r="D486" s="381"/>
      <c r="E486" s="381"/>
      <c r="F486" s="382"/>
    </row>
    <row r="487" spans="1:6" ht="21.95" customHeight="1" x14ac:dyDescent="0.25">
      <c r="A487" s="71"/>
      <c r="B487" s="385" t="s">
        <v>370</v>
      </c>
      <c r="C487" s="385"/>
      <c r="D487" s="385"/>
      <c r="E487" s="385"/>
      <c r="F487" s="386"/>
    </row>
    <row r="488" spans="1:6" ht="21.95" customHeight="1" x14ac:dyDescent="0.25">
      <c r="A488" s="71"/>
      <c r="B488" s="381" t="s">
        <v>467</v>
      </c>
      <c r="C488" s="381"/>
      <c r="D488" s="381"/>
      <c r="E488" s="381"/>
      <c r="F488" s="382"/>
    </row>
    <row r="489" spans="1:6" ht="21.95" customHeight="1" x14ac:dyDescent="0.25">
      <c r="A489" s="380" t="s">
        <v>59</v>
      </c>
      <c r="B489" s="381"/>
      <c r="C489" s="381"/>
      <c r="D489" s="381"/>
      <c r="E489" s="381"/>
      <c r="F489" s="382"/>
    </row>
    <row r="490" spans="1:6" ht="21.95" customHeight="1" x14ac:dyDescent="0.25">
      <c r="A490" s="71" t="s">
        <v>3</v>
      </c>
      <c r="B490" s="389" t="s">
        <v>343</v>
      </c>
      <c r="C490" s="390"/>
      <c r="D490" s="72"/>
      <c r="E490" s="381"/>
      <c r="F490" s="382"/>
    </row>
    <row r="491" spans="1:6" ht="21.95" customHeight="1" x14ac:dyDescent="0.25">
      <c r="A491" s="73" t="s">
        <v>4</v>
      </c>
      <c r="B491" s="389" t="s">
        <v>297</v>
      </c>
      <c r="C491" s="390"/>
      <c r="D491" s="38" t="s">
        <v>47</v>
      </c>
      <c r="E491" s="381">
        <v>24</v>
      </c>
      <c r="F491" s="382"/>
    </row>
    <row r="492" spans="1:6" ht="21.95" customHeight="1" x14ac:dyDescent="0.25">
      <c r="A492" s="171" t="s">
        <v>8</v>
      </c>
      <c r="B492" s="172" t="s">
        <v>9</v>
      </c>
      <c r="C492" s="172" t="s">
        <v>48</v>
      </c>
      <c r="D492" s="172" t="s">
        <v>20</v>
      </c>
      <c r="E492" s="385"/>
      <c r="F492" s="386"/>
    </row>
    <row r="493" spans="1:6" ht="21.95" customHeight="1" x14ac:dyDescent="0.25">
      <c r="A493" s="171">
        <v>1</v>
      </c>
      <c r="B493" s="173" t="s">
        <v>11</v>
      </c>
      <c r="C493" s="34">
        <v>5</v>
      </c>
      <c r="D493" s="40" t="str">
        <f>IF(C493&gt;=18,"A1",IF(C493&gt;=16,"A2",IF(C493&gt;=14,"B1",IF(C493&gt;=12,"B2",IF(C493&gt;=10,"C1",IF(C493&gt;=8,"C2",IF(C493&gt;=6.5,"D","E")))))))</f>
        <v>E</v>
      </c>
      <c r="E493" s="389"/>
      <c r="F493" s="391"/>
    </row>
    <row r="494" spans="1:6" ht="21.95" customHeight="1" x14ac:dyDescent="0.25">
      <c r="A494" s="171">
        <v>2</v>
      </c>
      <c r="B494" s="173" t="s">
        <v>12</v>
      </c>
      <c r="C494" s="34">
        <v>12.5</v>
      </c>
      <c r="D494" s="40" t="str">
        <f t="shared" ref="D494:D498" si="46">IF(C494&gt;=18,"A1",IF(C494&gt;=16,"A2",IF(C494&gt;=14,"B1",IF(C494&gt;=12,"B2",IF(C494&gt;=10,"C1",IF(C494&gt;=8,"C2",IF(C494&gt;=6.5,"D","E")))))))</f>
        <v>B2</v>
      </c>
      <c r="E494" s="387"/>
      <c r="F494" s="388"/>
    </row>
    <row r="495" spans="1:6" ht="21.95" customHeight="1" x14ac:dyDescent="0.25">
      <c r="A495" s="171">
        <v>3</v>
      </c>
      <c r="B495" s="173" t="s">
        <v>13</v>
      </c>
      <c r="C495" s="34">
        <v>5.5</v>
      </c>
      <c r="D495" s="40" t="str">
        <f t="shared" si="46"/>
        <v>E</v>
      </c>
      <c r="E495" s="387"/>
      <c r="F495" s="388"/>
    </row>
    <row r="496" spans="1:6" ht="21.95" customHeight="1" x14ac:dyDescent="0.25">
      <c r="A496" s="171">
        <v>4</v>
      </c>
      <c r="B496" s="173" t="s">
        <v>23</v>
      </c>
      <c r="C496" s="34">
        <v>13</v>
      </c>
      <c r="D496" s="40" t="str">
        <f t="shared" si="46"/>
        <v>B2</v>
      </c>
      <c r="E496" s="387"/>
      <c r="F496" s="388"/>
    </row>
    <row r="497" spans="1:6" ht="21.95" customHeight="1" x14ac:dyDescent="0.25">
      <c r="A497" s="171">
        <v>5</v>
      </c>
      <c r="B497" s="173" t="s">
        <v>39</v>
      </c>
      <c r="C497" s="52">
        <v>9.5</v>
      </c>
      <c r="D497" s="40" t="str">
        <f t="shared" si="46"/>
        <v>C2</v>
      </c>
      <c r="E497" s="387"/>
      <c r="F497" s="388"/>
    </row>
    <row r="498" spans="1:6" ht="21.95" customHeight="1" x14ac:dyDescent="0.25">
      <c r="A498" s="171">
        <v>6</v>
      </c>
      <c r="B498" s="173" t="s">
        <v>40</v>
      </c>
      <c r="C498" s="29">
        <v>12.5</v>
      </c>
      <c r="D498" s="40" t="str">
        <f t="shared" si="46"/>
        <v>B2</v>
      </c>
      <c r="E498" s="387"/>
      <c r="F498" s="388"/>
    </row>
    <row r="499" spans="1:6" ht="21.95" customHeight="1" x14ac:dyDescent="0.25">
      <c r="A499" s="71"/>
      <c r="B499" s="38"/>
      <c r="C499" s="172"/>
      <c r="D499" s="38"/>
      <c r="E499" s="387"/>
      <c r="F499" s="388"/>
    </row>
    <row r="500" spans="1:6" ht="21.95" customHeight="1" x14ac:dyDescent="0.25">
      <c r="A500" s="71"/>
      <c r="B500" s="172" t="s">
        <v>10</v>
      </c>
      <c r="C500" s="172">
        <f>SUM(C493:C498)</f>
        <v>58</v>
      </c>
      <c r="D500" s="38"/>
      <c r="E500" s="387"/>
      <c r="F500" s="388"/>
    </row>
    <row r="501" spans="1:6" ht="21.95" customHeight="1" x14ac:dyDescent="0.25">
      <c r="A501" s="71"/>
      <c r="B501" s="41" t="s">
        <v>50</v>
      </c>
      <c r="C501" s="63">
        <f>(C500/120*100)</f>
        <v>48.333333333333336</v>
      </c>
      <c r="D501" s="42" t="str">
        <f t="shared" ref="D501" si="47">IF(C501&gt;=91,"A1",IF(C501&gt;=81,"A2",IF(C501&gt;=71,"B1",IF(C501&gt;=61,"B2",IF(C501&gt;=51,"C1",IF(C501&gt;=41,"C2",IF(C501&gt;=33,"D","E")))))))</f>
        <v>C2</v>
      </c>
      <c r="E501" s="387"/>
      <c r="F501" s="388"/>
    </row>
    <row r="502" spans="1:6" ht="21.95" customHeight="1" x14ac:dyDescent="0.25">
      <c r="A502" s="392" t="s">
        <v>468</v>
      </c>
      <c r="B502" s="394" t="s">
        <v>57</v>
      </c>
      <c r="C502" s="394"/>
      <c r="D502" s="396" t="s">
        <v>49</v>
      </c>
      <c r="E502" s="397"/>
      <c r="F502" s="398"/>
    </row>
    <row r="503" spans="1:6" ht="21.95" customHeight="1" thickBot="1" x14ac:dyDescent="0.3">
      <c r="A503" s="393"/>
      <c r="B503" s="395"/>
      <c r="C503" s="395"/>
      <c r="D503" s="399"/>
      <c r="E503" s="400"/>
      <c r="F503" s="401"/>
    </row>
    <row r="504" spans="1:6" ht="21.95" customHeight="1" thickBot="1" x14ac:dyDescent="0.3"/>
    <row r="505" spans="1:6" ht="21.95" customHeight="1" x14ac:dyDescent="0.25">
      <c r="A505" s="70"/>
      <c r="B505" s="383" t="s">
        <v>0</v>
      </c>
      <c r="C505" s="383"/>
      <c r="D505" s="383"/>
      <c r="E505" s="383"/>
      <c r="F505" s="384"/>
    </row>
    <row r="506" spans="1:6" ht="21.95" customHeight="1" x14ac:dyDescent="0.25">
      <c r="A506" s="71"/>
      <c r="B506" s="381" t="s">
        <v>1</v>
      </c>
      <c r="C506" s="381"/>
      <c r="D506" s="381"/>
      <c r="E506" s="381"/>
      <c r="F506" s="382"/>
    </row>
    <row r="507" spans="1:6" ht="21.95" customHeight="1" x14ac:dyDescent="0.25">
      <c r="A507" s="71"/>
      <c r="B507" s="381" t="s">
        <v>2</v>
      </c>
      <c r="C507" s="381"/>
      <c r="D507" s="381"/>
      <c r="E507" s="381"/>
      <c r="F507" s="382"/>
    </row>
    <row r="508" spans="1:6" ht="21.95" customHeight="1" x14ac:dyDescent="0.25">
      <c r="A508" s="71"/>
      <c r="B508" s="385" t="s">
        <v>370</v>
      </c>
      <c r="C508" s="385"/>
      <c r="D508" s="385"/>
      <c r="E508" s="385"/>
      <c r="F508" s="386"/>
    </row>
    <row r="509" spans="1:6" ht="21.95" customHeight="1" x14ac:dyDescent="0.25">
      <c r="A509" s="71"/>
      <c r="B509" s="381" t="s">
        <v>467</v>
      </c>
      <c r="C509" s="381"/>
      <c r="D509" s="381"/>
      <c r="E509" s="381"/>
      <c r="F509" s="382"/>
    </row>
    <row r="510" spans="1:6" ht="21.95" customHeight="1" x14ac:dyDescent="0.25">
      <c r="A510" s="380" t="s">
        <v>59</v>
      </c>
      <c r="B510" s="381"/>
      <c r="C510" s="381"/>
      <c r="D510" s="381"/>
      <c r="E510" s="381"/>
      <c r="F510" s="382"/>
    </row>
    <row r="511" spans="1:6" ht="21.95" customHeight="1" x14ac:dyDescent="0.25">
      <c r="A511" s="71" t="s">
        <v>3</v>
      </c>
      <c r="B511" s="389" t="s">
        <v>343</v>
      </c>
      <c r="C511" s="390"/>
      <c r="D511" s="72"/>
      <c r="E511" s="381"/>
      <c r="F511" s="382"/>
    </row>
    <row r="512" spans="1:6" ht="21.95" customHeight="1" x14ac:dyDescent="0.25">
      <c r="A512" s="73" t="s">
        <v>4</v>
      </c>
      <c r="B512" s="389" t="s">
        <v>358</v>
      </c>
      <c r="C512" s="390"/>
      <c r="D512" s="38" t="s">
        <v>47</v>
      </c>
      <c r="E512" s="381">
        <v>25</v>
      </c>
      <c r="F512" s="382"/>
    </row>
    <row r="513" spans="1:6" ht="21.95" customHeight="1" x14ac:dyDescent="0.25">
      <c r="A513" s="171" t="s">
        <v>8</v>
      </c>
      <c r="B513" s="172" t="s">
        <v>9</v>
      </c>
      <c r="C513" s="172" t="s">
        <v>48</v>
      </c>
      <c r="D513" s="172" t="s">
        <v>20</v>
      </c>
      <c r="E513" s="385"/>
      <c r="F513" s="386"/>
    </row>
    <row r="514" spans="1:6" ht="21.95" customHeight="1" x14ac:dyDescent="0.25">
      <c r="A514" s="171">
        <v>1</v>
      </c>
      <c r="B514" s="173" t="s">
        <v>11</v>
      </c>
      <c r="C514" s="34">
        <v>16</v>
      </c>
      <c r="D514" s="40" t="str">
        <f>IF(C514&gt;=18,"A1",IF(C514&gt;=16,"A2",IF(C514&gt;=14,"B1",IF(C514&gt;=12,"B2",IF(C514&gt;=10,"C1",IF(C514&gt;=8,"C2",IF(C514&gt;=6.5,"D","E")))))))</f>
        <v>A2</v>
      </c>
      <c r="E514" s="389"/>
      <c r="F514" s="391"/>
    </row>
    <row r="515" spans="1:6" ht="21.95" customHeight="1" x14ac:dyDescent="0.25">
      <c r="A515" s="171">
        <v>2</v>
      </c>
      <c r="B515" s="173" t="s">
        <v>12</v>
      </c>
      <c r="C515" s="34">
        <v>16</v>
      </c>
      <c r="D515" s="40" t="str">
        <f t="shared" ref="D515:D519" si="48">IF(C515&gt;=18,"A1",IF(C515&gt;=16,"A2",IF(C515&gt;=14,"B1",IF(C515&gt;=12,"B2",IF(C515&gt;=10,"C1",IF(C515&gt;=8,"C2",IF(C515&gt;=6.5,"D","E")))))))</f>
        <v>A2</v>
      </c>
      <c r="E515" s="387"/>
      <c r="F515" s="388"/>
    </row>
    <row r="516" spans="1:6" ht="21.95" customHeight="1" x14ac:dyDescent="0.25">
      <c r="A516" s="171">
        <v>3</v>
      </c>
      <c r="B516" s="173" t="s">
        <v>13</v>
      </c>
      <c r="C516" s="34">
        <v>18.5</v>
      </c>
      <c r="D516" s="40" t="str">
        <f t="shared" si="48"/>
        <v>A1</v>
      </c>
      <c r="E516" s="387"/>
      <c r="F516" s="388"/>
    </row>
    <row r="517" spans="1:6" ht="21.95" customHeight="1" x14ac:dyDescent="0.25">
      <c r="A517" s="171">
        <v>4</v>
      </c>
      <c r="B517" s="173" t="s">
        <v>23</v>
      </c>
      <c r="C517" s="34">
        <v>18</v>
      </c>
      <c r="D517" s="40" t="str">
        <f t="shared" si="48"/>
        <v>A1</v>
      </c>
      <c r="E517" s="387"/>
      <c r="F517" s="388"/>
    </row>
    <row r="518" spans="1:6" ht="21.95" customHeight="1" x14ac:dyDescent="0.25">
      <c r="A518" s="171">
        <v>5</v>
      </c>
      <c r="B518" s="173" t="s">
        <v>39</v>
      </c>
      <c r="C518" s="52">
        <v>20</v>
      </c>
      <c r="D518" s="40" t="str">
        <f t="shared" si="48"/>
        <v>A1</v>
      </c>
      <c r="E518" s="387"/>
      <c r="F518" s="388"/>
    </row>
    <row r="519" spans="1:6" ht="21.95" customHeight="1" x14ac:dyDescent="0.25">
      <c r="A519" s="171">
        <v>6</v>
      </c>
      <c r="B519" s="173" t="s">
        <v>40</v>
      </c>
      <c r="C519" s="29">
        <v>17.5</v>
      </c>
      <c r="D519" s="40" t="str">
        <f t="shared" si="48"/>
        <v>A2</v>
      </c>
      <c r="E519" s="387"/>
      <c r="F519" s="388"/>
    </row>
    <row r="520" spans="1:6" ht="21.95" customHeight="1" x14ac:dyDescent="0.25">
      <c r="A520" s="71"/>
      <c r="B520" s="38"/>
      <c r="C520" s="172"/>
      <c r="D520" s="38"/>
      <c r="E520" s="387"/>
      <c r="F520" s="388"/>
    </row>
    <row r="521" spans="1:6" ht="21.95" customHeight="1" x14ac:dyDescent="0.25">
      <c r="A521" s="71"/>
      <c r="B521" s="172" t="s">
        <v>10</v>
      </c>
      <c r="C521" s="172">
        <f>SUM(C514:C519)</f>
        <v>106</v>
      </c>
      <c r="D521" s="38"/>
      <c r="E521" s="387"/>
      <c r="F521" s="388"/>
    </row>
    <row r="522" spans="1:6" ht="21.95" customHeight="1" x14ac:dyDescent="0.25">
      <c r="A522" s="71"/>
      <c r="B522" s="41" t="s">
        <v>50</v>
      </c>
      <c r="C522" s="63">
        <f>(C521/120*100)</f>
        <v>88.333333333333329</v>
      </c>
      <c r="D522" s="42" t="str">
        <f t="shared" ref="D522" si="49">IF(C522&gt;=91,"A1",IF(C522&gt;=81,"A2",IF(C522&gt;=71,"B1",IF(C522&gt;=61,"B2",IF(C522&gt;=51,"C1",IF(C522&gt;=41,"C2",IF(C522&gt;=33,"D","E")))))))</f>
        <v>A2</v>
      </c>
      <c r="E522" s="387"/>
      <c r="F522" s="388"/>
    </row>
    <row r="523" spans="1:6" ht="21.95" customHeight="1" x14ac:dyDescent="0.25">
      <c r="A523" s="392" t="s">
        <v>468</v>
      </c>
      <c r="B523" s="394" t="s">
        <v>57</v>
      </c>
      <c r="C523" s="394"/>
      <c r="D523" s="396" t="s">
        <v>49</v>
      </c>
      <c r="E523" s="397"/>
      <c r="F523" s="398"/>
    </row>
    <row r="524" spans="1:6" ht="21.95" customHeight="1" thickBot="1" x14ac:dyDescent="0.3">
      <c r="A524" s="393"/>
      <c r="B524" s="395"/>
      <c r="C524" s="395"/>
      <c r="D524" s="399"/>
      <c r="E524" s="400"/>
      <c r="F524" s="401"/>
    </row>
    <row r="526" spans="1:6" ht="21.95" customHeight="1" thickBot="1" x14ac:dyDescent="0.3"/>
    <row r="527" spans="1:6" ht="21.95" customHeight="1" x14ac:dyDescent="0.25">
      <c r="A527" s="70"/>
      <c r="B527" s="383" t="s">
        <v>0</v>
      </c>
      <c r="C527" s="383"/>
      <c r="D527" s="383"/>
      <c r="E527" s="383"/>
      <c r="F527" s="384"/>
    </row>
    <row r="528" spans="1:6" ht="21.95" customHeight="1" x14ac:dyDescent="0.25">
      <c r="A528" s="71"/>
      <c r="B528" s="381" t="s">
        <v>1</v>
      </c>
      <c r="C528" s="381"/>
      <c r="D528" s="381"/>
      <c r="E528" s="381"/>
      <c r="F528" s="382"/>
    </row>
    <row r="529" spans="1:6" ht="21.95" customHeight="1" x14ac:dyDescent="0.25">
      <c r="A529" s="71"/>
      <c r="B529" s="381" t="s">
        <v>2</v>
      </c>
      <c r="C529" s="381"/>
      <c r="D529" s="381"/>
      <c r="E529" s="381"/>
      <c r="F529" s="382"/>
    </row>
    <row r="530" spans="1:6" ht="21.95" customHeight="1" x14ac:dyDescent="0.25">
      <c r="A530" s="71"/>
      <c r="B530" s="385" t="s">
        <v>369</v>
      </c>
      <c r="C530" s="385"/>
      <c r="D530" s="385"/>
      <c r="E530" s="385"/>
      <c r="F530" s="386"/>
    </row>
    <row r="531" spans="1:6" ht="21.95" customHeight="1" x14ac:dyDescent="0.25">
      <c r="A531" s="71"/>
      <c r="B531" s="381" t="s">
        <v>467</v>
      </c>
      <c r="C531" s="381"/>
      <c r="D531" s="381"/>
      <c r="E531" s="381"/>
      <c r="F531" s="382"/>
    </row>
    <row r="532" spans="1:6" ht="21.95" customHeight="1" x14ac:dyDescent="0.25">
      <c r="A532" s="380" t="s">
        <v>59</v>
      </c>
      <c r="B532" s="381"/>
      <c r="C532" s="381"/>
      <c r="D532" s="381"/>
      <c r="E532" s="381"/>
      <c r="F532" s="382"/>
    </row>
    <row r="533" spans="1:6" ht="21.95" customHeight="1" x14ac:dyDescent="0.25">
      <c r="A533" s="71" t="s">
        <v>3</v>
      </c>
      <c r="B533" s="389" t="s">
        <v>343</v>
      </c>
      <c r="C533" s="390"/>
      <c r="D533" s="72"/>
      <c r="E533" s="381"/>
      <c r="F533" s="382"/>
    </row>
    <row r="534" spans="1:6" ht="21.95" customHeight="1" x14ac:dyDescent="0.25">
      <c r="A534" s="73" t="s">
        <v>4</v>
      </c>
      <c r="B534" s="389" t="s">
        <v>312</v>
      </c>
      <c r="C534" s="390"/>
      <c r="D534" s="38" t="s">
        <v>47</v>
      </c>
      <c r="E534" s="381">
        <v>26</v>
      </c>
      <c r="F534" s="382"/>
    </row>
    <row r="535" spans="1:6" ht="21.95" customHeight="1" x14ac:dyDescent="0.25">
      <c r="A535" s="171" t="s">
        <v>8</v>
      </c>
      <c r="B535" s="172" t="s">
        <v>9</v>
      </c>
      <c r="C535" s="172" t="s">
        <v>48</v>
      </c>
      <c r="D535" s="172" t="s">
        <v>20</v>
      </c>
      <c r="E535" s="385"/>
      <c r="F535" s="386"/>
    </row>
    <row r="536" spans="1:6" ht="21.95" customHeight="1" x14ac:dyDescent="0.25">
      <c r="A536" s="171">
        <v>1</v>
      </c>
      <c r="B536" s="173" t="s">
        <v>11</v>
      </c>
      <c r="C536" s="34">
        <v>12.5</v>
      </c>
      <c r="D536" s="40" t="str">
        <f>IF(C536&gt;=18,"A1",IF(C536&gt;=16,"A2",IF(C536&gt;=14,"B1",IF(C536&gt;=12,"B2",IF(C536&gt;=10,"C1",IF(C536&gt;=8,"C2",IF(C536&gt;=6.5,"D","E")))))))</f>
        <v>B2</v>
      </c>
      <c r="E536" s="389"/>
      <c r="F536" s="391"/>
    </row>
    <row r="537" spans="1:6" ht="21.95" customHeight="1" x14ac:dyDescent="0.25">
      <c r="A537" s="171">
        <v>2</v>
      </c>
      <c r="B537" s="173" t="s">
        <v>12</v>
      </c>
      <c r="C537" s="34">
        <v>11</v>
      </c>
      <c r="D537" s="40" t="str">
        <f t="shared" ref="D537:D541" si="50">IF(C537&gt;=18,"A1",IF(C537&gt;=16,"A2",IF(C537&gt;=14,"B1",IF(C537&gt;=12,"B2",IF(C537&gt;=10,"C1",IF(C537&gt;=8,"C2",IF(C537&gt;=6.5,"D","E")))))))</f>
        <v>C1</v>
      </c>
      <c r="E537" s="387"/>
      <c r="F537" s="388"/>
    </row>
    <row r="538" spans="1:6" ht="21.95" customHeight="1" x14ac:dyDescent="0.25">
      <c r="A538" s="171">
        <v>3</v>
      </c>
      <c r="B538" s="173" t="s">
        <v>13</v>
      </c>
      <c r="C538" s="34">
        <v>4.5</v>
      </c>
      <c r="D538" s="40" t="str">
        <f t="shared" si="50"/>
        <v>E</v>
      </c>
      <c r="E538" s="387"/>
      <c r="F538" s="388"/>
    </row>
    <row r="539" spans="1:6" ht="21.95" customHeight="1" x14ac:dyDescent="0.25">
      <c r="A539" s="171">
        <v>4</v>
      </c>
      <c r="B539" s="173" t="s">
        <v>23</v>
      </c>
      <c r="C539" s="34">
        <v>5</v>
      </c>
      <c r="D539" s="40" t="str">
        <f t="shared" si="50"/>
        <v>E</v>
      </c>
      <c r="E539" s="387"/>
      <c r="F539" s="388"/>
    </row>
    <row r="540" spans="1:6" ht="21.95" customHeight="1" x14ac:dyDescent="0.25">
      <c r="A540" s="171">
        <v>5</v>
      </c>
      <c r="B540" s="173" t="s">
        <v>39</v>
      </c>
      <c r="C540" s="52">
        <v>3.5</v>
      </c>
      <c r="D540" s="40" t="str">
        <f t="shared" si="50"/>
        <v>E</v>
      </c>
      <c r="E540" s="387"/>
      <c r="F540" s="388"/>
    </row>
    <row r="541" spans="1:6" ht="21.95" customHeight="1" x14ac:dyDescent="0.25">
      <c r="A541" s="171">
        <v>6</v>
      </c>
      <c r="B541" s="173" t="s">
        <v>40</v>
      </c>
      <c r="C541" s="29">
        <v>14.5</v>
      </c>
      <c r="D541" s="40" t="str">
        <f t="shared" si="50"/>
        <v>B1</v>
      </c>
      <c r="E541" s="387"/>
      <c r="F541" s="388"/>
    </row>
    <row r="542" spans="1:6" ht="21.95" customHeight="1" x14ac:dyDescent="0.25">
      <c r="A542" s="71"/>
      <c r="B542" s="38"/>
      <c r="C542" s="172"/>
      <c r="D542" s="38"/>
      <c r="E542" s="387"/>
      <c r="F542" s="388"/>
    </row>
    <row r="543" spans="1:6" ht="21.95" customHeight="1" x14ac:dyDescent="0.25">
      <c r="A543" s="71"/>
      <c r="B543" s="172" t="s">
        <v>10</v>
      </c>
      <c r="C543" s="172">
        <f>SUM(C536:C541)</f>
        <v>51</v>
      </c>
      <c r="D543" s="38"/>
      <c r="E543" s="387"/>
      <c r="F543" s="388"/>
    </row>
    <row r="544" spans="1:6" ht="21.95" customHeight="1" x14ac:dyDescent="0.25">
      <c r="A544" s="71"/>
      <c r="B544" s="41" t="s">
        <v>50</v>
      </c>
      <c r="C544" s="63">
        <f>(C543/120*100)</f>
        <v>42.5</v>
      </c>
      <c r="D544" s="42" t="str">
        <f t="shared" ref="D544" si="51">IF(C544&gt;=91,"A1",IF(C544&gt;=81,"A2",IF(C544&gt;=71,"B1",IF(C544&gt;=61,"B2",IF(C544&gt;=51,"C1",IF(C544&gt;=41,"C2",IF(C544&gt;=33,"D","E")))))))</f>
        <v>C2</v>
      </c>
      <c r="E544" s="387"/>
      <c r="F544" s="388"/>
    </row>
    <row r="545" spans="1:6" ht="21.95" customHeight="1" x14ac:dyDescent="0.25">
      <c r="A545" s="392" t="s">
        <v>468</v>
      </c>
      <c r="B545" s="394" t="s">
        <v>57</v>
      </c>
      <c r="C545" s="394"/>
      <c r="D545" s="396" t="s">
        <v>49</v>
      </c>
      <c r="E545" s="397"/>
      <c r="F545" s="398"/>
    </row>
    <row r="546" spans="1:6" ht="21.95" customHeight="1" thickBot="1" x14ac:dyDescent="0.3">
      <c r="A546" s="393"/>
      <c r="B546" s="395"/>
      <c r="C546" s="395"/>
      <c r="D546" s="399"/>
      <c r="E546" s="400"/>
      <c r="F546" s="401"/>
    </row>
    <row r="549" spans="1:6" ht="21.95" customHeight="1" x14ac:dyDescent="0.25">
      <c r="A549" s="38"/>
      <c r="B549" s="381" t="s">
        <v>0</v>
      </c>
      <c r="C549" s="381"/>
      <c r="D549" s="381"/>
      <c r="E549" s="381"/>
      <c r="F549" s="381"/>
    </row>
    <row r="550" spans="1:6" ht="21.95" customHeight="1" x14ac:dyDescent="0.25">
      <c r="A550" s="38"/>
      <c r="B550" s="381" t="s">
        <v>1</v>
      </c>
      <c r="C550" s="381"/>
      <c r="D550" s="381"/>
      <c r="E550" s="381"/>
      <c r="F550" s="381"/>
    </row>
    <row r="551" spans="1:6" ht="21.95" customHeight="1" x14ac:dyDescent="0.25">
      <c r="A551" s="38"/>
      <c r="B551" s="381" t="s">
        <v>2</v>
      </c>
      <c r="C551" s="381"/>
      <c r="D551" s="381"/>
      <c r="E551" s="381"/>
      <c r="F551" s="381"/>
    </row>
    <row r="552" spans="1:6" ht="21.95" customHeight="1" x14ac:dyDescent="0.25">
      <c r="A552" s="38"/>
      <c r="B552" s="385" t="s">
        <v>371</v>
      </c>
      <c r="C552" s="385"/>
      <c r="D552" s="385"/>
      <c r="E552" s="385"/>
      <c r="F552" s="385"/>
    </row>
    <row r="553" spans="1:6" ht="21.95" customHeight="1" x14ac:dyDescent="0.25">
      <c r="A553" s="38"/>
      <c r="B553" s="381" t="s">
        <v>467</v>
      </c>
      <c r="C553" s="381"/>
      <c r="D553" s="381"/>
      <c r="E553" s="381"/>
      <c r="F553" s="381"/>
    </row>
    <row r="554" spans="1:6" ht="21.95" customHeight="1" x14ac:dyDescent="0.25">
      <c r="A554" s="381" t="s">
        <v>59</v>
      </c>
      <c r="B554" s="381"/>
      <c r="C554" s="381"/>
      <c r="D554" s="381"/>
      <c r="E554" s="381"/>
      <c r="F554" s="381"/>
    </row>
    <row r="555" spans="1:6" ht="21.95" customHeight="1" x14ac:dyDescent="0.25">
      <c r="A555" s="38" t="s">
        <v>3</v>
      </c>
      <c r="B555" s="389" t="s">
        <v>343</v>
      </c>
      <c r="C555" s="390"/>
      <c r="D555" s="61"/>
      <c r="E555" s="381"/>
      <c r="F555" s="381"/>
    </row>
    <row r="556" spans="1:6" ht="21.95" customHeight="1" x14ac:dyDescent="0.25">
      <c r="A556" s="39" t="s">
        <v>4</v>
      </c>
      <c r="B556" s="389" t="s">
        <v>359</v>
      </c>
      <c r="C556" s="390"/>
      <c r="D556" s="38" t="s">
        <v>47</v>
      </c>
      <c r="E556" s="381">
        <v>27</v>
      </c>
      <c r="F556" s="381"/>
    </row>
    <row r="557" spans="1:6" ht="21.95" customHeight="1" x14ac:dyDescent="0.25">
      <c r="A557" s="172" t="s">
        <v>8</v>
      </c>
      <c r="B557" s="172" t="s">
        <v>9</v>
      </c>
      <c r="C557" s="172" t="s">
        <v>48</v>
      </c>
      <c r="D557" s="172" t="s">
        <v>20</v>
      </c>
      <c r="E557" s="385"/>
      <c r="F557" s="385"/>
    </row>
    <row r="558" spans="1:6" ht="21.95" customHeight="1" x14ac:dyDescent="0.25">
      <c r="A558" s="172">
        <v>1</v>
      </c>
      <c r="B558" s="173" t="s">
        <v>11</v>
      </c>
      <c r="C558" s="34">
        <v>19.5</v>
      </c>
      <c r="D558" s="40" t="str">
        <f>IF(C558&gt;=18,"A1",IF(C558&gt;=16,"A2",IF(C558&gt;=14,"B1",IF(C558&gt;=12,"B2",IF(C558&gt;=10,"C1",IF(C558&gt;=8,"C2",IF(C558&gt;=6.5,"D","E")))))))</f>
        <v>A1</v>
      </c>
      <c r="E558" s="389"/>
      <c r="F558" s="390"/>
    </row>
    <row r="559" spans="1:6" ht="21.95" customHeight="1" x14ac:dyDescent="0.25">
      <c r="A559" s="172">
        <v>2</v>
      </c>
      <c r="B559" s="173" t="s">
        <v>12</v>
      </c>
      <c r="C559" s="34">
        <v>19.5</v>
      </c>
      <c r="D559" s="40" t="str">
        <f t="shared" ref="D559:D563" si="52">IF(C559&gt;=18,"A1",IF(C559&gt;=16,"A2",IF(C559&gt;=14,"B1",IF(C559&gt;=12,"B2",IF(C559&gt;=10,"C1",IF(C559&gt;=8,"C2",IF(C559&gt;=6.5,"D","E")))))))</f>
        <v>A1</v>
      </c>
      <c r="E559" s="387"/>
      <c r="F559" s="405"/>
    </row>
    <row r="560" spans="1:6" ht="21.95" customHeight="1" x14ac:dyDescent="0.25">
      <c r="A560" s="172">
        <v>3</v>
      </c>
      <c r="B560" s="173" t="s">
        <v>13</v>
      </c>
      <c r="C560" s="34">
        <v>20</v>
      </c>
      <c r="D560" s="40" t="str">
        <f t="shared" si="52"/>
        <v>A1</v>
      </c>
      <c r="E560" s="387"/>
      <c r="F560" s="405"/>
    </row>
    <row r="561" spans="1:6" ht="21.95" customHeight="1" x14ac:dyDescent="0.25">
      <c r="A561" s="172">
        <v>4</v>
      </c>
      <c r="B561" s="173" t="s">
        <v>23</v>
      </c>
      <c r="C561" s="34">
        <v>20</v>
      </c>
      <c r="D561" s="40" t="str">
        <f t="shared" si="52"/>
        <v>A1</v>
      </c>
      <c r="E561" s="387"/>
      <c r="F561" s="405"/>
    </row>
    <row r="562" spans="1:6" ht="21.95" customHeight="1" x14ac:dyDescent="0.25">
      <c r="A562" s="172">
        <v>5</v>
      </c>
      <c r="B562" s="173" t="s">
        <v>39</v>
      </c>
      <c r="C562" s="52">
        <v>19</v>
      </c>
      <c r="D562" s="40" t="str">
        <f t="shared" si="52"/>
        <v>A1</v>
      </c>
      <c r="E562" s="387"/>
      <c r="F562" s="405"/>
    </row>
    <row r="563" spans="1:6" ht="21.95" customHeight="1" x14ac:dyDescent="0.25">
      <c r="A563" s="172">
        <v>6</v>
      </c>
      <c r="B563" s="173" t="s">
        <v>40</v>
      </c>
      <c r="C563" s="29">
        <v>20</v>
      </c>
      <c r="D563" s="40" t="str">
        <f t="shared" si="52"/>
        <v>A1</v>
      </c>
      <c r="E563" s="387"/>
      <c r="F563" s="405"/>
    </row>
    <row r="564" spans="1:6" ht="21.95" customHeight="1" x14ac:dyDescent="0.25">
      <c r="A564" s="38"/>
      <c r="B564" s="38"/>
      <c r="C564" s="172"/>
      <c r="D564" s="38"/>
      <c r="E564" s="387"/>
      <c r="F564" s="405"/>
    </row>
    <row r="565" spans="1:6" ht="21.95" customHeight="1" x14ac:dyDescent="0.25">
      <c r="A565" s="38"/>
      <c r="B565" s="172" t="s">
        <v>10</v>
      </c>
      <c r="C565" s="172">
        <f>SUM(C558:C563)</f>
        <v>118</v>
      </c>
      <c r="D565" s="38"/>
      <c r="E565" s="387"/>
      <c r="F565" s="405"/>
    </row>
    <row r="566" spans="1:6" ht="21.95" customHeight="1" x14ac:dyDescent="0.25">
      <c r="A566" s="38"/>
      <c r="B566" s="41" t="s">
        <v>50</v>
      </c>
      <c r="C566" s="63">
        <f>(C565/120*100)</f>
        <v>98.333333333333329</v>
      </c>
      <c r="D566" s="42" t="str">
        <f t="shared" ref="D566" si="53">IF(C566&gt;=91,"A1",IF(C566&gt;=81,"A2",IF(C566&gt;=71,"B1",IF(C566&gt;=61,"B2",IF(C566&gt;=51,"C1",IF(C566&gt;=41,"C2",IF(C566&gt;=33,"D","E")))))))</f>
        <v>A1</v>
      </c>
      <c r="E566" s="387"/>
      <c r="F566" s="405"/>
    </row>
    <row r="567" spans="1:6" ht="21.95" customHeight="1" x14ac:dyDescent="0.25">
      <c r="A567" s="392" t="s">
        <v>468</v>
      </c>
      <c r="B567" s="394" t="s">
        <v>57</v>
      </c>
      <c r="C567" s="394"/>
      <c r="D567" s="396" t="s">
        <v>49</v>
      </c>
      <c r="E567" s="397"/>
      <c r="F567" s="406"/>
    </row>
    <row r="568" spans="1:6" ht="21.95" customHeight="1" thickBot="1" x14ac:dyDescent="0.3">
      <c r="A568" s="393"/>
      <c r="B568" s="394"/>
      <c r="C568" s="394"/>
      <c r="D568" s="402"/>
      <c r="E568" s="403"/>
      <c r="F568" s="407"/>
    </row>
    <row r="570" spans="1:6" ht="21.95" customHeight="1" x14ac:dyDescent="0.25">
      <c r="A570" s="38"/>
      <c r="B570" s="381" t="s">
        <v>0</v>
      </c>
      <c r="C570" s="381"/>
      <c r="D570" s="381"/>
      <c r="E570" s="381"/>
      <c r="F570" s="381"/>
    </row>
    <row r="571" spans="1:6" ht="21.95" customHeight="1" x14ac:dyDescent="0.25">
      <c r="A571" s="38"/>
      <c r="B571" s="381" t="s">
        <v>1</v>
      </c>
      <c r="C571" s="381"/>
      <c r="D571" s="381"/>
      <c r="E571" s="381"/>
      <c r="F571" s="381"/>
    </row>
    <row r="572" spans="1:6" ht="21.95" customHeight="1" x14ac:dyDescent="0.25">
      <c r="A572" s="38"/>
      <c r="B572" s="381" t="s">
        <v>2</v>
      </c>
      <c r="C572" s="381"/>
      <c r="D572" s="381"/>
      <c r="E572" s="381"/>
      <c r="F572" s="381"/>
    </row>
    <row r="573" spans="1:6" ht="21.95" customHeight="1" x14ac:dyDescent="0.25">
      <c r="A573" s="38"/>
      <c r="B573" s="385" t="s">
        <v>368</v>
      </c>
      <c r="C573" s="385"/>
      <c r="D573" s="385"/>
      <c r="E573" s="385"/>
      <c r="F573" s="385"/>
    </row>
    <row r="574" spans="1:6" ht="21.95" customHeight="1" x14ac:dyDescent="0.25">
      <c r="A574" s="38"/>
      <c r="B574" s="381" t="s">
        <v>467</v>
      </c>
      <c r="C574" s="381"/>
      <c r="D574" s="381"/>
      <c r="E574" s="381"/>
      <c r="F574" s="381"/>
    </row>
    <row r="575" spans="1:6" ht="21.95" customHeight="1" x14ac:dyDescent="0.25">
      <c r="A575" s="381" t="s">
        <v>59</v>
      </c>
      <c r="B575" s="381"/>
      <c r="C575" s="381"/>
      <c r="D575" s="381"/>
      <c r="E575" s="381"/>
      <c r="F575" s="381"/>
    </row>
    <row r="576" spans="1:6" ht="21.95" customHeight="1" x14ac:dyDescent="0.25">
      <c r="A576" s="38" t="s">
        <v>3</v>
      </c>
      <c r="B576" s="389" t="s">
        <v>343</v>
      </c>
      <c r="C576" s="390"/>
      <c r="D576" s="61"/>
      <c r="E576" s="381"/>
      <c r="F576" s="381"/>
    </row>
    <row r="577" spans="1:6" ht="21.95" customHeight="1" x14ac:dyDescent="0.25">
      <c r="A577" s="39" t="s">
        <v>4</v>
      </c>
      <c r="B577" s="389" t="s">
        <v>327</v>
      </c>
      <c r="C577" s="390"/>
      <c r="D577" s="38" t="s">
        <v>47</v>
      </c>
      <c r="E577" s="381">
        <v>28</v>
      </c>
      <c r="F577" s="381"/>
    </row>
    <row r="578" spans="1:6" ht="21.95" customHeight="1" x14ac:dyDescent="0.25">
      <c r="A578" s="172" t="s">
        <v>8</v>
      </c>
      <c r="B578" s="172" t="s">
        <v>9</v>
      </c>
      <c r="C578" s="172" t="s">
        <v>48</v>
      </c>
      <c r="D578" s="172" t="s">
        <v>20</v>
      </c>
      <c r="E578" s="385"/>
      <c r="F578" s="385"/>
    </row>
    <row r="579" spans="1:6" ht="21.95" customHeight="1" x14ac:dyDescent="0.25">
      <c r="A579" s="172">
        <v>1</v>
      </c>
      <c r="B579" s="173" t="s">
        <v>11</v>
      </c>
      <c r="C579" s="34">
        <v>10</v>
      </c>
      <c r="D579" s="40" t="str">
        <f>IF(C579&gt;=18,"A1",IF(C579&gt;=16,"A2",IF(C579&gt;=14,"B1",IF(C579&gt;=12,"B2",IF(C579&gt;=10,"C1",IF(C579&gt;=8,"C2",IF(C579&gt;=6.5,"D","E")))))))</f>
        <v>C1</v>
      </c>
      <c r="E579" s="389"/>
      <c r="F579" s="390"/>
    </row>
    <row r="580" spans="1:6" ht="21.95" customHeight="1" x14ac:dyDescent="0.25">
      <c r="A580" s="172">
        <v>2</v>
      </c>
      <c r="B580" s="173" t="s">
        <v>12</v>
      </c>
      <c r="C580" s="37">
        <v>8</v>
      </c>
      <c r="D580" s="40" t="str">
        <f t="shared" ref="D580:D584" si="54">IF(C580&gt;=18,"A1",IF(C580&gt;=16,"A2",IF(C580&gt;=14,"B1",IF(C580&gt;=12,"B2",IF(C580&gt;=10,"C1",IF(C580&gt;=8,"C2",IF(C580&gt;=6.5,"D","E")))))))</f>
        <v>C2</v>
      </c>
      <c r="E580" s="387"/>
      <c r="F580" s="405"/>
    </row>
    <row r="581" spans="1:6" ht="21.95" customHeight="1" x14ac:dyDescent="0.25">
      <c r="A581" s="172">
        <v>3</v>
      </c>
      <c r="B581" s="173" t="s">
        <v>13</v>
      </c>
      <c r="C581" s="34">
        <v>15</v>
      </c>
      <c r="D581" s="40" t="str">
        <f t="shared" si="54"/>
        <v>B1</v>
      </c>
      <c r="E581" s="387"/>
      <c r="F581" s="405"/>
    </row>
    <row r="582" spans="1:6" ht="21.95" customHeight="1" x14ac:dyDescent="0.25">
      <c r="A582" s="172">
        <v>4</v>
      </c>
      <c r="B582" s="173" t="s">
        <v>23</v>
      </c>
      <c r="C582" s="34">
        <v>14</v>
      </c>
      <c r="D582" s="40" t="str">
        <f t="shared" si="54"/>
        <v>B1</v>
      </c>
      <c r="E582" s="387"/>
      <c r="F582" s="405"/>
    </row>
    <row r="583" spans="1:6" ht="21.95" customHeight="1" x14ac:dyDescent="0.25">
      <c r="A583" s="172">
        <v>5</v>
      </c>
      <c r="B583" s="173" t="s">
        <v>39</v>
      </c>
      <c r="C583" s="52">
        <v>12</v>
      </c>
      <c r="D583" s="40" t="str">
        <f t="shared" si="54"/>
        <v>B2</v>
      </c>
      <c r="E583" s="387"/>
      <c r="F583" s="405"/>
    </row>
    <row r="584" spans="1:6" ht="21.95" customHeight="1" x14ac:dyDescent="0.25">
      <c r="A584" s="172">
        <v>6</v>
      </c>
      <c r="B584" s="173" t="s">
        <v>40</v>
      </c>
      <c r="C584" s="29">
        <v>17</v>
      </c>
      <c r="D584" s="40" t="str">
        <f t="shared" si="54"/>
        <v>A2</v>
      </c>
      <c r="E584" s="387"/>
      <c r="F584" s="405"/>
    </row>
    <row r="585" spans="1:6" ht="21.95" customHeight="1" x14ac:dyDescent="0.25">
      <c r="A585" s="38"/>
      <c r="B585" s="38"/>
      <c r="C585" s="172"/>
      <c r="D585" s="38"/>
      <c r="E585" s="387"/>
      <c r="F585" s="405"/>
    </row>
    <row r="586" spans="1:6" ht="21.95" customHeight="1" x14ac:dyDescent="0.25">
      <c r="A586" s="38"/>
      <c r="B586" s="172" t="s">
        <v>10</v>
      </c>
      <c r="C586" s="172">
        <f>SUM(C579:C584)</f>
        <v>76</v>
      </c>
      <c r="D586" s="38"/>
      <c r="E586" s="387"/>
      <c r="F586" s="405"/>
    </row>
    <row r="587" spans="1:6" ht="21.95" customHeight="1" x14ac:dyDescent="0.25">
      <c r="A587" s="38"/>
      <c r="B587" s="41" t="s">
        <v>50</v>
      </c>
      <c r="C587" s="63">
        <f>(C586/120*100)</f>
        <v>63.333333333333329</v>
      </c>
      <c r="D587" s="42" t="str">
        <f t="shared" ref="D587" si="55">IF(C587&gt;=91,"A1",IF(C587&gt;=81,"A2",IF(C587&gt;=71,"B1",IF(C587&gt;=61,"B2",IF(C587&gt;=51,"C1",IF(C587&gt;=41,"C2",IF(C587&gt;=33,"D","E")))))))</f>
        <v>B2</v>
      </c>
      <c r="E587" s="387"/>
      <c r="F587" s="405"/>
    </row>
    <row r="588" spans="1:6" ht="21.95" customHeight="1" x14ac:dyDescent="0.25">
      <c r="A588" s="392" t="s">
        <v>468</v>
      </c>
      <c r="B588" s="394" t="s">
        <v>57</v>
      </c>
      <c r="C588" s="394"/>
      <c r="D588" s="396" t="s">
        <v>49</v>
      </c>
      <c r="E588" s="397"/>
      <c r="F588" s="406"/>
    </row>
    <row r="589" spans="1:6" ht="21.95" customHeight="1" thickBot="1" x14ac:dyDescent="0.3">
      <c r="A589" s="393"/>
      <c r="B589" s="394"/>
      <c r="C589" s="394"/>
      <c r="D589" s="402"/>
      <c r="E589" s="403"/>
      <c r="F589" s="407"/>
    </row>
    <row r="591" spans="1:6" ht="21.95" customHeight="1" x14ac:dyDescent="0.25">
      <c r="A591" s="38"/>
      <c r="B591" s="381" t="s">
        <v>0</v>
      </c>
      <c r="C591" s="381"/>
      <c r="D591" s="381"/>
      <c r="E591" s="381"/>
      <c r="F591" s="381"/>
    </row>
    <row r="592" spans="1:6" ht="21.95" customHeight="1" x14ac:dyDescent="0.25">
      <c r="A592" s="38"/>
      <c r="B592" s="381" t="s">
        <v>1</v>
      </c>
      <c r="C592" s="381"/>
      <c r="D592" s="381"/>
      <c r="E592" s="381"/>
      <c r="F592" s="381"/>
    </row>
    <row r="593" spans="1:6" ht="21.95" customHeight="1" x14ac:dyDescent="0.25">
      <c r="A593" s="38"/>
      <c r="B593" s="381" t="s">
        <v>2</v>
      </c>
      <c r="C593" s="381"/>
      <c r="D593" s="381"/>
      <c r="E593" s="381"/>
      <c r="F593" s="381"/>
    </row>
    <row r="594" spans="1:6" ht="21.95" customHeight="1" x14ac:dyDescent="0.25">
      <c r="A594" s="38"/>
      <c r="B594" s="385" t="s">
        <v>372</v>
      </c>
      <c r="C594" s="385"/>
      <c r="D594" s="385"/>
      <c r="E594" s="385"/>
      <c r="F594" s="385"/>
    </row>
    <row r="595" spans="1:6" ht="21.95" customHeight="1" x14ac:dyDescent="0.25">
      <c r="A595" s="38"/>
      <c r="B595" s="381" t="s">
        <v>467</v>
      </c>
      <c r="C595" s="381"/>
      <c r="D595" s="381"/>
      <c r="E595" s="381"/>
      <c r="F595" s="381"/>
    </row>
    <row r="596" spans="1:6" ht="21.95" customHeight="1" x14ac:dyDescent="0.25">
      <c r="A596" s="381" t="s">
        <v>59</v>
      </c>
      <c r="B596" s="381"/>
      <c r="C596" s="381"/>
      <c r="D596" s="381"/>
      <c r="E596" s="381"/>
      <c r="F596" s="381"/>
    </row>
    <row r="597" spans="1:6" ht="21.95" customHeight="1" x14ac:dyDescent="0.25">
      <c r="A597" s="38" t="s">
        <v>3</v>
      </c>
      <c r="B597" s="389" t="s">
        <v>343</v>
      </c>
      <c r="C597" s="390"/>
      <c r="D597" s="61"/>
      <c r="E597" s="381"/>
      <c r="F597" s="381"/>
    </row>
    <row r="598" spans="1:6" ht="21.95" customHeight="1" x14ac:dyDescent="0.25">
      <c r="A598" s="39" t="s">
        <v>4</v>
      </c>
      <c r="B598" s="389" t="s">
        <v>360</v>
      </c>
      <c r="C598" s="390"/>
      <c r="D598" s="38" t="s">
        <v>47</v>
      </c>
      <c r="E598" s="381">
        <v>29</v>
      </c>
      <c r="F598" s="381"/>
    </row>
    <row r="599" spans="1:6" ht="21.95" customHeight="1" x14ac:dyDescent="0.25">
      <c r="A599" s="172" t="s">
        <v>8</v>
      </c>
      <c r="B599" s="172" t="s">
        <v>9</v>
      </c>
      <c r="C599" s="172" t="s">
        <v>48</v>
      </c>
      <c r="D599" s="172" t="s">
        <v>20</v>
      </c>
      <c r="E599" s="385"/>
      <c r="F599" s="385"/>
    </row>
    <row r="600" spans="1:6" ht="21.95" customHeight="1" x14ac:dyDescent="0.25">
      <c r="A600" s="172">
        <v>1</v>
      </c>
      <c r="B600" s="173" t="s">
        <v>11</v>
      </c>
      <c r="C600" s="34">
        <v>14</v>
      </c>
      <c r="D600" s="40" t="str">
        <f>IF(C600&gt;=18,"A1",IF(C600&gt;=16,"A2",IF(C600&gt;=14,"B1",IF(C600&gt;=12,"B2",IF(C600&gt;=10,"C1",IF(C600&gt;=8,"C2",IF(C600&gt;=6.5,"D","E")))))))</f>
        <v>B1</v>
      </c>
      <c r="E600" s="389"/>
      <c r="F600" s="390"/>
    </row>
    <row r="601" spans="1:6" ht="21.95" customHeight="1" x14ac:dyDescent="0.25">
      <c r="A601" s="172">
        <v>2</v>
      </c>
      <c r="B601" s="173" t="s">
        <v>12</v>
      </c>
      <c r="C601" s="34">
        <v>13</v>
      </c>
      <c r="D601" s="40" t="str">
        <f t="shared" ref="D601:D605" si="56">IF(C601&gt;=18,"A1",IF(C601&gt;=16,"A2",IF(C601&gt;=14,"B1",IF(C601&gt;=12,"B2",IF(C601&gt;=10,"C1",IF(C601&gt;=8,"C2",IF(C601&gt;=6.5,"D","E")))))))</f>
        <v>B2</v>
      </c>
      <c r="E601" s="387"/>
      <c r="F601" s="405"/>
    </row>
    <row r="602" spans="1:6" ht="21.95" customHeight="1" x14ac:dyDescent="0.25">
      <c r="A602" s="172">
        <v>3</v>
      </c>
      <c r="B602" s="173" t="s">
        <v>13</v>
      </c>
      <c r="C602" s="34">
        <v>16.5</v>
      </c>
      <c r="D602" s="40" t="str">
        <f t="shared" si="56"/>
        <v>A2</v>
      </c>
      <c r="E602" s="387"/>
      <c r="F602" s="405"/>
    </row>
    <row r="603" spans="1:6" ht="21.95" customHeight="1" x14ac:dyDescent="0.25">
      <c r="A603" s="172">
        <v>4</v>
      </c>
      <c r="B603" s="173" t="s">
        <v>23</v>
      </c>
      <c r="C603" s="34">
        <v>18</v>
      </c>
      <c r="D603" s="40" t="str">
        <f t="shared" si="56"/>
        <v>A1</v>
      </c>
      <c r="E603" s="387"/>
      <c r="F603" s="405"/>
    </row>
    <row r="604" spans="1:6" ht="21.95" customHeight="1" x14ac:dyDescent="0.25">
      <c r="A604" s="172">
        <v>5</v>
      </c>
      <c r="B604" s="173" t="s">
        <v>39</v>
      </c>
      <c r="C604" s="52">
        <v>16.5</v>
      </c>
      <c r="D604" s="40" t="str">
        <f t="shared" si="56"/>
        <v>A2</v>
      </c>
      <c r="E604" s="387"/>
      <c r="F604" s="405"/>
    </row>
    <row r="605" spans="1:6" ht="21.95" customHeight="1" x14ac:dyDescent="0.25">
      <c r="A605" s="172">
        <v>6</v>
      </c>
      <c r="B605" s="173" t="s">
        <v>40</v>
      </c>
      <c r="C605" s="29">
        <v>15</v>
      </c>
      <c r="D605" s="40" t="str">
        <f t="shared" si="56"/>
        <v>B1</v>
      </c>
      <c r="E605" s="387"/>
      <c r="F605" s="405"/>
    </row>
    <row r="606" spans="1:6" ht="21.95" customHeight="1" x14ac:dyDescent="0.25">
      <c r="A606" s="38"/>
      <c r="B606" s="38"/>
      <c r="C606" s="172"/>
      <c r="D606" s="38"/>
      <c r="E606" s="387"/>
      <c r="F606" s="405"/>
    </row>
    <row r="607" spans="1:6" ht="21.95" customHeight="1" x14ac:dyDescent="0.25">
      <c r="A607" s="38"/>
      <c r="B607" s="172" t="s">
        <v>10</v>
      </c>
      <c r="C607" s="172">
        <f>SUM(C600:C605)</f>
        <v>93</v>
      </c>
      <c r="D607" s="38"/>
      <c r="E607" s="387"/>
      <c r="F607" s="405"/>
    </row>
    <row r="608" spans="1:6" ht="21.95" customHeight="1" x14ac:dyDescent="0.25">
      <c r="A608" s="38"/>
      <c r="B608" s="41" t="s">
        <v>50</v>
      </c>
      <c r="C608" s="63">
        <f>(C607/120*100)</f>
        <v>77.5</v>
      </c>
      <c r="D608" s="42" t="str">
        <f t="shared" ref="D608" si="57">IF(C608&gt;=91,"A1",IF(C608&gt;=81,"A2",IF(C608&gt;=71,"B1",IF(C608&gt;=61,"B2",IF(C608&gt;=51,"C1",IF(C608&gt;=41,"C2",IF(C608&gt;=33,"D","E")))))))</f>
        <v>B1</v>
      </c>
      <c r="E608" s="387"/>
      <c r="F608" s="405"/>
    </row>
    <row r="609" spans="1:6" ht="21.95" customHeight="1" x14ac:dyDescent="0.25">
      <c r="A609" s="392" t="s">
        <v>468</v>
      </c>
      <c r="B609" s="394" t="s">
        <v>57</v>
      </c>
      <c r="C609" s="394"/>
      <c r="D609" s="396" t="s">
        <v>49</v>
      </c>
      <c r="E609" s="397"/>
      <c r="F609" s="406"/>
    </row>
    <row r="610" spans="1:6" ht="21.95" customHeight="1" thickBot="1" x14ac:dyDescent="0.3">
      <c r="A610" s="393"/>
      <c r="B610" s="394"/>
      <c r="C610" s="394"/>
      <c r="D610" s="402"/>
      <c r="E610" s="403"/>
      <c r="F610" s="407"/>
    </row>
  </sheetData>
  <mergeCells count="667">
    <mergeCell ref="B1:F1"/>
    <mergeCell ref="B2:F2"/>
    <mergeCell ref="B3:F3"/>
    <mergeCell ref="B4:F4"/>
    <mergeCell ref="B5:F5"/>
    <mergeCell ref="A6:F6"/>
    <mergeCell ref="E11:F11"/>
    <mergeCell ref="E12:F12"/>
    <mergeCell ref="E13:F13"/>
    <mergeCell ref="E14:F14"/>
    <mergeCell ref="E15:F15"/>
    <mergeCell ref="E16:F16"/>
    <mergeCell ref="B7:C7"/>
    <mergeCell ref="E7:F7"/>
    <mergeCell ref="B8:C8"/>
    <mergeCell ref="E8:F8"/>
    <mergeCell ref="E9:F9"/>
    <mergeCell ref="E10:F10"/>
    <mergeCell ref="B23:F23"/>
    <mergeCell ref="B24:F24"/>
    <mergeCell ref="B25:F25"/>
    <mergeCell ref="B26:F26"/>
    <mergeCell ref="A27:F27"/>
    <mergeCell ref="B28:C28"/>
    <mergeCell ref="E28:F28"/>
    <mergeCell ref="E17:F17"/>
    <mergeCell ref="E18:F18"/>
    <mergeCell ref="A19:A20"/>
    <mergeCell ref="B19:C20"/>
    <mergeCell ref="D19:F20"/>
    <mergeCell ref="B22:F22"/>
    <mergeCell ref="E34:F34"/>
    <mergeCell ref="E35:F35"/>
    <mergeCell ref="E36:F36"/>
    <mergeCell ref="E37:F37"/>
    <mergeCell ref="E38:F38"/>
    <mergeCell ref="E39:F39"/>
    <mergeCell ref="B29:C29"/>
    <mergeCell ref="E29:F29"/>
    <mergeCell ref="E30:F30"/>
    <mergeCell ref="E31:F31"/>
    <mergeCell ref="E32:F32"/>
    <mergeCell ref="E33:F33"/>
    <mergeCell ref="B46:F46"/>
    <mergeCell ref="B47:F47"/>
    <mergeCell ref="A48:F48"/>
    <mergeCell ref="B49:C49"/>
    <mergeCell ref="E49:F49"/>
    <mergeCell ref="B50:C50"/>
    <mergeCell ref="E50:F50"/>
    <mergeCell ref="A40:A41"/>
    <mergeCell ref="B40:C41"/>
    <mergeCell ref="D40:F41"/>
    <mergeCell ref="B43:F43"/>
    <mergeCell ref="B44:F44"/>
    <mergeCell ref="B45:F45"/>
    <mergeCell ref="E57:F57"/>
    <mergeCell ref="E58:F58"/>
    <mergeCell ref="E59:F59"/>
    <mergeCell ref="E60:F60"/>
    <mergeCell ref="A61:A62"/>
    <mergeCell ref="B61:C62"/>
    <mergeCell ref="D61:F62"/>
    <mergeCell ref="E51:F51"/>
    <mergeCell ref="E52:F52"/>
    <mergeCell ref="E53:F53"/>
    <mergeCell ref="E54:F54"/>
    <mergeCell ref="E55:F55"/>
    <mergeCell ref="E56:F56"/>
    <mergeCell ref="B70:C70"/>
    <mergeCell ref="E70:F70"/>
    <mergeCell ref="B71:C71"/>
    <mergeCell ref="E71:F71"/>
    <mergeCell ref="E72:F72"/>
    <mergeCell ref="E73:F73"/>
    <mergeCell ref="B64:F64"/>
    <mergeCell ref="B65:F65"/>
    <mergeCell ref="B66:F66"/>
    <mergeCell ref="B67:F67"/>
    <mergeCell ref="B68:F68"/>
    <mergeCell ref="A69:F69"/>
    <mergeCell ref="E80:F80"/>
    <mergeCell ref="E81:F81"/>
    <mergeCell ref="A82:A83"/>
    <mergeCell ref="B82:C83"/>
    <mergeCell ref="D82:F83"/>
    <mergeCell ref="B85:F85"/>
    <mergeCell ref="E74:F74"/>
    <mergeCell ref="E75:F75"/>
    <mergeCell ref="E76:F76"/>
    <mergeCell ref="E77:F77"/>
    <mergeCell ref="E78:F78"/>
    <mergeCell ref="E79:F79"/>
    <mergeCell ref="B92:C92"/>
    <mergeCell ref="E92:F92"/>
    <mergeCell ref="E93:F93"/>
    <mergeCell ref="E94:F94"/>
    <mergeCell ref="E95:F95"/>
    <mergeCell ref="E96:F96"/>
    <mergeCell ref="B86:F86"/>
    <mergeCell ref="B87:F87"/>
    <mergeCell ref="B88:F88"/>
    <mergeCell ref="B89:F89"/>
    <mergeCell ref="A90:F90"/>
    <mergeCell ref="B91:C91"/>
    <mergeCell ref="E91:F91"/>
    <mergeCell ref="A103:A104"/>
    <mergeCell ref="B103:C104"/>
    <mergeCell ref="D103:F104"/>
    <mergeCell ref="B106:F106"/>
    <mergeCell ref="B107:F107"/>
    <mergeCell ref="B108:F108"/>
    <mergeCell ref="E97:F97"/>
    <mergeCell ref="E98:F98"/>
    <mergeCell ref="E99:F99"/>
    <mergeCell ref="E100:F100"/>
    <mergeCell ref="E101:F101"/>
    <mergeCell ref="E102:F102"/>
    <mergeCell ref="E114:F114"/>
    <mergeCell ref="E115:F115"/>
    <mergeCell ref="E116:F116"/>
    <mergeCell ref="E117:F117"/>
    <mergeCell ref="E118:F118"/>
    <mergeCell ref="E119:F119"/>
    <mergeCell ref="B109:F109"/>
    <mergeCell ref="B110:F110"/>
    <mergeCell ref="A111:F111"/>
    <mergeCell ref="B112:C112"/>
    <mergeCell ref="E112:F112"/>
    <mergeCell ref="B113:C113"/>
    <mergeCell ref="E113:F113"/>
    <mergeCell ref="B127:F127"/>
    <mergeCell ref="B128:F128"/>
    <mergeCell ref="B129:F129"/>
    <mergeCell ref="B130:F130"/>
    <mergeCell ref="B131:F131"/>
    <mergeCell ref="A132:F132"/>
    <mergeCell ref="E120:F120"/>
    <mergeCell ref="E121:F121"/>
    <mergeCell ref="E122:F122"/>
    <mergeCell ref="E123:F123"/>
    <mergeCell ref="A124:A125"/>
    <mergeCell ref="B124:C125"/>
    <mergeCell ref="D124:F125"/>
    <mergeCell ref="E137:F137"/>
    <mergeCell ref="E138:F138"/>
    <mergeCell ref="E139:F139"/>
    <mergeCell ref="E140:F140"/>
    <mergeCell ref="E141:F141"/>
    <mergeCell ref="E142:F142"/>
    <mergeCell ref="B133:C133"/>
    <mergeCell ref="E133:F133"/>
    <mergeCell ref="B134:C134"/>
    <mergeCell ref="E134:F134"/>
    <mergeCell ref="E135:F135"/>
    <mergeCell ref="E136:F136"/>
    <mergeCell ref="B149:F149"/>
    <mergeCell ref="B150:F150"/>
    <mergeCell ref="B151:F151"/>
    <mergeCell ref="B152:F152"/>
    <mergeCell ref="A153:F153"/>
    <mergeCell ref="B154:C154"/>
    <mergeCell ref="E154:F154"/>
    <mergeCell ref="E143:F143"/>
    <mergeCell ref="E144:F144"/>
    <mergeCell ref="A145:A146"/>
    <mergeCell ref="B145:C146"/>
    <mergeCell ref="D145:F146"/>
    <mergeCell ref="B148:F148"/>
    <mergeCell ref="E160:F160"/>
    <mergeCell ref="E161:F161"/>
    <mergeCell ref="E162:F162"/>
    <mergeCell ref="E163:F163"/>
    <mergeCell ref="E164:F164"/>
    <mergeCell ref="E165:F165"/>
    <mergeCell ref="B155:C155"/>
    <mergeCell ref="E155:F155"/>
    <mergeCell ref="E156:F156"/>
    <mergeCell ref="E157:F157"/>
    <mergeCell ref="E158:F158"/>
    <mergeCell ref="E159:F159"/>
    <mergeCell ref="B172:F172"/>
    <mergeCell ref="B173:F173"/>
    <mergeCell ref="A174:F174"/>
    <mergeCell ref="B175:C175"/>
    <mergeCell ref="E175:F175"/>
    <mergeCell ref="B176:C176"/>
    <mergeCell ref="E176:F176"/>
    <mergeCell ref="A166:A167"/>
    <mergeCell ref="B166:C167"/>
    <mergeCell ref="D166:F167"/>
    <mergeCell ref="B169:F169"/>
    <mergeCell ref="B170:F170"/>
    <mergeCell ref="B171:F171"/>
    <mergeCell ref="E183:F183"/>
    <mergeCell ref="E184:F184"/>
    <mergeCell ref="E185:F185"/>
    <mergeCell ref="E186:F186"/>
    <mergeCell ref="A187:A188"/>
    <mergeCell ref="B187:C188"/>
    <mergeCell ref="D187:F188"/>
    <mergeCell ref="E177:F177"/>
    <mergeCell ref="E178:F178"/>
    <mergeCell ref="E179:F179"/>
    <mergeCell ref="E180:F180"/>
    <mergeCell ref="E181:F181"/>
    <mergeCell ref="E182:F182"/>
    <mergeCell ref="B196:C196"/>
    <mergeCell ref="E196:F196"/>
    <mergeCell ref="B197:C197"/>
    <mergeCell ref="E197:F197"/>
    <mergeCell ref="E198:F198"/>
    <mergeCell ref="E199:F199"/>
    <mergeCell ref="B190:F190"/>
    <mergeCell ref="B191:F191"/>
    <mergeCell ref="B192:F192"/>
    <mergeCell ref="B193:F193"/>
    <mergeCell ref="B194:F194"/>
    <mergeCell ref="A195:F195"/>
    <mergeCell ref="E206:F206"/>
    <mergeCell ref="E207:F207"/>
    <mergeCell ref="A208:A209"/>
    <mergeCell ref="B208:C209"/>
    <mergeCell ref="D208:F209"/>
    <mergeCell ref="B211:F211"/>
    <mergeCell ref="E200:F200"/>
    <mergeCell ref="E201:F201"/>
    <mergeCell ref="E202:F202"/>
    <mergeCell ref="E203:F203"/>
    <mergeCell ref="E204:F204"/>
    <mergeCell ref="E205:F205"/>
    <mergeCell ref="B218:C218"/>
    <mergeCell ref="E218:F218"/>
    <mergeCell ref="E219:F219"/>
    <mergeCell ref="E220:F220"/>
    <mergeCell ref="E221:F221"/>
    <mergeCell ref="E222:F222"/>
    <mergeCell ref="B212:F212"/>
    <mergeCell ref="B213:F213"/>
    <mergeCell ref="B214:F214"/>
    <mergeCell ref="B215:F215"/>
    <mergeCell ref="A216:F216"/>
    <mergeCell ref="B217:C217"/>
    <mergeCell ref="E217:F217"/>
    <mergeCell ref="A229:A230"/>
    <mergeCell ref="B229:C230"/>
    <mergeCell ref="D229:F230"/>
    <mergeCell ref="B232:F232"/>
    <mergeCell ref="B233:F233"/>
    <mergeCell ref="B234:F234"/>
    <mergeCell ref="E223:F223"/>
    <mergeCell ref="E224:F224"/>
    <mergeCell ref="E225:F225"/>
    <mergeCell ref="E226:F226"/>
    <mergeCell ref="E227:F227"/>
    <mergeCell ref="E228:F228"/>
    <mergeCell ref="E240:F240"/>
    <mergeCell ref="E241:F241"/>
    <mergeCell ref="E242:F242"/>
    <mergeCell ref="E243:F243"/>
    <mergeCell ref="E244:F244"/>
    <mergeCell ref="E245:F245"/>
    <mergeCell ref="B235:F235"/>
    <mergeCell ref="B236:F236"/>
    <mergeCell ref="A237:F237"/>
    <mergeCell ref="B238:C238"/>
    <mergeCell ref="E238:F238"/>
    <mergeCell ref="B239:C239"/>
    <mergeCell ref="E239:F239"/>
    <mergeCell ref="B253:F253"/>
    <mergeCell ref="B254:F254"/>
    <mergeCell ref="B255:F255"/>
    <mergeCell ref="B256:F256"/>
    <mergeCell ref="B257:F257"/>
    <mergeCell ref="A258:F258"/>
    <mergeCell ref="E246:F246"/>
    <mergeCell ref="E247:F247"/>
    <mergeCell ref="E248:F248"/>
    <mergeCell ref="E249:F249"/>
    <mergeCell ref="A250:A251"/>
    <mergeCell ref="B250:C251"/>
    <mergeCell ref="D250:F251"/>
    <mergeCell ref="E263:F263"/>
    <mergeCell ref="E264:F264"/>
    <mergeCell ref="E265:F265"/>
    <mergeCell ref="E266:F266"/>
    <mergeCell ref="E267:F267"/>
    <mergeCell ref="E268:F268"/>
    <mergeCell ref="B259:C259"/>
    <mergeCell ref="E259:F259"/>
    <mergeCell ref="B260:C260"/>
    <mergeCell ref="E260:F260"/>
    <mergeCell ref="E261:F261"/>
    <mergeCell ref="E262:F262"/>
    <mergeCell ref="B275:F275"/>
    <mergeCell ref="B276:F276"/>
    <mergeCell ref="B277:F277"/>
    <mergeCell ref="B278:F278"/>
    <mergeCell ref="A279:F279"/>
    <mergeCell ref="B280:C280"/>
    <mergeCell ref="E280:F280"/>
    <mergeCell ref="E269:F269"/>
    <mergeCell ref="E270:F270"/>
    <mergeCell ref="A271:A272"/>
    <mergeCell ref="B271:C272"/>
    <mergeCell ref="D271:F272"/>
    <mergeCell ref="B274:F274"/>
    <mergeCell ref="E286:F286"/>
    <mergeCell ref="E287:F287"/>
    <mergeCell ref="E288:F288"/>
    <mergeCell ref="E289:F289"/>
    <mergeCell ref="E290:F290"/>
    <mergeCell ref="E291:F291"/>
    <mergeCell ref="B281:C281"/>
    <mergeCell ref="E281:F281"/>
    <mergeCell ref="E282:F282"/>
    <mergeCell ref="E283:F283"/>
    <mergeCell ref="E284:F284"/>
    <mergeCell ref="E285:F285"/>
    <mergeCell ref="B298:F298"/>
    <mergeCell ref="B299:F299"/>
    <mergeCell ref="A300:F300"/>
    <mergeCell ref="B301:C301"/>
    <mergeCell ref="E301:F301"/>
    <mergeCell ref="B302:C302"/>
    <mergeCell ref="E302:F302"/>
    <mergeCell ref="A292:A293"/>
    <mergeCell ref="B292:C293"/>
    <mergeCell ref="D292:F293"/>
    <mergeCell ref="B295:F295"/>
    <mergeCell ref="B296:F296"/>
    <mergeCell ref="B297:F297"/>
    <mergeCell ref="E309:F309"/>
    <mergeCell ref="E310:F310"/>
    <mergeCell ref="E311:F311"/>
    <mergeCell ref="E312:F312"/>
    <mergeCell ref="A313:A314"/>
    <mergeCell ref="B313:C314"/>
    <mergeCell ref="D313:F314"/>
    <mergeCell ref="E303:F303"/>
    <mergeCell ref="E304:F304"/>
    <mergeCell ref="E305:F305"/>
    <mergeCell ref="E306:F306"/>
    <mergeCell ref="E307:F307"/>
    <mergeCell ref="E308:F308"/>
    <mergeCell ref="B322:C322"/>
    <mergeCell ref="E322:F322"/>
    <mergeCell ref="B323:C323"/>
    <mergeCell ref="E323:F323"/>
    <mergeCell ref="E324:F324"/>
    <mergeCell ref="E325:F325"/>
    <mergeCell ref="B316:F316"/>
    <mergeCell ref="B317:F317"/>
    <mergeCell ref="B318:F318"/>
    <mergeCell ref="B319:F319"/>
    <mergeCell ref="B320:F320"/>
    <mergeCell ref="A321:F321"/>
    <mergeCell ref="E332:F332"/>
    <mergeCell ref="E333:F333"/>
    <mergeCell ref="A334:A335"/>
    <mergeCell ref="B334:C335"/>
    <mergeCell ref="D334:F335"/>
    <mergeCell ref="B337:F337"/>
    <mergeCell ref="E326:F326"/>
    <mergeCell ref="E327:F327"/>
    <mergeCell ref="E328:F328"/>
    <mergeCell ref="E329:F329"/>
    <mergeCell ref="E330:F330"/>
    <mergeCell ref="E331:F331"/>
    <mergeCell ref="B344:C344"/>
    <mergeCell ref="E344:F344"/>
    <mergeCell ref="E345:F345"/>
    <mergeCell ref="E346:F346"/>
    <mergeCell ref="E347:F347"/>
    <mergeCell ref="E348:F348"/>
    <mergeCell ref="B338:F338"/>
    <mergeCell ref="B339:F339"/>
    <mergeCell ref="B340:F340"/>
    <mergeCell ref="B341:F341"/>
    <mergeCell ref="A342:F342"/>
    <mergeCell ref="B343:C343"/>
    <mergeCell ref="E343:F343"/>
    <mergeCell ref="A355:A356"/>
    <mergeCell ref="B355:C356"/>
    <mergeCell ref="D355:F356"/>
    <mergeCell ref="B358:F358"/>
    <mergeCell ref="B359:F359"/>
    <mergeCell ref="B360:F360"/>
    <mergeCell ref="E349:F349"/>
    <mergeCell ref="E350:F350"/>
    <mergeCell ref="E351:F351"/>
    <mergeCell ref="E352:F352"/>
    <mergeCell ref="E353:F353"/>
    <mergeCell ref="E354:F354"/>
    <mergeCell ref="E366:F366"/>
    <mergeCell ref="E367:F367"/>
    <mergeCell ref="E368:F368"/>
    <mergeCell ref="E369:F369"/>
    <mergeCell ref="E370:F370"/>
    <mergeCell ref="E371:F371"/>
    <mergeCell ref="B361:F361"/>
    <mergeCell ref="B362:F362"/>
    <mergeCell ref="A363:F363"/>
    <mergeCell ref="B364:C364"/>
    <mergeCell ref="E364:F364"/>
    <mergeCell ref="B365:C365"/>
    <mergeCell ref="E365:F365"/>
    <mergeCell ref="B379:F379"/>
    <mergeCell ref="B380:F380"/>
    <mergeCell ref="B381:F381"/>
    <mergeCell ref="B382:F382"/>
    <mergeCell ref="B383:F383"/>
    <mergeCell ref="A384:F384"/>
    <mergeCell ref="E372:F372"/>
    <mergeCell ref="E373:F373"/>
    <mergeCell ref="E374:F374"/>
    <mergeCell ref="E375:F375"/>
    <mergeCell ref="A376:A377"/>
    <mergeCell ref="B376:C377"/>
    <mergeCell ref="D376:F377"/>
    <mergeCell ref="E389:F389"/>
    <mergeCell ref="E390:F390"/>
    <mergeCell ref="E391:F391"/>
    <mergeCell ref="E392:F392"/>
    <mergeCell ref="E393:F393"/>
    <mergeCell ref="E394:F394"/>
    <mergeCell ref="B385:C385"/>
    <mergeCell ref="E385:F385"/>
    <mergeCell ref="B386:C386"/>
    <mergeCell ref="E386:F386"/>
    <mergeCell ref="E387:F387"/>
    <mergeCell ref="E388:F388"/>
    <mergeCell ref="B401:F401"/>
    <mergeCell ref="B402:F402"/>
    <mergeCell ref="B403:F403"/>
    <mergeCell ref="B404:F404"/>
    <mergeCell ref="A405:F405"/>
    <mergeCell ref="B406:C406"/>
    <mergeCell ref="E406:F406"/>
    <mergeCell ref="E395:F395"/>
    <mergeCell ref="E396:F396"/>
    <mergeCell ref="A397:A398"/>
    <mergeCell ref="B397:C398"/>
    <mergeCell ref="D397:F398"/>
    <mergeCell ref="B400:F400"/>
    <mergeCell ref="E412:F412"/>
    <mergeCell ref="E413:F413"/>
    <mergeCell ref="E414:F414"/>
    <mergeCell ref="E415:F415"/>
    <mergeCell ref="E416:F416"/>
    <mergeCell ref="E417:F417"/>
    <mergeCell ref="B407:C407"/>
    <mergeCell ref="E407:F407"/>
    <mergeCell ref="E408:F408"/>
    <mergeCell ref="E409:F409"/>
    <mergeCell ref="E410:F410"/>
    <mergeCell ref="E411:F411"/>
    <mergeCell ref="B424:F424"/>
    <mergeCell ref="B425:F425"/>
    <mergeCell ref="A426:F426"/>
    <mergeCell ref="B427:C427"/>
    <mergeCell ref="E427:F427"/>
    <mergeCell ref="B428:C428"/>
    <mergeCell ref="E428:F428"/>
    <mergeCell ref="A418:A419"/>
    <mergeCell ref="B418:C419"/>
    <mergeCell ref="D418:F419"/>
    <mergeCell ref="B421:F421"/>
    <mergeCell ref="B422:F422"/>
    <mergeCell ref="B423:F423"/>
    <mergeCell ref="E435:F435"/>
    <mergeCell ref="E436:F436"/>
    <mergeCell ref="E437:F437"/>
    <mergeCell ref="E438:F438"/>
    <mergeCell ref="A439:A440"/>
    <mergeCell ref="B439:C440"/>
    <mergeCell ref="D439:F440"/>
    <mergeCell ref="E429:F429"/>
    <mergeCell ref="E430:F430"/>
    <mergeCell ref="E431:F431"/>
    <mergeCell ref="E432:F432"/>
    <mergeCell ref="E433:F433"/>
    <mergeCell ref="E434:F434"/>
    <mergeCell ref="B448:C448"/>
    <mergeCell ref="E448:F448"/>
    <mergeCell ref="B449:C449"/>
    <mergeCell ref="E449:F449"/>
    <mergeCell ref="E450:F450"/>
    <mergeCell ref="E451:F451"/>
    <mergeCell ref="B442:F442"/>
    <mergeCell ref="B443:F443"/>
    <mergeCell ref="B444:F444"/>
    <mergeCell ref="B445:F445"/>
    <mergeCell ref="B446:F446"/>
    <mergeCell ref="A447:F447"/>
    <mergeCell ref="E458:F458"/>
    <mergeCell ref="E459:F459"/>
    <mergeCell ref="A460:A461"/>
    <mergeCell ref="B460:C461"/>
    <mergeCell ref="D460:F461"/>
    <mergeCell ref="B463:F463"/>
    <mergeCell ref="E452:F452"/>
    <mergeCell ref="E453:F453"/>
    <mergeCell ref="E454:F454"/>
    <mergeCell ref="E455:F455"/>
    <mergeCell ref="E456:F456"/>
    <mergeCell ref="E457:F457"/>
    <mergeCell ref="B470:C470"/>
    <mergeCell ref="E470:F470"/>
    <mergeCell ref="E471:F471"/>
    <mergeCell ref="E472:F472"/>
    <mergeCell ref="E473:F473"/>
    <mergeCell ref="E474:F474"/>
    <mergeCell ref="B464:F464"/>
    <mergeCell ref="B465:F465"/>
    <mergeCell ref="B466:F466"/>
    <mergeCell ref="B467:F467"/>
    <mergeCell ref="A468:F468"/>
    <mergeCell ref="B469:C469"/>
    <mergeCell ref="E469:F469"/>
    <mergeCell ref="A481:A482"/>
    <mergeCell ref="B481:C482"/>
    <mergeCell ref="D481:F482"/>
    <mergeCell ref="B484:F484"/>
    <mergeCell ref="B485:F485"/>
    <mergeCell ref="B486:F486"/>
    <mergeCell ref="E475:F475"/>
    <mergeCell ref="E476:F476"/>
    <mergeCell ref="E477:F477"/>
    <mergeCell ref="E478:F478"/>
    <mergeCell ref="E479:F479"/>
    <mergeCell ref="E480:F480"/>
    <mergeCell ref="E492:F492"/>
    <mergeCell ref="E493:F493"/>
    <mergeCell ref="E494:F494"/>
    <mergeCell ref="E495:F495"/>
    <mergeCell ref="E496:F496"/>
    <mergeCell ref="E497:F497"/>
    <mergeCell ref="B487:F487"/>
    <mergeCell ref="B488:F488"/>
    <mergeCell ref="A489:F489"/>
    <mergeCell ref="B490:C490"/>
    <mergeCell ref="E490:F490"/>
    <mergeCell ref="B491:C491"/>
    <mergeCell ref="E491:F491"/>
    <mergeCell ref="B505:F505"/>
    <mergeCell ref="B506:F506"/>
    <mergeCell ref="B507:F507"/>
    <mergeCell ref="B508:F508"/>
    <mergeCell ref="B509:F509"/>
    <mergeCell ref="A510:F510"/>
    <mergeCell ref="E498:F498"/>
    <mergeCell ref="E499:F499"/>
    <mergeCell ref="E500:F500"/>
    <mergeCell ref="E501:F501"/>
    <mergeCell ref="A502:A503"/>
    <mergeCell ref="B502:C503"/>
    <mergeCell ref="D502:F503"/>
    <mergeCell ref="E515:F515"/>
    <mergeCell ref="E516:F516"/>
    <mergeCell ref="E517:F517"/>
    <mergeCell ref="E518:F518"/>
    <mergeCell ref="E519:F519"/>
    <mergeCell ref="E520:F520"/>
    <mergeCell ref="B511:C511"/>
    <mergeCell ref="E511:F511"/>
    <mergeCell ref="B512:C512"/>
    <mergeCell ref="E512:F512"/>
    <mergeCell ref="E513:F513"/>
    <mergeCell ref="E514:F514"/>
    <mergeCell ref="B528:F528"/>
    <mergeCell ref="B529:F529"/>
    <mergeCell ref="B530:F530"/>
    <mergeCell ref="B531:F531"/>
    <mergeCell ref="A532:F532"/>
    <mergeCell ref="B533:C533"/>
    <mergeCell ref="E533:F533"/>
    <mergeCell ref="E521:F521"/>
    <mergeCell ref="E522:F522"/>
    <mergeCell ref="A523:A524"/>
    <mergeCell ref="B523:C524"/>
    <mergeCell ref="D523:F524"/>
    <mergeCell ref="B527:F527"/>
    <mergeCell ref="E539:F539"/>
    <mergeCell ref="E540:F540"/>
    <mergeCell ref="E541:F541"/>
    <mergeCell ref="E542:F542"/>
    <mergeCell ref="E543:F543"/>
    <mergeCell ref="E544:F544"/>
    <mergeCell ref="B534:C534"/>
    <mergeCell ref="E534:F534"/>
    <mergeCell ref="E535:F535"/>
    <mergeCell ref="E536:F536"/>
    <mergeCell ref="E537:F537"/>
    <mergeCell ref="E538:F538"/>
    <mergeCell ref="B552:F552"/>
    <mergeCell ref="B553:F553"/>
    <mergeCell ref="A554:F554"/>
    <mergeCell ref="B555:C555"/>
    <mergeCell ref="E555:F555"/>
    <mergeCell ref="B556:C556"/>
    <mergeCell ref="E556:F556"/>
    <mergeCell ref="A545:A546"/>
    <mergeCell ref="B545:C546"/>
    <mergeCell ref="D545:F546"/>
    <mergeCell ref="B549:F549"/>
    <mergeCell ref="B550:F550"/>
    <mergeCell ref="B551:F551"/>
    <mergeCell ref="E563:F563"/>
    <mergeCell ref="E564:F564"/>
    <mergeCell ref="E565:F565"/>
    <mergeCell ref="E566:F566"/>
    <mergeCell ref="A567:A568"/>
    <mergeCell ref="B567:C568"/>
    <mergeCell ref="D567:F568"/>
    <mergeCell ref="E557:F557"/>
    <mergeCell ref="E558:F558"/>
    <mergeCell ref="E559:F559"/>
    <mergeCell ref="E560:F560"/>
    <mergeCell ref="E561:F561"/>
    <mergeCell ref="E562:F562"/>
    <mergeCell ref="B576:C576"/>
    <mergeCell ref="E576:F576"/>
    <mergeCell ref="B577:C577"/>
    <mergeCell ref="E577:F577"/>
    <mergeCell ref="E578:F578"/>
    <mergeCell ref="E579:F579"/>
    <mergeCell ref="B570:F570"/>
    <mergeCell ref="B571:F571"/>
    <mergeCell ref="B572:F572"/>
    <mergeCell ref="B573:F573"/>
    <mergeCell ref="B574:F574"/>
    <mergeCell ref="A575:F575"/>
    <mergeCell ref="E586:F586"/>
    <mergeCell ref="E587:F587"/>
    <mergeCell ref="A588:A589"/>
    <mergeCell ref="B588:C589"/>
    <mergeCell ref="D588:F589"/>
    <mergeCell ref="B591:F591"/>
    <mergeCell ref="E580:F580"/>
    <mergeCell ref="E581:F581"/>
    <mergeCell ref="E582:F582"/>
    <mergeCell ref="E583:F583"/>
    <mergeCell ref="E584:F584"/>
    <mergeCell ref="E585:F585"/>
    <mergeCell ref="B598:C598"/>
    <mergeCell ref="E598:F598"/>
    <mergeCell ref="E599:F599"/>
    <mergeCell ref="E600:F600"/>
    <mergeCell ref="E601:F601"/>
    <mergeCell ref="E602:F602"/>
    <mergeCell ref="B592:F592"/>
    <mergeCell ref="B593:F593"/>
    <mergeCell ref="B594:F594"/>
    <mergeCell ref="B595:F595"/>
    <mergeCell ref="A596:F596"/>
    <mergeCell ref="B597:C597"/>
    <mergeCell ref="E597:F597"/>
    <mergeCell ref="A609:A610"/>
    <mergeCell ref="B609:C610"/>
    <mergeCell ref="D609:F610"/>
    <mergeCell ref="E603:F603"/>
    <mergeCell ref="E604:F604"/>
    <mergeCell ref="E605:F605"/>
    <mergeCell ref="E606:F606"/>
    <mergeCell ref="E607:F607"/>
    <mergeCell ref="E608:F60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opLeftCell="A2" zoomScale="96" zoomScaleNormal="96" workbookViewId="0">
      <selection activeCell="M4" sqref="M4:R19"/>
    </sheetView>
  </sheetViews>
  <sheetFormatPr defaultRowHeight="15" x14ac:dyDescent="0.25"/>
  <cols>
    <col min="2" max="2" width="22.85546875" customWidth="1"/>
    <col min="3" max="3" width="7.7109375" customWidth="1"/>
    <col min="8" max="8" width="8.42578125" customWidth="1"/>
  </cols>
  <sheetData>
    <row r="1" spans="1:11" ht="18.75" x14ac:dyDescent="0.3">
      <c r="A1" s="378" t="s">
        <v>45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</row>
    <row r="2" spans="1:11" ht="16.5" x14ac:dyDescent="0.25">
      <c r="A2" s="379" t="s">
        <v>464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</row>
    <row r="3" spans="1:11" ht="16.5" x14ac:dyDescent="0.25">
      <c r="A3" s="379" t="s">
        <v>111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</row>
    <row r="4" spans="1:11" ht="31.5" x14ac:dyDescent="0.25">
      <c r="A4" s="33" t="s">
        <v>46</v>
      </c>
      <c r="B4" s="33" t="s">
        <v>44</v>
      </c>
      <c r="C4" s="67" t="s">
        <v>465</v>
      </c>
      <c r="D4" s="67" t="s">
        <v>362</v>
      </c>
      <c r="E4" s="67" t="s">
        <v>363</v>
      </c>
      <c r="F4" s="68" t="s">
        <v>364</v>
      </c>
      <c r="G4" s="67" t="s">
        <v>365</v>
      </c>
      <c r="H4" s="67" t="s">
        <v>366</v>
      </c>
      <c r="I4" s="69" t="s">
        <v>367</v>
      </c>
      <c r="J4" s="42" t="s">
        <v>16</v>
      </c>
      <c r="K4" s="42" t="s">
        <v>36</v>
      </c>
    </row>
    <row r="5" spans="1:11" ht="15.75" x14ac:dyDescent="0.25">
      <c r="A5" s="46" t="s">
        <v>61</v>
      </c>
      <c r="B5" s="47" t="s">
        <v>62</v>
      </c>
      <c r="C5" s="34">
        <v>10.5</v>
      </c>
      <c r="D5" s="34">
        <v>11.5</v>
      </c>
      <c r="E5" s="34">
        <v>8.5</v>
      </c>
      <c r="F5" s="34">
        <v>9.5</v>
      </c>
      <c r="G5" s="52">
        <v>11</v>
      </c>
      <c r="H5" s="29">
        <v>11.5</v>
      </c>
      <c r="I5" s="42">
        <f>SUM(C5:H5)</f>
        <v>62.5</v>
      </c>
      <c r="J5" s="42">
        <f>I5/120*100</f>
        <v>52.083333333333336</v>
      </c>
      <c r="K5" s="42" t="str">
        <f t="shared" ref="K5:K33" si="0">IF(J5&gt;=91,"A1",IF(J5&gt;=81,"A2",IF(J5&gt;=71,"B1",IF(J5&gt;=61,"B2",IF(J5&gt;=51,"C1",IF(J5&gt;=41,"C2",IF(J5&gt;=33,"D","E")))))))</f>
        <v>C1</v>
      </c>
    </row>
    <row r="6" spans="1:11" ht="15.75" x14ac:dyDescent="0.25">
      <c r="A6" s="46" t="s">
        <v>63</v>
      </c>
      <c r="B6" s="47" t="s">
        <v>64</v>
      </c>
      <c r="C6" s="34">
        <v>12.5</v>
      </c>
      <c r="D6" s="34">
        <v>11</v>
      </c>
      <c r="E6" s="34">
        <v>10.5</v>
      </c>
      <c r="F6" s="35">
        <v>14.5</v>
      </c>
      <c r="G6" s="52">
        <v>16</v>
      </c>
      <c r="H6" s="29">
        <v>15.5</v>
      </c>
      <c r="I6" s="42">
        <f t="shared" ref="I6:I33" si="1">SUM(C6:H6)</f>
        <v>80</v>
      </c>
      <c r="J6" s="63">
        <f t="shared" ref="J6:J33" si="2">I6/120*100</f>
        <v>66.666666666666657</v>
      </c>
      <c r="K6" s="42" t="str">
        <f t="shared" si="0"/>
        <v>B2</v>
      </c>
    </row>
    <row r="7" spans="1:11" ht="15.75" x14ac:dyDescent="0.25">
      <c r="A7" s="46" t="s">
        <v>65</v>
      </c>
      <c r="B7" s="47" t="s">
        <v>347</v>
      </c>
      <c r="C7" s="34">
        <v>8</v>
      </c>
      <c r="D7" s="34">
        <v>10</v>
      </c>
      <c r="E7" s="34">
        <v>16.5</v>
      </c>
      <c r="F7" s="34">
        <v>14</v>
      </c>
      <c r="G7" s="52">
        <v>9.5</v>
      </c>
      <c r="H7" s="29">
        <v>13</v>
      </c>
      <c r="I7" s="42">
        <f t="shared" si="1"/>
        <v>71</v>
      </c>
      <c r="J7" s="63">
        <f t="shared" si="2"/>
        <v>59.166666666666664</v>
      </c>
      <c r="K7" s="42" t="str">
        <f t="shared" si="0"/>
        <v>C1</v>
      </c>
    </row>
    <row r="8" spans="1:11" ht="15.75" x14ac:dyDescent="0.25">
      <c r="A8" s="46" t="s">
        <v>66</v>
      </c>
      <c r="B8" s="47" t="s">
        <v>67</v>
      </c>
      <c r="C8" s="34">
        <v>18</v>
      </c>
      <c r="D8" s="34">
        <v>19</v>
      </c>
      <c r="E8" s="34">
        <v>19</v>
      </c>
      <c r="F8" s="34">
        <v>19.5</v>
      </c>
      <c r="G8" s="52">
        <v>19.5</v>
      </c>
      <c r="H8" s="29">
        <v>20</v>
      </c>
      <c r="I8" s="42">
        <f t="shared" si="1"/>
        <v>115</v>
      </c>
      <c r="J8" s="63">
        <f t="shared" si="2"/>
        <v>95.833333333333343</v>
      </c>
      <c r="K8" s="42" t="str">
        <f t="shared" si="0"/>
        <v>A1</v>
      </c>
    </row>
    <row r="9" spans="1:11" ht="15.75" x14ac:dyDescent="0.25">
      <c r="A9" s="46" t="s">
        <v>68</v>
      </c>
      <c r="B9" s="47" t="s">
        <v>69</v>
      </c>
      <c r="C9" s="34">
        <v>14</v>
      </c>
      <c r="D9" s="34">
        <v>13</v>
      </c>
      <c r="E9" s="34">
        <v>14</v>
      </c>
      <c r="F9" s="34">
        <v>15</v>
      </c>
      <c r="G9" s="52">
        <v>11</v>
      </c>
      <c r="H9" s="29">
        <v>13.5</v>
      </c>
      <c r="I9" s="42">
        <f t="shared" si="1"/>
        <v>80.5</v>
      </c>
      <c r="J9" s="42">
        <f t="shared" si="2"/>
        <v>67.083333333333329</v>
      </c>
      <c r="K9" s="42" t="str">
        <f t="shared" si="0"/>
        <v>B2</v>
      </c>
    </row>
    <row r="10" spans="1:11" ht="15.75" x14ac:dyDescent="0.25">
      <c r="A10" s="46" t="s">
        <v>70</v>
      </c>
      <c r="B10" s="48" t="s">
        <v>71</v>
      </c>
      <c r="C10" s="34">
        <v>9</v>
      </c>
      <c r="D10" s="34">
        <v>9</v>
      </c>
      <c r="E10" s="34">
        <v>7.5</v>
      </c>
      <c r="F10" s="34">
        <v>12</v>
      </c>
      <c r="G10" s="52">
        <v>9</v>
      </c>
      <c r="H10" s="29">
        <v>12</v>
      </c>
      <c r="I10" s="42">
        <f t="shared" si="1"/>
        <v>58.5</v>
      </c>
      <c r="J10" s="63">
        <f t="shared" si="2"/>
        <v>48.75</v>
      </c>
      <c r="K10" s="42" t="str">
        <f t="shared" si="0"/>
        <v>C2</v>
      </c>
    </row>
    <row r="11" spans="1:11" ht="15.75" x14ac:dyDescent="0.25">
      <c r="A11" s="46" t="s">
        <v>72</v>
      </c>
      <c r="B11" s="48" t="s">
        <v>73</v>
      </c>
      <c r="C11" s="34">
        <v>13</v>
      </c>
      <c r="D11" s="37">
        <v>14</v>
      </c>
      <c r="E11" s="34">
        <v>14</v>
      </c>
      <c r="F11" s="34">
        <v>19.5</v>
      </c>
      <c r="G11" s="52">
        <v>15.5</v>
      </c>
      <c r="H11" s="29">
        <v>19</v>
      </c>
      <c r="I11" s="42">
        <f t="shared" si="1"/>
        <v>95</v>
      </c>
      <c r="J11" s="42">
        <f t="shared" si="2"/>
        <v>79.166666666666657</v>
      </c>
      <c r="K11" s="42" t="str">
        <f t="shared" si="0"/>
        <v>B1</v>
      </c>
    </row>
    <row r="12" spans="1:11" ht="15.75" x14ac:dyDescent="0.25">
      <c r="A12" s="46" t="s">
        <v>74</v>
      </c>
      <c r="B12" s="49" t="s">
        <v>75</v>
      </c>
      <c r="C12" s="34">
        <v>10</v>
      </c>
      <c r="D12" s="34">
        <v>12.5</v>
      </c>
      <c r="E12" s="34">
        <v>12.5</v>
      </c>
      <c r="F12" s="34">
        <v>13.5</v>
      </c>
      <c r="G12" s="52">
        <v>11.5</v>
      </c>
      <c r="H12" s="29">
        <v>18.5</v>
      </c>
      <c r="I12" s="42">
        <f t="shared" si="1"/>
        <v>78.5</v>
      </c>
      <c r="J12" s="63">
        <f t="shared" si="2"/>
        <v>65.416666666666671</v>
      </c>
      <c r="K12" s="42" t="str">
        <f t="shared" si="0"/>
        <v>B2</v>
      </c>
    </row>
    <row r="13" spans="1:11" ht="15.75" x14ac:dyDescent="0.25">
      <c r="A13" s="46" t="s">
        <v>76</v>
      </c>
      <c r="B13" s="49" t="s">
        <v>77</v>
      </c>
      <c r="C13" s="34">
        <v>13.5</v>
      </c>
      <c r="D13" s="34">
        <v>11</v>
      </c>
      <c r="E13" s="34">
        <v>9.5</v>
      </c>
      <c r="F13" s="34">
        <v>17</v>
      </c>
      <c r="G13" s="52">
        <v>12.5</v>
      </c>
      <c r="H13" s="29">
        <v>17.5</v>
      </c>
      <c r="I13" s="42">
        <f t="shared" si="1"/>
        <v>81</v>
      </c>
      <c r="J13" s="42">
        <f t="shared" si="2"/>
        <v>67.5</v>
      </c>
      <c r="K13" s="42" t="str">
        <f t="shared" si="0"/>
        <v>B2</v>
      </c>
    </row>
    <row r="14" spans="1:11" ht="15.75" x14ac:dyDescent="0.25">
      <c r="A14" s="46" t="s">
        <v>78</v>
      </c>
      <c r="B14" s="49" t="s">
        <v>79</v>
      </c>
      <c r="C14" s="34">
        <v>18.5</v>
      </c>
      <c r="D14" s="34">
        <v>19.5</v>
      </c>
      <c r="E14" s="34">
        <v>19</v>
      </c>
      <c r="F14" s="34">
        <v>19.5</v>
      </c>
      <c r="G14" s="52">
        <v>18</v>
      </c>
      <c r="H14" s="29">
        <v>18.5</v>
      </c>
      <c r="I14" s="42">
        <f t="shared" si="1"/>
        <v>113</v>
      </c>
      <c r="J14" s="63">
        <f t="shared" si="2"/>
        <v>94.166666666666671</v>
      </c>
      <c r="K14" s="42" t="str">
        <f t="shared" si="0"/>
        <v>A1</v>
      </c>
    </row>
    <row r="15" spans="1:11" ht="15.75" x14ac:dyDescent="0.25">
      <c r="A15" s="46" t="s">
        <v>80</v>
      </c>
      <c r="B15" s="49" t="s">
        <v>81</v>
      </c>
      <c r="C15" s="34">
        <v>12.5</v>
      </c>
      <c r="D15" s="34">
        <v>11.5</v>
      </c>
      <c r="E15" s="34">
        <v>14</v>
      </c>
      <c r="F15" s="34">
        <v>18.5</v>
      </c>
      <c r="G15" s="52">
        <v>18.5</v>
      </c>
      <c r="H15" s="29">
        <v>19</v>
      </c>
      <c r="I15" s="42">
        <f t="shared" si="1"/>
        <v>94</v>
      </c>
      <c r="J15" s="63">
        <f t="shared" si="2"/>
        <v>78.333333333333329</v>
      </c>
      <c r="K15" s="42" t="str">
        <f t="shared" si="0"/>
        <v>B1</v>
      </c>
    </row>
    <row r="16" spans="1:11" ht="15.75" x14ac:dyDescent="0.25">
      <c r="A16" s="46" t="s">
        <v>82</v>
      </c>
      <c r="B16" s="49" t="s">
        <v>83</v>
      </c>
      <c r="C16" s="34">
        <v>14.5</v>
      </c>
      <c r="D16" s="34">
        <v>14</v>
      </c>
      <c r="E16" s="34">
        <v>14</v>
      </c>
      <c r="F16" s="34">
        <v>14</v>
      </c>
      <c r="G16" s="52">
        <v>14</v>
      </c>
      <c r="H16" s="29">
        <v>18.5</v>
      </c>
      <c r="I16" s="42">
        <f t="shared" si="1"/>
        <v>89</v>
      </c>
      <c r="J16" s="63">
        <f t="shared" si="2"/>
        <v>74.166666666666671</v>
      </c>
      <c r="K16" s="42" t="str">
        <f t="shared" si="0"/>
        <v>B1</v>
      </c>
    </row>
    <row r="17" spans="1:11" ht="15.75" x14ac:dyDescent="0.25">
      <c r="A17" s="46" t="s">
        <v>84</v>
      </c>
      <c r="B17" s="49" t="s">
        <v>466</v>
      </c>
      <c r="C17" s="34"/>
      <c r="D17" s="34"/>
      <c r="E17" s="34"/>
      <c r="F17" s="34"/>
      <c r="G17" s="52"/>
      <c r="H17" s="29"/>
      <c r="I17" s="42">
        <f t="shared" si="1"/>
        <v>0</v>
      </c>
      <c r="J17" s="42">
        <f t="shared" si="2"/>
        <v>0</v>
      </c>
      <c r="K17" s="42" t="str">
        <f t="shared" si="0"/>
        <v>E</v>
      </c>
    </row>
    <row r="18" spans="1:11" ht="15.75" x14ac:dyDescent="0.25">
      <c r="A18" s="46" t="s">
        <v>86</v>
      </c>
      <c r="B18" s="49" t="s">
        <v>87</v>
      </c>
      <c r="C18" s="34">
        <v>16</v>
      </c>
      <c r="D18" s="34">
        <v>16.5</v>
      </c>
      <c r="E18" s="34">
        <v>13.5</v>
      </c>
      <c r="F18" s="34">
        <v>14.5</v>
      </c>
      <c r="G18" s="52">
        <v>14</v>
      </c>
      <c r="H18" s="29">
        <v>19</v>
      </c>
      <c r="I18" s="42">
        <f t="shared" si="1"/>
        <v>93.5</v>
      </c>
      <c r="J18" s="63">
        <f t="shared" si="2"/>
        <v>77.916666666666671</v>
      </c>
      <c r="K18" s="42" t="str">
        <f t="shared" si="0"/>
        <v>B1</v>
      </c>
    </row>
    <row r="19" spans="1:11" ht="15.75" x14ac:dyDescent="0.25">
      <c r="A19" s="46" t="s">
        <v>88</v>
      </c>
      <c r="B19" s="49" t="s">
        <v>348</v>
      </c>
      <c r="C19" s="34">
        <v>15</v>
      </c>
      <c r="D19" s="34">
        <v>13</v>
      </c>
      <c r="E19" s="34">
        <v>15</v>
      </c>
      <c r="F19" s="34">
        <v>16</v>
      </c>
      <c r="G19" s="52">
        <v>17</v>
      </c>
      <c r="H19" s="29">
        <v>17.5</v>
      </c>
      <c r="I19" s="42">
        <f t="shared" si="1"/>
        <v>93.5</v>
      </c>
      <c r="J19" s="63">
        <f t="shared" si="2"/>
        <v>77.916666666666671</v>
      </c>
      <c r="K19" s="42" t="str">
        <f t="shared" si="0"/>
        <v>B1</v>
      </c>
    </row>
    <row r="20" spans="1:11" ht="15.75" x14ac:dyDescent="0.25">
      <c r="A20" s="46" t="s">
        <v>89</v>
      </c>
      <c r="B20" s="50" t="s">
        <v>90</v>
      </c>
      <c r="C20" s="34">
        <v>17.5</v>
      </c>
      <c r="D20" s="34">
        <v>16.5</v>
      </c>
      <c r="E20" s="34">
        <v>8</v>
      </c>
      <c r="F20" s="34">
        <v>10.5</v>
      </c>
      <c r="G20" s="52">
        <v>18</v>
      </c>
      <c r="H20" s="29">
        <v>16.5</v>
      </c>
      <c r="I20" s="42">
        <f t="shared" si="1"/>
        <v>87</v>
      </c>
      <c r="J20" s="63">
        <f t="shared" si="2"/>
        <v>72.5</v>
      </c>
      <c r="K20" s="42" t="str">
        <f t="shared" si="0"/>
        <v>B1</v>
      </c>
    </row>
    <row r="21" spans="1:11" ht="15.75" x14ac:dyDescent="0.25">
      <c r="A21" s="46" t="s">
        <v>91</v>
      </c>
      <c r="B21" s="50" t="s">
        <v>92</v>
      </c>
      <c r="C21" s="34">
        <v>16.5</v>
      </c>
      <c r="D21" s="34">
        <v>18.5</v>
      </c>
      <c r="E21" s="34">
        <v>16.5</v>
      </c>
      <c r="F21" s="34">
        <v>17</v>
      </c>
      <c r="G21" s="52">
        <v>17.5</v>
      </c>
      <c r="H21" s="29">
        <v>20</v>
      </c>
      <c r="I21" s="42">
        <f t="shared" si="1"/>
        <v>106</v>
      </c>
      <c r="J21" s="42">
        <f t="shared" si="2"/>
        <v>88.333333333333329</v>
      </c>
      <c r="K21" s="42" t="str">
        <f t="shared" si="0"/>
        <v>A2</v>
      </c>
    </row>
    <row r="22" spans="1:11" ht="15.75" x14ac:dyDescent="0.25">
      <c r="A22" s="46" t="s">
        <v>93</v>
      </c>
      <c r="B22" s="49" t="s">
        <v>349</v>
      </c>
      <c r="C22" s="37">
        <v>14</v>
      </c>
      <c r="D22" s="37">
        <v>16.5</v>
      </c>
      <c r="E22" s="34">
        <v>11.5</v>
      </c>
      <c r="F22" s="34">
        <v>8.5</v>
      </c>
      <c r="G22" s="52">
        <v>15.5</v>
      </c>
      <c r="H22" s="29">
        <v>18</v>
      </c>
      <c r="I22" s="42">
        <f t="shared" si="1"/>
        <v>84</v>
      </c>
      <c r="J22" s="63">
        <f t="shared" si="2"/>
        <v>70</v>
      </c>
      <c r="K22" s="42" t="str">
        <f t="shared" si="0"/>
        <v>B2</v>
      </c>
    </row>
    <row r="23" spans="1:11" ht="15.75" x14ac:dyDescent="0.25">
      <c r="A23" s="46" t="s">
        <v>94</v>
      </c>
      <c r="B23" s="49" t="s">
        <v>350</v>
      </c>
      <c r="C23" s="34">
        <v>19</v>
      </c>
      <c r="D23" s="34">
        <v>17.5</v>
      </c>
      <c r="E23" s="34">
        <v>19</v>
      </c>
      <c r="F23" s="34">
        <v>19.5</v>
      </c>
      <c r="G23" s="52">
        <v>15.5</v>
      </c>
      <c r="H23" s="29">
        <v>19</v>
      </c>
      <c r="I23" s="42">
        <f t="shared" si="1"/>
        <v>109.5</v>
      </c>
      <c r="J23" s="63">
        <f t="shared" si="2"/>
        <v>91.25</v>
      </c>
      <c r="K23" s="42" t="str">
        <f t="shared" si="0"/>
        <v>A1</v>
      </c>
    </row>
    <row r="24" spans="1:11" ht="15.75" x14ac:dyDescent="0.25">
      <c r="A24" s="46" t="s">
        <v>95</v>
      </c>
      <c r="B24" s="49" t="s">
        <v>351</v>
      </c>
      <c r="C24" s="34">
        <v>17.5</v>
      </c>
      <c r="D24" s="34">
        <v>16.5</v>
      </c>
      <c r="E24" s="34">
        <v>14.5</v>
      </c>
      <c r="F24" s="34">
        <v>19.5</v>
      </c>
      <c r="G24" s="52">
        <v>20</v>
      </c>
      <c r="H24" s="29">
        <v>20</v>
      </c>
      <c r="I24" s="42">
        <f t="shared" si="1"/>
        <v>108</v>
      </c>
      <c r="J24" s="42">
        <f t="shared" si="2"/>
        <v>90</v>
      </c>
      <c r="K24" s="42" t="str">
        <f t="shared" si="0"/>
        <v>A2</v>
      </c>
    </row>
    <row r="25" spans="1:11" ht="15.75" x14ac:dyDescent="0.25">
      <c r="A25" s="46" t="s">
        <v>96</v>
      </c>
      <c r="B25" s="49" t="s">
        <v>97</v>
      </c>
      <c r="C25" s="37">
        <v>13.5</v>
      </c>
      <c r="D25" s="37">
        <v>16</v>
      </c>
      <c r="E25" s="37">
        <v>14</v>
      </c>
      <c r="F25" s="37">
        <v>11</v>
      </c>
      <c r="G25" s="52">
        <v>12.5</v>
      </c>
      <c r="H25" s="29">
        <v>16</v>
      </c>
      <c r="I25" s="42">
        <f t="shared" si="1"/>
        <v>83</v>
      </c>
      <c r="J25" s="42">
        <f t="shared" si="2"/>
        <v>69.166666666666671</v>
      </c>
      <c r="K25" s="42" t="str">
        <f t="shared" si="0"/>
        <v>B2</v>
      </c>
    </row>
    <row r="26" spans="1:11" ht="15.75" x14ac:dyDescent="0.25">
      <c r="A26" s="46" t="s">
        <v>98</v>
      </c>
      <c r="B26" s="49" t="s">
        <v>99</v>
      </c>
      <c r="C26" s="37">
        <v>14</v>
      </c>
      <c r="D26" s="37">
        <v>14.5</v>
      </c>
      <c r="E26" s="37">
        <v>20</v>
      </c>
      <c r="F26" s="37">
        <v>20</v>
      </c>
      <c r="G26" s="52">
        <v>14.5</v>
      </c>
      <c r="H26" s="29">
        <v>18.5</v>
      </c>
      <c r="I26" s="42">
        <f t="shared" si="1"/>
        <v>101.5</v>
      </c>
      <c r="J26" s="42">
        <f t="shared" si="2"/>
        <v>84.583333333333329</v>
      </c>
      <c r="K26" s="42" t="str">
        <f t="shared" si="0"/>
        <v>A2</v>
      </c>
    </row>
    <row r="27" spans="1:11" ht="15.75" x14ac:dyDescent="0.25">
      <c r="A27" s="46" t="s">
        <v>100</v>
      </c>
      <c r="B27" s="51" t="s">
        <v>101</v>
      </c>
      <c r="C27" s="37">
        <v>19</v>
      </c>
      <c r="D27" s="37">
        <v>18</v>
      </c>
      <c r="E27" s="37">
        <v>17</v>
      </c>
      <c r="F27" s="37">
        <v>17</v>
      </c>
      <c r="G27" s="52">
        <v>20</v>
      </c>
      <c r="H27" s="29">
        <v>19.5</v>
      </c>
      <c r="I27" s="42">
        <f t="shared" si="1"/>
        <v>110.5</v>
      </c>
      <c r="J27" s="63">
        <f t="shared" si="2"/>
        <v>92.083333333333329</v>
      </c>
      <c r="K27" s="42" t="str">
        <f t="shared" si="0"/>
        <v>A1</v>
      </c>
    </row>
    <row r="28" spans="1:11" ht="15.75" x14ac:dyDescent="0.25">
      <c r="A28" s="46" t="s">
        <v>102</v>
      </c>
      <c r="B28" s="49" t="s">
        <v>352</v>
      </c>
      <c r="C28" s="34">
        <v>5</v>
      </c>
      <c r="D28" s="34">
        <v>12.5</v>
      </c>
      <c r="E28" s="34">
        <v>5.5</v>
      </c>
      <c r="F28" s="34">
        <v>13</v>
      </c>
      <c r="G28" s="52">
        <v>9.5</v>
      </c>
      <c r="H28" s="29">
        <v>12.5</v>
      </c>
      <c r="I28" s="42">
        <f t="shared" si="1"/>
        <v>58</v>
      </c>
      <c r="J28" s="63">
        <f t="shared" si="2"/>
        <v>48.333333333333336</v>
      </c>
      <c r="K28" s="42" t="str">
        <f t="shared" si="0"/>
        <v>C2</v>
      </c>
    </row>
    <row r="29" spans="1:11" ht="15.75" x14ac:dyDescent="0.25">
      <c r="A29" s="46" t="s">
        <v>103</v>
      </c>
      <c r="B29" s="49" t="s">
        <v>353</v>
      </c>
      <c r="C29" s="34">
        <v>16</v>
      </c>
      <c r="D29" s="34">
        <v>16</v>
      </c>
      <c r="E29" s="34">
        <v>18.5</v>
      </c>
      <c r="F29" s="34">
        <v>18</v>
      </c>
      <c r="G29" s="52">
        <v>20</v>
      </c>
      <c r="H29" s="29">
        <v>17.5</v>
      </c>
      <c r="I29" s="42">
        <f t="shared" si="1"/>
        <v>106</v>
      </c>
      <c r="J29" s="63">
        <f t="shared" si="2"/>
        <v>88.333333333333329</v>
      </c>
      <c r="K29" s="42" t="str">
        <f t="shared" si="0"/>
        <v>A2</v>
      </c>
    </row>
    <row r="30" spans="1:11" ht="15.75" x14ac:dyDescent="0.25">
      <c r="A30" s="46" t="s">
        <v>104</v>
      </c>
      <c r="B30" s="49" t="s">
        <v>354</v>
      </c>
      <c r="C30" s="34">
        <v>12.5</v>
      </c>
      <c r="D30" s="34">
        <v>11</v>
      </c>
      <c r="E30" s="34">
        <v>4.5</v>
      </c>
      <c r="F30" s="34">
        <v>5</v>
      </c>
      <c r="G30" s="52">
        <v>3.5</v>
      </c>
      <c r="H30" s="29">
        <v>14.5</v>
      </c>
      <c r="I30" s="42">
        <f t="shared" si="1"/>
        <v>51</v>
      </c>
      <c r="J30" s="63">
        <f t="shared" si="2"/>
        <v>42.5</v>
      </c>
      <c r="K30" s="42" t="str">
        <f t="shared" si="0"/>
        <v>C2</v>
      </c>
    </row>
    <row r="31" spans="1:11" ht="15.75" x14ac:dyDescent="0.25">
      <c r="A31" s="46" t="s">
        <v>105</v>
      </c>
      <c r="B31" s="49" t="s">
        <v>355</v>
      </c>
      <c r="C31" s="34">
        <v>19.5</v>
      </c>
      <c r="D31" s="34">
        <v>19.5</v>
      </c>
      <c r="E31" s="34">
        <v>20</v>
      </c>
      <c r="F31" s="34">
        <v>20</v>
      </c>
      <c r="G31" s="52">
        <v>19</v>
      </c>
      <c r="H31" s="29">
        <v>20</v>
      </c>
      <c r="I31" s="42">
        <f t="shared" si="1"/>
        <v>118</v>
      </c>
      <c r="J31" s="63">
        <f t="shared" si="2"/>
        <v>98.333333333333329</v>
      </c>
      <c r="K31" s="42" t="str">
        <f t="shared" si="0"/>
        <v>A1</v>
      </c>
    </row>
    <row r="32" spans="1:11" ht="15.75" x14ac:dyDescent="0.25">
      <c r="A32" s="46" t="s">
        <v>106</v>
      </c>
      <c r="B32" s="49" t="s">
        <v>107</v>
      </c>
      <c r="C32" s="34">
        <v>10</v>
      </c>
      <c r="D32" s="37">
        <v>8</v>
      </c>
      <c r="E32" s="34">
        <v>15</v>
      </c>
      <c r="F32" s="34">
        <v>14</v>
      </c>
      <c r="G32" s="52">
        <v>12</v>
      </c>
      <c r="H32" s="29">
        <v>17</v>
      </c>
      <c r="I32" s="42">
        <f t="shared" si="1"/>
        <v>76</v>
      </c>
      <c r="J32" s="63">
        <f t="shared" si="2"/>
        <v>63.333333333333329</v>
      </c>
      <c r="K32" s="42" t="str">
        <f t="shared" si="0"/>
        <v>B2</v>
      </c>
    </row>
    <row r="33" spans="1:11" ht="15.75" x14ac:dyDescent="0.25">
      <c r="A33" s="46" t="s">
        <v>108</v>
      </c>
      <c r="B33" s="49" t="s">
        <v>109</v>
      </c>
      <c r="C33" s="34">
        <v>14</v>
      </c>
      <c r="D33" s="34">
        <v>13</v>
      </c>
      <c r="E33" s="34">
        <v>16.5</v>
      </c>
      <c r="F33" s="34">
        <v>18</v>
      </c>
      <c r="G33" s="52">
        <v>16.5</v>
      </c>
      <c r="H33" s="29">
        <v>15</v>
      </c>
      <c r="I33" s="42">
        <f t="shared" si="1"/>
        <v>93</v>
      </c>
      <c r="J33" s="63">
        <f t="shared" si="2"/>
        <v>77.5</v>
      </c>
      <c r="K33" s="42" t="str">
        <f t="shared" si="0"/>
        <v>B1</v>
      </c>
    </row>
  </sheetData>
  <mergeCells count="3">
    <mergeCell ref="A1:K1"/>
    <mergeCell ref="A2:K2"/>
    <mergeCell ref="A3:K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tabSelected="1" topLeftCell="A4" workbookViewId="0">
      <selection activeCell="F31" sqref="F31"/>
    </sheetView>
  </sheetViews>
  <sheetFormatPr defaultRowHeight="15" x14ac:dyDescent="0.25"/>
  <cols>
    <col min="1" max="1" width="6.5703125" style="277" customWidth="1"/>
    <col min="2" max="2" width="17.42578125" style="277" customWidth="1"/>
    <col min="3" max="3" width="8.42578125" style="277" customWidth="1"/>
    <col min="4" max="4" width="8.5703125" style="277" customWidth="1"/>
    <col min="5" max="5" width="11.28515625" style="277" customWidth="1"/>
    <col min="6" max="6" width="11.7109375" style="277" customWidth="1"/>
    <col min="7" max="7" width="9.42578125" style="277" customWidth="1"/>
    <col min="8" max="8" width="9.140625" style="277" customWidth="1"/>
    <col min="9" max="9" width="5.85546875" style="277" customWidth="1"/>
    <col min="10" max="10" width="6.28515625" style="277" customWidth="1"/>
    <col min="11" max="11" width="7.28515625" style="277" customWidth="1"/>
    <col min="12" max="12" width="9.28515625" style="277" customWidth="1"/>
    <col min="13" max="13" width="6.85546875" style="300" customWidth="1"/>
    <col min="14" max="14" width="5" style="277" customWidth="1"/>
    <col min="15" max="15" width="7.85546875" style="277" customWidth="1"/>
    <col min="16" max="16384" width="9.140625" style="277"/>
  </cols>
  <sheetData>
    <row r="1" spans="1:15" ht="21.75" customHeight="1" x14ac:dyDescent="0.25">
      <c r="A1" s="501" t="s">
        <v>0</v>
      </c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373"/>
    </row>
    <row r="2" spans="1:15" ht="13.5" customHeight="1" x14ac:dyDescent="0.25">
      <c r="A2" s="501" t="s">
        <v>562</v>
      </c>
      <c r="B2" s="501"/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501"/>
      <c r="N2" s="501"/>
      <c r="O2" s="373"/>
    </row>
    <row r="3" spans="1:15" ht="13.5" customHeight="1" x14ac:dyDescent="0.25">
      <c r="A3" s="273" t="s">
        <v>569</v>
      </c>
      <c r="B3" s="274"/>
      <c r="C3" s="274"/>
      <c r="D3" s="274"/>
      <c r="E3" s="274"/>
      <c r="F3" s="274"/>
      <c r="G3" s="502" t="s">
        <v>563</v>
      </c>
      <c r="H3" s="502"/>
      <c r="I3" s="275"/>
      <c r="J3" s="275">
        <v>28</v>
      </c>
      <c r="K3" s="275" t="s">
        <v>564</v>
      </c>
      <c r="L3" s="275">
        <v>15</v>
      </c>
      <c r="M3" s="275" t="s">
        <v>561</v>
      </c>
      <c r="N3" s="275">
        <v>13</v>
      </c>
      <c r="O3" s="374"/>
    </row>
    <row r="4" spans="1:15" s="35" customFormat="1" ht="27.75" customHeight="1" x14ac:dyDescent="0.25">
      <c r="A4" s="503" t="s">
        <v>46</v>
      </c>
      <c r="B4" s="503" t="s">
        <v>44</v>
      </c>
      <c r="C4" s="42" t="s">
        <v>429</v>
      </c>
      <c r="D4" s="42" t="s">
        <v>12</v>
      </c>
      <c r="E4" s="42" t="s">
        <v>13</v>
      </c>
      <c r="F4" s="42" t="s">
        <v>23</v>
      </c>
      <c r="G4" s="276" t="s">
        <v>565</v>
      </c>
      <c r="H4" s="276" t="s">
        <v>495</v>
      </c>
      <c r="I4" s="42" t="s">
        <v>21</v>
      </c>
      <c r="J4" s="42" t="s">
        <v>22</v>
      </c>
      <c r="K4" s="276" t="s">
        <v>566</v>
      </c>
      <c r="L4" s="42" t="s">
        <v>10</v>
      </c>
      <c r="M4" s="42" t="s">
        <v>16</v>
      </c>
      <c r="N4" s="42" t="s">
        <v>36</v>
      </c>
      <c r="O4" s="340" t="s">
        <v>614</v>
      </c>
    </row>
    <row r="5" spans="1:15" s="35" customFormat="1" x14ac:dyDescent="0.25">
      <c r="A5" s="504"/>
      <c r="B5" s="505"/>
      <c r="C5" s="42">
        <v>80</v>
      </c>
      <c r="D5" s="42">
        <v>80</v>
      </c>
      <c r="E5" s="42">
        <v>80</v>
      </c>
      <c r="F5" s="42">
        <v>80</v>
      </c>
      <c r="G5" s="42">
        <v>80</v>
      </c>
      <c r="H5" s="42">
        <v>50</v>
      </c>
      <c r="I5" s="42">
        <v>50</v>
      </c>
      <c r="J5" s="42">
        <v>50</v>
      </c>
      <c r="K5" s="42">
        <v>50</v>
      </c>
      <c r="L5" s="254">
        <f>C5+D5+E5+F5+G5</f>
        <v>400</v>
      </c>
      <c r="M5" s="42">
        <f>L5*100/400</f>
        <v>100</v>
      </c>
      <c r="N5" s="42"/>
      <c r="O5" s="340">
        <v>203</v>
      </c>
    </row>
    <row r="6" spans="1:15" x14ac:dyDescent="0.25">
      <c r="A6" s="278" t="s">
        <v>61</v>
      </c>
      <c r="B6" s="279" t="s">
        <v>62</v>
      </c>
      <c r="C6" s="280">
        <v>54.5</v>
      </c>
      <c r="D6" s="281">
        <v>51</v>
      </c>
      <c r="E6" s="282">
        <v>39.5</v>
      </c>
      <c r="F6" s="197">
        <v>40</v>
      </c>
      <c r="G6" s="281">
        <v>33</v>
      </c>
      <c r="H6" s="283">
        <v>43</v>
      </c>
      <c r="I6" s="281">
        <v>36</v>
      </c>
      <c r="J6" s="308">
        <v>33</v>
      </c>
      <c r="K6" s="281">
        <v>19</v>
      </c>
      <c r="L6" s="252">
        <f t="shared" ref="L6:L34" si="0">C6+D6+E6+F6+G6</f>
        <v>218</v>
      </c>
      <c r="M6" s="252">
        <f t="shared" ref="M6:M34" si="1">L6*100/400</f>
        <v>54.5</v>
      </c>
      <c r="N6" s="253" t="str">
        <f t="shared" ref="N6:N34" si="2">IF(M6&gt;=91,"A1",IF(M6&gt;=81,"A2",IF(M6&gt;=71,"B1",IF(M6&gt;=61,"B2",IF(M6&gt;=51,"C1",IF(M6&gt;=41,"C2",IF(M6&gt;=33,"D","E")))))))</f>
        <v>C1</v>
      </c>
      <c r="O6" s="372">
        <v>163.52000000000001</v>
      </c>
    </row>
    <row r="7" spans="1:15" x14ac:dyDescent="0.25">
      <c r="A7" s="278" t="s">
        <v>63</v>
      </c>
      <c r="B7" s="279" t="s">
        <v>64</v>
      </c>
      <c r="C7" s="280">
        <v>53.5</v>
      </c>
      <c r="D7" s="281">
        <v>61</v>
      </c>
      <c r="E7" s="281">
        <v>56</v>
      </c>
      <c r="F7" s="266">
        <v>52.5</v>
      </c>
      <c r="G7" s="281">
        <v>52.5</v>
      </c>
      <c r="H7" s="281">
        <v>42.5</v>
      </c>
      <c r="I7" s="281">
        <v>36.5</v>
      </c>
      <c r="J7" s="308">
        <v>36.5</v>
      </c>
      <c r="K7" s="281">
        <v>12.5</v>
      </c>
      <c r="L7" s="252">
        <f t="shared" si="0"/>
        <v>275.5</v>
      </c>
      <c r="M7" s="252">
        <f t="shared" si="1"/>
        <v>68.875</v>
      </c>
      <c r="N7" s="253" t="str">
        <f t="shared" si="2"/>
        <v>B2</v>
      </c>
      <c r="O7" s="372">
        <v>147.84</v>
      </c>
    </row>
    <row r="8" spans="1:15" x14ac:dyDescent="0.25">
      <c r="A8" s="278" t="s">
        <v>65</v>
      </c>
      <c r="B8" s="279" t="s">
        <v>568</v>
      </c>
      <c r="C8" s="280">
        <v>39.5</v>
      </c>
      <c r="D8" s="281">
        <v>47.5</v>
      </c>
      <c r="E8" s="282">
        <v>68.5</v>
      </c>
      <c r="F8" s="266">
        <v>53.5</v>
      </c>
      <c r="G8" s="281">
        <v>45.5</v>
      </c>
      <c r="H8" s="282">
        <v>40</v>
      </c>
      <c r="I8" s="281">
        <v>34</v>
      </c>
      <c r="J8" s="308">
        <v>32.5</v>
      </c>
      <c r="K8" s="281">
        <v>20</v>
      </c>
      <c r="L8" s="252">
        <f t="shared" si="0"/>
        <v>254.5</v>
      </c>
      <c r="M8" s="252">
        <f t="shared" si="1"/>
        <v>63.625</v>
      </c>
      <c r="N8" s="253" t="str">
        <f t="shared" si="2"/>
        <v>B2</v>
      </c>
      <c r="O8" s="372">
        <v>168.00000000000003</v>
      </c>
    </row>
    <row r="9" spans="1:15" x14ac:dyDescent="0.25">
      <c r="A9" s="278" t="s">
        <v>66</v>
      </c>
      <c r="B9" s="279" t="s">
        <v>67</v>
      </c>
      <c r="C9" s="280">
        <v>70.5</v>
      </c>
      <c r="D9" s="282">
        <v>77</v>
      </c>
      <c r="E9" s="282">
        <v>68.5</v>
      </c>
      <c r="F9" s="29">
        <v>77.5</v>
      </c>
      <c r="G9" s="281">
        <v>77</v>
      </c>
      <c r="H9" s="282">
        <v>50</v>
      </c>
      <c r="I9" s="281">
        <v>37</v>
      </c>
      <c r="J9" s="308">
        <v>42</v>
      </c>
      <c r="K9" s="281">
        <v>40</v>
      </c>
      <c r="L9" s="252">
        <f t="shared" si="0"/>
        <v>370.5</v>
      </c>
      <c r="M9" s="252">
        <f t="shared" si="1"/>
        <v>92.625</v>
      </c>
      <c r="N9" s="253" t="str">
        <f t="shared" si="2"/>
        <v>A1</v>
      </c>
      <c r="O9" s="372">
        <v>202.72000000000003</v>
      </c>
    </row>
    <row r="10" spans="1:15" x14ac:dyDescent="0.25">
      <c r="A10" s="278" t="s">
        <v>68</v>
      </c>
      <c r="B10" s="279" t="s">
        <v>69</v>
      </c>
      <c r="C10" s="280">
        <v>41.5</v>
      </c>
      <c r="D10" s="282">
        <v>58</v>
      </c>
      <c r="E10" s="282">
        <v>57.5</v>
      </c>
      <c r="F10" s="29">
        <v>47.5</v>
      </c>
      <c r="G10" s="281">
        <v>61.5</v>
      </c>
      <c r="H10" s="282">
        <v>39</v>
      </c>
      <c r="I10" s="281">
        <v>29</v>
      </c>
      <c r="J10" s="308">
        <v>34.5</v>
      </c>
      <c r="K10" s="281">
        <v>5</v>
      </c>
      <c r="L10" s="252">
        <f t="shared" si="0"/>
        <v>266</v>
      </c>
      <c r="M10" s="252">
        <f t="shared" si="1"/>
        <v>66.5</v>
      </c>
      <c r="N10" s="253" t="str">
        <f t="shared" si="2"/>
        <v>B2</v>
      </c>
      <c r="O10" s="372">
        <v>187.04000000000002</v>
      </c>
    </row>
    <row r="11" spans="1:15" x14ac:dyDescent="0.25">
      <c r="A11" s="278" t="s">
        <v>70</v>
      </c>
      <c r="B11" s="284" t="s">
        <v>71</v>
      </c>
      <c r="C11" s="280">
        <v>38.5</v>
      </c>
      <c r="D11" s="282">
        <v>48.5</v>
      </c>
      <c r="E11" s="282">
        <v>51</v>
      </c>
      <c r="F11" s="29">
        <v>34</v>
      </c>
      <c r="G11" s="281">
        <v>34</v>
      </c>
      <c r="H11" s="282">
        <v>29</v>
      </c>
      <c r="I11" s="281">
        <v>33</v>
      </c>
      <c r="J11" s="308">
        <v>20</v>
      </c>
      <c r="K11" s="281" t="s">
        <v>415</v>
      </c>
      <c r="L11" s="252">
        <f t="shared" si="0"/>
        <v>206</v>
      </c>
      <c r="M11" s="252">
        <f t="shared" si="1"/>
        <v>51.5</v>
      </c>
      <c r="N11" s="253" t="str">
        <f t="shared" si="2"/>
        <v>C1</v>
      </c>
      <c r="O11" s="372">
        <v>170.24</v>
      </c>
    </row>
    <row r="12" spans="1:15" x14ac:dyDescent="0.25">
      <c r="A12" s="278" t="s">
        <v>72</v>
      </c>
      <c r="B12" s="284" t="s">
        <v>73</v>
      </c>
      <c r="C12" s="280">
        <v>58</v>
      </c>
      <c r="D12" s="282">
        <v>60</v>
      </c>
      <c r="E12" s="282">
        <v>45</v>
      </c>
      <c r="F12" s="29">
        <v>52.5</v>
      </c>
      <c r="G12" s="281">
        <v>55.5</v>
      </c>
      <c r="H12" s="282">
        <v>45.5</v>
      </c>
      <c r="I12" s="281">
        <v>40</v>
      </c>
      <c r="J12" s="308">
        <v>37</v>
      </c>
      <c r="K12" s="281">
        <v>35.5</v>
      </c>
      <c r="L12" s="252">
        <f t="shared" si="0"/>
        <v>271</v>
      </c>
      <c r="M12" s="252">
        <f t="shared" si="1"/>
        <v>67.75</v>
      </c>
      <c r="N12" s="253" t="str">
        <f t="shared" si="2"/>
        <v>B2</v>
      </c>
      <c r="O12" s="372">
        <v>188.16000000000003</v>
      </c>
    </row>
    <row r="13" spans="1:15" x14ac:dyDescent="0.25">
      <c r="A13" s="278" t="s">
        <v>74</v>
      </c>
      <c r="B13" s="285" t="s">
        <v>75</v>
      </c>
      <c r="C13" s="280">
        <v>47</v>
      </c>
      <c r="D13" s="281">
        <v>56</v>
      </c>
      <c r="E13" s="281">
        <v>29</v>
      </c>
      <c r="F13" s="266">
        <v>43.5</v>
      </c>
      <c r="G13" s="281">
        <v>54</v>
      </c>
      <c r="H13" s="281">
        <v>37</v>
      </c>
      <c r="I13" s="281">
        <v>38.5</v>
      </c>
      <c r="J13" s="308">
        <v>28.5</v>
      </c>
      <c r="K13" s="281">
        <v>13.5</v>
      </c>
      <c r="L13" s="252">
        <f t="shared" si="0"/>
        <v>229.5</v>
      </c>
      <c r="M13" s="252">
        <f t="shared" si="1"/>
        <v>57.375</v>
      </c>
      <c r="N13" s="253" t="str">
        <f t="shared" si="2"/>
        <v>C1</v>
      </c>
      <c r="O13" s="372">
        <v>168.00000000000003</v>
      </c>
    </row>
    <row r="14" spans="1:15" x14ac:dyDescent="0.25">
      <c r="A14" s="278" t="s">
        <v>76</v>
      </c>
      <c r="B14" s="285" t="s">
        <v>77</v>
      </c>
      <c r="C14" s="280">
        <v>56</v>
      </c>
      <c r="D14" s="281">
        <v>52.5</v>
      </c>
      <c r="E14" s="281">
        <v>43.5</v>
      </c>
      <c r="F14" s="266">
        <v>57.5</v>
      </c>
      <c r="G14" s="281">
        <v>65</v>
      </c>
      <c r="H14" s="281">
        <v>38.5</v>
      </c>
      <c r="I14" s="281">
        <v>47</v>
      </c>
      <c r="J14" s="308">
        <v>40</v>
      </c>
      <c r="K14" s="281">
        <v>24</v>
      </c>
      <c r="L14" s="252">
        <f t="shared" si="0"/>
        <v>274.5</v>
      </c>
      <c r="M14" s="252">
        <f t="shared" si="1"/>
        <v>68.625</v>
      </c>
      <c r="N14" s="253" t="str">
        <f t="shared" si="2"/>
        <v>B2</v>
      </c>
      <c r="O14" s="372">
        <v>187.04000000000002</v>
      </c>
    </row>
    <row r="15" spans="1:15" x14ac:dyDescent="0.25">
      <c r="A15" s="278" t="s">
        <v>78</v>
      </c>
      <c r="B15" s="285" t="s">
        <v>79</v>
      </c>
      <c r="C15" s="280">
        <v>74</v>
      </c>
      <c r="D15" s="281">
        <v>77</v>
      </c>
      <c r="E15" s="281">
        <v>78</v>
      </c>
      <c r="F15" s="266">
        <v>75.5</v>
      </c>
      <c r="G15" s="281">
        <v>79</v>
      </c>
      <c r="H15" s="281">
        <v>48</v>
      </c>
      <c r="I15" s="281">
        <v>43</v>
      </c>
      <c r="J15" s="308">
        <v>48</v>
      </c>
      <c r="K15" s="281">
        <v>47</v>
      </c>
      <c r="L15" s="252">
        <f t="shared" si="0"/>
        <v>383.5</v>
      </c>
      <c r="M15" s="252">
        <f t="shared" si="1"/>
        <v>95.875</v>
      </c>
      <c r="N15" s="253" t="str">
        <f t="shared" si="2"/>
        <v>A1</v>
      </c>
      <c r="O15" s="372">
        <v>191.52</v>
      </c>
    </row>
    <row r="16" spans="1:15" x14ac:dyDescent="0.25">
      <c r="A16" s="278" t="s">
        <v>80</v>
      </c>
      <c r="B16" s="285" t="s">
        <v>81</v>
      </c>
      <c r="C16" s="280">
        <v>60</v>
      </c>
      <c r="D16" s="281">
        <v>66</v>
      </c>
      <c r="E16" s="281">
        <v>59</v>
      </c>
      <c r="F16" s="266">
        <v>55</v>
      </c>
      <c r="G16" s="281">
        <v>68.5</v>
      </c>
      <c r="H16" s="281">
        <v>47.5</v>
      </c>
      <c r="I16" s="281">
        <v>38</v>
      </c>
      <c r="J16" s="308">
        <v>40</v>
      </c>
      <c r="K16" s="281">
        <v>30</v>
      </c>
      <c r="L16" s="252">
        <f t="shared" si="0"/>
        <v>308.5</v>
      </c>
      <c r="M16" s="252">
        <f t="shared" si="1"/>
        <v>77.125</v>
      </c>
      <c r="N16" s="253" t="str">
        <f t="shared" si="2"/>
        <v>B1</v>
      </c>
      <c r="O16" s="372">
        <v>120.96000000000001</v>
      </c>
    </row>
    <row r="17" spans="1:15" x14ac:dyDescent="0.25">
      <c r="A17" s="278" t="s">
        <v>82</v>
      </c>
      <c r="B17" s="285" t="s">
        <v>83</v>
      </c>
      <c r="C17" s="286">
        <v>57.5</v>
      </c>
      <c r="D17" s="287">
        <v>63</v>
      </c>
      <c r="E17" s="287">
        <v>76</v>
      </c>
      <c r="F17" s="266">
        <v>53.5</v>
      </c>
      <c r="G17" s="287">
        <v>56</v>
      </c>
      <c r="H17" s="287">
        <v>42</v>
      </c>
      <c r="I17" s="287">
        <v>36.5</v>
      </c>
      <c r="J17" s="308">
        <v>41.5</v>
      </c>
      <c r="K17" s="287">
        <v>43.5</v>
      </c>
      <c r="L17" s="267">
        <f t="shared" si="0"/>
        <v>306</v>
      </c>
      <c r="M17" s="267">
        <f t="shared" si="1"/>
        <v>76.5</v>
      </c>
      <c r="N17" s="268" t="str">
        <f t="shared" si="2"/>
        <v>B1</v>
      </c>
      <c r="O17" s="372">
        <v>180.32000000000002</v>
      </c>
    </row>
    <row r="18" spans="1:15" ht="11.25" customHeight="1" x14ac:dyDescent="0.25">
      <c r="A18" s="278" t="s">
        <v>84</v>
      </c>
      <c r="B18" s="288" t="s">
        <v>85</v>
      </c>
      <c r="C18" s="289"/>
      <c r="D18" s="290"/>
      <c r="E18" s="290"/>
      <c r="F18" s="104"/>
      <c r="G18" s="290" t="s">
        <v>570</v>
      </c>
      <c r="H18" s="290"/>
      <c r="I18" s="290"/>
      <c r="J18" s="104"/>
      <c r="K18" s="290"/>
      <c r="L18" s="271"/>
      <c r="M18" s="271"/>
      <c r="N18" s="272"/>
      <c r="O18" s="372">
        <v>0</v>
      </c>
    </row>
    <row r="19" spans="1:15" x14ac:dyDescent="0.25">
      <c r="A19" s="278" t="s">
        <v>86</v>
      </c>
      <c r="B19" s="285" t="s">
        <v>87</v>
      </c>
      <c r="C19" s="291">
        <v>60</v>
      </c>
      <c r="D19" s="292">
        <v>61.5</v>
      </c>
      <c r="E19" s="292">
        <v>63</v>
      </c>
      <c r="F19" s="266">
        <v>54</v>
      </c>
      <c r="G19" s="292">
        <v>55</v>
      </c>
      <c r="H19" s="292">
        <v>43</v>
      </c>
      <c r="I19" s="292">
        <v>36</v>
      </c>
      <c r="J19" s="308">
        <v>45</v>
      </c>
      <c r="K19" s="292">
        <v>13.5</v>
      </c>
      <c r="L19" s="269">
        <f t="shared" si="0"/>
        <v>293.5</v>
      </c>
      <c r="M19" s="269">
        <f t="shared" si="1"/>
        <v>73.375</v>
      </c>
      <c r="N19" s="270" t="str">
        <f t="shared" si="2"/>
        <v>B1</v>
      </c>
      <c r="O19" s="372">
        <v>155.68</v>
      </c>
    </row>
    <row r="20" spans="1:15" x14ac:dyDescent="0.25">
      <c r="A20" s="278" t="s">
        <v>88</v>
      </c>
      <c r="B20" s="285" t="s">
        <v>348</v>
      </c>
      <c r="C20" s="280">
        <v>56.5</v>
      </c>
      <c r="D20" s="282">
        <v>62</v>
      </c>
      <c r="E20" s="282">
        <v>68</v>
      </c>
      <c r="F20" s="29">
        <v>61.5</v>
      </c>
      <c r="G20" s="281">
        <v>61</v>
      </c>
      <c r="H20" s="282">
        <v>46</v>
      </c>
      <c r="I20" s="281">
        <v>47</v>
      </c>
      <c r="J20" s="308">
        <v>37</v>
      </c>
      <c r="K20" s="281">
        <v>30.5</v>
      </c>
      <c r="L20" s="252">
        <f t="shared" si="0"/>
        <v>309</v>
      </c>
      <c r="M20" s="252">
        <f t="shared" si="1"/>
        <v>77.25</v>
      </c>
      <c r="N20" s="253" t="str">
        <f t="shared" si="2"/>
        <v>B1</v>
      </c>
      <c r="O20" s="372">
        <v>187.04000000000002</v>
      </c>
    </row>
    <row r="21" spans="1:15" x14ac:dyDescent="0.25">
      <c r="A21" s="278" t="s">
        <v>89</v>
      </c>
      <c r="B21" s="293" t="s">
        <v>90</v>
      </c>
      <c r="C21" s="280">
        <v>63.5</v>
      </c>
      <c r="D21" s="282">
        <v>65.5</v>
      </c>
      <c r="E21" s="282">
        <v>34</v>
      </c>
      <c r="F21" s="29">
        <v>58</v>
      </c>
      <c r="G21" s="281">
        <v>62</v>
      </c>
      <c r="H21" s="282">
        <v>40</v>
      </c>
      <c r="I21" s="281">
        <v>45.5</v>
      </c>
      <c r="J21" s="308">
        <v>47.5</v>
      </c>
      <c r="K21" s="281">
        <v>26</v>
      </c>
      <c r="L21" s="252">
        <f t="shared" si="0"/>
        <v>283</v>
      </c>
      <c r="M21" s="252">
        <f t="shared" si="1"/>
        <v>70.75</v>
      </c>
      <c r="N21" s="253" t="str">
        <f t="shared" si="2"/>
        <v>B2</v>
      </c>
      <c r="O21" s="372">
        <v>193.76000000000002</v>
      </c>
    </row>
    <row r="22" spans="1:15" x14ac:dyDescent="0.25">
      <c r="A22" s="278" t="s">
        <v>91</v>
      </c>
      <c r="B22" s="293" t="s">
        <v>92</v>
      </c>
      <c r="C22" s="280">
        <v>66</v>
      </c>
      <c r="D22" s="282">
        <v>68.5</v>
      </c>
      <c r="E22" s="282">
        <v>77</v>
      </c>
      <c r="F22" s="29">
        <v>73</v>
      </c>
      <c r="G22" s="281">
        <v>78</v>
      </c>
      <c r="H22" s="282">
        <v>50</v>
      </c>
      <c r="I22" s="281">
        <v>47</v>
      </c>
      <c r="J22" s="308">
        <v>48</v>
      </c>
      <c r="K22" s="281">
        <v>48</v>
      </c>
      <c r="L22" s="252">
        <f t="shared" si="0"/>
        <v>362.5</v>
      </c>
      <c r="M22" s="252">
        <f t="shared" si="1"/>
        <v>90.625</v>
      </c>
      <c r="N22" s="253" t="str">
        <f t="shared" si="2"/>
        <v>A2</v>
      </c>
      <c r="O22" s="372">
        <v>183.68</v>
      </c>
    </row>
    <row r="23" spans="1:15" x14ac:dyDescent="0.25">
      <c r="A23" s="278" t="s">
        <v>93</v>
      </c>
      <c r="B23" s="285" t="s">
        <v>349</v>
      </c>
      <c r="C23" s="280">
        <v>63</v>
      </c>
      <c r="D23" s="282">
        <v>63</v>
      </c>
      <c r="E23" s="282">
        <v>64.5</v>
      </c>
      <c r="F23" s="29">
        <v>44.5</v>
      </c>
      <c r="G23" s="281">
        <v>54.5</v>
      </c>
      <c r="H23" s="282">
        <v>40</v>
      </c>
      <c r="I23" s="281">
        <v>44</v>
      </c>
      <c r="J23" s="308">
        <v>49</v>
      </c>
      <c r="K23" s="281">
        <v>17</v>
      </c>
      <c r="L23" s="252">
        <f t="shared" si="0"/>
        <v>289.5</v>
      </c>
      <c r="M23" s="252">
        <f t="shared" si="1"/>
        <v>72.375</v>
      </c>
      <c r="N23" s="253" t="str">
        <f t="shared" si="2"/>
        <v>B1</v>
      </c>
      <c r="O23" s="372">
        <v>188.16000000000003</v>
      </c>
    </row>
    <row r="24" spans="1:15" x14ac:dyDescent="0.25">
      <c r="A24" s="278" t="s">
        <v>94</v>
      </c>
      <c r="B24" s="285" t="s">
        <v>350</v>
      </c>
      <c r="C24" s="280">
        <v>66</v>
      </c>
      <c r="D24" s="282">
        <v>74</v>
      </c>
      <c r="E24" s="282">
        <v>68.5</v>
      </c>
      <c r="F24" s="29">
        <v>72.5</v>
      </c>
      <c r="G24" s="281">
        <v>75</v>
      </c>
      <c r="H24" s="282">
        <v>47.5</v>
      </c>
      <c r="I24" s="281">
        <v>46</v>
      </c>
      <c r="J24" s="308">
        <v>50</v>
      </c>
      <c r="K24" s="281">
        <v>44</v>
      </c>
      <c r="L24" s="252">
        <f t="shared" si="0"/>
        <v>356</v>
      </c>
      <c r="M24" s="252">
        <f t="shared" si="1"/>
        <v>89</v>
      </c>
      <c r="N24" s="253" t="str">
        <f t="shared" si="2"/>
        <v>A2</v>
      </c>
      <c r="O24" s="372">
        <v>188.16000000000003</v>
      </c>
    </row>
    <row r="25" spans="1:15" x14ac:dyDescent="0.25">
      <c r="A25" s="278" t="s">
        <v>95</v>
      </c>
      <c r="B25" s="285" t="s">
        <v>351</v>
      </c>
      <c r="C25" s="280">
        <v>69</v>
      </c>
      <c r="D25" s="282">
        <v>71.5</v>
      </c>
      <c r="E25" s="282">
        <v>71.5</v>
      </c>
      <c r="F25" s="29">
        <v>71</v>
      </c>
      <c r="G25" s="281">
        <v>75</v>
      </c>
      <c r="H25" s="282">
        <v>48</v>
      </c>
      <c r="I25" s="281">
        <v>38</v>
      </c>
      <c r="J25" s="308">
        <v>47</v>
      </c>
      <c r="K25" s="281">
        <v>37.5</v>
      </c>
      <c r="L25" s="252">
        <f t="shared" si="0"/>
        <v>358</v>
      </c>
      <c r="M25" s="252">
        <f t="shared" si="1"/>
        <v>89.5</v>
      </c>
      <c r="N25" s="253" t="str">
        <f t="shared" si="2"/>
        <v>A2</v>
      </c>
      <c r="O25" s="372">
        <v>191.52</v>
      </c>
    </row>
    <row r="26" spans="1:15" x14ac:dyDescent="0.25">
      <c r="A26" s="278" t="s">
        <v>96</v>
      </c>
      <c r="B26" s="285" t="s">
        <v>97</v>
      </c>
      <c r="C26" s="280">
        <v>52</v>
      </c>
      <c r="D26" s="282">
        <v>64.5</v>
      </c>
      <c r="E26" s="282">
        <v>49</v>
      </c>
      <c r="F26" s="29">
        <v>60.5</v>
      </c>
      <c r="G26" s="281">
        <v>51.5</v>
      </c>
      <c r="H26" s="282">
        <v>44</v>
      </c>
      <c r="I26" s="281">
        <v>37</v>
      </c>
      <c r="J26" s="308">
        <v>42</v>
      </c>
      <c r="K26" s="281">
        <v>31</v>
      </c>
      <c r="L26" s="252">
        <f t="shared" si="0"/>
        <v>277.5</v>
      </c>
      <c r="M26" s="252">
        <f t="shared" si="1"/>
        <v>69.375</v>
      </c>
      <c r="N26" s="253" t="str">
        <f t="shared" si="2"/>
        <v>B2</v>
      </c>
      <c r="O26" s="372">
        <v>197.12</v>
      </c>
    </row>
    <row r="27" spans="1:15" x14ac:dyDescent="0.25">
      <c r="A27" s="278" t="s">
        <v>98</v>
      </c>
      <c r="B27" s="285" t="s">
        <v>99</v>
      </c>
      <c r="C27" s="280">
        <v>51.5</v>
      </c>
      <c r="D27" s="282">
        <v>57</v>
      </c>
      <c r="E27" s="282">
        <v>73</v>
      </c>
      <c r="F27" s="29">
        <v>73</v>
      </c>
      <c r="G27" s="281">
        <v>68</v>
      </c>
      <c r="H27" s="282">
        <v>46.5</v>
      </c>
      <c r="I27" s="281">
        <v>44</v>
      </c>
      <c r="J27" s="308">
        <v>28</v>
      </c>
      <c r="K27" s="281">
        <v>32</v>
      </c>
      <c r="L27" s="252">
        <f t="shared" si="0"/>
        <v>322.5</v>
      </c>
      <c r="M27" s="252">
        <f t="shared" si="1"/>
        <v>80.625</v>
      </c>
      <c r="N27" s="253" t="str">
        <f t="shared" si="2"/>
        <v>B1</v>
      </c>
      <c r="O27" s="372">
        <v>198.24</v>
      </c>
    </row>
    <row r="28" spans="1:15" x14ac:dyDescent="0.25">
      <c r="A28" s="278" t="s">
        <v>100</v>
      </c>
      <c r="B28" s="294" t="s">
        <v>101</v>
      </c>
      <c r="C28" s="280">
        <v>74</v>
      </c>
      <c r="D28" s="282">
        <v>78</v>
      </c>
      <c r="E28" s="282">
        <v>77</v>
      </c>
      <c r="F28" s="29">
        <v>77</v>
      </c>
      <c r="G28" s="281">
        <v>80</v>
      </c>
      <c r="H28" s="282">
        <v>50</v>
      </c>
      <c r="I28" s="281">
        <v>46</v>
      </c>
      <c r="J28" s="308">
        <v>48</v>
      </c>
      <c r="K28" s="281">
        <v>42.5</v>
      </c>
      <c r="L28" s="252">
        <f t="shared" si="0"/>
        <v>386</v>
      </c>
      <c r="M28" s="252">
        <f t="shared" si="1"/>
        <v>96.5</v>
      </c>
      <c r="N28" s="253" t="str">
        <f t="shared" si="2"/>
        <v>A1</v>
      </c>
      <c r="O28" s="372">
        <v>191.52</v>
      </c>
    </row>
    <row r="29" spans="1:15" x14ac:dyDescent="0.25">
      <c r="A29" s="278" t="s">
        <v>102</v>
      </c>
      <c r="B29" s="285" t="s">
        <v>352</v>
      </c>
      <c r="C29" s="280">
        <v>20.5</v>
      </c>
      <c r="D29" s="280">
        <v>44.5</v>
      </c>
      <c r="E29" s="295">
        <v>28</v>
      </c>
      <c r="F29" s="265">
        <v>42.5</v>
      </c>
      <c r="G29" s="281">
        <v>40.5</v>
      </c>
      <c r="H29" s="296">
        <v>39</v>
      </c>
      <c r="I29" s="281">
        <v>36</v>
      </c>
      <c r="J29" s="315">
        <v>10</v>
      </c>
      <c r="K29" s="281">
        <v>0</v>
      </c>
      <c r="L29" s="252">
        <f t="shared" si="0"/>
        <v>176</v>
      </c>
      <c r="M29" s="252">
        <f t="shared" si="1"/>
        <v>44</v>
      </c>
      <c r="N29" s="253" t="str">
        <f t="shared" si="2"/>
        <v>C2</v>
      </c>
      <c r="O29" s="372">
        <v>190.4</v>
      </c>
    </row>
    <row r="30" spans="1:15" x14ac:dyDescent="0.25">
      <c r="A30" s="278" t="s">
        <v>103</v>
      </c>
      <c r="B30" s="285" t="s">
        <v>353</v>
      </c>
      <c r="C30" s="252">
        <v>66</v>
      </c>
      <c r="D30" s="297">
        <v>73</v>
      </c>
      <c r="E30" s="297">
        <v>66</v>
      </c>
      <c r="F30" s="264">
        <v>70.5</v>
      </c>
      <c r="G30" s="281">
        <v>70.5</v>
      </c>
      <c r="H30" s="281">
        <v>49.5</v>
      </c>
      <c r="I30" s="281">
        <v>47</v>
      </c>
      <c r="J30" s="309">
        <v>42</v>
      </c>
      <c r="K30" s="298">
        <v>37.5</v>
      </c>
      <c r="L30" s="252">
        <f t="shared" si="0"/>
        <v>346</v>
      </c>
      <c r="M30" s="252">
        <f t="shared" si="1"/>
        <v>86.5</v>
      </c>
      <c r="N30" s="253" t="str">
        <f t="shared" si="2"/>
        <v>A2</v>
      </c>
      <c r="O30" s="372">
        <v>191.52</v>
      </c>
    </row>
    <row r="31" spans="1:15" x14ac:dyDescent="0.25">
      <c r="A31" s="278" t="s">
        <v>104</v>
      </c>
      <c r="B31" s="285" t="s">
        <v>354</v>
      </c>
      <c r="C31" s="252">
        <v>53</v>
      </c>
      <c r="D31" s="297">
        <v>64</v>
      </c>
      <c r="E31" s="297">
        <v>28.5</v>
      </c>
      <c r="F31" s="264">
        <v>35.5</v>
      </c>
      <c r="G31" s="281">
        <v>30.5</v>
      </c>
      <c r="H31" s="281">
        <v>38</v>
      </c>
      <c r="I31" s="281">
        <v>34</v>
      </c>
      <c r="J31" s="309">
        <v>34</v>
      </c>
      <c r="K31" s="281">
        <v>21</v>
      </c>
      <c r="L31" s="252">
        <f t="shared" si="0"/>
        <v>211.5</v>
      </c>
      <c r="M31" s="252">
        <f t="shared" si="1"/>
        <v>52.875</v>
      </c>
      <c r="N31" s="253" t="str">
        <f t="shared" si="2"/>
        <v>C1</v>
      </c>
      <c r="O31" s="372">
        <v>140</v>
      </c>
    </row>
    <row r="32" spans="1:15" x14ac:dyDescent="0.25">
      <c r="A32" s="278" t="s">
        <v>105</v>
      </c>
      <c r="B32" s="285" t="s">
        <v>355</v>
      </c>
      <c r="C32" s="299">
        <v>77</v>
      </c>
      <c r="D32" s="281">
        <v>79.5</v>
      </c>
      <c r="E32" s="281">
        <v>78</v>
      </c>
      <c r="F32" s="266">
        <v>78.5</v>
      </c>
      <c r="G32" s="281">
        <v>79</v>
      </c>
      <c r="H32" s="281">
        <v>50</v>
      </c>
      <c r="I32" s="281">
        <v>50</v>
      </c>
      <c r="J32" s="309">
        <v>50</v>
      </c>
      <c r="K32" s="281">
        <v>49</v>
      </c>
      <c r="L32" s="252">
        <f t="shared" si="0"/>
        <v>392</v>
      </c>
      <c r="M32" s="252">
        <f t="shared" si="1"/>
        <v>98</v>
      </c>
      <c r="N32" s="253" t="str">
        <f t="shared" si="2"/>
        <v>A1</v>
      </c>
      <c r="O32" s="372">
        <v>197.12</v>
      </c>
    </row>
    <row r="33" spans="1:15" x14ac:dyDescent="0.25">
      <c r="A33" s="278" t="s">
        <v>106</v>
      </c>
      <c r="B33" s="285" t="s">
        <v>107</v>
      </c>
      <c r="C33" s="299">
        <v>30</v>
      </c>
      <c r="D33" s="281">
        <v>53.5</v>
      </c>
      <c r="E33" s="281">
        <v>46.5</v>
      </c>
      <c r="F33" s="266">
        <v>46.5</v>
      </c>
      <c r="G33" s="281">
        <v>52.5</v>
      </c>
      <c r="H33" s="281">
        <v>41</v>
      </c>
      <c r="I33" s="281">
        <v>37</v>
      </c>
      <c r="J33" s="309">
        <v>28.5</v>
      </c>
      <c r="K33" s="281">
        <v>33</v>
      </c>
      <c r="L33" s="252">
        <f t="shared" si="0"/>
        <v>229</v>
      </c>
      <c r="M33" s="252">
        <f t="shared" si="1"/>
        <v>57.25</v>
      </c>
      <c r="N33" s="253" t="str">
        <f t="shared" si="2"/>
        <v>C1</v>
      </c>
      <c r="O33" s="372">
        <v>108.64000000000001</v>
      </c>
    </row>
    <row r="34" spans="1:15" x14ac:dyDescent="0.25">
      <c r="A34" s="278" t="s">
        <v>108</v>
      </c>
      <c r="B34" s="285" t="s">
        <v>109</v>
      </c>
      <c r="C34" s="299">
        <v>48.5</v>
      </c>
      <c r="D34" s="281">
        <v>62</v>
      </c>
      <c r="E34" s="281">
        <v>68</v>
      </c>
      <c r="F34" s="266">
        <v>56</v>
      </c>
      <c r="G34" s="281">
        <v>66.5</v>
      </c>
      <c r="H34" s="281">
        <v>45.5</v>
      </c>
      <c r="I34" s="281">
        <v>37</v>
      </c>
      <c r="J34" s="309">
        <v>45.5</v>
      </c>
      <c r="K34" s="281">
        <v>34.5</v>
      </c>
      <c r="L34" s="252">
        <f t="shared" si="0"/>
        <v>301</v>
      </c>
      <c r="M34" s="252">
        <f t="shared" si="1"/>
        <v>75.25</v>
      </c>
      <c r="N34" s="253" t="str">
        <f t="shared" si="2"/>
        <v>B1</v>
      </c>
      <c r="O34" s="372">
        <v>170.24</v>
      </c>
    </row>
  </sheetData>
  <mergeCells count="5">
    <mergeCell ref="A1:N1"/>
    <mergeCell ref="A2:N2"/>
    <mergeCell ref="G3:H3"/>
    <mergeCell ref="A4:A5"/>
    <mergeCell ref="B4:B5"/>
  </mergeCells>
  <pageMargins left="0.2" right="0.2" top="0.31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PROFILE</vt:lpstr>
      <vt:lpstr>RS- PA1</vt:lpstr>
      <vt:lpstr>RC-PA1</vt:lpstr>
      <vt:lpstr>HY 80</vt:lpstr>
      <vt:lpstr>RS HY</vt:lpstr>
      <vt:lpstr>RC HY</vt:lpstr>
      <vt:lpstr>RC P.A2</vt:lpstr>
      <vt:lpstr>RS PA2</vt:lpstr>
      <vt:lpstr>F S 80</vt:lpstr>
      <vt:lpstr>FFS</vt:lpstr>
      <vt:lpstr>R C FINAL</vt:lpstr>
      <vt:lpstr>ATND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2024-03-22T08:20:17Z</cp:lastPrinted>
  <dcterms:created xsi:type="dcterms:W3CDTF">2021-10-11T05:48:04Z</dcterms:created>
  <dcterms:modified xsi:type="dcterms:W3CDTF">2024-03-30T07:42:14Z</dcterms:modified>
</cp:coreProperties>
</file>