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15600" windowHeight="9435" activeTab="10"/>
  </bookViews>
  <sheets>
    <sheet name="PROFILE" sheetId="7" r:id="rId1"/>
    <sheet name="RS- PA1" sheetId="10" r:id="rId2"/>
    <sheet name="RC-PA1" sheetId="11" r:id="rId3"/>
    <sheet name="RS HY" sheetId="5" r:id="rId4"/>
    <sheet name="RC HY" sheetId="4" r:id="rId5"/>
    <sheet name="RS PA2" sheetId="17" r:id="rId6"/>
    <sheet name="RC PA2" sheetId="18" r:id="rId7"/>
    <sheet name="RS FINAL" sheetId="13" r:id="rId8"/>
    <sheet name="RC FINAL" sheetId="16" r:id="rId9"/>
    <sheet name="Sheet2" sheetId="20" r:id="rId10"/>
    <sheet name="RS FIN" sheetId="15" r:id="rId11"/>
    <sheet name="Sheet1" sheetId="19" r:id="rId12"/>
  </sheets>
  <definedNames>
    <definedName name="_xlnm.Print_Area" localSheetId="4">'RC HY'!$A$1:$H$1396</definedName>
    <definedName name="_xlnm.Print_Area" localSheetId="7">'RS FINAL'!$A$1:$CA$38</definedName>
    <definedName name="_xlnm.Print_Area" localSheetId="9">Sheet2!$A$1:$M$1535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12" i="20" l="1"/>
  <c r="M1351" i="20" l="1"/>
  <c r="J12" i="15" l="1"/>
  <c r="J16" i="15"/>
  <c r="J20" i="15"/>
  <c r="J24" i="15"/>
  <c r="J28" i="15"/>
  <c r="J32" i="15"/>
  <c r="I7" i="15"/>
  <c r="J7" i="15" s="1"/>
  <c r="I8" i="15"/>
  <c r="J8" i="15" s="1"/>
  <c r="I9" i="15"/>
  <c r="J9" i="15" s="1"/>
  <c r="I10" i="15"/>
  <c r="J10" i="15" s="1"/>
  <c r="I11" i="15"/>
  <c r="J11" i="15" s="1"/>
  <c r="I12" i="15"/>
  <c r="I13" i="15"/>
  <c r="J13" i="15" s="1"/>
  <c r="I14" i="15"/>
  <c r="J14" i="15" s="1"/>
  <c r="I15" i="15"/>
  <c r="J15" i="15" s="1"/>
  <c r="I16" i="15"/>
  <c r="I17" i="15"/>
  <c r="J17" i="15" s="1"/>
  <c r="I18" i="15"/>
  <c r="J18" i="15" s="1"/>
  <c r="I19" i="15"/>
  <c r="J19" i="15" s="1"/>
  <c r="I20" i="15"/>
  <c r="I21" i="15"/>
  <c r="J21" i="15" s="1"/>
  <c r="I22" i="15"/>
  <c r="J22" i="15" s="1"/>
  <c r="I23" i="15"/>
  <c r="J23" i="15" s="1"/>
  <c r="I24" i="15"/>
  <c r="I25" i="15"/>
  <c r="J25" i="15" s="1"/>
  <c r="I26" i="15"/>
  <c r="J26" i="15" s="1"/>
  <c r="I27" i="15"/>
  <c r="J27" i="15" s="1"/>
  <c r="I28" i="15"/>
  <c r="I29" i="15"/>
  <c r="J29" i="15" s="1"/>
  <c r="I30" i="15"/>
  <c r="J30" i="15" s="1"/>
  <c r="I31" i="15"/>
  <c r="J31" i="15" s="1"/>
  <c r="I32" i="15"/>
  <c r="I33" i="15"/>
  <c r="J33" i="15" s="1"/>
  <c r="I34" i="15"/>
  <c r="J34" i="15" s="1"/>
  <c r="I6" i="15"/>
  <c r="J6" i="15" s="1"/>
  <c r="M1510" i="20" l="1"/>
  <c r="M1457" i="20"/>
  <c r="M1404" i="20"/>
  <c r="M1298" i="20"/>
  <c r="M1245" i="20"/>
  <c r="M1192" i="20"/>
  <c r="M1139" i="20"/>
  <c r="M1086" i="20"/>
  <c r="M1033" i="20"/>
  <c r="M980" i="20"/>
  <c r="M927" i="20"/>
  <c r="M874" i="20"/>
  <c r="M821" i="20"/>
  <c r="M768" i="20"/>
  <c r="M715" i="20"/>
  <c r="M662" i="20"/>
  <c r="M609" i="20"/>
  <c r="M556" i="20"/>
  <c r="M503" i="20"/>
  <c r="M450" i="20"/>
  <c r="M397" i="20"/>
  <c r="M344" i="20"/>
  <c r="M291" i="20"/>
  <c r="M237" i="20"/>
  <c r="M236" i="20"/>
  <c r="L1502" i="20" l="1"/>
  <c r="M1502" i="20" s="1"/>
  <c r="F1502" i="20"/>
  <c r="G1502" i="20" s="1"/>
  <c r="L1501" i="20"/>
  <c r="M1501" i="20" s="1"/>
  <c r="F1501" i="20"/>
  <c r="G1501" i="20" s="1"/>
  <c r="L1500" i="20"/>
  <c r="M1500" i="20" s="1"/>
  <c r="F1500" i="20"/>
  <c r="G1500" i="20" s="1"/>
  <c r="L1499" i="20"/>
  <c r="M1499" i="20" s="1"/>
  <c r="F1499" i="20"/>
  <c r="G1499" i="20" s="1"/>
  <c r="L1498" i="20"/>
  <c r="M1498" i="20" s="1"/>
  <c r="F1498" i="20"/>
  <c r="G1498" i="20" s="1"/>
  <c r="L1448" i="20"/>
  <c r="M1448" i="20" s="1"/>
  <c r="F1448" i="20"/>
  <c r="G1448" i="20" s="1"/>
  <c r="L1447" i="20"/>
  <c r="M1447" i="20" s="1"/>
  <c r="F1447" i="20"/>
  <c r="G1447" i="20" s="1"/>
  <c r="L1446" i="20"/>
  <c r="M1446" i="20" s="1"/>
  <c r="F1446" i="20"/>
  <c r="G1446" i="20" s="1"/>
  <c r="L1445" i="20"/>
  <c r="M1445" i="20" s="1"/>
  <c r="F1445" i="20"/>
  <c r="G1445" i="20" s="1"/>
  <c r="L1449" i="20"/>
  <c r="M1449" i="20" s="1"/>
  <c r="F1449" i="20"/>
  <c r="G1449" i="20" s="1"/>
  <c r="L1396" i="20"/>
  <c r="M1396" i="20" s="1"/>
  <c r="F1396" i="20"/>
  <c r="G1396" i="20" s="1"/>
  <c r="L1395" i="20"/>
  <c r="M1395" i="20" s="1"/>
  <c r="F1395" i="20"/>
  <c r="G1395" i="20" s="1"/>
  <c r="L1394" i="20"/>
  <c r="M1394" i="20" s="1"/>
  <c r="F1394" i="20"/>
  <c r="G1394" i="20" s="1"/>
  <c r="L1393" i="20"/>
  <c r="M1393" i="20" s="1"/>
  <c r="F1393" i="20"/>
  <c r="G1393" i="20" s="1"/>
  <c r="L1392" i="20"/>
  <c r="M1392" i="20" s="1"/>
  <c r="F1392" i="20"/>
  <c r="G1392" i="20" s="1"/>
  <c r="L1342" i="20"/>
  <c r="M1342" i="20" s="1"/>
  <c r="F1342" i="20"/>
  <c r="G1342" i="20" s="1"/>
  <c r="L1341" i="20"/>
  <c r="M1341" i="20" s="1"/>
  <c r="F1341" i="20"/>
  <c r="G1341" i="20" s="1"/>
  <c r="L1340" i="20"/>
  <c r="M1340" i="20" s="1"/>
  <c r="F1340" i="20"/>
  <c r="G1340" i="20" s="1"/>
  <c r="L1339" i="20"/>
  <c r="M1339" i="20" s="1"/>
  <c r="F1339" i="20"/>
  <c r="G1339" i="20" s="1"/>
  <c r="L1343" i="20"/>
  <c r="M1343" i="20" s="1"/>
  <c r="F1343" i="20"/>
  <c r="G1343" i="20" s="1"/>
  <c r="L1290" i="20"/>
  <c r="M1290" i="20" s="1"/>
  <c r="F1290" i="20"/>
  <c r="G1290" i="20" s="1"/>
  <c r="L1289" i="20"/>
  <c r="M1289" i="20" s="1"/>
  <c r="F1289" i="20"/>
  <c r="G1289" i="20" s="1"/>
  <c r="L1288" i="20"/>
  <c r="M1288" i="20" s="1"/>
  <c r="F1288" i="20"/>
  <c r="G1288" i="20" s="1"/>
  <c r="L1287" i="20"/>
  <c r="M1287" i="20" s="1"/>
  <c r="F1287" i="20"/>
  <c r="G1287" i="20" s="1"/>
  <c r="L1286" i="20"/>
  <c r="M1286" i="20" s="1"/>
  <c r="F1286" i="20"/>
  <c r="G1286" i="20" s="1"/>
  <c r="L1234" i="20"/>
  <c r="M1234" i="20" s="1"/>
  <c r="F1234" i="20"/>
  <c r="G1234" i="20" s="1"/>
  <c r="L1233" i="20"/>
  <c r="M1233" i="20" s="1"/>
  <c r="F1233" i="20"/>
  <c r="G1233" i="20" s="1"/>
  <c r="L1235" i="20"/>
  <c r="M1235" i="20" s="1"/>
  <c r="F1235" i="20"/>
  <c r="G1235" i="20" s="1"/>
  <c r="L1236" i="20"/>
  <c r="M1236" i="20" s="1"/>
  <c r="F1236" i="20"/>
  <c r="G1236" i="20" s="1"/>
  <c r="L1237" i="20"/>
  <c r="M1237" i="20" s="1"/>
  <c r="F1237" i="20"/>
  <c r="G1237" i="20" s="1"/>
  <c r="L1184" i="20"/>
  <c r="M1184" i="20" s="1"/>
  <c r="F1184" i="20"/>
  <c r="G1184" i="20" s="1"/>
  <c r="L1183" i="20"/>
  <c r="M1183" i="20" s="1"/>
  <c r="F1183" i="20"/>
  <c r="G1183" i="20" s="1"/>
  <c r="L1182" i="20"/>
  <c r="M1182" i="20" s="1"/>
  <c r="F1182" i="20"/>
  <c r="G1182" i="20" s="1"/>
  <c r="L1181" i="20"/>
  <c r="M1181" i="20" s="1"/>
  <c r="F1181" i="20"/>
  <c r="G1181" i="20" s="1"/>
  <c r="L1180" i="20"/>
  <c r="M1180" i="20" s="1"/>
  <c r="F1180" i="20"/>
  <c r="G1180" i="20" s="1"/>
  <c r="L1128" i="20" l="1"/>
  <c r="M1128" i="20" s="1"/>
  <c r="F1128" i="20"/>
  <c r="G1128" i="20" s="1"/>
  <c r="L1127" i="20"/>
  <c r="M1127" i="20" s="1"/>
  <c r="F1127" i="20"/>
  <c r="G1127" i="20" s="1"/>
  <c r="L1129" i="20"/>
  <c r="M1129" i="20" s="1"/>
  <c r="F1129" i="20"/>
  <c r="G1129" i="20" s="1"/>
  <c r="L1130" i="20"/>
  <c r="M1130" i="20" s="1"/>
  <c r="F1130" i="20"/>
  <c r="G1130" i="20" s="1"/>
  <c r="L1131" i="20"/>
  <c r="M1131" i="20" s="1"/>
  <c r="F1131" i="20"/>
  <c r="G1131" i="20" s="1"/>
  <c r="L1078" i="20"/>
  <c r="M1078" i="20" s="1"/>
  <c r="F1078" i="20"/>
  <c r="G1078" i="20" s="1"/>
  <c r="L1077" i="20"/>
  <c r="M1077" i="20" s="1"/>
  <c r="F1077" i="20"/>
  <c r="G1077" i="20" s="1"/>
  <c r="L1076" i="20"/>
  <c r="M1076" i="20" s="1"/>
  <c r="F1076" i="20"/>
  <c r="G1076" i="20" s="1"/>
  <c r="L1075" i="20"/>
  <c r="M1075" i="20" s="1"/>
  <c r="F1075" i="20"/>
  <c r="G1075" i="20" s="1"/>
  <c r="L1074" i="20"/>
  <c r="M1074" i="20" s="1"/>
  <c r="F1074" i="20"/>
  <c r="G1074" i="20" s="1"/>
  <c r="L1022" i="20"/>
  <c r="M1022" i="20" s="1"/>
  <c r="F1022" i="20"/>
  <c r="G1022" i="20" s="1"/>
  <c r="L1021" i="20"/>
  <c r="M1021" i="20" s="1"/>
  <c r="F1021" i="20"/>
  <c r="G1021" i="20" s="1"/>
  <c r="L1023" i="20"/>
  <c r="M1023" i="20" s="1"/>
  <c r="F1023" i="20"/>
  <c r="G1023" i="20" s="1"/>
  <c r="L1024" i="20"/>
  <c r="M1024" i="20" s="1"/>
  <c r="F1024" i="20"/>
  <c r="G1024" i="20" s="1"/>
  <c r="L1025" i="20"/>
  <c r="M1025" i="20" s="1"/>
  <c r="F1025" i="20"/>
  <c r="G1025" i="20" s="1"/>
  <c r="L972" i="20"/>
  <c r="M972" i="20" s="1"/>
  <c r="F972" i="20"/>
  <c r="G972" i="20" s="1"/>
  <c r="L971" i="20"/>
  <c r="M971" i="20" s="1"/>
  <c r="F971" i="20"/>
  <c r="G971" i="20" s="1"/>
  <c r="L970" i="20"/>
  <c r="M970" i="20" s="1"/>
  <c r="F970" i="20"/>
  <c r="G970" i="20" s="1"/>
  <c r="L969" i="20"/>
  <c r="M969" i="20" s="1"/>
  <c r="F969" i="20"/>
  <c r="G969" i="20" s="1"/>
  <c r="L968" i="20"/>
  <c r="M968" i="20" s="1"/>
  <c r="F968" i="20"/>
  <c r="G968" i="20" s="1"/>
  <c r="L916" i="20"/>
  <c r="M916" i="20" s="1"/>
  <c r="F916" i="20"/>
  <c r="G916" i="20" s="1"/>
  <c r="L915" i="20"/>
  <c r="M915" i="20" s="1"/>
  <c r="F915" i="20"/>
  <c r="G915" i="20" s="1"/>
  <c r="L917" i="20"/>
  <c r="M917" i="20" s="1"/>
  <c r="F917" i="20"/>
  <c r="G917" i="20" s="1"/>
  <c r="L918" i="20"/>
  <c r="M918" i="20" s="1"/>
  <c r="F918" i="20"/>
  <c r="G918" i="20" s="1"/>
  <c r="L919" i="20"/>
  <c r="M919" i="20" s="1"/>
  <c r="F919" i="20"/>
  <c r="G919" i="20" s="1"/>
  <c r="L866" i="20"/>
  <c r="M866" i="20" s="1"/>
  <c r="F866" i="20"/>
  <c r="G866" i="20" s="1"/>
  <c r="L865" i="20"/>
  <c r="M865" i="20" s="1"/>
  <c r="F865" i="20"/>
  <c r="G865" i="20" s="1"/>
  <c r="L864" i="20"/>
  <c r="M864" i="20" s="1"/>
  <c r="F864" i="20"/>
  <c r="G864" i="20" s="1"/>
  <c r="L863" i="20"/>
  <c r="M863" i="20" s="1"/>
  <c r="F863" i="20"/>
  <c r="G863" i="20" s="1"/>
  <c r="L862" i="20"/>
  <c r="M862" i="20" s="1"/>
  <c r="F862" i="20"/>
  <c r="G862" i="20" s="1"/>
  <c r="L810" i="20"/>
  <c r="M810" i="20" s="1"/>
  <c r="F810" i="20"/>
  <c r="G810" i="20" s="1"/>
  <c r="L809" i="20"/>
  <c r="M809" i="20" s="1"/>
  <c r="F809" i="20"/>
  <c r="G809" i="20" s="1"/>
  <c r="L811" i="20"/>
  <c r="M811" i="20" s="1"/>
  <c r="F811" i="20"/>
  <c r="G811" i="20" s="1"/>
  <c r="M812" i="20"/>
  <c r="F812" i="20"/>
  <c r="G812" i="20" s="1"/>
  <c r="L813" i="20"/>
  <c r="M813" i="20" s="1"/>
  <c r="F813" i="20"/>
  <c r="G813" i="20" s="1"/>
  <c r="L760" i="20"/>
  <c r="M760" i="20" s="1"/>
  <c r="F760" i="20"/>
  <c r="G760" i="20" s="1"/>
  <c r="L759" i="20"/>
  <c r="M759" i="20" s="1"/>
  <c r="F759" i="20"/>
  <c r="G759" i="20" s="1"/>
  <c r="L758" i="20"/>
  <c r="M758" i="20" s="1"/>
  <c r="F758" i="20"/>
  <c r="G758" i="20" s="1"/>
  <c r="L757" i="20"/>
  <c r="M757" i="20" s="1"/>
  <c r="F757" i="20"/>
  <c r="G757" i="20" s="1"/>
  <c r="L756" i="20"/>
  <c r="M756" i="20" s="1"/>
  <c r="F756" i="20"/>
  <c r="G756" i="20" s="1"/>
  <c r="L704" i="20"/>
  <c r="M704" i="20" s="1"/>
  <c r="F704" i="20"/>
  <c r="G704" i="20" s="1"/>
  <c r="L703" i="20"/>
  <c r="M703" i="20" s="1"/>
  <c r="F703" i="20"/>
  <c r="G703" i="20" s="1"/>
  <c r="L705" i="20"/>
  <c r="M705" i="20" s="1"/>
  <c r="F705" i="20"/>
  <c r="G705" i="20" s="1"/>
  <c r="L706" i="20"/>
  <c r="M706" i="20" s="1"/>
  <c r="F706" i="20"/>
  <c r="G706" i="20" s="1"/>
  <c r="L707" i="20"/>
  <c r="M707" i="20" s="1"/>
  <c r="F707" i="20"/>
  <c r="G707" i="20" s="1"/>
  <c r="L654" i="20"/>
  <c r="M654" i="20" s="1"/>
  <c r="F654" i="20"/>
  <c r="G654" i="20" s="1"/>
  <c r="L653" i="20"/>
  <c r="M653" i="20" s="1"/>
  <c r="F653" i="20"/>
  <c r="G653" i="20" s="1"/>
  <c r="L652" i="20"/>
  <c r="M652" i="20" s="1"/>
  <c r="F652" i="20"/>
  <c r="G652" i="20" s="1"/>
  <c r="L651" i="20"/>
  <c r="M651" i="20" s="1"/>
  <c r="F651" i="20"/>
  <c r="G651" i="20" s="1"/>
  <c r="L650" i="20"/>
  <c r="M650" i="20" s="1"/>
  <c r="F650" i="20"/>
  <c r="G650" i="20" s="1"/>
  <c r="L598" i="20"/>
  <c r="M598" i="20" s="1"/>
  <c r="F598" i="20"/>
  <c r="G598" i="20" s="1"/>
  <c r="L597" i="20"/>
  <c r="M597" i="20" s="1"/>
  <c r="F597" i="20"/>
  <c r="G597" i="20" s="1"/>
  <c r="L599" i="20"/>
  <c r="M599" i="20" s="1"/>
  <c r="F599" i="20"/>
  <c r="G599" i="20" s="1"/>
  <c r="L600" i="20"/>
  <c r="M600" i="20" s="1"/>
  <c r="F600" i="20"/>
  <c r="G600" i="20" s="1"/>
  <c r="L601" i="20"/>
  <c r="M601" i="20" s="1"/>
  <c r="F601" i="20"/>
  <c r="G601" i="20" s="1"/>
  <c r="L548" i="20"/>
  <c r="M548" i="20" s="1"/>
  <c r="F548" i="20"/>
  <c r="G548" i="20" s="1"/>
  <c r="L547" i="20"/>
  <c r="M547" i="20" s="1"/>
  <c r="F547" i="20"/>
  <c r="G547" i="20" s="1"/>
  <c r="L546" i="20"/>
  <c r="M546" i="20" s="1"/>
  <c r="F546" i="20"/>
  <c r="G546" i="20" s="1"/>
  <c r="L545" i="20"/>
  <c r="M545" i="20" s="1"/>
  <c r="F545" i="20"/>
  <c r="G545" i="20" s="1"/>
  <c r="L544" i="20"/>
  <c r="M544" i="20" s="1"/>
  <c r="F544" i="20"/>
  <c r="G544" i="20" s="1"/>
  <c r="L492" i="20"/>
  <c r="M492" i="20" s="1"/>
  <c r="F492" i="20"/>
  <c r="G492" i="20" s="1"/>
  <c r="L491" i="20"/>
  <c r="M491" i="20" s="1"/>
  <c r="F491" i="20"/>
  <c r="G491" i="20" s="1"/>
  <c r="L493" i="20"/>
  <c r="M493" i="20" s="1"/>
  <c r="F493" i="20"/>
  <c r="G493" i="20" s="1"/>
  <c r="L494" i="20"/>
  <c r="M494" i="20" s="1"/>
  <c r="F494" i="20"/>
  <c r="G494" i="20" s="1"/>
  <c r="L495" i="20"/>
  <c r="M495" i="20" s="1"/>
  <c r="F495" i="20"/>
  <c r="G495" i="20" s="1"/>
  <c r="L442" i="20"/>
  <c r="M442" i="20" s="1"/>
  <c r="F442" i="20"/>
  <c r="G442" i="20" s="1"/>
  <c r="L441" i="20"/>
  <c r="M441" i="20" s="1"/>
  <c r="F441" i="20"/>
  <c r="G441" i="20" s="1"/>
  <c r="L440" i="20"/>
  <c r="M440" i="20" s="1"/>
  <c r="F440" i="20"/>
  <c r="G440" i="20" s="1"/>
  <c r="L439" i="20"/>
  <c r="M439" i="20" s="1"/>
  <c r="F439" i="20"/>
  <c r="G439" i="20" s="1"/>
  <c r="L438" i="20"/>
  <c r="M438" i="20" s="1"/>
  <c r="F438" i="20"/>
  <c r="G438" i="20" s="1"/>
  <c r="L386" i="20"/>
  <c r="M386" i="20" s="1"/>
  <c r="F386" i="20"/>
  <c r="G386" i="20" s="1"/>
  <c r="L385" i="20"/>
  <c r="M385" i="20" s="1"/>
  <c r="F385" i="20"/>
  <c r="G385" i="20" s="1"/>
  <c r="L387" i="20"/>
  <c r="M387" i="20" s="1"/>
  <c r="F387" i="20"/>
  <c r="G387" i="20" s="1"/>
  <c r="L388" i="20"/>
  <c r="M388" i="20" s="1"/>
  <c r="F388" i="20"/>
  <c r="G388" i="20" s="1"/>
  <c r="L389" i="20"/>
  <c r="M389" i="20" s="1"/>
  <c r="F389" i="20"/>
  <c r="G389" i="20" s="1"/>
  <c r="L336" i="20"/>
  <c r="M336" i="20" s="1"/>
  <c r="F336" i="20"/>
  <c r="G336" i="20" s="1"/>
  <c r="L335" i="20"/>
  <c r="M335" i="20" s="1"/>
  <c r="F335" i="20"/>
  <c r="G335" i="20" s="1"/>
  <c r="L334" i="20"/>
  <c r="M334" i="20" s="1"/>
  <c r="F334" i="20"/>
  <c r="G334" i="20" s="1"/>
  <c r="L333" i="20"/>
  <c r="M333" i="20" s="1"/>
  <c r="F333" i="20"/>
  <c r="G333" i="20" s="1"/>
  <c r="L332" i="20"/>
  <c r="M332" i="20" s="1"/>
  <c r="F332" i="20"/>
  <c r="G332" i="20" s="1"/>
  <c r="L279" i="20"/>
  <c r="M279" i="20" s="1"/>
  <c r="F279" i="20"/>
  <c r="G279" i="20" s="1"/>
  <c r="L280" i="20"/>
  <c r="M280" i="20" s="1"/>
  <c r="F280" i="20"/>
  <c r="G280" i="20" s="1"/>
  <c r="L281" i="20"/>
  <c r="M281" i="20" s="1"/>
  <c r="F281" i="20"/>
  <c r="G281" i="20" s="1"/>
  <c r="L282" i="20"/>
  <c r="M282" i="20" s="1"/>
  <c r="F282" i="20"/>
  <c r="G282" i="20" s="1"/>
  <c r="L283" i="20"/>
  <c r="M283" i="20" s="1"/>
  <c r="F283" i="20"/>
  <c r="G283" i="20" s="1"/>
  <c r="L230" i="20"/>
  <c r="M230" i="20" s="1"/>
  <c r="F230" i="20"/>
  <c r="G230" i="20" s="1"/>
  <c r="L229" i="20"/>
  <c r="M229" i="20" s="1"/>
  <c r="F229" i="20"/>
  <c r="G229" i="20" s="1"/>
  <c r="L228" i="20"/>
  <c r="M228" i="20" s="1"/>
  <c r="F228" i="20"/>
  <c r="G228" i="20" s="1"/>
  <c r="L227" i="20"/>
  <c r="M227" i="20" s="1"/>
  <c r="F227" i="20"/>
  <c r="G227" i="20" s="1"/>
  <c r="L226" i="20"/>
  <c r="M226" i="20" s="1"/>
  <c r="F226" i="20"/>
  <c r="L177" i="20"/>
  <c r="M177" i="20" s="1"/>
  <c r="F177" i="20"/>
  <c r="G177" i="20" s="1"/>
  <c r="L176" i="20"/>
  <c r="M176" i="20" s="1"/>
  <c r="F176" i="20"/>
  <c r="G176" i="20" s="1"/>
  <c r="L175" i="20"/>
  <c r="M175" i="20" s="1"/>
  <c r="F175" i="20"/>
  <c r="G175" i="20" s="1"/>
  <c r="L174" i="20"/>
  <c r="M174" i="20" s="1"/>
  <c r="F174" i="20"/>
  <c r="G174" i="20" s="1"/>
  <c r="L173" i="20"/>
  <c r="M173" i="20" s="1"/>
  <c r="F173" i="20"/>
  <c r="G173" i="20" s="1"/>
  <c r="L121" i="20"/>
  <c r="M121" i="20" s="1"/>
  <c r="F121" i="20"/>
  <c r="G121" i="20" s="1"/>
  <c r="L120" i="20"/>
  <c r="M120" i="20" s="1"/>
  <c r="F120" i="20"/>
  <c r="G120" i="20" s="1"/>
  <c r="L122" i="20"/>
  <c r="M122" i="20" s="1"/>
  <c r="F122" i="20"/>
  <c r="G122" i="20" s="1"/>
  <c r="L123" i="20"/>
  <c r="M123" i="20" s="1"/>
  <c r="F123" i="20"/>
  <c r="G123" i="20" s="1"/>
  <c r="L124" i="20"/>
  <c r="M124" i="20" s="1"/>
  <c r="F124" i="20"/>
  <c r="G124" i="20" s="1"/>
  <c r="L71" i="20"/>
  <c r="M71" i="20" s="1"/>
  <c r="F71" i="20"/>
  <c r="G71" i="20" s="1"/>
  <c r="L70" i="20"/>
  <c r="M70" i="20" s="1"/>
  <c r="F70" i="20"/>
  <c r="G70" i="20" s="1"/>
  <c r="L69" i="20"/>
  <c r="M69" i="20" s="1"/>
  <c r="F69" i="20"/>
  <c r="G69" i="20" s="1"/>
  <c r="L68" i="20"/>
  <c r="M68" i="20" s="1"/>
  <c r="F68" i="20"/>
  <c r="G68" i="20" s="1"/>
  <c r="L67" i="20"/>
  <c r="M67" i="20" s="1"/>
  <c r="F67" i="20"/>
  <c r="G67" i="20" s="1"/>
  <c r="L18" i="20"/>
  <c r="M18" i="20" s="1"/>
  <c r="F18" i="20"/>
  <c r="G18" i="20" s="1"/>
  <c r="L17" i="20"/>
  <c r="M17" i="20" s="1"/>
  <c r="F17" i="20"/>
  <c r="G17" i="20" s="1"/>
  <c r="L16" i="20"/>
  <c r="M16" i="20" s="1"/>
  <c r="F16" i="20"/>
  <c r="G16" i="20" s="1"/>
  <c r="L15" i="20"/>
  <c r="M15" i="20" s="1"/>
  <c r="F15" i="20"/>
  <c r="G15" i="20" s="1"/>
  <c r="L14" i="20"/>
  <c r="M14" i="20" s="1"/>
  <c r="F14" i="20"/>
  <c r="G14" i="20" s="1"/>
  <c r="G226" i="20" l="1"/>
  <c r="D236" i="20"/>
  <c r="G236" i="20" s="1"/>
  <c r="L236" i="20" s="1"/>
  <c r="D237" i="20"/>
  <c r="G237" i="20" s="1"/>
  <c r="L237" i="20" s="1"/>
  <c r="AY35" i="13"/>
  <c r="AZ35" i="13" s="1"/>
  <c r="BM30" i="13"/>
  <c r="BN30" i="13" s="1"/>
  <c r="BM31" i="13"/>
  <c r="BN31" i="13" s="1"/>
  <c r="BM32" i="13"/>
  <c r="BN32" i="13" s="1"/>
  <c r="BM33" i="13"/>
  <c r="BN33" i="13" s="1"/>
  <c r="BM34" i="13"/>
  <c r="BN34" i="13" s="1"/>
  <c r="BM35" i="13"/>
  <c r="BN35" i="13" s="1"/>
  <c r="AY33" i="13"/>
  <c r="AZ33" i="13" s="1"/>
  <c r="AY34" i="13"/>
  <c r="AZ34" i="13" s="1"/>
  <c r="AY32" i="13"/>
  <c r="AZ32" i="13" s="1"/>
  <c r="AY31" i="13"/>
  <c r="AZ31" i="13"/>
  <c r="AY30" i="13"/>
  <c r="AZ30" i="13" s="1"/>
  <c r="AM33" i="13"/>
  <c r="AN33" i="13" s="1"/>
  <c r="AM34" i="13"/>
  <c r="AN34" i="13" s="1"/>
  <c r="AM35" i="13"/>
  <c r="AN35" i="13" s="1"/>
  <c r="AM9" i="13"/>
  <c r="AM32" i="13"/>
  <c r="AN32" i="13" s="1"/>
  <c r="AM31" i="13"/>
  <c r="AN31" i="13" s="1"/>
  <c r="AM30" i="13"/>
  <c r="Y33" i="13"/>
  <c r="Z33" i="13" s="1"/>
  <c r="Y34" i="13"/>
  <c r="Z34" i="13" s="1"/>
  <c r="Y35" i="13"/>
  <c r="Z35" i="13" s="1"/>
  <c r="Y32" i="13"/>
  <c r="Z32" i="13" s="1"/>
  <c r="Y31" i="13"/>
  <c r="Z31" i="13" s="1"/>
  <c r="Y30" i="13"/>
  <c r="Z30" i="13" s="1"/>
  <c r="M35" i="13"/>
  <c r="N35" i="13" s="1"/>
  <c r="M34" i="13"/>
  <c r="N34" i="13" s="1"/>
  <c r="M33" i="13"/>
  <c r="N33" i="13" s="1"/>
  <c r="M32" i="13"/>
  <c r="N32" i="13" s="1"/>
  <c r="M31" i="13"/>
  <c r="N31" i="13" s="1"/>
  <c r="M30" i="13"/>
  <c r="N30" i="13" s="1"/>
  <c r="BX34" i="13" l="1"/>
  <c r="BX33" i="13"/>
  <c r="BX32" i="13"/>
  <c r="BX30" i="13"/>
  <c r="BX35" i="13"/>
  <c r="BX31" i="13"/>
  <c r="AN30" i="13"/>
  <c r="M1509" i="20"/>
  <c r="D1509" i="20"/>
  <c r="L1510" i="20" s="1"/>
  <c r="M1508" i="20"/>
  <c r="D1508" i="20"/>
  <c r="G1508" i="20" s="1"/>
  <c r="L1508" i="20" s="1"/>
  <c r="M1456" i="20"/>
  <c r="M1455" i="20"/>
  <c r="D1456" i="20"/>
  <c r="G1456" i="20" s="1"/>
  <c r="L1456" i="20" s="1"/>
  <c r="D1455" i="20"/>
  <c r="M1403" i="20"/>
  <c r="D1403" i="20"/>
  <c r="G1403" i="20" s="1"/>
  <c r="L1403" i="20" s="1"/>
  <c r="M1402" i="20"/>
  <c r="D1402" i="20"/>
  <c r="M1350" i="20"/>
  <c r="M1349" i="20"/>
  <c r="M1297" i="20"/>
  <c r="M1296" i="20"/>
  <c r="D1297" i="20"/>
  <c r="G1297" i="20" s="1"/>
  <c r="L1297" i="20" s="1"/>
  <c r="M1244" i="20"/>
  <c r="M1243" i="20"/>
  <c r="M1191" i="20"/>
  <c r="M1190" i="20"/>
  <c r="M1138" i="20"/>
  <c r="D1138" i="20"/>
  <c r="G1138" i="20" s="1"/>
  <c r="L1138" i="20" s="1"/>
  <c r="M1137" i="20"/>
  <c r="D1137" i="20"/>
  <c r="M1085" i="20"/>
  <c r="M1084" i="20"/>
  <c r="M1032" i="20"/>
  <c r="M1031" i="20"/>
  <c r="M979" i="20"/>
  <c r="M978" i="20"/>
  <c r="M926" i="20"/>
  <c r="M925" i="20"/>
  <c r="D926" i="20"/>
  <c r="G926" i="20" s="1"/>
  <c r="L926" i="20" s="1"/>
  <c r="M873" i="20"/>
  <c r="M872" i="20"/>
  <c r="D872" i="20"/>
  <c r="G872" i="20" s="1"/>
  <c r="L872" i="20" s="1"/>
  <c r="M820" i="20"/>
  <c r="M819" i="20"/>
  <c r="D819" i="20"/>
  <c r="D820" i="20"/>
  <c r="G820" i="20" s="1"/>
  <c r="L820" i="20" s="1"/>
  <c r="M767" i="20"/>
  <c r="M766" i="20"/>
  <c r="M714" i="20"/>
  <c r="M713" i="20"/>
  <c r="M661" i="20"/>
  <c r="M660" i="20"/>
  <c r="D660" i="20"/>
  <c r="G660" i="20" s="1"/>
  <c r="L660" i="20" s="1"/>
  <c r="M608" i="20"/>
  <c r="D608" i="20"/>
  <c r="G608" i="20" s="1"/>
  <c r="L608" i="20" s="1"/>
  <c r="M607" i="20"/>
  <c r="M555" i="20"/>
  <c r="M554" i="20"/>
  <c r="M502" i="20"/>
  <c r="D502" i="20"/>
  <c r="G502" i="20" s="1"/>
  <c r="L502" i="20" s="1"/>
  <c r="M501" i="20"/>
  <c r="D501" i="20"/>
  <c r="M449" i="20"/>
  <c r="M448" i="20"/>
  <c r="D448" i="20"/>
  <c r="M396" i="20"/>
  <c r="M395" i="20"/>
  <c r="D396" i="20"/>
  <c r="G396" i="20" s="1"/>
  <c r="L396" i="20" s="1"/>
  <c r="D395" i="20"/>
  <c r="M343" i="20"/>
  <c r="D343" i="20"/>
  <c r="G343" i="20" s="1"/>
  <c r="L343" i="20" s="1"/>
  <c r="M342" i="20"/>
  <c r="D342" i="20"/>
  <c r="M290" i="20"/>
  <c r="M289" i="20"/>
  <c r="D290" i="20"/>
  <c r="G290" i="20" s="1"/>
  <c r="L290" i="20" s="1"/>
  <c r="D289" i="20"/>
  <c r="D238" i="20"/>
  <c r="M184" i="20"/>
  <c r="M183" i="20"/>
  <c r="D184" i="20"/>
  <c r="G184" i="20" s="1"/>
  <c r="L184" i="20" s="1"/>
  <c r="D183" i="20"/>
  <c r="M131" i="20"/>
  <c r="D131" i="20"/>
  <c r="G131" i="20" s="1"/>
  <c r="L131" i="20" s="1"/>
  <c r="M130" i="20"/>
  <c r="D130" i="20"/>
  <c r="M78" i="20"/>
  <c r="M77" i="20"/>
  <c r="D78" i="20"/>
  <c r="G78" i="20" s="1"/>
  <c r="L78" i="20" s="1"/>
  <c r="D77" i="20"/>
  <c r="J59" i="20"/>
  <c r="J112" i="20" s="1"/>
  <c r="J165" i="20" s="1"/>
  <c r="J218" i="20" s="1"/>
  <c r="J271" i="20" s="1"/>
  <c r="J430" i="20" s="1"/>
  <c r="J483" i="20" s="1"/>
  <c r="J536" i="20" s="1"/>
  <c r="J589" i="20" s="1"/>
  <c r="J642" i="20" s="1"/>
  <c r="J695" i="20" s="1"/>
  <c r="J748" i="20" s="1"/>
  <c r="J801" i="20" s="1"/>
  <c r="J854" i="20" s="1"/>
  <c r="J907" i="20" s="1"/>
  <c r="J960" i="20" s="1"/>
  <c r="J1013" i="20" s="1"/>
  <c r="J1066" i="20" s="1"/>
  <c r="J1119" i="20" s="1"/>
  <c r="J1172" i="20" s="1"/>
  <c r="J1225" i="20" s="1"/>
  <c r="J1278" i="20" s="1"/>
  <c r="J1331" i="20" s="1"/>
  <c r="J1384" i="20" s="1"/>
  <c r="J1437" i="20" s="1"/>
  <c r="M25" i="20"/>
  <c r="D25" i="20"/>
  <c r="G25" i="20" s="1"/>
  <c r="L25" i="20" s="1"/>
  <c r="M24" i="20"/>
  <c r="D79" i="20" l="1"/>
  <c r="D1404" i="20"/>
  <c r="L1404" i="20" s="1"/>
  <c r="D344" i="20"/>
  <c r="L344" i="20" s="1"/>
  <c r="D185" i="20"/>
  <c r="D132" i="20"/>
  <c r="G1509" i="20"/>
  <c r="L1509" i="20" s="1"/>
  <c r="D24" i="20"/>
  <c r="D26" i="20" s="1"/>
  <c r="G501" i="20"/>
  <c r="L501" i="20" s="1"/>
  <c r="D503" i="20"/>
  <c r="L503" i="20" s="1"/>
  <c r="G130" i="20"/>
  <c r="L130" i="20" s="1"/>
  <c r="D397" i="20"/>
  <c r="L397" i="20" s="1"/>
  <c r="G395" i="20"/>
  <c r="L395" i="20" s="1"/>
  <c r="D607" i="20"/>
  <c r="D1139" i="20"/>
  <c r="L1139" i="20" s="1"/>
  <c r="G1137" i="20"/>
  <c r="L1137" i="20" s="1"/>
  <c r="D291" i="20"/>
  <c r="L291" i="20" s="1"/>
  <c r="G289" i="20"/>
  <c r="L289" i="20" s="1"/>
  <c r="D555" i="20"/>
  <c r="G555" i="20" s="1"/>
  <c r="L555" i="20" s="1"/>
  <c r="D766" i="20"/>
  <c r="D925" i="20"/>
  <c r="D979" i="20"/>
  <c r="G979" i="20" s="1"/>
  <c r="L979" i="20" s="1"/>
  <c r="G342" i="20"/>
  <c r="L342" i="20" s="1"/>
  <c r="D449" i="20"/>
  <c r="G449" i="20" s="1"/>
  <c r="L449" i="20" s="1"/>
  <c r="D661" i="20"/>
  <c r="G661" i="20" s="1"/>
  <c r="L661" i="20" s="1"/>
  <c r="G819" i="20"/>
  <c r="L819" i="20" s="1"/>
  <c r="D821" i="20"/>
  <c r="L821" i="20" s="1"/>
  <c r="D873" i="20"/>
  <c r="G873" i="20" s="1"/>
  <c r="L873" i="20" s="1"/>
  <c r="D1031" i="20"/>
  <c r="D1032" i="20"/>
  <c r="G1032" i="20" s="1"/>
  <c r="L1032" i="20" s="1"/>
  <c r="G183" i="20"/>
  <c r="L183" i="20" s="1"/>
  <c r="G77" i="20"/>
  <c r="L77" i="20" s="1"/>
  <c r="G448" i="20"/>
  <c r="L448" i="20" s="1"/>
  <c r="D714" i="20"/>
  <c r="G714" i="20" s="1"/>
  <c r="L714" i="20" s="1"/>
  <c r="D1085" i="20"/>
  <c r="G1085" i="20" s="1"/>
  <c r="L1085" i="20" s="1"/>
  <c r="D713" i="20"/>
  <c r="D1243" i="20"/>
  <c r="D1244" i="20"/>
  <c r="G1244" i="20" s="1"/>
  <c r="L1244" i="20" s="1"/>
  <c r="D1349" i="20"/>
  <c r="G1349" i="20" s="1"/>
  <c r="L1349" i="20" s="1"/>
  <c r="G1455" i="20"/>
  <c r="L1455" i="20" s="1"/>
  <c r="D1457" i="20"/>
  <c r="L1457" i="20" s="1"/>
  <c r="D978" i="20"/>
  <c r="D1084" i="20"/>
  <c r="D1191" i="20"/>
  <c r="G1191" i="20" s="1"/>
  <c r="L1191" i="20" s="1"/>
  <c r="D1296" i="20"/>
  <c r="D1350" i="20"/>
  <c r="G1350" i="20" s="1"/>
  <c r="L1350" i="20" s="1"/>
  <c r="D554" i="20"/>
  <c r="D767" i="20"/>
  <c r="G767" i="20" s="1"/>
  <c r="L767" i="20" s="1"/>
  <c r="D1190" i="20"/>
  <c r="G1402" i="20"/>
  <c r="L1402" i="20" s="1"/>
  <c r="D874" i="20" l="1"/>
  <c r="L874" i="20" s="1"/>
  <c r="D450" i="20"/>
  <c r="L450" i="20" s="1"/>
  <c r="G24" i="20"/>
  <c r="L24" i="20" s="1"/>
  <c r="G1190" i="20"/>
  <c r="L1190" i="20" s="1"/>
  <c r="D1192" i="20"/>
  <c r="L1192" i="20" s="1"/>
  <c r="G1296" i="20"/>
  <c r="L1296" i="20" s="1"/>
  <c r="D1298" i="20"/>
  <c r="L1298" i="20" s="1"/>
  <c r="G554" i="20"/>
  <c r="L554" i="20" s="1"/>
  <c r="D556" i="20"/>
  <c r="L556" i="20" s="1"/>
  <c r="D768" i="20"/>
  <c r="L768" i="20" s="1"/>
  <c r="G766" i="20"/>
  <c r="L766" i="20" s="1"/>
  <c r="D662" i="20"/>
  <c r="L662" i="20" s="1"/>
  <c r="D1086" i="20"/>
  <c r="L1086" i="20" s="1"/>
  <c r="G1084" i="20"/>
  <c r="L1084" i="20" s="1"/>
  <c r="G1243" i="20"/>
  <c r="L1243" i="20" s="1"/>
  <c r="D1245" i="20"/>
  <c r="L1245" i="20" s="1"/>
  <c r="G1031" i="20"/>
  <c r="L1031" i="20" s="1"/>
  <c r="D1033" i="20"/>
  <c r="L1033" i="20" s="1"/>
  <c r="G607" i="20"/>
  <c r="L607" i="20" s="1"/>
  <c r="D609" i="20"/>
  <c r="L609" i="20" s="1"/>
  <c r="G978" i="20"/>
  <c r="L978" i="20" s="1"/>
  <c r="D980" i="20"/>
  <c r="L980" i="20" s="1"/>
  <c r="G713" i="20"/>
  <c r="L713" i="20" s="1"/>
  <c r="D715" i="20"/>
  <c r="L715" i="20" s="1"/>
  <c r="G925" i="20"/>
  <c r="L925" i="20" s="1"/>
  <c r="D927" i="20"/>
  <c r="L927" i="20" s="1"/>
  <c r="M1101" i="16" l="1"/>
  <c r="M1100" i="16"/>
  <c r="D1100" i="16"/>
  <c r="G1100" i="16" s="1"/>
  <c r="L1100" i="16" s="1"/>
  <c r="M1099" i="16"/>
  <c r="D1099" i="16"/>
  <c r="G1099" i="16" s="1"/>
  <c r="L1099" i="16" s="1"/>
  <c r="M1052" i="16"/>
  <c r="M1051" i="16"/>
  <c r="D1051" i="16"/>
  <c r="G1051" i="16" s="1"/>
  <c r="L1051" i="16" s="1"/>
  <c r="M1050" i="16"/>
  <c r="D1050" i="16"/>
  <c r="G1050" i="16" s="1"/>
  <c r="L1050" i="16" s="1"/>
  <c r="M1003" i="16"/>
  <c r="M1002" i="16"/>
  <c r="D1002" i="16"/>
  <c r="G1002" i="16" s="1"/>
  <c r="L1002" i="16" s="1"/>
  <c r="M1001" i="16"/>
  <c r="D1001" i="16"/>
  <c r="G1001" i="16" s="1"/>
  <c r="L1001" i="16" s="1"/>
  <c r="M954" i="16"/>
  <c r="M953" i="16"/>
  <c r="D953" i="16"/>
  <c r="G953" i="16" s="1"/>
  <c r="L953" i="16" s="1"/>
  <c r="M952" i="16"/>
  <c r="D952" i="16"/>
  <c r="G952" i="16" s="1"/>
  <c r="L952" i="16" s="1"/>
  <c r="M905" i="16"/>
  <c r="M904" i="16"/>
  <c r="D904" i="16"/>
  <c r="G904" i="16" s="1"/>
  <c r="L904" i="16" s="1"/>
  <c r="M903" i="16"/>
  <c r="D903" i="16"/>
  <c r="G903" i="16" s="1"/>
  <c r="L903" i="16" s="1"/>
  <c r="M856" i="16"/>
  <c r="M855" i="16"/>
  <c r="D855" i="16"/>
  <c r="G855" i="16" s="1"/>
  <c r="L855" i="16" s="1"/>
  <c r="M854" i="16"/>
  <c r="D854" i="16"/>
  <c r="G854" i="16" s="1"/>
  <c r="L854" i="16" s="1"/>
  <c r="M807" i="16"/>
  <c r="M806" i="16"/>
  <c r="D806" i="16"/>
  <c r="G806" i="16" s="1"/>
  <c r="L806" i="16" s="1"/>
  <c r="M805" i="16"/>
  <c r="D805" i="16"/>
  <c r="G805" i="16" s="1"/>
  <c r="L805" i="16" s="1"/>
  <c r="M758" i="16"/>
  <c r="M757" i="16"/>
  <c r="D757" i="16"/>
  <c r="G757" i="16" s="1"/>
  <c r="L757" i="16" s="1"/>
  <c r="M756" i="16"/>
  <c r="D756" i="16"/>
  <c r="G756" i="16" s="1"/>
  <c r="L756" i="16" s="1"/>
  <c r="M709" i="16"/>
  <c r="M708" i="16"/>
  <c r="D708" i="16"/>
  <c r="G708" i="16" s="1"/>
  <c r="L708" i="16" s="1"/>
  <c r="M707" i="16"/>
  <c r="D707" i="16"/>
  <c r="G707" i="16" s="1"/>
  <c r="L707" i="16" s="1"/>
  <c r="M660" i="16"/>
  <c r="M659" i="16"/>
  <c r="D659" i="16"/>
  <c r="G659" i="16" s="1"/>
  <c r="L659" i="16" s="1"/>
  <c r="M658" i="16"/>
  <c r="D658" i="16"/>
  <c r="G658" i="16" s="1"/>
  <c r="L658" i="16" s="1"/>
  <c r="M611" i="16"/>
  <c r="M610" i="16"/>
  <c r="D610" i="16"/>
  <c r="G610" i="16" s="1"/>
  <c r="L610" i="16" s="1"/>
  <c r="M609" i="16"/>
  <c r="D609" i="16"/>
  <c r="G609" i="16" s="1"/>
  <c r="L609" i="16" s="1"/>
  <c r="M562" i="16"/>
  <c r="M561" i="16"/>
  <c r="D561" i="16"/>
  <c r="G561" i="16" s="1"/>
  <c r="L561" i="16" s="1"/>
  <c r="M560" i="16"/>
  <c r="D560" i="16"/>
  <c r="G560" i="16" s="1"/>
  <c r="L560" i="16" s="1"/>
  <c r="M513" i="16"/>
  <c r="M512" i="16"/>
  <c r="D512" i="16"/>
  <c r="G512" i="16" s="1"/>
  <c r="L512" i="16" s="1"/>
  <c r="M511" i="16"/>
  <c r="D511" i="16"/>
  <c r="G511" i="16" s="1"/>
  <c r="L511" i="16" s="1"/>
  <c r="M464" i="16"/>
  <c r="M463" i="16"/>
  <c r="D463" i="16"/>
  <c r="G463" i="16" s="1"/>
  <c r="L463" i="16" s="1"/>
  <c r="M462" i="16"/>
  <c r="D462" i="16"/>
  <c r="G462" i="16" s="1"/>
  <c r="L462" i="16" s="1"/>
  <c r="M415" i="16"/>
  <c r="M414" i="16"/>
  <c r="D414" i="16"/>
  <c r="G414" i="16" s="1"/>
  <c r="L414" i="16" s="1"/>
  <c r="M413" i="16"/>
  <c r="D413" i="16"/>
  <c r="G413" i="16" s="1"/>
  <c r="L413" i="16" s="1"/>
  <c r="M366" i="16"/>
  <c r="M365" i="16"/>
  <c r="D365" i="16"/>
  <c r="G365" i="16" s="1"/>
  <c r="L365" i="16" s="1"/>
  <c r="M364" i="16"/>
  <c r="D364" i="16"/>
  <c r="M317" i="16"/>
  <c r="M316" i="16"/>
  <c r="D316" i="16"/>
  <c r="G316" i="16" s="1"/>
  <c r="L316" i="16" s="1"/>
  <c r="M315" i="16"/>
  <c r="D315" i="16"/>
  <c r="G315" i="16" s="1"/>
  <c r="L315" i="16" s="1"/>
  <c r="M268" i="16"/>
  <c r="M267" i="16"/>
  <c r="D267" i="16"/>
  <c r="G267" i="16" s="1"/>
  <c r="L267" i="16" s="1"/>
  <c r="M266" i="16"/>
  <c r="D266" i="16"/>
  <c r="G266" i="16" s="1"/>
  <c r="L266" i="16" s="1"/>
  <c r="M219" i="16"/>
  <c r="M218" i="16"/>
  <c r="D218" i="16"/>
  <c r="G218" i="16" s="1"/>
  <c r="L218" i="16" s="1"/>
  <c r="M217" i="16"/>
  <c r="D217" i="16"/>
  <c r="G217" i="16" s="1"/>
  <c r="L217" i="16" s="1"/>
  <c r="M170" i="16"/>
  <c r="M169" i="16"/>
  <c r="D169" i="16"/>
  <c r="G169" i="16" s="1"/>
  <c r="L169" i="16" s="1"/>
  <c r="M168" i="16"/>
  <c r="D168" i="16"/>
  <c r="G168" i="16" s="1"/>
  <c r="L168" i="16" s="1"/>
  <c r="M121" i="16"/>
  <c r="M120" i="16"/>
  <c r="D120" i="16"/>
  <c r="G120" i="16" s="1"/>
  <c r="L120" i="16" s="1"/>
  <c r="M119" i="16"/>
  <c r="D119" i="16"/>
  <c r="G119" i="16" s="1"/>
  <c r="L119" i="16" s="1"/>
  <c r="M72" i="16"/>
  <c r="M71" i="16"/>
  <c r="D71" i="16"/>
  <c r="G71" i="16" s="1"/>
  <c r="L71" i="16" s="1"/>
  <c r="M70" i="16"/>
  <c r="D70" i="16"/>
  <c r="G70" i="16" s="1"/>
  <c r="L70" i="16" s="1"/>
  <c r="M23" i="16"/>
  <c r="M22" i="16"/>
  <c r="D22" i="16"/>
  <c r="G22" i="16" s="1"/>
  <c r="L22" i="16" s="1"/>
  <c r="M21" i="16"/>
  <c r="D21" i="16"/>
  <c r="G21" i="16" s="1"/>
  <c r="L21" i="16" s="1"/>
  <c r="C72" i="16" l="1"/>
  <c r="I72" i="16" s="1"/>
  <c r="L72" i="16" s="1"/>
  <c r="C268" i="16"/>
  <c r="I268" i="16" s="1"/>
  <c r="L268" i="16" s="1"/>
  <c r="G364" i="16"/>
  <c r="L364" i="16" s="1"/>
  <c r="C366" i="16"/>
  <c r="I366" i="16" s="1"/>
  <c r="L366" i="16" s="1"/>
  <c r="C121" i="16"/>
  <c r="I121" i="16" s="1"/>
  <c r="L121" i="16" s="1"/>
  <c r="C317" i="16"/>
  <c r="I317" i="16" s="1"/>
  <c r="L317" i="16" s="1"/>
  <c r="C170" i="16"/>
  <c r="I170" i="16" s="1"/>
  <c r="L170" i="16" s="1"/>
  <c r="C23" i="16"/>
  <c r="I23" i="16" s="1"/>
  <c r="L23" i="16" s="1"/>
  <c r="C219" i="16"/>
  <c r="I219" i="16" s="1"/>
  <c r="L219" i="16" s="1"/>
  <c r="C415" i="16"/>
  <c r="I415" i="16" s="1"/>
  <c r="L415" i="16" s="1"/>
  <c r="C464" i="16"/>
  <c r="I464" i="16" s="1"/>
  <c r="L464" i="16" s="1"/>
  <c r="C513" i="16"/>
  <c r="I513" i="16" s="1"/>
  <c r="L513" i="16" s="1"/>
  <c r="C562" i="16"/>
  <c r="I562" i="16" s="1"/>
  <c r="L562" i="16" s="1"/>
  <c r="C611" i="16"/>
  <c r="I611" i="16" s="1"/>
  <c r="L611" i="16" s="1"/>
  <c r="C660" i="16"/>
  <c r="I660" i="16" s="1"/>
  <c r="L660" i="16" s="1"/>
  <c r="C709" i="16"/>
  <c r="I709" i="16" s="1"/>
  <c r="L709" i="16" s="1"/>
  <c r="C758" i="16"/>
  <c r="I758" i="16" s="1"/>
  <c r="L758" i="16" s="1"/>
  <c r="C807" i="16"/>
  <c r="I807" i="16" s="1"/>
  <c r="L807" i="16" s="1"/>
  <c r="C856" i="16"/>
  <c r="I856" i="16" s="1"/>
  <c r="L856" i="16" s="1"/>
  <c r="C905" i="16"/>
  <c r="I905" i="16" s="1"/>
  <c r="L905" i="16" s="1"/>
  <c r="C954" i="16"/>
  <c r="I954" i="16" s="1"/>
  <c r="L954" i="16" s="1"/>
  <c r="C1003" i="16"/>
  <c r="I1003" i="16" s="1"/>
  <c r="L1003" i="16" s="1"/>
  <c r="C1052" i="16"/>
  <c r="I1052" i="16" s="1"/>
  <c r="L1052" i="16" s="1"/>
  <c r="C1101" i="16"/>
  <c r="I1101" i="16" s="1"/>
  <c r="L1101" i="16" s="1"/>
  <c r="AM7" i="13" l="1"/>
  <c r="AN7" i="13" s="1"/>
  <c r="AS7" i="13"/>
  <c r="AT7" i="13"/>
  <c r="AY7" i="13"/>
  <c r="AZ7" i="13" s="1"/>
  <c r="BG7" i="13"/>
  <c r="BH7" i="13" s="1"/>
  <c r="L34" i="17"/>
  <c r="L33" i="17"/>
  <c r="L32" i="17"/>
  <c r="L31" i="17"/>
  <c r="L30" i="17"/>
  <c r="L29" i="17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L7" i="17"/>
  <c r="L6" i="17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6" i="17"/>
  <c r="H34" i="17"/>
  <c r="H33" i="17"/>
  <c r="H32" i="17"/>
  <c r="H31" i="17"/>
  <c r="H30" i="17"/>
  <c r="H29" i="17"/>
  <c r="H28" i="17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H9" i="17"/>
  <c r="H8" i="17"/>
  <c r="H7" i="17"/>
  <c r="H6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6" i="17"/>
  <c r="BG35" i="13"/>
  <c r="BH35" i="13" s="1"/>
  <c r="BG34" i="13"/>
  <c r="BH34" i="13" s="1"/>
  <c r="BG33" i="13"/>
  <c r="BH33" i="13" s="1"/>
  <c r="BG32" i="13"/>
  <c r="BH32" i="13" s="1"/>
  <c r="BG31" i="13"/>
  <c r="BH31" i="13" s="1"/>
  <c r="BG30" i="13"/>
  <c r="BH30" i="13" s="1"/>
  <c r="BG29" i="13"/>
  <c r="BH29" i="13" s="1"/>
  <c r="BG28" i="13"/>
  <c r="BH28" i="13" s="1"/>
  <c r="BG27" i="13"/>
  <c r="BH27" i="13" s="1"/>
  <c r="BG26" i="13"/>
  <c r="BH26" i="13" s="1"/>
  <c r="BG25" i="13"/>
  <c r="BH25" i="13" s="1"/>
  <c r="BG24" i="13"/>
  <c r="BH24" i="13" s="1"/>
  <c r="BG23" i="13"/>
  <c r="BH23" i="13" s="1"/>
  <c r="BG22" i="13"/>
  <c r="BH22" i="13" s="1"/>
  <c r="BG21" i="13"/>
  <c r="BH21" i="13" s="1"/>
  <c r="BG20" i="13"/>
  <c r="BH20" i="13" s="1"/>
  <c r="BG19" i="13"/>
  <c r="BH19" i="13" s="1"/>
  <c r="BG18" i="13"/>
  <c r="BH18" i="13" s="1"/>
  <c r="BG17" i="13"/>
  <c r="BH17" i="13" s="1"/>
  <c r="BG16" i="13"/>
  <c r="BH16" i="13" s="1"/>
  <c r="BG15" i="13"/>
  <c r="BH15" i="13" s="1"/>
  <c r="BG14" i="13"/>
  <c r="BH14" i="13" s="1"/>
  <c r="BG13" i="13"/>
  <c r="BH13" i="13" s="1"/>
  <c r="BG12" i="13"/>
  <c r="BH12" i="13" s="1"/>
  <c r="BG11" i="13"/>
  <c r="BH11" i="13" s="1"/>
  <c r="BG10" i="13"/>
  <c r="BH10" i="13" s="1"/>
  <c r="BG9" i="13"/>
  <c r="BH9" i="13" s="1"/>
  <c r="BG8" i="13"/>
  <c r="BH8" i="13" s="1"/>
  <c r="AS36" i="13"/>
  <c r="AT36" i="13" s="1"/>
  <c r="AS35" i="13"/>
  <c r="AT35" i="13" s="1"/>
  <c r="AS34" i="13"/>
  <c r="AT34" i="13" s="1"/>
  <c r="AS33" i="13"/>
  <c r="AT33" i="13" s="1"/>
  <c r="AS32" i="13"/>
  <c r="AT32" i="13" s="1"/>
  <c r="AS31" i="13"/>
  <c r="AT31" i="13" s="1"/>
  <c r="AS30" i="13"/>
  <c r="AT30" i="13" s="1"/>
  <c r="AS29" i="13"/>
  <c r="AT29" i="13" s="1"/>
  <c r="AS28" i="13"/>
  <c r="AT28" i="13" s="1"/>
  <c r="AS27" i="13"/>
  <c r="AT27" i="13" s="1"/>
  <c r="AS26" i="13"/>
  <c r="AT26" i="13" s="1"/>
  <c r="AS25" i="13"/>
  <c r="AT25" i="13" s="1"/>
  <c r="AS24" i="13"/>
  <c r="AT24" i="13" s="1"/>
  <c r="AS23" i="13"/>
  <c r="AT23" i="13" s="1"/>
  <c r="AS22" i="13"/>
  <c r="AT22" i="13" s="1"/>
  <c r="AS21" i="13"/>
  <c r="AT21" i="13" s="1"/>
  <c r="AS20" i="13"/>
  <c r="AT20" i="13" s="1"/>
  <c r="AS19" i="13"/>
  <c r="AT19" i="13" s="1"/>
  <c r="AS18" i="13"/>
  <c r="AT18" i="13" s="1"/>
  <c r="AS17" i="13"/>
  <c r="AT17" i="13" s="1"/>
  <c r="AS16" i="13"/>
  <c r="AT16" i="13" s="1"/>
  <c r="AS15" i="13"/>
  <c r="AT15" i="13" s="1"/>
  <c r="AS14" i="13"/>
  <c r="AT14" i="13" s="1"/>
  <c r="AS13" i="13"/>
  <c r="AT13" i="13" s="1"/>
  <c r="AS12" i="13"/>
  <c r="AT12" i="13" s="1"/>
  <c r="AS11" i="13"/>
  <c r="AT11" i="13" s="1"/>
  <c r="AS10" i="13"/>
  <c r="AT10" i="13" s="1"/>
  <c r="AS9" i="13"/>
  <c r="AT9" i="13" s="1"/>
  <c r="AS8" i="13"/>
  <c r="AT8" i="13" s="1"/>
  <c r="AG36" i="13"/>
  <c r="AH36" i="13" s="1"/>
  <c r="AG35" i="13"/>
  <c r="AH35" i="13" s="1"/>
  <c r="AG34" i="13"/>
  <c r="AH34" i="13" s="1"/>
  <c r="AG33" i="13"/>
  <c r="AH33" i="13" s="1"/>
  <c r="AG32" i="13"/>
  <c r="AH32" i="13" s="1"/>
  <c r="AG31" i="13"/>
  <c r="AH31" i="13" s="1"/>
  <c r="AG30" i="13"/>
  <c r="AH30" i="13" s="1"/>
  <c r="AG29" i="13"/>
  <c r="AH29" i="13" s="1"/>
  <c r="AG28" i="13"/>
  <c r="AH28" i="13" s="1"/>
  <c r="AG27" i="13"/>
  <c r="AH27" i="13" s="1"/>
  <c r="AG26" i="13"/>
  <c r="AH26" i="13" s="1"/>
  <c r="AG25" i="13"/>
  <c r="AH25" i="13" s="1"/>
  <c r="AG24" i="13"/>
  <c r="AH24" i="13" s="1"/>
  <c r="AG23" i="13"/>
  <c r="AH23" i="13" s="1"/>
  <c r="AG22" i="13"/>
  <c r="AH22" i="13" s="1"/>
  <c r="AG21" i="13"/>
  <c r="AH21" i="13" s="1"/>
  <c r="AG20" i="13"/>
  <c r="AH20" i="13" s="1"/>
  <c r="AG19" i="13"/>
  <c r="AH19" i="13" s="1"/>
  <c r="AG18" i="13"/>
  <c r="AH18" i="13" s="1"/>
  <c r="AG17" i="13"/>
  <c r="AH17" i="13" s="1"/>
  <c r="AG16" i="13"/>
  <c r="AH16" i="13" s="1"/>
  <c r="AG15" i="13"/>
  <c r="AH15" i="13" s="1"/>
  <c r="AG14" i="13"/>
  <c r="AH14" i="13" s="1"/>
  <c r="AG13" i="13"/>
  <c r="AH13" i="13" s="1"/>
  <c r="AG12" i="13"/>
  <c r="AH12" i="13" s="1"/>
  <c r="AG11" i="13"/>
  <c r="AH11" i="13" s="1"/>
  <c r="AG10" i="13"/>
  <c r="AH10" i="13" s="1"/>
  <c r="AG9" i="13"/>
  <c r="AH9" i="13" s="1"/>
  <c r="AG8" i="13"/>
  <c r="AH8" i="13" s="1"/>
  <c r="AG7" i="13"/>
  <c r="AH7" i="13" s="1"/>
  <c r="S36" i="13"/>
  <c r="T36" i="13" s="1"/>
  <c r="S35" i="13"/>
  <c r="T35" i="13" s="1"/>
  <c r="S34" i="13"/>
  <c r="T34" i="13" s="1"/>
  <c r="S33" i="13"/>
  <c r="T33" i="13" s="1"/>
  <c r="S32" i="13"/>
  <c r="T32" i="13" s="1"/>
  <c r="S31" i="13"/>
  <c r="T31" i="13" s="1"/>
  <c r="S30" i="13"/>
  <c r="T30" i="13" s="1"/>
  <c r="S29" i="13"/>
  <c r="T29" i="13" s="1"/>
  <c r="S28" i="13"/>
  <c r="T28" i="13" s="1"/>
  <c r="S27" i="13"/>
  <c r="T27" i="13" s="1"/>
  <c r="S26" i="13"/>
  <c r="T26" i="13" s="1"/>
  <c r="S25" i="13"/>
  <c r="T25" i="13" s="1"/>
  <c r="S24" i="13"/>
  <c r="T24" i="13" s="1"/>
  <c r="S23" i="13"/>
  <c r="T23" i="13" s="1"/>
  <c r="S22" i="13"/>
  <c r="T22" i="13" s="1"/>
  <c r="S21" i="13"/>
  <c r="T21" i="13" s="1"/>
  <c r="S20" i="13"/>
  <c r="T20" i="13" s="1"/>
  <c r="S19" i="13"/>
  <c r="T19" i="13" s="1"/>
  <c r="S18" i="13"/>
  <c r="T18" i="13" s="1"/>
  <c r="S17" i="13"/>
  <c r="T17" i="13" s="1"/>
  <c r="S16" i="13"/>
  <c r="T16" i="13" s="1"/>
  <c r="S15" i="13"/>
  <c r="T15" i="13" s="1"/>
  <c r="S14" i="13"/>
  <c r="T14" i="13" s="1"/>
  <c r="S13" i="13"/>
  <c r="T13" i="13" s="1"/>
  <c r="S12" i="13"/>
  <c r="T12" i="13" s="1"/>
  <c r="S11" i="13"/>
  <c r="T11" i="13" s="1"/>
  <c r="S10" i="13"/>
  <c r="T10" i="13" s="1"/>
  <c r="S9" i="13"/>
  <c r="T9" i="13" s="1"/>
  <c r="S8" i="13"/>
  <c r="T8" i="13" s="1"/>
  <c r="S7" i="13"/>
  <c r="T7" i="13" s="1"/>
  <c r="G36" i="13"/>
  <c r="G35" i="13"/>
  <c r="G34" i="13"/>
  <c r="G33" i="13"/>
  <c r="G32" i="13"/>
  <c r="H32" i="13" s="1"/>
  <c r="G31" i="13"/>
  <c r="G30" i="13"/>
  <c r="G29" i="13"/>
  <c r="H29" i="13" s="1"/>
  <c r="H28" i="13"/>
  <c r="G28" i="13"/>
  <c r="G27" i="13"/>
  <c r="H27" i="13" s="1"/>
  <c r="G26" i="13"/>
  <c r="H26" i="13" s="1"/>
  <c r="G25" i="13"/>
  <c r="H25" i="13" s="1"/>
  <c r="G24" i="13"/>
  <c r="H24" i="13" s="1"/>
  <c r="G23" i="13"/>
  <c r="H23" i="13" s="1"/>
  <c r="G22" i="13"/>
  <c r="H22" i="13" s="1"/>
  <c r="G21" i="13"/>
  <c r="H21" i="13" s="1"/>
  <c r="G20" i="13"/>
  <c r="H20" i="13" s="1"/>
  <c r="G19" i="13"/>
  <c r="H19" i="13" s="1"/>
  <c r="G18" i="13"/>
  <c r="H18" i="13" s="1"/>
  <c r="G17" i="13"/>
  <c r="H17" i="13" s="1"/>
  <c r="G16" i="13"/>
  <c r="H16" i="13" s="1"/>
  <c r="G15" i="13"/>
  <c r="H15" i="13" s="1"/>
  <c r="G14" i="13"/>
  <c r="H14" i="13" s="1"/>
  <c r="G13" i="13"/>
  <c r="H13" i="13" s="1"/>
  <c r="G12" i="13"/>
  <c r="H12" i="13" s="1"/>
  <c r="G11" i="13"/>
  <c r="H11" i="13" s="1"/>
  <c r="G10" i="13"/>
  <c r="H10" i="13" s="1"/>
  <c r="G9" i="13"/>
  <c r="H9" i="13" s="1"/>
  <c r="G8" i="13"/>
  <c r="H8" i="13" s="1"/>
  <c r="G7" i="13"/>
  <c r="H7" i="13" s="1"/>
  <c r="BW30" i="13" l="1"/>
  <c r="BY30" i="13" s="1"/>
  <c r="BZ30" i="13" s="1"/>
  <c r="CA30" i="13" s="1"/>
  <c r="BW34" i="13"/>
  <c r="BY34" i="13" s="1"/>
  <c r="BZ34" i="13" s="1"/>
  <c r="CA34" i="13" s="1"/>
  <c r="H31" i="13"/>
  <c r="BW31" i="13"/>
  <c r="BY31" i="13" s="1"/>
  <c r="BZ31" i="13" s="1"/>
  <c r="CA31" i="13" s="1"/>
  <c r="BW32" i="13"/>
  <c r="BY32" i="13" s="1"/>
  <c r="BZ32" i="13" s="1"/>
  <c r="CA32" i="13" s="1"/>
  <c r="H34" i="13"/>
  <c r="H35" i="13"/>
  <c r="BW35" i="13"/>
  <c r="BY35" i="13" s="1"/>
  <c r="BZ35" i="13" s="1"/>
  <c r="CA35" i="13" s="1"/>
  <c r="H30" i="13"/>
  <c r="H33" i="13"/>
  <c r="BW33" i="13"/>
  <c r="BY33" i="13" s="1"/>
  <c r="BZ33" i="13" s="1"/>
  <c r="CA33" i="13" s="1"/>
  <c r="N6" i="17"/>
  <c r="O6" i="17" s="1"/>
  <c r="P6" i="17" s="1"/>
  <c r="BM29" i="13"/>
  <c r="BN29" i="13" s="1"/>
  <c r="AY29" i="13"/>
  <c r="AZ29" i="13" s="1"/>
  <c r="AM29" i="13"/>
  <c r="AN29" i="13" s="1"/>
  <c r="Y29" i="13"/>
  <c r="Z29" i="13" s="1"/>
  <c r="M29" i="13"/>
  <c r="BM28" i="13"/>
  <c r="BN28" i="13" s="1"/>
  <c r="AY28" i="13"/>
  <c r="AZ28" i="13" s="1"/>
  <c r="AM28" i="13"/>
  <c r="AN28" i="13" s="1"/>
  <c r="Y28" i="13"/>
  <c r="Z28" i="13" s="1"/>
  <c r="M28" i="13"/>
  <c r="BM27" i="13"/>
  <c r="BN27" i="13" s="1"/>
  <c r="AY27" i="13"/>
  <c r="AZ27" i="13" s="1"/>
  <c r="AM27" i="13"/>
  <c r="AN27" i="13" s="1"/>
  <c r="Y27" i="13"/>
  <c r="Z27" i="13" s="1"/>
  <c r="M27" i="13"/>
  <c r="N27" i="13" s="1"/>
  <c r="BM26" i="13"/>
  <c r="BN26" i="13" s="1"/>
  <c r="AY26" i="13"/>
  <c r="AZ26" i="13" s="1"/>
  <c r="AM26" i="13"/>
  <c r="AN26" i="13" s="1"/>
  <c r="Y26" i="13"/>
  <c r="Z26" i="13" s="1"/>
  <c r="M26" i="13"/>
  <c r="N26" i="13" s="1"/>
  <c r="BM25" i="13"/>
  <c r="BN25" i="13" s="1"/>
  <c r="AY25" i="13"/>
  <c r="AZ25" i="13" s="1"/>
  <c r="AM25" i="13"/>
  <c r="AN25" i="13" s="1"/>
  <c r="Y25" i="13"/>
  <c r="Z25" i="13" s="1"/>
  <c r="M25" i="13"/>
  <c r="BW25" i="13"/>
  <c r="BM24" i="13"/>
  <c r="BN24" i="13" s="1"/>
  <c r="AY24" i="13"/>
  <c r="AZ24" i="13" s="1"/>
  <c r="AM24" i="13"/>
  <c r="AN24" i="13" s="1"/>
  <c r="Y24" i="13"/>
  <c r="Z24" i="13" s="1"/>
  <c r="M24" i="13"/>
  <c r="BM23" i="13"/>
  <c r="BN23" i="13" s="1"/>
  <c r="AY23" i="13"/>
  <c r="AZ23" i="13" s="1"/>
  <c r="AM23" i="13"/>
  <c r="AN23" i="13" s="1"/>
  <c r="Y23" i="13"/>
  <c r="Z23" i="13" s="1"/>
  <c r="M23" i="13"/>
  <c r="N23" i="13" s="1"/>
  <c r="BM22" i="13"/>
  <c r="BN22" i="13" s="1"/>
  <c r="AY22" i="13"/>
  <c r="AM22" i="13"/>
  <c r="AN22" i="13" s="1"/>
  <c r="Y22" i="13"/>
  <c r="Z22" i="13" s="1"/>
  <c r="M22" i="13"/>
  <c r="N22" i="13" s="1"/>
  <c r="BM21" i="13"/>
  <c r="BN21" i="13" s="1"/>
  <c r="AY21" i="13"/>
  <c r="AZ21" i="13" s="1"/>
  <c r="AM21" i="13"/>
  <c r="AN21" i="13" s="1"/>
  <c r="Y21" i="13"/>
  <c r="Z21" i="13" s="1"/>
  <c r="M21" i="13"/>
  <c r="BM20" i="13"/>
  <c r="BN20" i="13" s="1"/>
  <c r="AY20" i="13"/>
  <c r="AZ20" i="13" s="1"/>
  <c r="AM20" i="13"/>
  <c r="AN20" i="13" s="1"/>
  <c r="Y20" i="13"/>
  <c r="Z20" i="13" s="1"/>
  <c r="M20" i="13"/>
  <c r="BM19" i="13"/>
  <c r="BN19" i="13" s="1"/>
  <c r="AY19" i="13"/>
  <c r="AZ19" i="13" s="1"/>
  <c r="AM19" i="13"/>
  <c r="AN19" i="13" s="1"/>
  <c r="Y19" i="13"/>
  <c r="Z19" i="13" s="1"/>
  <c r="M19" i="13"/>
  <c r="N19" i="13" s="1"/>
  <c r="BW19" i="13"/>
  <c r="BM18" i="13"/>
  <c r="BN18" i="13" s="1"/>
  <c r="AY18" i="13"/>
  <c r="AZ18" i="13" s="1"/>
  <c r="AM18" i="13"/>
  <c r="AN18" i="13" s="1"/>
  <c r="Y18" i="13"/>
  <c r="Z18" i="13" s="1"/>
  <c r="M18" i="13"/>
  <c r="BM17" i="13"/>
  <c r="BN17" i="13" s="1"/>
  <c r="AY17" i="13"/>
  <c r="AZ17" i="13" s="1"/>
  <c r="AM17" i="13"/>
  <c r="AN17" i="13" s="1"/>
  <c r="Y17" i="13"/>
  <c r="Z17" i="13" s="1"/>
  <c r="BW17" i="13"/>
  <c r="M17" i="13"/>
  <c r="BM16" i="13"/>
  <c r="BN16" i="13" s="1"/>
  <c r="AY16" i="13"/>
  <c r="AZ16" i="13" s="1"/>
  <c r="AM16" i="13"/>
  <c r="AN16" i="13" s="1"/>
  <c r="Y16" i="13"/>
  <c r="Z16" i="13" s="1"/>
  <c r="M16" i="13"/>
  <c r="BM15" i="13"/>
  <c r="BN15" i="13" s="1"/>
  <c r="AY15" i="13"/>
  <c r="AZ15" i="13" s="1"/>
  <c r="AM15" i="13"/>
  <c r="Y15" i="13"/>
  <c r="Z15" i="13" s="1"/>
  <c r="M15" i="13"/>
  <c r="N15" i="13" s="1"/>
  <c r="BW15" i="13"/>
  <c r="BM14" i="13"/>
  <c r="BN14" i="13" s="1"/>
  <c r="AY14" i="13"/>
  <c r="AZ14" i="13" s="1"/>
  <c r="AM14" i="13"/>
  <c r="AN14" i="13" s="1"/>
  <c r="Y14" i="13"/>
  <c r="Z14" i="13" s="1"/>
  <c r="M14" i="13"/>
  <c r="N14" i="13" s="1"/>
  <c r="BM13" i="13"/>
  <c r="BN13" i="13" s="1"/>
  <c r="AY13" i="13"/>
  <c r="AZ13" i="13" s="1"/>
  <c r="AM13" i="13"/>
  <c r="AN13" i="13" s="1"/>
  <c r="Y13" i="13"/>
  <c r="Z13" i="13" s="1"/>
  <c r="M13" i="13"/>
  <c r="BM12" i="13"/>
  <c r="BN12" i="13" s="1"/>
  <c r="AY12" i="13"/>
  <c r="AZ12" i="13" s="1"/>
  <c r="AM12" i="13"/>
  <c r="AN12" i="13" s="1"/>
  <c r="Y12" i="13"/>
  <c r="Z12" i="13" s="1"/>
  <c r="M12" i="13"/>
  <c r="BM11" i="13"/>
  <c r="BN11" i="13" s="1"/>
  <c r="AY11" i="13"/>
  <c r="AZ11" i="13" s="1"/>
  <c r="AM11" i="13"/>
  <c r="Y11" i="13"/>
  <c r="Z11" i="13" s="1"/>
  <c r="M11" i="13"/>
  <c r="N11" i="13" s="1"/>
  <c r="BW11" i="13"/>
  <c r="BM10" i="13"/>
  <c r="BN10" i="13" s="1"/>
  <c r="AY10" i="13"/>
  <c r="AZ10" i="13" s="1"/>
  <c r="AM10" i="13"/>
  <c r="Y10" i="13"/>
  <c r="Z10" i="13" s="1"/>
  <c r="M10" i="13"/>
  <c r="N10" i="13" s="1"/>
  <c r="BM9" i="13"/>
  <c r="BN9" i="13" s="1"/>
  <c r="AY9" i="13"/>
  <c r="AN9" i="13"/>
  <c r="Y9" i="13"/>
  <c r="Z9" i="13" s="1"/>
  <c r="M9" i="13"/>
  <c r="N9" i="13" s="1"/>
  <c r="BM8" i="13"/>
  <c r="BN8" i="13" s="1"/>
  <c r="AY8" i="13"/>
  <c r="AZ8" i="13" s="1"/>
  <c r="AM8" i="13"/>
  <c r="AN8" i="13" s="1"/>
  <c r="Y8" i="13"/>
  <c r="Z8" i="13" s="1"/>
  <c r="M8" i="13"/>
  <c r="BM7" i="13"/>
  <c r="BN7" i="13" s="1"/>
  <c r="Y7" i="13"/>
  <c r="Z7" i="13" s="1"/>
  <c r="M7" i="13"/>
  <c r="BW7" i="13"/>
  <c r="BX6" i="13"/>
  <c r="BG6" i="13"/>
  <c r="AS6" i="13"/>
  <c r="AG6" i="13"/>
  <c r="S6" i="13"/>
  <c r="G6" i="13"/>
  <c r="BW6" i="13" l="1"/>
  <c r="BY6" i="13" s="1"/>
  <c r="AZ9" i="13"/>
  <c r="BX9" i="13"/>
  <c r="AN10" i="13"/>
  <c r="BX10" i="13"/>
  <c r="BX24" i="13"/>
  <c r="BW13" i="13"/>
  <c r="BW16" i="13"/>
  <c r="BX11" i="13"/>
  <c r="BY11" i="13" s="1"/>
  <c r="BZ11" i="13" s="1"/>
  <c r="CA11" i="13" s="1"/>
  <c r="BX18" i="13"/>
  <c r="BX13" i="13"/>
  <c r="BY13" i="13" s="1"/>
  <c r="BZ13" i="13" s="1"/>
  <c r="CA13" i="13" s="1"/>
  <c r="BX23" i="13"/>
  <c r="BX28" i="13"/>
  <c r="BX17" i="13"/>
  <c r="BY17" i="13" s="1"/>
  <c r="BZ17" i="13" s="1"/>
  <c r="CA17" i="13" s="1"/>
  <c r="BX21" i="13"/>
  <c r="BW21" i="13"/>
  <c r="BW23" i="13"/>
  <c r="BW29" i="13"/>
  <c r="BW8" i="13"/>
  <c r="BX19" i="13"/>
  <c r="BY19" i="13" s="1"/>
  <c r="BZ19" i="13" s="1"/>
  <c r="CA19" i="13" s="1"/>
  <c r="N18" i="13"/>
  <c r="BX15" i="13"/>
  <c r="BY15" i="13" s="1"/>
  <c r="BZ15" i="13" s="1"/>
  <c r="CA15" i="13" s="1"/>
  <c r="BW26" i="13"/>
  <c r="AN15" i="13"/>
  <c r="BW22" i="13"/>
  <c r="BW9" i="13"/>
  <c r="BW12" i="13"/>
  <c r="BW14" i="13"/>
  <c r="BX8" i="13"/>
  <c r="N8" i="13"/>
  <c r="BW10" i="13"/>
  <c r="AN11" i="13"/>
  <c r="BX14" i="13"/>
  <c r="BW18" i="13"/>
  <c r="BW20" i="13"/>
  <c r="AZ22" i="13"/>
  <c r="BX22" i="13"/>
  <c r="BX26" i="13"/>
  <c r="BX27" i="13"/>
  <c r="BX7" i="13"/>
  <c r="BY7" i="13" s="1"/>
  <c r="BZ7" i="13" s="1"/>
  <c r="CA7" i="13" s="1"/>
  <c r="N7" i="13"/>
  <c r="BX25" i="13"/>
  <c r="BY25" i="13" s="1"/>
  <c r="BZ25" i="13" s="1"/>
  <c r="CA25" i="13" s="1"/>
  <c r="N25" i="13"/>
  <c r="BX29" i="13"/>
  <c r="N29" i="13"/>
  <c r="BX12" i="13"/>
  <c r="N12" i="13"/>
  <c r="N13" i="13"/>
  <c r="BX16" i="13"/>
  <c r="N16" i="13"/>
  <c r="N17" i="13"/>
  <c r="BX20" i="13"/>
  <c r="N20" i="13"/>
  <c r="N21" i="13"/>
  <c r="BW24" i="13"/>
  <c r="BW27" i="13"/>
  <c r="BW28" i="13"/>
  <c r="N24" i="13"/>
  <c r="N28" i="13"/>
  <c r="BY9" i="13" l="1"/>
  <c r="BZ9" i="13" s="1"/>
  <c r="CA9" i="13" s="1"/>
  <c r="BY10" i="13"/>
  <c r="BZ10" i="13" s="1"/>
  <c r="CA10" i="13" s="1"/>
  <c r="BY24" i="13"/>
  <c r="BZ24" i="13" s="1"/>
  <c r="CA24" i="13" s="1"/>
  <c r="BY16" i="13"/>
  <c r="BZ16" i="13" s="1"/>
  <c r="CA16" i="13" s="1"/>
  <c r="BY23" i="13"/>
  <c r="BZ23" i="13" s="1"/>
  <c r="CA23" i="13" s="1"/>
  <c r="BY18" i="13"/>
  <c r="BZ18" i="13" s="1"/>
  <c r="CA18" i="13" s="1"/>
  <c r="BY21" i="13"/>
  <c r="BZ21" i="13" s="1"/>
  <c r="CA21" i="13" s="1"/>
  <c r="BY29" i="13"/>
  <c r="BZ29" i="13" s="1"/>
  <c r="CA29" i="13" s="1"/>
  <c r="BY28" i="13"/>
  <c r="BZ28" i="13" s="1"/>
  <c r="CA28" i="13" s="1"/>
  <c r="BY26" i="13"/>
  <c r="BZ26" i="13" s="1"/>
  <c r="CA26" i="13" s="1"/>
  <c r="BY8" i="13"/>
  <c r="BZ8" i="13" s="1"/>
  <c r="CA8" i="13" s="1"/>
  <c r="BY22" i="13"/>
  <c r="BZ22" i="13" s="1"/>
  <c r="CA22" i="13" s="1"/>
  <c r="BY27" i="13"/>
  <c r="BZ27" i="13" s="1"/>
  <c r="CA27" i="13" s="1"/>
  <c r="BY14" i="13"/>
  <c r="BZ14" i="13" s="1"/>
  <c r="CA14" i="13" s="1"/>
  <c r="BY20" i="13"/>
  <c r="BZ20" i="13" s="1"/>
  <c r="CA20" i="13" s="1"/>
  <c r="BY12" i="13"/>
  <c r="BZ12" i="13" s="1"/>
  <c r="CA12" i="13" s="1"/>
  <c r="C627" i="18" l="1"/>
  <c r="C628" i="18" s="1"/>
  <c r="D625" i="18"/>
  <c r="D624" i="18"/>
  <c r="D623" i="18"/>
  <c r="D622" i="18"/>
  <c r="D621" i="18"/>
  <c r="D620" i="18"/>
  <c r="C606" i="18"/>
  <c r="C607" i="18" s="1"/>
  <c r="D604" i="18"/>
  <c r="D603" i="18"/>
  <c r="D602" i="18"/>
  <c r="D601" i="18"/>
  <c r="D600" i="18"/>
  <c r="D599" i="18"/>
  <c r="C585" i="18"/>
  <c r="C586" i="18" s="1"/>
  <c r="D583" i="18"/>
  <c r="D582" i="18"/>
  <c r="D581" i="18"/>
  <c r="D580" i="18"/>
  <c r="D579" i="18"/>
  <c r="D578" i="18"/>
  <c r="C563" i="18"/>
  <c r="C564" i="18" s="1"/>
  <c r="D561" i="18"/>
  <c r="D560" i="18"/>
  <c r="D559" i="18"/>
  <c r="D558" i="18"/>
  <c r="D557" i="18"/>
  <c r="D556" i="18"/>
  <c r="C542" i="18"/>
  <c r="C543" i="18" s="1"/>
  <c r="D540" i="18"/>
  <c r="D539" i="18"/>
  <c r="D538" i="18"/>
  <c r="D537" i="18"/>
  <c r="D536" i="18"/>
  <c r="D535" i="18"/>
  <c r="C520" i="18"/>
  <c r="C521" i="18" s="1"/>
  <c r="D518" i="18"/>
  <c r="D517" i="18"/>
  <c r="D516" i="18"/>
  <c r="D515" i="18"/>
  <c r="D514" i="18"/>
  <c r="D513" i="18"/>
  <c r="C498" i="18"/>
  <c r="C499" i="18" s="1"/>
  <c r="D496" i="18"/>
  <c r="D495" i="18"/>
  <c r="D494" i="18"/>
  <c r="D493" i="18"/>
  <c r="D492" i="18"/>
  <c r="D491" i="18"/>
  <c r="C476" i="18"/>
  <c r="C477" i="18" s="1"/>
  <c r="D474" i="18"/>
  <c r="D473" i="18"/>
  <c r="D472" i="18"/>
  <c r="D471" i="18"/>
  <c r="D470" i="18"/>
  <c r="D469" i="18"/>
  <c r="C454" i="18"/>
  <c r="C455" i="18" s="1"/>
  <c r="D452" i="18"/>
  <c r="D451" i="18"/>
  <c r="D450" i="18"/>
  <c r="D449" i="18"/>
  <c r="D448" i="18"/>
  <c r="D447" i="18"/>
  <c r="C432" i="18"/>
  <c r="C433" i="18" s="1"/>
  <c r="D430" i="18"/>
  <c r="D429" i="18"/>
  <c r="D428" i="18"/>
  <c r="D427" i="18"/>
  <c r="D426" i="18"/>
  <c r="D425" i="18"/>
  <c r="C410" i="18"/>
  <c r="C411" i="18" s="1"/>
  <c r="D408" i="18"/>
  <c r="D407" i="18"/>
  <c r="D406" i="18"/>
  <c r="D405" i="18"/>
  <c r="D404" i="18"/>
  <c r="D403" i="18"/>
  <c r="C388" i="18"/>
  <c r="C389" i="18" s="1"/>
  <c r="D386" i="18"/>
  <c r="D385" i="18"/>
  <c r="D384" i="18"/>
  <c r="D383" i="18"/>
  <c r="D382" i="18"/>
  <c r="D381" i="18"/>
  <c r="C366" i="18"/>
  <c r="C367" i="18" s="1"/>
  <c r="D364" i="18"/>
  <c r="D363" i="18"/>
  <c r="D362" i="18"/>
  <c r="D361" i="18"/>
  <c r="D360" i="18"/>
  <c r="D359" i="18"/>
  <c r="C345" i="18"/>
  <c r="C346" i="18" s="1"/>
  <c r="D343" i="18"/>
  <c r="D342" i="18"/>
  <c r="D341" i="18"/>
  <c r="D340" i="18"/>
  <c r="D339" i="18"/>
  <c r="D338" i="18"/>
  <c r="C324" i="18"/>
  <c r="C325" i="18" s="1"/>
  <c r="D322" i="18"/>
  <c r="D321" i="18"/>
  <c r="D320" i="18"/>
  <c r="D319" i="18"/>
  <c r="D318" i="18"/>
  <c r="D317" i="18"/>
  <c r="C302" i="18"/>
  <c r="C303" i="18" s="1"/>
  <c r="D300" i="18"/>
  <c r="D299" i="18"/>
  <c r="D298" i="18"/>
  <c r="D297" i="18"/>
  <c r="D296" i="18"/>
  <c r="D295" i="18"/>
  <c r="C280" i="18"/>
  <c r="C281" i="18" s="1"/>
  <c r="D278" i="18"/>
  <c r="D277" i="18"/>
  <c r="D276" i="18"/>
  <c r="D275" i="18"/>
  <c r="D274" i="18"/>
  <c r="D273" i="18"/>
  <c r="C258" i="18"/>
  <c r="C259" i="18" s="1"/>
  <c r="D256" i="18"/>
  <c r="D255" i="18"/>
  <c r="D254" i="18"/>
  <c r="D253" i="18"/>
  <c r="D252" i="18"/>
  <c r="D251" i="18"/>
  <c r="C236" i="18"/>
  <c r="C237" i="18" s="1"/>
  <c r="D234" i="18"/>
  <c r="D233" i="18"/>
  <c r="D232" i="18"/>
  <c r="D231" i="18"/>
  <c r="D230" i="18"/>
  <c r="D229" i="18"/>
  <c r="C214" i="18"/>
  <c r="C215" i="18" s="1"/>
  <c r="D212" i="18"/>
  <c r="D211" i="18"/>
  <c r="D210" i="18"/>
  <c r="D209" i="18"/>
  <c r="D208" i="18"/>
  <c r="D207" i="18"/>
  <c r="C192" i="18"/>
  <c r="C193" i="18" s="1"/>
  <c r="D190" i="18"/>
  <c r="D189" i="18"/>
  <c r="D188" i="18"/>
  <c r="D187" i="18"/>
  <c r="D186" i="18"/>
  <c r="D185" i="18"/>
  <c r="C170" i="18"/>
  <c r="C171" i="18" s="1"/>
  <c r="D168" i="18"/>
  <c r="D167" i="18"/>
  <c r="D166" i="18"/>
  <c r="D165" i="18"/>
  <c r="D164" i="18"/>
  <c r="D163" i="18"/>
  <c r="C148" i="18"/>
  <c r="C149" i="18" s="1"/>
  <c r="D146" i="18"/>
  <c r="D145" i="18"/>
  <c r="D144" i="18"/>
  <c r="D143" i="18"/>
  <c r="D142" i="18"/>
  <c r="D141" i="18"/>
  <c r="C126" i="18"/>
  <c r="C127" i="18" s="1"/>
  <c r="D124" i="18"/>
  <c r="D123" i="18"/>
  <c r="D122" i="18"/>
  <c r="D121" i="18"/>
  <c r="D120" i="18"/>
  <c r="D119" i="18"/>
  <c r="C105" i="18"/>
  <c r="C106" i="18" s="1"/>
  <c r="D103" i="18"/>
  <c r="D102" i="18"/>
  <c r="D101" i="18"/>
  <c r="D100" i="18"/>
  <c r="D99" i="18"/>
  <c r="D98" i="18"/>
  <c r="C83" i="18"/>
  <c r="C84" i="18" s="1"/>
  <c r="D81" i="18"/>
  <c r="D80" i="18"/>
  <c r="D79" i="18"/>
  <c r="D78" i="18"/>
  <c r="D77" i="18"/>
  <c r="D76" i="18"/>
  <c r="C61" i="18"/>
  <c r="C62" i="18" s="1"/>
  <c r="D59" i="18"/>
  <c r="D58" i="18"/>
  <c r="D57" i="18"/>
  <c r="D56" i="18"/>
  <c r="D55" i="18"/>
  <c r="D54" i="18"/>
  <c r="C39" i="18"/>
  <c r="C40" i="18" s="1"/>
  <c r="D37" i="18"/>
  <c r="D36" i="18"/>
  <c r="D35" i="18"/>
  <c r="D34" i="18"/>
  <c r="D33" i="18"/>
  <c r="D32" i="18"/>
  <c r="C17" i="18"/>
  <c r="C18" i="18" s="1"/>
  <c r="D15" i="18"/>
  <c r="D14" i="18"/>
  <c r="D13" i="18"/>
  <c r="D12" i="18"/>
  <c r="D11" i="18"/>
  <c r="D10" i="18"/>
  <c r="N34" i="17"/>
  <c r="O34" i="17" s="1"/>
  <c r="P34" i="17" s="1"/>
  <c r="N33" i="17"/>
  <c r="O33" i="17" s="1"/>
  <c r="P33" i="17" s="1"/>
  <c r="N32" i="17"/>
  <c r="O32" i="17" s="1"/>
  <c r="P32" i="17" s="1"/>
  <c r="N31" i="17"/>
  <c r="O31" i="17" s="1"/>
  <c r="P31" i="17" s="1"/>
  <c r="N30" i="17"/>
  <c r="O30" i="17" s="1"/>
  <c r="P30" i="17" s="1"/>
  <c r="N29" i="17"/>
  <c r="O29" i="17" s="1"/>
  <c r="P29" i="17" s="1"/>
  <c r="N28" i="17"/>
  <c r="O28" i="17" s="1"/>
  <c r="P28" i="17" s="1"/>
  <c r="N27" i="17"/>
  <c r="O27" i="17" s="1"/>
  <c r="P27" i="17" s="1"/>
  <c r="N26" i="17"/>
  <c r="O26" i="17" s="1"/>
  <c r="P26" i="17" s="1"/>
  <c r="N25" i="17"/>
  <c r="O25" i="17" s="1"/>
  <c r="P25" i="17" s="1"/>
  <c r="N24" i="17"/>
  <c r="O24" i="17" s="1"/>
  <c r="P24" i="17" s="1"/>
  <c r="N23" i="17"/>
  <c r="O23" i="17" s="1"/>
  <c r="P23" i="17" s="1"/>
  <c r="N22" i="17"/>
  <c r="O22" i="17" s="1"/>
  <c r="P22" i="17" s="1"/>
  <c r="N21" i="17"/>
  <c r="O21" i="17" s="1"/>
  <c r="P21" i="17" s="1"/>
  <c r="N20" i="17"/>
  <c r="O20" i="17" s="1"/>
  <c r="P20" i="17" s="1"/>
  <c r="N19" i="17"/>
  <c r="O19" i="17" s="1"/>
  <c r="P19" i="17" s="1"/>
  <c r="N18" i="17"/>
  <c r="O18" i="17" s="1"/>
  <c r="P18" i="17" s="1"/>
  <c r="N17" i="17"/>
  <c r="O17" i="17" s="1"/>
  <c r="P17" i="17" s="1"/>
  <c r="N16" i="17"/>
  <c r="O16" i="17" s="1"/>
  <c r="P16" i="17" s="1"/>
  <c r="N15" i="17"/>
  <c r="O15" i="17" s="1"/>
  <c r="P15" i="17" s="1"/>
  <c r="N14" i="17"/>
  <c r="O14" i="17" s="1"/>
  <c r="P14" i="17" s="1"/>
  <c r="N13" i="17"/>
  <c r="O13" i="17" s="1"/>
  <c r="P13" i="17" s="1"/>
  <c r="N12" i="17"/>
  <c r="O12" i="17" s="1"/>
  <c r="P12" i="17" s="1"/>
  <c r="N11" i="17"/>
  <c r="O11" i="17" s="1"/>
  <c r="P11" i="17" s="1"/>
  <c r="N10" i="17"/>
  <c r="O10" i="17" s="1"/>
  <c r="P10" i="17" s="1"/>
  <c r="N9" i="17"/>
  <c r="O9" i="17" s="1"/>
  <c r="P9" i="17" s="1"/>
  <c r="N8" i="17"/>
  <c r="O8" i="17" s="1"/>
  <c r="P8" i="17" s="1"/>
  <c r="N7" i="17"/>
  <c r="O7" i="17" s="1"/>
  <c r="P7" i="17" s="1"/>
  <c r="G66" i="4" l="1"/>
  <c r="H66" i="4" s="1"/>
  <c r="G1267" i="4" l="1"/>
  <c r="H1267" i="4" s="1"/>
  <c r="G978" i="4"/>
  <c r="H978" i="4" s="1"/>
  <c r="G160" i="4"/>
  <c r="H160" i="4" s="1"/>
  <c r="G159" i="4"/>
  <c r="H159" i="4" s="1"/>
  <c r="G1315" i="4" l="1"/>
  <c r="H1315" i="4" s="1"/>
  <c r="G1314" i="4"/>
  <c r="H1314" i="4" s="1"/>
  <c r="G1316" i="4"/>
  <c r="H1316" i="4" s="1"/>
  <c r="G1317" i="4"/>
  <c r="H1317" i="4" s="1"/>
  <c r="G1318" i="4"/>
  <c r="H1318" i="4" s="1"/>
  <c r="G1368" i="4"/>
  <c r="H1368" i="4" s="1"/>
  <c r="G1367" i="4"/>
  <c r="H1367" i="4" s="1"/>
  <c r="G1366" i="4"/>
  <c r="H1366" i="4" s="1"/>
  <c r="G1365" i="4"/>
  <c r="H1365" i="4" s="1"/>
  <c r="G1364" i="4"/>
  <c r="H1364" i="4" s="1"/>
  <c r="U9" i="5" l="1"/>
  <c r="V9" i="5" s="1"/>
  <c r="U10" i="5"/>
  <c r="V10" i="5" s="1"/>
  <c r="G1268" i="4" l="1"/>
  <c r="H1268" i="4" s="1"/>
  <c r="G1266" i="4"/>
  <c r="H1266" i="4" s="1"/>
  <c r="G1265" i="4"/>
  <c r="H1265" i="4" s="1"/>
  <c r="G1264" i="4"/>
  <c r="H1264" i="4" s="1"/>
  <c r="G1215" i="4"/>
  <c r="H1215" i="4" s="1"/>
  <c r="G1216" i="4"/>
  <c r="H1216" i="4" s="1"/>
  <c r="G1217" i="4"/>
  <c r="H1217" i="4" s="1"/>
  <c r="G1218" i="4"/>
  <c r="H1218" i="4" s="1"/>
  <c r="G1219" i="4"/>
  <c r="H1219" i="4" s="1"/>
  <c r="G1171" i="4"/>
  <c r="H1171" i="4" s="1"/>
  <c r="G1170" i="4"/>
  <c r="H1170" i="4" s="1"/>
  <c r="G1169" i="4"/>
  <c r="H1169" i="4" s="1"/>
  <c r="G1168" i="4"/>
  <c r="H1168" i="4" s="1"/>
  <c r="G1167" i="4"/>
  <c r="H1167" i="4" s="1"/>
  <c r="G1123" i="4"/>
  <c r="H1123" i="4" s="1"/>
  <c r="G1122" i="4"/>
  <c r="H1122" i="4" s="1"/>
  <c r="G1121" i="4"/>
  <c r="H1121" i="4" s="1"/>
  <c r="G1120" i="4"/>
  <c r="H1120" i="4" s="1"/>
  <c r="G1119" i="4"/>
  <c r="H1119" i="4" s="1"/>
  <c r="G1075" i="4"/>
  <c r="H1075" i="4" s="1"/>
  <c r="G1074" i="4"/>
  <c r="H1074" i="4" s="1"/>
  <c r="G1073" i="4"/>
  <c r="H1073" i="4" s="1"/>
  <c r="G1072" i="4"/>
  <c r="H1072" i="4" s="1"/>
  <c r="G1071" i="4"/>
  <c r="H1071" i="4" s="1"/>
  <c r="G1027" i="4"/>
  <c r="H1027" i="4" s="1"/>
  <c r="G1026" i="4"/>
  <c r="H1026" i="4" s="1"/>
  <c r="G1025" i="4"/>
  <c r="H1025" i="4" s="1"/>
  <c r="G1024" i="4"/>
  <c r="H1024" i="4" s="1"/>
  <c r="G1023" i="4"/>
  <c r="H1023" i="4" s="1"/>
  <c r="G979" i="4"/>
  <c r="H979" i="4" s="1"/>
  <c r="G977" i="4"/>
  <c r="H977" i="4" s="1"/>
  <c r="G976" i="4"/>
  <c r="H976" i="4" s="1"/>
  <c r="G975" i="4"/>
  <c r="H975" i="4" s="1"/>
  <c r="G931" i="4"/>
  <c r="H931" i="4" s="1"/>
  <c r="G930" i="4"/>
  <c r="H930" i="4" s="1"/>
  <c r="G929" i="4"/>
  <c r="H929" i="4" s="1"/>
  <c r="G928" i="4"/>
  <c r="H928" i="4" s="1"/>
  <c r="G927" i="4"/>
  <c r="H927" i="4" s="1"/>
  <c r="G880" i="4"/>
  <c r="H880" i="4" s="1"/>
  <c r="G879" i="4"/>
  <c r="H879" i="4" s="1"/>
  <c r="G881" i="4"/>
  <c r="H881" i="4" s="1"/>
  <c r="G882" i="4"/>
  <c r="H882" i="4" s="1"/>
  <c r="G883" i="4"/>
  <c r="H883" i="4" s="1"/>
  <c r="G835" i="4"/>
  <c r="H835" i="4" s="1"/>
  <c r="G834" i="4"/>
  <c r="H834" i="4" s="1"/>
  <c r="G833" i="4"/>
  <c r="H833" i="4" s="1"/>
  <c r="G832" i="4"/>
  <c r="H832" i="4" s="1"/>
  <c r="G831" i="4"/>
  <c r="H831" i="4" s="1"/>
  <c r="G787" i="4"/>
  <c r="G786" i="4"/>
  <c r="H786" i="4" s="1"/>
  <c r="G785" i="4"/>
  <c r="H785" i="4" s="1"/>
  <c r="G784" i="4"/>
  <c r="H784" i="4" s="1"/>
  <c r="G783" i="4"/>
  <c r="H783" i="4" s="1"/>
  <c r="G735" i="4"/>
  <c r="H735" i="4" s="1"/>
  <c r="G736" i="4"/>
  <c r="H736" i="4" s="1"/>
  <c r="G737" i="4"/>
  <c r="H737" i="4" s="1"/>
  <c r="G738" i="4"/>
  <c r="H738" i="4" s="1"/>
  <c r="G739" i="4"/>
  <c r="H739" i="4" s="1"/>
  <c r="G691" i="4"/>
  <c r="H691" i="4" s="1"/>
  <c r="G690" i="4"/>
  <c r="H690" i="4" s="1"/>
  <c r="G689" i="4"/>
  <c r="H689" i="4" s="1"/>
  <c r="G688" i="4"/>
  <c r="H688" i="4" s="1"/>
  <c r="G687" i="4"/>
  <c r="H687" i="4" s="1"/>
  <c r="G640" i="4"/>
  <c r="H640" i="4" s="1"/>
  <c r="G639" i="4"/>
  <c r="H639" i="4" s="1"/>
  <c r="G641" i="4"/>
  <c r="H641" i="4" s="1"/>
  <c r="G642" i="4"/>
  <c r="H642" i="4" s="1"/>
  <c r="G643" i="4"/>
  <c r="H643" i="4" s="1"/>
  <c r="G595" i="4"/>
  <c r="H595" i="4" s="1"/>
  <c r="G594" i="4"/>
  <c r="H594" i="4" s="1"/>
  <c r="G593" i="4"/>
  <c r="H593" i="4" s="1"/>
  <c r="G592" i="4"/>
  <c r="H592" i="4" s="1"/>
  <c r="G591" i="4"/>
  <c r="H591" i="4" s="1"/>
  <c r="G547" i="4"/>
  <c r="H547" i="4" s="1"/>
  <c r="G546" i="4"/>
  <c r="H546" i="4" s="1"/>
  <c r="G545" i="4"/>
  <c r="H545" i="4" s="1"/>
  <c r="G544" i="4"/>
  <c r="H544" i="4" s="1"/>
  <c r="G543" i="4"/>
  <c r="H543" i="4" s="1"/>
  <c r="G499" i="4"/>
  <c r="H499" i="4" s="1"/>
  <c r="G498" i="4"/>
  <c r="H498" i="4" s="1"/>
  <c r="G497" i="4"/>
  <c r="H497" i="4" s="1"/>
  <c r="G496" i="4"/>
  <c r="H496" i="4" s="1"/>
  <c r="G495" i="4"/>
  <c r="H495" i="4" s="1"/>
  <c r="G451" i="4"/>
  <c r="H451" i="4" s="1"/>
  <c r="G450" i="4"/>
  <c r="H450" i="4" s="1"/>
  <c r="G449" i="4"/>
  <c r="H449" i="4" s="1"/>
  <c r="G448" i="4"/>
  <c r="H448" i="4" s="1"/>
  <c r="G447" i="4"/>
  <c r="H447" i="4" s="1"/>
  <c r="G403" i="4"/>
  <c r="H403" i="4" s="1"/>
  <c r="G402" i="4"/>
  <c r="H402" i="4" s="1"/>
  <c r="G401" i="4"/>
  <c r="H401" i="4" s="1"/>
  <c r="G400" i="4"/>
  <c r="H400" i="4" s="1"/>
  <c r="G399" i="4"/>
  <c r="H399" i="4" s="1"/>
  <c r="G351" i="4"/>
  <c r="H351" i="4" s="1"/>
  <c r="G352" i="4"/>
  <c r="H352" i="4" s="1"/>
  <c r="G354" i="4"/>
  <c r="H354" i="4" s="1"/>
  <c r="G353" i="4"/>
  <c r="H353" i="4" s="1"/>
  <c r="G355" i="4"/>
  <c r="H355" i="4" s="1"/>
  <c r="G307" i="4"/>
  <c r="H307" i="4" s="1"/>
  <c r="G306" i="4"/>
  <c r="H306" i="4" s="1"/>
  <c r="G305" i="4"/>
  <c r="H305" i="4" s="1"/>
  <c r="G304" i="4"/>
  <c r="H304" i="4" s="1"/>
  <c r="G303" i="4"/>
  <c r="H303" i="4" s="1"/>
  <c r="G259" i="4"/>
  <c r="H259" i="4" s="1"/>
  <c r="G258" i="4"/>
  <c r="H258" i="4" s="1"/>
  <c r="G257" i="4"/>
  <c r="H257" i="4" s="1"/>
  <c r="G256" i="4"/>
  <c r="H256" i="4" s="1"/>
  <c r="G255" i="4"/>
  <c r="H255" i="4" s="1"/>
  <c r="G211" i="4"/>
  <c r="H211" i="4" s="1"/>
  <c r="G210" i="4"/>
  <c r="H210" i="4" s="1"/>
  <c r="G209" i="4"/>
  <c r="H209" i="4" s="1"/>
  <c r="G208" i="4"/>
  <c r="H208" i="4" s="1"/>
  <c r="G207" i="4"/>
  <c r="H207" i="4" s="1"/>
  <c r="G161" i="4"/>
  <c r="H161" i="4" s="1"/>
  <c r="G162" i="4"/>
  <c r="H162" i="4" s="1"/>
  <c r="G163" i="4"/>
  <c r="H163" i="4" s="1"/>
  <c r="G115" i="4"/>
  <c r="H115" i="4" s="1"/>
  <c r="G114" i="4"/>
  <c r="H114" i="4" s="1"/>
  <c r="G113" i="4"/>
  <c r="H113" i="4" s="1"/>
  <c r="G112" i="4"/>
  <c r="H112" i="4" s="1"/>
  <c r="G111" i="4"/>
  <c r="G67" i="4"/>
  <c r="H67" i="4" s="1"/>
  <c r="G64" i="4"/>
  <c r="H64" i="4" s="1"/>
  <c r="G63" i="4"/>
  <c r="G19" i="4"/>
  <c r="H19" i="4" s="1"/>
  <c r="G65" i="4"/>
  <c r="H65" i="4" s="1"/>
  <c r="G18" i="4"/>
  <c r="H18" i="4" s="1"/>
  <c r="AA8" i="5"/>
  <c r="G17" i="4"/>
  <c r="H17" i="4" s="1"/>
  <c r="G16" i="4"/>
  <c r="H16" i="4" s="1"/>
  <c r="G15" i="4"/>
  <c r="AI27" i="5"/>
  <c r="H6" i="10"/>
  <c r="H63" i="4" l="1"/>
  <c r="G72" i="4"/>
  <c r="G73" i="4" s="1"/>
  <c r="H15" i="4"/>
  <c r="G24" i="4"/>
  <c r="G25" i="4" s="1"/>
  <c r="H111" i="4"/>
  <c r="G120" i="4"/>
  <c r="AB8" i="5"/>
  <c r="G15" i="5"/>
  <c r="G9" i="5"/>
  <c r="G10" i="5"/>
  <c r="M27" i="5"/>
  <c r="D10" i="10"/>
  <c r="H9" i="5" l="1"/>
  <c r="H15" i="5"/>
  <c r="H10" i="5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9" i="10"/>
  <c r="L8" i="10"/>
  <c r="L7" i="10"/>
  <c r="L6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D7" i="10"/>
  <c r="D8" i="10"/>
  <c r="D9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6" i="10"/>
  <c r="C17" i="11" l="1"/>
  <c r="C18" i="11" s="1"/>
  <c r="C39" i="11"/>
  <c r="C40" i="11" s="1"/>
  <c r="C61" i="11"/>
  <c r="C62" i="11" s="1"/>
  <c r="C83" i="11"/>
  <c r="C84" i="11" s="1"/>
  <c r="C105" i="11"/>
  <c r="C106" i="11" s="1"/>
  <c r="C126" i="11"/>
  <c r="C127" i="11" s="1"/>
  <c r="C148" i="11"/>
  <c r="C149" i="11" s="1"/>
  <c r="C170" i="11"/>
  <c r="C171" i="11" s="1"/>
  <c r="C192" i="11"/>
  <c r="C193" i="11" s="1"/>
  <c r="C214" i="11"/>
  <c r="C215" i="11" s="1"/>
  <c r="C236" i="11"/>
  <c r="C237" i="11" s="1"/>
  <c r="C258" i="11"/>
  <c r="C259" i="11" s="1"/>
  <c r="C280" i="11"/>
  <c r="C281" i="11" s="1"/>
  <c r="C302" i="11"/>
  <c r="C303" i="11" s="1"/>
  <c r="C324" i="11"/>
  <c r="C325" i="11" s="1"/>
  <c r="C345" i="11"/>
  <c r="C346" i="11" s="1"/>
  <c r="C366" i="11"/>
  <c r="C367" i="11" s="1"/>
  <c r="C388" i="11"/>
  <c r="C389" i="11" s="1"/>
  <c r="C410" i="11"/>
  <c r="C411" i="11" s="1"/>
  <c r="C432" i="11"/>
  <c r="C433" i="11" s="1"/>
  <c r="C454" i="11"/>
  <c r="C455" i="11" s="1"/>
  <c r="C476" i="11"/>
  <c r="C477" i="11" s="1"/>
  <c r="C498" i="11"/>
  <c r="C499" i="11" s="1"/>
  <c r="C520" i="11"/>
  <c r="C521" i="11" s="1"/>
  <c r="C542" i="11"/>
  <c r="C543" i="11" s="1"/>
  <c r="C563" i="11"/>
  <c r="C564" i="11" s="1"/>
  <c r="C585" i="11"/>
  <c r="C586" i="11" s="1"/>
  <c r="C606" i="11"/>
  <c r="C607" i="11" s="1"/>
  <c r="C627" i="11"/>
  <c r="C628" i="11" s="1"/>
  <c r="N7" i="10"/>
  <c r="O7" i="10" s="1"/>
  <c r="N8" i="10"/>
  <c r="O8" i="10" s="1"/>
  <c r="N9" i="10"/>
  <c r="O9" i="10" s="1"/>
  <c r="N10" i="10"/>
  <c r="O10" i="10" s="1"/>
  <c r="N11" i="10"/>
  <c r="O11" i="10" s="1"/>
  <c r="N12" i="10"/>
  <c r="O12" i="10" s="1"/>
  <c r="N13" i="10"/>
  <c r="O13" i="10" s="1"/>
  <c r="N14" i="10"/>
  <c r="O14" i="10" s="1"/>
  <c r="N15" i="10"/>
  <c r="O15" i="10" s="1"/>
  <c r="N16" i="10"/>
  <c r="O16" i="10" s="1"/>
  <c r="N17" i="10"/>
  <c r="O17" i="10" s="1"/>
  <c r="N18" i="10"/>
  <c r="O18" i="10" s="1"/>
  <c r="N19" i="10"/>
  <c r="O19" i="10" s="1"/>
  <c r="N20" i="10"/>
  <c r="O20" i="10" s="1"/>
  <c r="N21" i="10"/>
  <c r="O21" i="10" s="1"/>
  <c r="N22" i="10"/>
  <c r="O22" i="10" s="1"/>
  <c r="N23" i="10"/>
  <c r="O23" i="10" s="1"/>
  <c r="N24" i="10"/>
  <c r="O24" i="10" s="1"/>
  <c r="N25" i="10"/>
  <c r="O25" i="10" s="1"/>
  <c r="N26" i="10"/>
  <c r="O26" i="10" s="1"/>
  <c r="N27" i="10"/>
  <c r="O27" i="10" s="1"/>
  <c r="N28" i="10"/>
  <c r="O28" i="10" s="1"/>
  <c r="N29" i="10"/>
  <c r="O29" i="10" s="1"/>
  <c r="N30" i="10"/>
  <c r="O30" i="10" s="1"/>
  <c r="N31" i="10"/>
  <c r="O31" i="10" s="1"/>
  <c r="N32" i="10"/>
  <c r="O32" i="10" s="1"/>
  <c r="N33" i="10"/>
  <c r="O33" i="10" s="1"/>
  <c r="N34" i="10"/>
  <c r="O34" i="10" s="1"/>
  <c r="N6" i="10"/>
  <c r="O6" i="10" s="1"/>
  <c r="D276" i="11" l="1"/>
  <c r="D277" i="11"/>
  <c r="D254" i="11"/>
  <c r="D255" i="11"/>
  <c r="D232" i="11"/>
  <c r="D233" i="11"/>
  <c r="D210" i="11"/>
  <c r="D211" i="11"/>
  <c r="D188" i="11"/>
  <c r="D189" i="11"/>
  <c r="D190" i="11"/>
  <c r="D166" i="11"/>
  <c r="D167" i="11"/>
  <c r="D168" i="11"/>
  <c r="D144" i="11"/>
  <c r="D145" i="11"/>
  <c r="D122" i="11"/>
  <c r="D123" i="11"/>
  <c r="D124" i="11"/>
  <c r="D101" i="11"/>
  <c r="D102" i="11"/>
  <c r="D103" i="11"/>
  <c r="D78" i="11"/>
  <c r="D79" i="11"/>
  <c r="D80" i="11"/>
  <c r="D57" i="11"/>
  <c r="D58" i="11"/>
  <c r="D35" i="11"/>
  <c r="D36" i="11"/>
  <c r="D11" i="11"/>
  <c r="D12" i="11"/>
  <c r="D13" i="11"/>
  <c r="D14" i="11"/>
  <c r="D15" i="11"/>
  <c r="D621" i="11"/>
  <c r="D622" i="11"/>
  <c r="D623" i="11"/>
  <c r="D624" i="11"/>
  <c r="D600" i="11"/>
  <c r="D601" i="11"/>
  <c r="D602" i="11"/>
  <c r="D603" i="11"/>
  <c r="D604" i="11"/>
  <c r="D580" i="11"/>
  <c r="D581" i="11"/>
  <c r="D582" i="11"/>
  <c r="D583" i="11"/>
  <c r="D558" i="11"/>
  <c r="D559" i="11"/>
  <c r="D560" i="11"/>
  <c r="D536" i="11"/>
  <c r="D537" i="11"/>
  <c r="D538" i="11"/>
  <c r="D539" i="11"/>
  <c r="D540" i="11"/>
  <c r="D514" i="11"/>
  <c r="D515" i="11"/>
  <c r="D516" i="11"/>
  <c r="D517" i="11"/>
  <c r="D518" i="11"/>
  <c r="D492" i="11"/>
  <c r="D493" i="11"/>
  <c r="D494" i="11"/>
  <c r="D495" i="11"/>
  <c r="D496" i="11"/>
  <c r="D470" i="11"/>
  <c r="D471" i="11"/>
  <c r="D472" i="11"/>
  <c r="D473" i="11"/>
  <c r="D474" i="11"/>
  <c r="D448" i="11"/>
  <c r="D449" i="11"/>
  <c r="D450" i="11"/>
  <c r="D451" i="11"/>
  <c r="D426" i="11"/>
  <c r="D427" i="11"/>
  <c r="D428" i="11"/>
  <c r="D429" i="11"/>
  <c r="D430" i="11"/>
  <c r="D405" i="11"/>
  <c r="D406" i="11"/>
  <c r="D407" i="11"/>
  <c r="D408" i="11"/>
  <c r="D382" i="11"/>
  <c r="D383" i="11"/>
  <c r="D384" i="11"/>
  <c r="D385" i="11"/>
  <c r="D386" i="11"/>
  <c r="D360" i="11"/>
  <c r="D361" i="11"/>
  <c r="D362" i="11"/>
  <c r="D363" i="11"/>
  <c r="D364" i="11"/>
  <c r="D339" i="11"/>
  <c r="D340" i="11"/>
  <c r="D341" i="11"/>
  <c r="D342" i="11"/>
  <c r="D318" i="11" l="1"/>
  <c r="D319" i="11"/>
  <c r="D320" i="11"/>
  <c r="D321" i="11"/>
  <c r="D317" i="11"/>
  <c r="D322" i="11"/>
  <c r="D296" i="11"/>
  <c r="D297" i="11"/>
  <c r="D298" i="11"/>
  <c r="D299" i="11"/>
  <c r="P14" i="10" l="1"/>
  <c r="D625" i="11"/>
  <c r="D620" i="11"/>
  <c r="D599" i="11"/>
  <c r="D579" i="11"/>
  <c r="D578" i="11"/>
  <c r="D561" i="11"/>
  <c r="D557" i="11"/>
  <c r="D556" i="11"/>
  <c r="D535" i="11"/>
  <c r="D513" i="11"/>
  <c r="D491" i="11"/>
  <c r="D469" i="11"/>
  <c r="D452" i="11"/>
  <c r="D447" i="11"/>
  <c r="D425" i="11"/>
  <c r="D404" i="11"/>
  <c r="D403" i="11"/>
  <c r="D381" i="11"/>
  <c r="D359" i="11"/>
  <c r="D343" i="11"/>
  <c r="D338" i="11"/>
  <c r="D300" i="11"/>
  <c r="D295" i="11"/>
  <c r="D278" i="11"/>
  <c r="D275" i="11"/>
  <c r="D274" i="11"/>
  <c r="D273" i="11"/>
  <c r="D256" i="11"/>
  <c r="D253" i="11"/>
  <c r="D252" i="11"/>
  <c r="D251" i="11"/>
  <c r="D234" i="11"/>
  <c r="D231" i="11"/>
  <c r="D230" i="11"/>
  <c r="D229" i="11"/>
  <c r="D212" i="11"/>
  <c r="D209" i="11"/>
  <c r="D208" i="11"/>
  <c r="D207" i="11"/>
  <c r="D187" i="11"/>
  <c r="D186" i="11"/>
  <c r="D185" i="11"/>
  <c r="D165" i="11"/>
  <c r="D164" i="11"/>
  <c r="D163" i="11"/>
  <c r="D146" i="11"/>
  <c r="D143" i="11"/>
  <c r="D142" i="11"/>
  <c r="D141" i="11"/>
  <c r="D121" i="11"/>
  <c r="D120" i="11"/>
  <c r="D119" i="11"/>
  <c r="D100" i="11"/>
  <c r="D99" i="11"/>
  <c r="D98" i="11"/>
  <c r="D81" i="11"/>
  <c r="D77" i="11"/>
  <c r="D76" i="11"/>
  <c r="D59" i="11"/>
  <c r="D56" i="11"/>
  <c r="D55" i="11"/>
  <c r="D54" i="11"/>
  <c r="D37" i="11"/>
  <c r="D34" i="11"/>
  <c r="D33" i="11"/>
  <c r="D32" i="11"/>
  <c r="K7" i="15" l="1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6" i="15"/>
  <c r="D10" i="11" l="1"/>
  <c r="P7" i="10" l="1"/>
  <c r="P8" i="10"/>
  <c r="P9" i="10"/>
  <c r="P10" i="10"/>
  <c r="P11" i="10"/>
  <c r="P12" i="10"/>
  <c r="P13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6" i="10"/>
  <c r="M9" i="5"/>
  <c r="AI24" i="5"/>
  <c r="N27" i="5"/>
  <c r="N9" i="5" l="1"/>
  <c r="G8" i="5"/>
  <c r="G11" i="5"/>
  <c r="G12" i="5"/>
  <c r="G13" i="5"/>
  <c r="G14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7" i="5"/>
  <c r="AJ24" i="5"/>
  <c r="AI8" i="5"/>
  <c r="AJ8" i="5" s="1"/>
  <c r="AI9" i="5"/>
  <c r="AJ9" i="5" s="1"/>
  <c r="AI10" i="5"/>
  <c r="AJ10" i="5" s="1"/>
  <c r="AI11" i="5"/>
  <c r="AJ11" i="5" s="1"/>
  <c r="AI12" i="5"/>
  <c r="AJ12" i="5" s="1"/>
  <c r="AI13" i="5"/>
  <c r="AJ13" i="5" s="1"/>
  <c r="AI14" i="5"/>
  <c r="AJ14" i="5" s="1"/>
  <c r="AI15" i="5"/>
  <c r="AJ15" i="5" s="1"/>
  <c r="AI16" i="5"/>
  <c r="AJ16" i="5" s="1"/>
  <c r="AI17" i="5"/>
  <c r="AJ17" i="5" s="1"/>
  <c r="AI18" i="5"/>
  <c r="AJ18" i="5" s="1"/>
  <c r="AI19" i="5"/>
  <c r="AJ19" i="5" s="1"/>
  <c r="AI20" i="5"/>
  <c r="AJ20" i="5" s="1"/>
  <c r="AI21" i="5"/>
  <c r="AJ21" i="5" s="1"/>
  <c r="AI22" i="5"/>
  <c r="AJ22" i="5" s="1"/>
  <c r="AI23" i="5"/>
  <c r="AJ23" i="5" s="1"/>
  <c r="AI25" i="5"/>
  <c r="AJ25" i="5" s="1"/>
  <c r="AI26" i="5"/>
  <c r="AJ26" i="5" s="1"/>
  <c r="AJ27" i="5"/>
  <c r="AI28" i="5"/>
  <c r="AJ28" i="5" s="1"/>
  <c r="AI29" i="5"/>
  <c r="AJ29" i="5" s="1"/>
  <c r="AI30" i="5"/>
  <c r="AJ30" i="5" s="1"/>
  <c r="AI31" i="5"/>
  <c r="AJ31" i="5" s="1"/>
  <c r="AI32" i="5"/>
  <c r="AJ32" i="5" s="1"/>
  <c r="AI33" i="5"/>
  <c r="AJ33" i="5" s="1"/>
  <c r="AI34" i="5"/>
  <c r="AJ34" i="5" s="1"/>
  <c r="AI35" i="5"/>
  <c r="AJ35" i="5" s="1"/>
  <c r="AI36" i="5"/>
  <c r="AJ36" i="5" s="1"/>
  <c r="AI7" i="5"/>
  <c r="AJ7" i="5" s="1"/>
  <c r="AA9" i="5"/>
  <c r="AB9" i="5" s="1"/>
  <c r="AA10" i="5"/>
  <c r="AB10" i="5" s="1"/>
  <c r="AA11" i="5"/>
  <c r="AB11" i="5" s="1"/>
  <c r="AA12" i="5"/>
  <c r="AB12" i="5" s="1"/>
  <c r="AA13" i="5"/>
  <c r="AB13" i="5" s="1"/>
  <c r="AA14" i="5"/>
  <c r="AB14" i="5" s="1"/>
  <c r="AA15" i="5"/>
  <c r="AB15" i="5" s="1"/>
  <c r="AA16" i="5"/>
  <c r="AB16" i="5" s="1"/>
  <c r="AA17" i="5"/>
  <c r="AB17" i="5" s="1"/>
  <c r="AA18" i="5"/>
  <c r="AB18" i="5" s="1"/>
  <c r="AA19" i="5"/>
  <c r="AB19" i="5" s="1"/>
  <c r="AA20" i="5"/>
  <c r="AB20" i="5" s="1"/>
  <c r="AA21" i="5"/>
  <c r="AB21" i="5" s="1"/>
  <c r="AA22" i="5"/>
  <c r="AB22" i="5" s="1"/>
  <c r="AA23" i="5"/>
  <c r="AB23" i="5" s="1"/>
  <c r="AA24" i="5"/>
  <c r="AB24" i="5" s="1"/>
  <c r="AA25" i="5"/>
  <c r="AB25" i="5" s="1"/>
  <c r="AA26" i="5"/>
  <c r="AB26" i="5" s="1"/>
  <c r="AA27" i="5"/>
  <c r="AB27" i="5" s="1"/>
  <c r="AA28" i="5"/>
  <c r="AB28" i="5" s="1"/>
  <c r="AA29" i="5"/>
  <c r="AB29" i="5" s="1"/>
  <c r="AA30" i="5"/>
  <c r="AB30" i="5" s="1"/>
  <c r="AA31" i="5"/>
  <c r="AB31" i="5" s="1"/>
  <c r="AA32" i="5"/>
  <c r="AB32" i="5" s="1"/>
  <c r="AA33" i="5"/>
  <c r="AB33" i="5" s="1"/>
  <c r="AA34" i="5"/>
  <c r="AB34" i="5" s="1"/>
  <c r="AA35" i="5"/>
  <c r="AB35" i="5" s="1"/>
  <c r="AA36" i="5"/>
  <c r="AB36" i="5" s="1"/>
  <c r="AA7" i="5"/>
  <c r="AB7" i="5" s="1"/>
  <c r="U8" i="5"/>
  <c r="V8" i="5" s="1"/>
  <c r="U11" i="5"/>
  <c r="V11" i="5" s="1"/>
  <c r="U12" i="5"/>
  <c r="V12" i="5" s="1"/>
  <c r="U13" i="5"/>
  <c r="V13" i="5" s="1"/>
  <c r="U14" i="5"/>
  <c r="V14" i="5" s="1"/>
  <c r="U15" i="5"/>
  <c r="V15" i="5" s="1"/>
  <c r="U16" i="5"/>
  <c r="V16" i="5" s="1"/>
  <c r="U17" i="5"/>
  <c r="V17" i="5" s="1"/>
  <c r="U18" i="5"/>
  <c r="V18" i="5" s="1"/>
  <c r="U19" i="5"/>
  <c r="V19" i="5" s="1"/>
  <c r="U20" i="5"/>
  <c r="V20" i="5" s="1"/>
  <c r="U21" i="5"/>
  <c r="V21" i="5" s="1"/>
  <c r="U22" i="5"/>
  <c r="V22" i="5" s="1"/>
  <c r="U23" i="5"/>
  <c r="V23" i="5" s="1"/>
  <c r="U24" i="5"/>
  <c r="V24" i="5" s="1"/>
  <c r="U25" i="5"/>
  <c r="V25" i="5" s="1"/>
  <c r="U26" i="5"/>
  <c r="U27" i="5"/>
  <c r="V27" i="5" s="1"/>
  <c r="U28" i="5"/>
  <c r="V28" i="5" s="1"/>
  <c r="U29" i="5"/>
  <c r="V29" i="5" s="1"/>
  <c r="U30" i="5"/>
  <c r="V30" i="5" s="1"/>
  <c r="U31" i="5"/>
  <c r="V31" i="5" s="1"/>
  <c r="U32" i="5"/>
  <c r="V32" i="5" s="1"/>
  <c r="U33" i="5"/>
  <c r="V33" i="5" s="1"/>
  <c r="U34" i="5"/>
  <c r="V34" i="5" s="1"/>
  <c r="U35" i="5"/>
  <c r="V35" i="5" s="1"/>
  <c r="U36" i="5"/>
  <c r="V36" i="5" s="1"/>
  <c r="U7" i="5"/>
  <c r="V7" i="5" s="1"/>
  <c r="M8" i="5"/>
  <c r="N8" i="5" s="1"/>
  <c r="M10" i="5"/>
  <c r="M11" i="5"/>
  <c r="N11" i="5" s="1"/>
  <c r="M12" i="5"/>
  <c r="N12" i="5" s="1"/>
  <c r="M13" i="5"/>
  <c r="N13" i="5" s="1"/>
  <c r="M14" i="5"/>
  <c r="N14" i="5" s="1"/>
  <c r="M15" i="5"/>
  <c r="M16" i="5"/>
  <c r="N16" i="5" s="1"/>
  <c r="M17" i="5"/>
  <c r="N17" i="5" s="1"/>
  <c r="M18" i="5"/>
  <c r="N18" i="5" s="1"/>
  <c r="M19" i="5"/>
  <c r="N19" i="5" s="1"/>
  <c r="M20" i="5"/>
  <c r="N20" i="5" s="1"/>
  <c r="M21" i="5"/>
  <c r="N21" i="5" s="1"/>
  <c r="M22" i="5"/>
  <c r="N22" i="5" s="1"/>
  <c r="M23" i="5"/>
  <c r="N23" i="5" s="1"/>
  <c r="M24" i="5"/>
  <c r="N24" i="5" s="1"/>
  <c r="M25" i="5"/>
  <c r="N25" i="5" s="1"/>
  <c r="M26" i="5"/>
  <c r="N26" i="5" s="1"/>
  <c r="M28" i="5"/>
  <c r="N28" i="5" s="1"/>
  <c r="M29" i="5"/>
  <c r="N29" i="5" s="1"/>
  <c r="M30" i="5"/>
  <c r="N30" i="5" s="1"/>
  <c r="M31" i="5"/>
  <c r="N31" i="5" s="1"/>
  <c r="M32" i="5"/>
  <c r="N32" i="5" s="1"/>
  <c r="M33" i="5"/>
  <c r="N33" i="5" s="1"/>
  <c r="M34" i="5"/>
  <c r="N34" i="5" s="1"/>
  <c r="M35" i="5"/>
  <c r="N35" i="5" s="1"/>
  <c r="M36" i="5"/>
  <c r="N36" i="5" s="1"/>
  <c r="M7" i="5"/>
  <c r="N7" i="5" s="1"/>
  <c r="AO36" i="5" l="1"/>
  <c r="AO32" i="5"/>
  <c r="AP32" i="5" s="1"/>
  <c r="AO28" i="5"/>
  <c r="AP28" i="5" s="1"/>
  <c r="AO24" i="5"/>
  <c r="AP24" i="5" s="1"/>
  <c r="AO20" i="5"/>
  <c r="AP20" i="5" s="1"/>
  <c r="AO16" i="5"/>
  <c r="AP16" i="5" s="1"/>
  <c r="AO11" i="5"/>
  <c r="AP11" i="5" s="1"/>
  <c r="N15" i="5"/>
  <c r="AO15" i="5"/>
  <c r="AP15" i="5" s="1"/>
  <c r="AO35" i="5"/>
  <c r="AP35" i="5" s="1"/>
  <c r="H31" i="5"/>
  <c r="AO31" i="5"/>
  <c r="AP31" i="5" s="1"/>
  <c r="AO27" i="5"/>
  <c r="AP27" i="5" s="1"/>
  <c r="AO23" i="5"/>
  <c r="AP23" i="5" s="1"/>
  <c r="AO19" i="5"/>
  <c r="AP19" i="5" s="1"/>
  <c r="H14" i="5"/>
  <c r="AO14" i="5"/>
  <c r="AP14" i="5" s="1"/>
  <c r="AO8" i="5"/>
  <c r="AP8" i="5" s="1"/>
  <c r="N10" i="5"/>
  <c r="AO10" i="5"/>
  <c r="AP10" i="5" s="1"/>
  <c r="AO34" i="5"/>
  <c r="AP34" i="5" s="1"/>
  <c r="AO30" i="5"/>
  <c r="AP30" i="5" s="1"/>
  <c r="AO26" i="5"/>
  <c r="AP26" i="5" s="1"/>
  <c r="AO22" i="5"/>
  <c r="AP22" i="5" s="1"/>
  <c r="AO18" i="5"/>
  <c r="AP18" i="5" s="1"/>
  <c r="H13" i="5"/>
  <c r="AO13" i="5"/>
  <c r="AP13" i="5" s="1"/>
  <c r="AO9" i="5"/>
  <c r="AP9" i="5" s="1"/>
  <c r="H7" i="5"/>
  <c r="AO7" i="5"/>
  <c r="AP7" i="5" s="1"/>
  <c r="AO33" i="5"/>
  <c r="AP33" i="5" s="1"/>
  <c r="AO29" i="5"/>
  <c r="AP29" i="5" s="1"/>
  <c r="AO25" i="5"/>
  <c r="AP25" i="5" s="1"/>
  <c r="AO21" i="5"/>
  <c r="AP21" i="5" s="1"/>
  <c r="AO17" i="5"/>
  <c r="AP17" i="5" s="1"/>
  <c r="AO12" i="5"/>
  <c r="AP12" i="5" s="1"/>
  <c r="H35" i="5"/>
  <c r="H26" i="5"/>
  <c r="H18" i="5"/>
  <c r="H19" i="5"/>
  <c r="H21" i="5"/>
  <c r="H17" i="5"/>
  <c r="H11" i="5"/>
  <c r="H23" i="5"/>
  <c r="H36" i="5"/>
  <c r="H32" i="5"/>
  <c r="H28" i="5"/>
  <c r="H24" i="5"/>
  <c r="H20" i="5"/>
  <c r="H16" i="5"/>
  <c r="H12" i="5"/>
  <c r="H8" i="5"/>
  <c r="H30" i="5"/>
  <c r="H22" i="5"/>
  <c r="H34" i="5"/>
  <c r="H25" i="5"/>
  <c r="H33" i="5"/>
  <c r="V26" i="5"/>
  <c r="H29" i="5"/>
  <c r="H27" i="5"/>
  <c r="AQ9" i="5" l="1"/>
  <c r="AQ11" i="5"/>
  <c r="AQ13" i="5"/>
  <c r="AQ15" i="5"/>
  <c r="AQ17" i="5"/>
  <c r="AQ19" i="5"/>
  <c r="AQ21" i="5"/>
  <c r="AQ23" i="5"/>
  <c r="AQ25" i="5"/>
  <c r="AQ27" i="5"/>
  <c r="AQ29" i="5"/>
  <c r="AQ31" i="5"/>
  <c r="AQ33" i="5"/>
  <c r="AQ35" i="5"/>
  <c r="AQ8" i="5"/>
  <c r="AQ10" i="5"/>
  <c r="AQ12" i="5"/>
  <c r="AQ14" i="5"/>
  <c r="AQ16" i="5"/>
  <c r="AQ18" i="5"/>
  <c r="AQ20" i="5"/>
  <c r="AQ22" i="5"/>
  <c r="AQ24" i="5"/>
  <c r="AQ26" i="5"/>
  <c r="AQ28" i="5"/>
  <c r="AQ30" i="5"/>
  <c r="AQ32" i="5"/>
  <c r="AQ34" i="5"/>
  <c r="AP36" i="5"/>
  <c r="AQ36" i="5" s="1"/>
  <c r="AQ7" i="5"/>
</calcChain>
</file>

<file path=xl/sharedStrings.xml><?xml version="1.0" encoding="utf-8"?>
<sst xmlns="http://schemas.openxmlformats.org/spreadsheetml/2006/main" count="11045" uniqueCount="721">
  <si>
    <t>KC GURUKUL PUBLIC SCHOOL</t>
  </si>
  <si>
    <t>CBSE AFFILIATED                     AFFILIATION NO : 730056</t>
  </si>
  <si>
    <t>OPP. BSF CAMPUS JAMMU</t>
  </si>
  <si>
    <t>CLASS :</t>
  </si>
  <si>
    <t>NAME</t>
  </si>
  <si>
    <t>ADM.NO</t>
  </si>
  <si>
    <t>SCHOLASTIC AREA</t>
  </si>
  <si>
    <t>TERM I</t>
  </si>
  <si>
    <t>S.NO</t>
  </si>
  <si>
    <t>SUBJECTS</t>
  </si>
  <si>
    <t>TOTAL</t>
  </si>
  <si>
    <t>ENGLISH</t>
  </si>
  <si>
    <t>HINDI</t>
  </si>
  <si>
    <t>MATHS</t>
  </si>
  <si>
    <t>COMP.Sc</t>
  </si>
  <si>
    <t xml:space="preserve">PERCENTAGE </t>
  </si>
  <si>
    <t>%AGE</t>
  </si>
  <si>
    <t>PRINCIPAL SIGN</t>
  </si>
  <si>
    <t>MOTHER'S NAME:</t>
  </si>
  <si>
    <t>S.No.</t>
  </si>
  <si>
    <t>GRADE</t>
  </si>
  <si>
    <t>GK</t>
  </si>
  <si>
    <t>M.SC</t>
  </si>
  <si>
    <t>SCIENCE</t>
  </si>
  <si>
    <t xml:space="preserve">ROLL NO:                                     </t>
  </si>
  <si>
    <t>S.SCIENCE</t>
  </si>
  <si>
    <t>PA I                                (10)</t>
  </si>
  <si>
    <t>ACTIVITY                  (5)</t>
  </si>
  <si>
    <t>TERM I                               (80)</t>
  </si>
  <si>
    <t>TOTAL   (100)</t>
  </si>
  <si>
    <t>FATHER'S NAME</t>
  </si>
  <si>
    <t>CLASS TEACHER SIGNATURE</t>
  </si>
  <si>
    <t>S.E                      (5)</t>
  </si>
  <si>
    <t>GR</t>
  </si>
  <si>
    <t>GRAND TOTAL</t>
  </si>
  <si>
    <t>OVERALL GRADE</t>
  </si>
  <si>
    <t>SOCIAL SCIENCE</t>
  </si>
  <si>
    <t>COMPUTER SCIENCE</t>
  </si>
  <si>
    <t>GK                  40</t>
  </si>
  <si>
    <t>M.SC    40</t>
  </si>
  <si>
    <t>U/S             40</t>
  </si>
  <si>
    <t>Name</t>
  </si>
  <si>
    <t>R.NO</t>
  </si>
  <si>
    <t>K.C. Gurukul Public School, Jammu</t>
  </si>
  <si>
    <t>S. No.</t>
  </si>
  <si>
    <t>English (20)</t>
  </si>
  <si>
    <t>Hindi (20)</t>
  </si>
  <si>
    <t>Maths (20)</t>
  </si>
  <si>
    <t>Science(20)</t>
  </si>
  <si>
    <t>S.st (20)</t>
  </si>
  <si>
    <t>Comp. (20)</t>
  </si>
  <si>
    <t>PH.NO. 0191-2501509                                                E-Mail ID: Kcgurukuljmu@gmail.com</t>
  </si>
  <si>
    <t>MARKS(20)</t>
  </si>
  <si>
    <t>PRINCIPAL</t>
  </si>
  <si>
    <t>PERCENTAGE</t>
  </si>
  <si>
    <t>HY</t>
  </si>
  <si>
    <t>FINAL</t>
  </si>
  <si>
    <t>G.K</t>
  </si>
  <si>
    <t>S.E</t>
  </si>
  <si>
    <t>N.B</t>
  </si>
  <si>
    <t xml:space="preserve">CLASS TR. </t>
  </si>
  <si>
    <t>REPORT CARD FOR PA I</t>
  </si>
  <si>
    <t>REPORT CARD FOR TERM I (2022-23)</t>
  </si>
  <si>
    <t xml:space="preserve">DATE:  </t>
  </si>
  <si>
    <t>FINAL RESULT-(2022-2023)</t>
  </si>
  <si>
    <t>PA  I-(2023-2024)</t>
  </si>
  <si>
    <t xml:space="preserve">                              SESSION 2023-2024</t>
  </si>
  <si>
    <t>SESSION 2023-2024</t>
  </si>
  <si>
    <t>VII A</t>
  </si>
  <si>
    <t>AARADHYA</t>
  </si>
  <si>
    <t>AARAV  MAHAJAN</t>
  </si>
  <si>
    <t>AARAV  VASHISHT</t>
  </si>
  <si>
    <t>ADHYAN KERNI</t>
  </si>
  <si>
    <t>ALISHA ANGRAL</t>
  </si>
  <si>
    <t>ANANYA SHARMA</t>
  </si>
  <si>
    <t>ANGEL RAWAL</t>
  </si>
  <si>
    <t>ANGEL SANOTRA</t>
  </si>
  <si>
    <t>ARYA TALWAR</t>
  </si>
  <si>
    <t>DIVYANSHVIR</t>
  </si>
  <si>
    <t>HUMANSHI</t>
  </si>
  <si>
    <t>JASMEEN MANHAS</t>
  </si>
  <si>
    <t>JEEVIKA BHAT</t>
  </si>
  <si>
    <t>KARTIK KHAJURIA</t>
  </si>
  <si>
    <t>KARTIK SINGH</t>
  </si>
  <si>
    <t>KAVISH ARYA</t>
  </si>
  <si>
    <t>PARAS KASHYAP</t>
  </si>
  <si>
    <t>PRISHA DUTTA</t>
  </si>
  <si>
    <t>SAANVI SUNIL</t>
  </si>
  <si>
    <t>SAIESH BHAT</t>
  </si>
  <si>
    <t>SAMIKSHA SABHARWAL</t>
  </si>
  <si>
    <t>SARTHIK KERNI</t>
  </si>
  <si>
    <t>SEHAJVEER SINGH</t>
  </si>
  <si>
    <t>SHIVANJALI</t>
  </si>
  <si>
    <t>SUNAKSH</t>
  </si>
  <si>
    <t>TUSHTI MAHAJAN</t>
  </si>
  <si>
    <t>VANSHIKA DOGRA</t>
  </si>
  <si>
    <t>VIRAJ</t>
  </si>
  <si>
    <t>VIVANSH SINGH</t>
  </si>
  <si>
    <t>AARAV MAHAJAN</t>
  </si>
  <si>
    <t>AARAV VASHISHT</t>
  </si>
  <si>
    <t>ANANYA</t>
  </si>
  <si>
    <t>JASMEEN</t>
  </si>
  <si>
    <t>JEEVIKA</t>
  </si>
  <si>
    <t>PARAS</t>
  </si>
  <si>
    <t>PRISHA</t>
  </si>
  <si>
    <t>SAMIKSHA</t>
  </si>
  <si>
    <t>SEHEJVEER SINGH</t>
  </si>
  <si>
    <t>TUSHTI</t>
  </si>
  <si>
    <t>VANSHIKA</t>
  </si>
  <si>
    <t xml:space="preserve">      Class-    VII A</t>
  </si>
  <si>
    <t>CLASS TR.   ANKITA SONI</t>
  </si>
  <si>
    <t xml:space="preserve">CLASS : </t>
  </si>
  <si>
    <t xml:space="preserve">CLASS TEACHER NAME : </t>
  </si>
  <si>
    <t xml:space="preserve">NAME </t>
  </si>
  <si>
    <t xml:space="preserve">MOTHER'S NAME </t>
  </si>
  <si>
    <t xml:space="preserve">OCCUPATION </t>
  </si>
  <si>
    <t>DATE OF BIRTH</t>
  </si>
  <si>
    <t>ADDRESS</t>
  </si>
  <si>
    <t>Aarav Mahajan</t>
  </si>
  <si>
    <t>Priya Gupta</t>
  </si>
  <si>
    <t>House wife</t>
  </si>
  <si>
    <t>Govt. employee</t>
  </si>
  <si>
    <t>10/12/2011</t>
  </si>
  <si>
    <t>Rohmetra NiwasH.no-20 Naseeb Nagar Janipur Jammu</t>
  </si>
  <si>
    <t>Aarav Vashisht</t>
  </si>
  <si>
    <t>Minakshi Sharma</t>
  </si>
  <si>
    <t>teacher</t>
  </si>
  <si>
    <t>Sachin Sharma</t>
  </si>
  <si>
    <t>business man</t>
  </si>
  <si>
    <t>07/08/2011</t>
  </si>
  <si>
    <t>45 B, jain bazar,parsu ram hankim lane,near vardhman jewellers jmu</t>
  </si>
  <si>
    <t>Alisha Angral</t>
  </si>
  <si>
    <t>Neeru</t>
  </si>
  <si>
    <t>Satpal Angral</t>
  </si>
  <si>
    <t>25/01/2011</t>
  </si>
  <si>
    <t>H No-39, Lane no. 1 Roop Nagar Enclave</t>
  </si>
  <si>
    <t>Ananya sharma</t>
  </si>
  <si>
    <t>Rekha Gupta</t>
  </si>
  <si>
    <t>govt employee</t>
  </si>
  <si>
    <t>Varinder sharma</t>
  </si>
  <si>
    <t>04/11/2011</t>
  </si>
  <si>
    <t>Tawi Enclave, nandni Near SOS School Camp road talab tillo jammu</t>
  </si>
  <si>
    <t>Angel Rawal</t>
  </si>
  <si>
    <t>Amrita Koul</t>
  </si>
  <si>
    <t>Arun Rawal</t>
  </si>
  <si>
    <t>pvt employee</t>
  </si>
  <si>
    <t>17/07/2011</t>
  </si>
  <si>
    <t>HNo. 8 Lane No. 1A Sai ViharAnand Nagar Bohri</t>
  </si>
  <si>
    <t>Angel Sanotra</t>
  </si>
  <si>
    <t>Annie Sanotra</t>
  </si>
  <si>
    <t>Anil Sanotra</t>
  </si>
  <si>
    <t>21/08/2011</t>
  </si>
  <si>
    <t>HNo. 91 sector 2 Upper Roop nagar</t>
  </si>
  <si>
    <t>Arya Talwar</t>
  </si>
  <si>
    <t>Ruchika Verma</t>
  </si>
  <si>
    <t>Dr. Sanjeev Verma</t>
  </si>
  <si>
    <t>05/07/2011</t>
  </si>
  <si>
    <t>H No. 579 , Subash Nagar Jammu</t>
  </si>
  <si>
    <t>Divyanshvir Singh Manhas</t>
  </si>
  <si>
    <t>Mannu Singh</t>
  </si>
  <si>
    <t>Kulbir Singh</t>
  </si>
  <si>
    <t>03/10/2011</t>
  </si>
  <si>
    <t>Patoli Brahmana Near Govt. Primary SchoolP/O Muthi , Jammu</t>
  </si>
  <si>
    <t>Humanshi Vaid</t>
  </si>
  <si>
    <t>Meenakshi Vaid</t>
  </si>
  <si>
    <t>Ajay Vaid</t>
  </si>
  <si>
    <t>15/03/2011</t>
  </si>
  <si>
    <t xml:space="preserve">H.NO.101-102 BAKSHI NAGAR ROULKI JAMMU </t>
  </si>
  <si>
    <t>Jasmeen Manhas</t>
  </si>
  <si>
    <t>Geetika Manhas</t>
  </si>
  <si>
    <t>Vikram Manhas</t>
  </si>
  <si>
    <t>Tour operator</t>
  </si>
  <si>
    <t>15/02/2011</t>
  </si>
  <si>
    <t>B-44 Bharat Nagar Talab Tillo Jammu</t>
  </si>
  <si>
    <t>Jeevika Bhat</t>
  </si>
  <si>
    <t>Dimple Bhat</t>
  </si>
  <si>
    <t>Vinod Kumar Bhat</t>
  </si>
  <si>
    <t>28/08/2010</t>
  </si>
  <si>
    <t>H.No. 491 Suraksha vihar Paloura Top Jammu</t>
  </si>
  <si>
    <t>Kartik Khajuria</t>
  </si>
  <si>
    <t>Vimal Khajuria</t>
  </si>
  <si>
    <t>Ajay Khajuria</t>
  </si>
  <si>
    <t>28/08/2011</t>
  </si>
  <si>
    <t xml:space="preserve">  H.NO. 101Lane No. 1 Pragati Nagar Upper Barnai Jammu</t>
  </si>
  <si>
    <t>Kartik Singh</t>
  </si>
  <si>
    <t>Kavita Kumari</t>
  </si>
  <si>
    <t>Ramesh Singh</t>
  </si>
  <si>
    <t>19/03/2011</t>
  </si>
  <si>
    <t>Dina Nagar Upper Barnai Near Convent School</t>
  </si>
  <si>
    <t>Kavish Arya</t>
  </si>
  <si>
    <t>Dr. Arti Arya</t>
  </si>
  <si>
    <t>Medical officer</t>
  </si>
  <si>
    <t>Dr. Sandeep Arya</t>
  </si>
  <si>
    <t>Assistant prof</t>
  </si>
  <si>
    <t>13/09/2010</t>
  </si>
  <si>
    <t>44-B Indira Colony Camp Road Talab Tillo Jammu</t>
  </si>
  <si>
    <t>Paras Kashyap</t>
  </si>
  <si>
    <t>Neha Dogra</t>
  </si>
  <si>
    <t>Rohit Dogra</t>
  </si>
  <si>
    <t>06/03/2011</t>
  </si>
  <si>
    <t xml:space="preserve">H No.354, Lane No. 3 Canal Road Shakti Nagar </t>
  </si>
  <si>
    <t>Prisha Dutta</t>
  </si>
  <si>
    <t>Richa Dutta</t>
  </si>
  <si>
    <t>Pawan Dutta</t>
  </si>
  <si>
    <t>15/05/2011</t>
  </si>
  <si>
    <t xml:space="preserve">  block C   phase2 Muthi camp near sai baba mandir </t>
  </si>
  <si>
    <t>Saanvi Sunil</t>
  </si>
  <si>
    <t>Shivani Pandita</t>
  </si>
  <si>
    <t>Sunil Kumar Dogra</t>
  </si>
  <si>
    <t>25/07/2011</t>
  </si>
  <si>
    <t>Royal Apartments Hazuri Bagh, Talab Tillo Jammu Flat no-306</t>
  </si>
  <si>
    <t>Saiesh Bhat</t>
  </si>
  <si>
    <t>Jyoti Bhat</t>
  </si>
  <si>
    <t>Saroop Krishan Bhat</t>
  </si>
  <si>
    <t>23/06/2012</t>
  </si>
  <si>
    <t>H.NO.12 Lane No. 24, Rajpura Mangotrian Jammu</t>
  </si>
  <si>
    <t>Sarthik Kerni</t>
  </si>
  <si>
    <t>Shallu Sharma</t>
  </si>
  <si>
    <t>Parvesh Sharma</t>
  </si>
  <si>
    <t>23/03/2011</t>
  </si>
  <si>
    <t>H.no. 55 Main Stop Janipur Jammu</t>
  </si>
  <si>
    <t>Sehajveer Singh</t>
  </si>
  <si>
    <t>Gurnam Kour</t>
  </si>
  <si>
    <t>business</t>
  </si>
  <si>
    <t>Sarvan Singh</t>
  </si>
  <si>
    <t>23/08/2011</t>
  </si>
  <si>
    <t xml:space="preserve"> R/O Purkhoo Garhi P/O DOMANA          TEH-BHALWAL DISTT JAMMU  </t>
  </si>
  <si>
    <t>Shivanjali Sharma</t>
  </si>
  <si>
    <t>Rajani Kumari</t>
  </si>
  <si>
    <t>Teacher</t>
  </si>
  <si>
    <t>Bodh Raj</t>
  </si>
  <si>
    <t>15/01/2012</t>
  </si>
  <si>
    <t>Chandan Vihar Muthi Camp, Jammu</t>
  </si>
  <si>
    <t>Sunaksh Sharma</t>
  </si>
  <si>
    <t>Sudha Sharma</t>
  </si>
  <si>
    <t>Sudesh Sharma</t>
  </si>
  <si>
    <t>10/07/2011</t>
  </si>
  <si>
    <t>Patoli Brahmana, Jammu</t>
  </si>
  <si>
    <t>Tushti Mahajan</t>
  </si>
  <si>
    <t>Mani Vig</t>
  </si>
  <si>
    <t>Sahbi Mahajan</t>
  </si>
  <si>
    <t>03/0/2011</t>
  </si>
  <si>
    <t>H NO. 69 Lane No- 7 Jawahar Nagar New Plot, Jmamu</t>
  </si>
  <si>
    <t>Vanshika Dogra</t>
  </si>
  <si>
    <t>Suman Kumari</t>
  </si>
  <si>
    <t>Akhil Kumar</t>
  </si>
  <si>
    <t>12/11/2010</t>
  </si>
  <si>
    <t>Poonch Lines, Udaywala Muthi Camp, Jammu</t>
  </si>
  <si>
    <t>Viraj Verma</t>
  </si>
  <si>
    <t>Shallu Rani</t>
  </si>
  <si>
    <t>Rakesh Kumar</t>
  </si>
  <si>
    <t>20/07/2011</t>
  </si>
  <si>
    <t>H NO. 3 Krishna Nagar Jammu</t>
  </si>
  <si>
    <t>Vivansh Singh</t>
  </si>
  <si>
    <t>Anju Jamwal</t>
  </si>
  <si>
    <t xml:space="preserve">Navjeet Singh </t>
  </si>
  <si>
    <t>07/09/2011</t>
  </si>
  <si>
    <t>79, Chand Nagar Jammu</t>
  </si>
  <si>
    <t>Samiksha Sabharwal</t>
  </si>
  <si>
    <t>Sonia Sabharwal</t>
  </si>
  <si>
    <t>Ankur Sabharwal</t>
  </si>
  <si>
    <t>14/11/2011</t>
  </si>
  <si>
    <t>House No 21 Housing Colony Main stop Janipur</t>
  </si>
  <si>
    <t>Adhyan Kerni</t>
  </si>
  <si>
    <t>Roohi magotra</t>
  </si>
  <si>
    <t>Pvt. Teacher</t>
  </si>
  <si>
    <t>Kanav kerni</t>
  </si>
  <si>
    <t>19/5/2011</t>
  </si>
  <si>
    <t>34 suraksha vihar top paloura jammu</t>
  </si>
  <si>
    <t>Dr. Pankaj Gupta</t>
  </si>
  <si>
    <t xml:space="preserve">    ANKITA SONI</t>
  </si>
  <si>
    <t>DATE : 7-05-23</t>
  </si>
  <si>
    <t xml:space="preserve">ROLL NO : 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</si>
  <si>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</si>
  <si>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</si>
  <si>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</si>
  <si>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</si>
  <si>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</si>
  <si>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PART - II (B) : HEALTH &amp; PHYSICAL EDUCATION ( to be assessed on a 3 point scale)</t>
  </si>
  <si>
    <t>GAMES</t>
  </si>
  <si>
    <t>HEALTH &amp; FITNESS</t>
  </si>
  <si>
    <t>DANCE</t>
  </si>
  <si>
    <t>MUSIC</t>
  </si>
  <si>
    <t>PART - III : DISCIPLINE  ( to be assessed on a 3 point scale)</t>
  </si>
  <si>
    <t>ATTENDANCE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</si>
  <si>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</si>
  <si>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</si>
  <si>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</si>
  <si>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</si>
  <si>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</si>
  <si>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</si>
  <si>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</si>
  <si>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</si>
  <si>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</si>
  <si>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A</t>
  </si>
  <si>
    <t>81-90</t>
  </si>
  <si>
    <t>A2</t>
  </si>
  <si>
    <t>41-50</t>
  </si>
  <si>
    <t>C2</t>
  </si>
  <si>
    <t>B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</si>
  <si>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</si>
  <si>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</si>
  <si>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</si>
  <si>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</si>
  <si>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</si>
  <si>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</si>
  <si>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</si>
  <si>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</si>
  <si>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</si>
  <si>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 xml:space="preserve">                        PH.NO.   6005510660                                   E-Mail ID : kcgurukuljmu@gmail.com</t>
  </si>
  <si>
    <t>1098</t>
  </si>
  <si>
    <t>PRIYA GUPTA</t>
  </si>
  <si>
    <t>DR PUNKAJ GUPTA</t>
  </si>
  <si>
    <t>S.E                 (5)</t>
  </si>
  <si>
    <t>ACT                  (5)</t>
  </si>
  <si>
    <t>URDU/  SANSKRIT</t>
  </si>
  <si>
    <t>CLASS TEACHER'S REMARKS:               Very good performance</t>
  </si>
  <si>
    <t>1048</t>
  </si>
  <si>
    <t>MINAKASHI SHARMA</t>
  </si>
  <si>
    <t>SACHIN SHARMA</t>
  </si>
  <si>
    <t xml:space="preserve">CLASS TEACHER'S REMARKS:           NEEDS TO WORK HARD    </t>
  </si>
  <si>
    <t>1071</t>
  </si>
  <si>
    <t>NEERU</t>
  </si>
  <si>
    <t>SATPAL ANGRAL</t>
  </si>
  <si>
    <t>CLASS TEACHER'S REMARKS:               EXCELLENT PERFORMANCE</t>
  </si>
  <si>
    <t>981</t>
  </si>
  <si>
    <t>REKHA GUPTA</t>
  </si>
  <si>
    <t>VARINDER SHARMA</t>
  </si>
  <si>
    <t>CLASS TEACHER'S REMARKS:               GOOD PERFORMANCE</t>
  </si>
  <si>
    <t>ANGEL RAWEL</t>
  </si>
  <si>
    <t xml:space="preserve">CLASS TEACHER'S REMARKS:      VERY GOOD PERFORMANCE         </t>
  </si>
  <si>
    <t xml:space="preserve">CLASS TEACHER'S REMARKS:   EXCELLENT PERFORMANCE            </t>
  </si>
  <si>
    <t xml:space="preserve">CLASS TEACHER'S REMARKS:     HARD WORK IS THE KEY TO SUCESS          </t>
  </si>
  <si>
    <t xml:space="preserve">CLASS TEACHER'S REMARKS:   HARD WORK IS THE KEY TO SUCCESS            </t>
  </si>
  <si>
    <t xml:space="preserve">CLASS TEACHER'S REMARKS:          GOOD PERFORMANCE     </t>
  </si>
  <si>
    <t xml:space="preserve">CLASS TEACHER'S REMARKS:           NEEDS TO WORK VERY HARD    </t>
  </si>
  <si>
    <t xml:space="preserve">CLASS TEACHER'S REMARKS:       NEEDS TO WORK VERY HARD        </t>
  </si>
  <si>
    <t xml:space="preserve">CLASS TEACHER'S REMARKS:    VERY GOOD PERFORMANCE           </t>
  </si>
  <si>
    <t xml:space="preserve">CLASS TEACHER'S REMARKS:   GOOD PERFORMANCE            </t>
  </si>
  <si>
    <t xml:space="preserve">CLASS TEACHER'S REMARKS:      GOOD PERFORMANCE         </t>
  </si>
  <si>
    <t xml:space="preserve">CLASS TEACHER'S REMARKS:    HARD WORK IS THE KEY TO SUCCESS           </t>
  </si>
  <si>
    <t>SEHAJVEER</t>
  </si>
  <si>
    <t xml:space="preserve">CLASS TEACHER'S REMARKS:       GOOD PERFORMANCE        </t>
  </si>
  <si>
    <t>SHIVANJALI SHARMA</t>
  </si>
  <si>
    <t xml:space="preserve">CLASS TEACHER'S REMARKS:        GOOD PERFORMANCE       </t>
  </si>
  <si>
    <t xml:space="preserve">SUNAKSH SHARMA </t>
  </si>
  <si>
    <t xml:space="preserve">CLASS TEACHER'S REMARKS:        GOOD PERFORMANCE      </t>
  </si>
  <si>
    <t xml:space="preserve">CLASS TEACHER'S REMARKS:  HARD WORK IS THE KEY TO SUCCESS            </t>
  </si>
  <si>
    <t>VIVANSH</t>
  </si>
  <si>
    <t xml:space="preserve">CLASS TEACHER'S REMARKS:  HARD WORK IS THE KEY TO SUCCESS             </t>
  </si>
  <si>
    <t>AA</t>
  </si>
  <si>
    <t>TERM I                               (50)</t>
  </si>
  <si>
    <t>ab</t>
  </si>
  <si>
    <t>AB</t>
  </si>
  <si>
    <t>computer</t>
  </si>
  <si>
    <t>CLASS : VII A</t>
  </si>
  <si>
    <t>English (80)</t>
  </si>
  <si>
    <t>computer(50)</t>
  </si>
  <si>
    <t>S.st (80)</t>
  </si>
  <si>
    <t>Science(80)</t>
  </si>
  <si>
    <t>Hindi (80)</t>
  </si>
  <si>
    <t>MATH(80)</t>
  </si>
  <si>
    <t xml:space="preserve"> ROOHI MAGOTRA</t>
  </si>
  <si>
    <t>KANAV KERNI</t>
  </si>
  <si>
    <t xml:space="preserve">CLASS TEACHER'S REMARKS:  GOOD PERFORMANCE             </t>
  </si>
  <si>
    <t xml:space="preserve">CLASS TEACHER'S REMARKS: VERY GOOD PERFORMANCE       </t>
  </si>
  <si>
    <t>CLASS TEACHER'S REMARKS:   GOOD PERFORMANCE</t>
  </si>
  <si>
    <t>CLASS TEACHER'S REMARKS:  HARD WORK IS THE KEY TO SUCCESS</t>
  </si>
  <si>
    <t>GK(50)</t>
  </si>
  <si>
    <t>M.SC(50)</t>
  </si>
  <si>
    <t>U/S(50)</t>
  </si>
  <si>
    <t>CLASS :     VII  A</t>
  </si>
  <si>
    <t>PL-1492</t>
  </si>
  <si>
    <t>ROMESH CHANDER SHARMA</t>
  </si>
  <si>
    <t>POOJA SHARMA</t>
  </si>
  <si>
    <t>PA -II     (2023-2024)</t>
  </si>
  <si>
    <t>REPORT CARD FOR PA II</t>
  </si>
  <si>
    <t>DATE : 2-01-24</t>
  </si>
  <si>
    <t xml:space="preserve"> KC GURUKUL PUBLIC SCHOOL</t>
  </si>
  <si>
    <t>RESULT STATEMENT OF ANNUAL EXAMINATION[2023-2024]</t>
  </si>
  <si>
    <t xml:space="preserve">TEACHER'S NAME : </t>
  </si>
  <si>
    <t>ROLL NO</t>
  </si>
  <si>
    <t>NAME OF STUDENT</t>
  </si>
  <si>
    <t>M.SC.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</si>
  <si>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</si>
  <si>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</si>
  <si>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</si>
  <si>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</si>
  <si>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</si>
  <si>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</si>
  <si>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</si>
  <si>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ANKITA SONI</t>
  </si>
  <si>
    <t>VIIA</t>
  </si>
  <si>
    <t>TEACHER'S NAME : ANKITA SONI</t>
  </si>
  <si>
    <t>URDU/SANSKRIT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</si>
  <si>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</si>
  <si>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</si>
  <si>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</si>
  <si>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</si>
  <si>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</si>
  <si>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</si>
  <si>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</si>
  <si>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REPORT CARD (SESSION : 2022-2023)</t>
  </si>
  <si>
    <t>STUDENT PROFILE</t>
  </si>
  <si>
    <t>NAME :</t>
  </si>
  <si>
    <t>Aadhvika Khajuria</t>
  </si>
  <si>
    <t>ROLL NO:</t>
  </si>
  <si>
    <t>CLASS &amp; SECTION :</t>
  </si>
  <si>
    <t>VI B</t>
  </si>
  <si>
    <t xml:space="preserve">ADMISSION NO.: </t>
  </si>
  <si>
    <t>D.O.BIRTH :</t>
  </si>
  <si>
    <t>CONTACT NO.:</t>
  </si>
  <si>
    <t>FATHER'S NAME :</t>
  </si>
  <si>
    <t>Atul Sharma</t>
  </si>
  <si>
    <t>Ritika Sharma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</si>
  <si>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</si>
  <si>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</si>
  <si>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</si>
  <si>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</si>
  <si>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</si>
  <si>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</si>
  <si>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</si>
  <si>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</si>
  <si>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</si>
  <si>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</si>
  <si>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</si>
  <si>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COMPUTER</t>
  </si>
  <si>
    <t>G.KNOWLEDGE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</si>
  <si>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</si>
  <si>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</si>
  <si>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</si>
  <si>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</si>
  <si>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</si>
  <si>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</si>
  <si>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</si>
  <si>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</si>
  <si>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</si>
  <si>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</si>
  <si>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</si>
  <si>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TERM -II ( GRADE)</t>
  </si>
  <si>
    <t xml:space="preserve">REMARKS </t>
  </si>
  <si>
    <t>CLASS TEACHER</t>
  </si>
  <si>
    <t xml:space="preserve">PRINCIPAL </t>
  </si>
  <si>
    <t>Anirudh Sharma</t>
  </si>
  <si>
    <t>18-10-2011</t>
  </si>
  <si>
    <t>Vinod Kumar</t>
  </si>
  <si>
    <t>Bhumica Sharma</t>
  </si>
  <si>
    <t>AYAM</t>
  </si>
  <si>
    <t>27-8-2012</t>
  </si>
  <si>
    <t>BHAGESH KUMAR BARU</t>
  </si>
  <si>
    <t>DEEPTI</t>
  </si>
  <si>
    <t>Bhoumik Verma</t>
  </si>
  <si>
    <t>15-03-2012</t>
  </si>
  <si>
    <t>Deepak Jasgotra</t>
  </si>
  <si>
    <t>Sonika Isher</t>
  </si>
  <si>
    <t>Deepanshu Pawa</t>
  </si>
  <si>
    <t>25-06-2012</t>
  </si>
  <si>
    <t>Raju Ram</t>
  </si>
  <si>
    <t>Anuradha</t>
  </si>
  <si>
    <t>Gurleen Kour</t>
  </si>
  <si>
    <t>Satbeer Singh</t>
  </si>
  <si>
    <t>Ravinder Kour</t>
  </si>
  <si>
    <t>Hardik Thappa</t>
  </si>
  <si>
    <t xml:space="preserve">Madhu Bala </t>
  </si>
  <si>
    <t>Ira Sharma</t>
  </si>
  <si>
    <t>10--03-12</t>
  </si>
  <si>
    <t>Sandeep Sharma</t>
  </si>
  <si>
    <t>Kritik Kochhar</t>
  </si>
  <si>
    <t>Amit Kochhar</t>
  </si>
  <si>
    <t>Poonam</t>
  </si>
  <si>
    <t>Medhansh Lakhotra</t>
  </si>
  <si>
    <t>24-01-2012</t>
  </si>
  <si>
    <t>Deep Raj</t>
  </si>
  <si>
    <t>Sangeeta Kaith</t>
  </si>
  <si>
    <t>MOHIT SINGH</t>
  </si>
  <si>
    <t>15-10-2013</t>
  </si>
  <si>
    <t>OM PARKASH</t>
  </si>
  <si>
    <t>KAMLESH DEVI</t>
  </si>
  <si>
    <t>Mridu Bhat</t>
  </si>
  <si>
    <t>15-09-2012</t>
  </si>
  <si>
    <t>Purnima Vashnavi</t>
  </si>
  <si>
    <t>Navika Singh</t>
  </si>
  <si>
    <t>26-03-2013</t>
  </si>
  <si>
    <t>Deepak Singh</t>
  </si>
  <si>
    <t>Neena Chib</t>
  </si>
  <si>
    <t>Nikul Bhagat</t>
  </si>
  <si>
    <t>24-08-2013</t>
  </si>
  <si>
    <t>Ragbir Chander</t>
  </si>
  <si>
    <t>Kumari Devi</t>
  </si>
  <si>
    <t>Paras Kumar</t>
  </si>
  <si>
    <t>25-07-2012</t>
  </si>
  <si>
    <t>Ravi Kumar</t>
  </si>
  <si>
    <t>Rita Devi</t>
  </si>
  <si>
    <t>RANDEEP SINGH</t>
  </si>
  <si>
    <t>16-11-2011</t>
  </si>
  <si>
    <t>RAJINDER KUMAR</t>
  </si>
  <si>
    <t>ARCHANA DEVI</t>
  </si>
  <si>
    <t>Rijul Bhan</t>
  </si>
  <si>
    <t>16-01-2012</t>
  </si>
  <si>
    <t>Jetinder Kumar Bhan</t>
  </si>
  <si>
    <t>Nirja Bhan</t>
  </si>
  <si>
    <t>Rudra Gupta</t>
  </si>
  <si>
    <t>15-05-2012</t>
  </si>
  <si>
    <t>Rakesh Gupta</t>
  </si>
  <si>
    <t>Jyoti Gupta</t>
  </si>
  <si>
    <t>Sachi Kapoor</t>
  </si>
  <si>
    <t>V B</t>
  </si>
  <si>
    <t>7303646293, 8108189949</t>
  </si>
  <si>
    <t>Sandeep Kapoor</t>
  </si>
  <si>
    <t>Nidhi Kapoor</t>
  </si>
  <si>
    <t>Samayara Rajput</t>
  </si>
  <si>
    <t>Vikramjeet Singh</t>
  </si>
  <si>
    <t>Neha Manhas</t>
  </si>
  <si>
    <t>TAMANA RAJPUT</t>
  </si>
  <si>
    <t>PANKAJ KUMAR</t>
  </si>
  <si>
    <t>SONIKA THAKUR</t>
  </si>
  <si>
    <t>Vansh Sharma</t>
  </si>
  <si>
    <t>26-12-2022</t>
  </si>
  <si>
    <t>Kuldeep Sharma</t>
  </si>
  <si>
    <t>Premlata Sharma</t>
  </si>
  <si>
    <t>YUVRAJ KUPOOR</t>
  </si>
  <si>
    <t>22-09-2012</t>
  </si>
  <si>
    <t>SUNIL KAPOOR</t>
  </si>
  <si>
    <t>VANDANA BAKSHI</t>
  </si>
  <si>
    <t>Student Profile</t>
  </si>
  <si>
    <t>VI A</t>
  </si>
  <si>
    <t>PL 1098</t>
  </si>
  <si>
    <t>DR.PUNKAJ GUPTA</t>
  </si>
  <si>
    <t>RESIDENTIAL ADDRESS:</t>
  </si>
  <si>
    <t>H.NO-20 NASEEB NAGAR JANIPUR JAMMU</t>
  </si>
  <si>
    <t xml:space="preserve">FINAL (80) </t>
  </si>
  <si>
    <t>SANSKRIT</t>
  </si>
  <si>
    <t>URDU</t>
  </si>
  <si>
    <t>GOOD PERFORMANCE</t>
  </si>
  <si>
    <t>AARAV VASHIST</t>
  </si>
  <si>
    <t>PL 1048</t>
  </si>
  <si>
    <t>MINAKSHI SHARMA</t>
  </si>
  <si>
    <t>240,MAST GARH PIRMITHA BAZAR JAMMU</t>
  </si>
  <si>
    <t>OVERALL GRADE           C1</t>
  </si>
  <si>
    <t>GOOD       PERFORMANCE</t>
  </si>
  <si>
    <t>PL 1071</t>
  </si>
  <si>
    <t>SATPAUL ANGRAL</t>
  </si>
  <si>
    <t>NEERU CHALOTRA</t>
  </si>
  <si>
    <t>H NO-39 LANE NO.1 ROOP NAGAR ENCLAVE</t>
  </si>
  <si>
    <t>OVERALL GRADE      A1</t>
  </si>
  <si>
    <t>STUPENDOUS   PERFORMANCE</t>
  </si>
  <si>
    <t>TAWI ENCLAVE, NANDNI NEAR SOS SCHOOL CAMP ROAD TALAB TILLO</t>
  </si>
  <si>
    <t>OVERALL GRADE     B1</t>
  </si>
  <si>
    <t>VERY GOOD PERFORMANCE</t>
  </si>
  <si>
    <t>ARUN RAWAL</t>
  </si>
  <si>
    <t>AMRITA KOUL</t>
  </si>
  <si>
    <t>H.NO.8 LANE NO.1A SAI VIHAR ANAND NAGAR BOHRI</t>
  </si>
  <si>
    <t>EXCELLENT PERFORMANCE</t>
  </si>
  <si>
    <t>PL 1094</t>
  </si>
  <si>
    <t>ANIL SANOTRA</t>
  </si>
  <si>
    <t>ANNIE SANOTRA</t>
  </si>
  <si>
    <t>H.NO.191 SEC-2,UPPER ROOP NAGAR</t>
  </si>
  <si>
    <t>PL 1039</t>
  </si>
  <si>
    <t>05/O7/11</t>
  </si>
  <si>
    <t>DR. SANJEEV VERMA</t>
  </si>
  <si>
    <t>RUCHIKA VERMA</t>
  </si>
  <si>
    <t>H.NO 579, SUBASH NAGAR</t>
  </si>
  <si>
    <t>DIVYANSHVIR SINGH</t>
  </si>
  <si>
    <t>PL 1051</t>
  </si>
  <si>
    <t>KULBIR SINGH</t>
  </si>
  <si>
    <t>MANNU SINGH</t>
  </si>
  <si>
    <t>PATOLI BRAHMANA NEAR GOVT. PRIMARY SCHOOL P/O MUTHI</t>
  </si>
  <si>
    <t>31/40+A483:M500</t>
  </si>
  <si>
    <t>PL 1047</t>
  </si>
  <si>
    <t>AJAY VAID</t>
  </si>
  <si>
    <t>MEENAKSHI VAID</t>
  </si>
  <si>
    <t>H.NO.101-102 BAKSHI NAGAR ROULKI JAMMU</t>
  </si>
  <si>
    <t>PL 1043</t>
  </si>
  <si>
    <t>VIKRAM MANHAS</t>
  </si>
  <si>
    <t>GEETIKA MANHAS</t>
  </si>
  <si>
    <t>B-44 BHARAT NAGAR TALAB TILLO</t>
  </si>
  <si>
    <t>PL 727</t>
  </si>
  <si>
    <t>VINOD KUMAR BHAT</t>
  </si>
  <si>
    <t>DIMPLE BHAT</t>
  </si>
  <si>
    <t>H.NO.491 SURAKSHA VIHAR PALOURA TOP JAMMU</t>
  </si>
  <si>
    <t>PL 1093</t>
  </si>
  <si>
    <t>AJAY KHAJURIA</t>
  </si>
  <si>
    <t>VIMAL KHAJURIA</t>
  </si>
  <si>
    <t>LANE NO.1, H.NO.101, PRAGATI NAGAR UPPER BARNAI</t>
  </si>
  <si>
    <t>PL 716</t>
  </si>
  <si>
    <t>RAMESH SINGH</t>
  </si>
  <si>
    <t>KAVITA KUMARI</t>
  </si>
  <si>
    <t>DINA NAGAR UPPER BARNAI NEAR CONVENT SCHOOL</t>
  </si>
  <si>
    <t>HARD WORK IS THE KEY TO SUCCESS</t>
  </si>
  <si>
    <t>PL 522</t>
  </si>
  <si>
    <t>DR. SANDEEP ARYA</t>
  </si>
  <si>
    <t>DR. ARTI ARYA</t>
  </si>
  <si>
    <t>44-B INDIRA COLONY CAMP ROAD TALAB TILLO</t>
  </si>
  <si>
    <t>PL 1078</t>
  </si>
  <si>
    <t>ROHIT DOGRA</t>
  </si>
  <si>
    <t>NEHA DOGRA</t>
  </si>
  <si>
    <t>H.NO.354, LANE NO.3 CANAL ROAD SHAKTI NAGAR</t>
  </si>
  <si>
    <t>PL 1083</t>
  </si>
  <si>
    <t>PAWAN KUMAR DUTTA</t>
  </si>
  <si>
    <t>RICHA DUTTA</t>
  </si>
  <si>
    <t>BLOCK C,PHASE 2 MUTHI CAMP NEAR SAI BABA MANDIR</t>
  </si>
  <si>
    <t>PL 714</t>
  </si>
  <si>
    <t>SUNIL KUMAR DOGRA</t>
  </si>
  <si>
    <t>SHIVANI PANDITA</t>
  </si>
  <si>
    <t>ROYAL APARTMENTS HAZURI BAGH TALAB TILLO</t>
  </si>
  <si>
    <t>PL 1073</t>
  </si>
  <si>
    <t>SAROOP KRISHAN BHAT</t>
  </si>
  <si>
    <t>JYOTI BHAT</t>
  </si>
  <si>
    <t>H.NO.12 LANE NO.24,RAJPURA MAGOTRIAN</t>
  </si>
  <si>
    <t>PL 1444</t>
  </si>
  <si>
    <t>ANKUR SABHARWAL</t>
  </si>
  <si>
    <t>SONIA SABHARWAL</t>
  </si>
  <si>
    <t>H.NO.21 HOUSING COLONY JANIPUR</t>
  </si>
  <si>
    <t>PL 1240</t>
  </si>
  <si>
    <t>PARVESH SHARMA</t>
  </si>
  <si>
    <t>SHALLU SHARMA</t>
  </si>
  <si>
    <t>H.NO.55 MAIN STOP JANIPUR</t>
  </si>
  <si>
    <t>PL 717</t>
  </si>
  <si>
    <t>SARVAN SINGH</t>
  </si>
  <si>
    <t>GURNAM KOUR</t>
  </si>
  <si>
    <t>R/O PURKHOO GARHI P/O DOMANA</t>
  </si>
  <si>
    <t>PL 1081</t>
  </si>
  <si>
    <t>BODH RAJ</t>
  </si>
  <si>
    <t>RAJANI KUMARI</t>
  </si>
  <si>
    <t>CHANDAN VIHAR MUTHI CAMP, JAMMU</t>
  </si>
  <si>
    <t>SUNAKSH SHARMA</t>
  </si>
  <si>
    <t>PL 1000</t>
  </si>
  <si>
    <t>SUDESH SHARMA</t>
  </si>
  <si>
    <t>SUDHA SHARMA</t>
  </si>
  <si>
    <t>PATOLI BRAHMANA, JAMMU</t>
  </si>
  <si>
    <t>PL 1070</t>
  </si>
  <si>
    <t>SAHBI MAHAJAN</t>
  </si>
  <si>
    <t>MANI VIG</t>
  </si>
  <si>
    <t>H.NO.69 LANE NO-7 JAWAHAR NAGAR NEW PLOT</t>
  </si>
  <si>
    <t>PL 373</t>
  </si>
  <si>
    <t>AKHIL KUMAR</t>
  </si>
  <si>
    <t>SUMAN KUMARI</t>
  </si>
  <si>
    <t>POONCH LINES, UDAYWALA MUTHI CAMP,JAMMU</t>
  </si>
  <si>
    <t>PL 1049</t>
  </si>
  <si>
    <t>RAKESH KUMAR</t>
  </si>
  <si>
    <t>SHALLU</t>
  </si>
  <si>
    <t>H.NO 3 KRISHNA NAGAR JAMMU</t>
  </si>
  <si>
    <t>PL 726</t>
  </si>
  <si>
    <t>NAVJEET SINGH</t>
  </si>
  <si>
    <t>ANJU JAMWAL</t>
  </si>
  <si>
    <t>79, CHAND NAGAR JAMMU</t>
  </si>
  <si>
    <t>PL 5174</t>
  </si>
  <si>
    <t>ROOHI MAGOTRA</t>
  </si>
  <si>
    <t>34 SURAKSHA VIHAR TOP PALOURA</t>
  </si>
  <si>
    <t>PROMOTED TO  CLASS 8TH</t>
  </si>
  <si>
    <t xml:space="preserve">OVERALL GRADE    </t>
  </si>
  <si>
    <t xml:space="preserve">OVERALL GRADE     </t>
  </si>
  <si>
    <t xml:space="preserve">OVERALL GRADE          </t>
  </si>
  <si>
    <t xml:space="preserve">OVERALL GRADE        </t>
  </si>
  <si>
    <t xml:space="preserve">OVERALL GRADE              </t>
  </si>
  <si>
    <t xml:space="preserve">OVERALL GRADE             </t>
  </si>
  <si>
    <t xml:space="preserve">OVERALL GRADE       </t>
  </si>
  <si>
    <t xml:space="preserve">OVERALL GRADE      </t>
  </si>
  <si>
    <t xml:space="preserve">OVERALL GRADE         </t>
  </si>
  <si>
    <t>AARADHYA SHARMA</t>
  </si>
  <si>
    <t>PL 1492</t>
  </si>
  <si>
    <t>43/50</t>
  </si>
  <si>
    <t>40.5/50</t>
  </si>
  <si>
    <t>35/50</t>
  </si>
  <si>
    <t>31/50</t>
  </si>
  <si>
    <t>ANNUAL EXAMINATION (2023-24)</t>
  </si>
  <si>
    <t>35.5/50</t>
  </si>
  <si>
    <t>19.5/50</t>
  </si>
  <si>
    <t>37/50</t>
  </si>
  <si>
    <t>M.SCI</t>
  </si>
  <si>
    <t>50</t>
  </si>
  <si>
    <t xml:space="preserve">H Y                 (80) </t>
  </si>
  <si>
    <t>Eng. (80)</t>
  </si>
  <si>
    <t>Maths (80)</t>
  </si>
  <si>
    <t>SC. (80)</t>
  </si>
  <si>
    <t>S.Sc. (80)</t>
  </si>
  <si>
    <t>Comp. (50)</t>
  </si>
  <si>
    <t>CLASS : VII-A</t>
  </si>
  <si>
    <t xml:space="preserve">      Class- VII A</t>
  </si>
  <si>
    <t>OVERALL GRADE          A2</t>
  </si>
  <si>
    <t>VERYGOOD  PERFORMANCE</t>
  </si>
  <si>
    <t>GOOD     PERFORMANCE</t>
  </si>
  <si>
    <t>VERY GOOD      PERFORMANCE</t>
  </si>
  <si>
    <t>VERY GOOD       PERFORMANCE</t>
  </si>
  <si>
    <t>STUPENDOUS  PERFORMANCE</t>
  </si>
  <si>
    <t>GOOD  PERFORMANCE</t>
  </si>
  <si>
    <t>VERY GOOD  PERFORMANCE</t>
  </si>
  <si>
    <t xml:space="preserve"> GOOD      PERFORMANCE</t>
  </si>
  <si>
    <t>pooja sharma</t>
  </si>
  <si>
    <t>Romesh chander sharma</t>
  </si>
  <si>
    <t>172/203</t>
  </si>
  <si>
    <t>136/203</t>
  </si>
  <si>
    <t>174/203</t>
  </si>
  <si>
    <t>152/203</t>
  </si>
  <si>
    <t>159/203</t>
  </si>
  <si>
    <t>169/203</t>
  </si>
  <si>
    <t>190/203</t>
  </si>
  <si>
    <t>143/203</t>
  </si>
  <si>
    <t>173/203</t>
  </si>
  <si>
    <t>155/203</t>
  </si>
  <si>
    <t>179/203</t>
  </si>
  <si>
    <t>170/203</t>
  </si>
  <si>
    <t>184/203</t>
  </si>
  <si>
    <t>142/203</t>
  </si>
  <si>
    <t>180/203</t>
  </si>
  <si>
    <t>133/203</t>
  </si>
  <si>
    <t>160/203</t>
  </si>
  <si>
    <t>165/203</t>
  </si>
  <si>
    <t>156/203</t>
  </si>
  <si>
    <t>195/203</t>
  </si>
  <si>
    <t>120/203</t>
  </si>
  <si>
    <t>188/203</t>
  </si>
  <si>
    <t>154/203</t>
  </si>
  <si>
    <t>22/07/2011</t>
  </si>
  <si>
    <t>ROOP NAGAR H.NO. 8 LANE 1</t>
  </si>
  <si>
    <t>TOTAL STUDENTS :</t>
  </si>
  <si>
    <t xml:space="preserve">NO. OF BOYS </t>
  </si>
  <si>
    <t>NO. OF GIRLS</t>
  </si>
  <si>
    <t>AVERAGE ATTENDANCE OF BOYS :</t>
  </si>
  <si>
    <t>AVERAGE ATTENDANCE OF GIRLS</t>
  </si>
  <si>
    <t>TOTAL ATTENDANCE(203)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</si>
</sst>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₹&quot;\ * #,##0.00_ ;_ &quot;₹&quot;\ * \-#,##0.00_ ;_ &quot;₹&quot;\ * &quot;-&quot;??_ ;_ @_ "/>
    <numFmt numFmtId="165" formatCode="0.0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9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9"/>
      <color theme="1"/>
      <name val="Times New Roman"/>
      <family val="1"/>
    </font>
    <font>
      <sz val="11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Arial Black"/>
      <family val="2"/>
    </font>
    <font>
      <sz val="14"/>
      <color theme="1"/>
      <name val="Arial Black"/>
      <family val="2"/>
    </font>
    <font>
      <sz val="14"/>
      <color rgb="FF000000"/>
      <name val="Arial Black"/>
      <family val="2"/>
    </font>
    <font>
      <b/>
      <sz val="14"/>
      <color rgb="FF000000"/>
      <name val="Arial Black"/>
      <family val="2"/>
    </font>
    <font>
      <b/>
      <sz val="14"/>
      <color theme="1"/>
      <name val="Times New Roman"/>
      <charset val="134"/>
    </font>
    <font>
      <b/>
      <sz val="13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b/>
      <sz val="14"/>
      <color theme="1"/>
      <name val="Calibri"/>
      <charset val="134"/>
      <scheme val="minor"/>
    </font>
    <font>
      <sz val="14"/>
      <color theme="1"/>
      <name val="Calibri"/>
      <charset val="134"/>
      <scheme val="minor"/>
    </font>
    <font>
      <sz val="14"/>
      <color theme="1"/>
      <name val="Times New Roman"/>
      <charset val="134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Arial Black"/>
      <family val="2"/>
    </font>
    <font>
      <b/>
      <u/>
      <sz val="16"/>
      <color theme="10"/>
      <name val="Arial Black"/>
      <family val="2"/>
    </font>
    <font>
      <b/>
      <sz val="16"/>
      <color rgb="FF000000"/>
      <name val="Arial Black"/>
      <family val="2"/>
    </font>
    <font>
      <b/>
      <sz val="16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594">
    <xf numFmtId="0" fontId="0" fillId="0" borderId="0" xfId="0"/>
    <xf numFmtId="0" fontId="5" fillId="0" borderId="0" xfId="0" applyFont="1"/>
    <xf numFmtId="0" fontId="0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7" xfId="0" applyFont="1" applyBorder="1" applyAlignment="1">
      <alignment horizontal="center"/>
    </xf>
    <xf numFmtId="164" fontId="7" fillId="0" borderId="7" xfId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0" fillId="0" borderId="7" xfId="0" applyFont="1" applyBorder="1" applyAlignment="1"/>
    <xf numFmtId="0" fontId="5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2" fontId="0" fillId="0" borderId="7" xfId="0" applyNumberFormat="1" applyFont="1" applyBorder="1" applyAlignment="1">
      <alignment horizontal="center"/>
    </xf>
    <xf numFmtId="49" fontId="0" fillId="0" borderId="7" xfId="0" applyNumberFormat="1" applyBorder="1"/>
    <xf numFmtId="0" fontId="0" fillId="0" borderId="7" xfId="0" applyBorder="1" applyAlignment="1">
      <alignment horizontal="center"/>
    </xf>
    <xf numFmtId="0" fontId="10" fillId="2" borderId="27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7" xfId="0" applyFill="1" applyBorder="1" applyAlignment="1">
      <alignment horizontal="center"/>
    </xf>
    <xf numFmtId="0" fontId="0" fillId="2" borderId="27" xfId="0" applyFill="1" applyBorder="1" applyAlignment="1">
      <alignment horizontal="center" vertical="center"/>
    </xf>
    <xf numFmtId="0" fontId="11" fillId="0" borderId="7" xfId="1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0" fillId="0" borderId="7" xfId="0" applyBorder="1"/>
    <xf numFmtId="0" fontId="7" fillId="0" borderId="7" xfId="1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17" fillId="0" borderId="7" xfId="0" applyFont="1" applyBorder="1"/>
    <xf numFmtId="0" fontId="17" fillId="0" borderId="7" xfId="0" applyFont="1" applyBorder="1" applyAlignment="1">
      <alignment horizontal="center"/>
    </xf>
    <xf numFmtId="0" fontId="18" fillId="0" borderId="7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/>
    </xf>
    <xf numFmtId="2" fontId="9" fillId="0" borderId="7" xfId="0" applyNumberFormat="1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2" fontId="20" fillId="2" borderId="7" xfId="0" applyNumberFormat="1" applyFont="1" applyFill="1" applyBorder="1" applyAlignment="1">
      <alignment horizontal="center"/>
    </xf>
    <xf numFmtId="0" fontId="0" fillId="2" borderId="0" xfId="0" applyFill="1"/>
    <xf numFmtId="0" fontId="21" fillId="0" borderId="0" xfId="0" applyFont="1"/>
    <xf numFmtId="49" fontId="13" fillId="0" borderId="7" xfId="0" applyNumberFormat="1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3" fillId="0" borderId="28" xfId="0" applyFont="1" applyBorder="1" applyAlignment="1">
      <alignment horizontal="center" wrapText="1"/>
    </xf>
    <xf numFmtId="49" fontId="14" fillId="0" borderId="7" xfId="0" applyNumberFormat="1" applyFont="1" applyBorder="1"/>
    <xf numFmtId="0" fontId="23" fillId="0" borderId="28" xfId="0" applyFont="1" applyBorder="1" applyAlignment="1">
      <alignment wrapText="1"/>
    </xf>
    <xf numFmtId="49" fontId="24" fillId="0" borderId="33" xfId="0" applyNumberFormat="1" applyFont="1" applyBorder="1" applyAlignment="1">
      <alignment horizontal="center"/>
    </xf>
    <xf numFmtId="0" fontId="23" fillId="0" borderId="34" xfId="0" applyFont="1" applyBorder="1" applyAlignment="1">
      <alignment wrapText="1"/>
    </xf>
    <xf numFmtId="49" fontId="24" fillId="0" borderId="33" xfId="0" applyNumberFormat="1" applyFont="1" applyBorder="1" applyAlignment="1" applyProtection="1">
      <alignment horizontal="center"/>
      <protection locked="0"/>
    </xf>
    <xf numFmtId="0" fontId="23" fillId="0" borderId="34" xfId="0" applyFont="1" applyBorder="1" applyAlignment="1">
      <alignment vertical="top" wrapText="1"/>
    </xf>
    <xf numFmtId="0" fontId="23" fillId="0" borderId="28" xfId="0" applyFont="1" applyBorder="1" applyAlignment="1">
      <alignment horizontal="center" vertical="top" wrapText="1"/>
    </xf>
    <xf numFmtId="0" fontId="23" fillId="0" borderId="28" xfId="0" applyFont="1" applyBorder="1" applyAlignment="1">
      <alignment horizontal="left" vertical="center" wrapText="1"/>
    </xf>
    <xf numFmtId="0" fontId="22" fillId="0" borderId="28" xfId="0" applyFont="1" applyBorder="1" applyAlignment="1">
      <alignment horizontal="center" vertical="top"/>
    </xf>
    <xf numFmtId="0" fontId="23" fillId="0" borderId="28" xfId="0" applyFont="1" applyBorder="1" applyAlignment="1">
      <alignment vertical="top" wrapText="1"/>
    </xf>
    <xf numFmtId="0" fontId="22" fillId="0" borderId="29" xfId="0" applyFont="1" applyBorder="1" applyAlignment="1">
      <alignment horizontal="center"/>
    </xf>
    <xf numFmtId="0" fontId="23" fillId="0" borderId="29" xfId="0" applyFont="1" applyBorder="1" applyAlignment="1">
      <alignment horizontal="center" wrapText="1"/>
    </xf>
    <xf numFmtId="0" fontId="23" fillId="0" borderId="29" xfId="0" applyFont="1" applyBorder="1" applyAlignment="1">
      <alignment wrapText="1"/>
    </xf>
    <xf numFmtId="49" fontId="24" fillId="0" borderId="35" xfId="0" applyNumberFormat="1" applyFont="1" applyBorder="1" applyAlignment="1">
      <alignment horizontal="center"/>
    </xf>
    <xf numFmtId="0" fontId="23" fillId="0" borderId="36" xfId="0" applyFont="1" applyBorder="1" applyAlignment="1">
      <alignment horizontal="center" wrapText="1"/>
    </xf>
    <xf numFmtId="0" fontId="22" fillId="0" borderId="7" xfId="0" applyFont="1" applyBorder="1" applyAlignment="1">
      <alignment horizontal="center"/>
    </xf>
    <xf numFmtId="0" fontId="23" fillId="0" borderId="7" xfId="0" applyFont="1" applyBorder="1" applyAlignment="1">
      <alignment horizontal="center" wrapText="1"/>
    </xf>
    <xf numFmtId="0" fontId="23" fillId="0" borderId="7" xfId="0" applyFont="1" applyBorder="1" applyAlignment="1">
      <alignment wrapText="1"/>
    </xf>
    <xf numFmtId="49" fontId="24" fillId="0" borderId="7" xfId="0" applyNumberFormat="1" applyFont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3" fillId="0" borderId="21" xfId="0" applyFont="1" applyFill="1" applyBorder="1" applyAlignment="1">
      <alignment horizontal="center" wrapText="1"/>
    </xf>
    <xf numFmtId="0" fontId="23" fillId="0" borderId="0" xfId="0" applyFont="1" applyFill="1" applyBorder="1" applyAlignment="1">
      <alignment horizontal="center" wrapText="1"/>
    </xf>
    <xf numFmtId="0" fontId="23" fillId="0" borderId="0" xfId="0" applyFont="1" applyFill="1" applyBorder="1" applyAlignment="1">
      <alignment wrapText="1"/>
    </xf>
    <xf numFmtId="49" fontId="0" fillId="0" borderId="0" xfId="0" applyNumberFormat="1" applyAlignment="1">
      <alignment horizontal="center"/>
    </xf>
    <xf numFmtId="0" fontId="23" fillId="0" borderId="0" xfId="0" applyFont="1"/>
    <xf numFmtId="0" fontId="3" fillId="0" borderId="7" xfId="0" applyFont="1" applyBorder="1" applyAlignment="1"/>
    <xf numFmtId="0" fontId="17" fillId="0" borderId="0" xfId="0" applyFont="1" applyAlignment="1">
      <alignment horizontal="center"/>
    </xf>
    <xf numFmtId="49" fontId="0" fillId="0" borderId="7" xfId="0" applyNumberFormat="1" applyBorder="1" applyAlignment="1">
      <alignment horizontal="left"/>
    </xf>
    <xf numFmtId="165" fontId="19" fillId="0" borderId="7" xfId="0" applyNumberFormat="1" applyFont="1" applyBorder="1" applyAlignment="1">
      <alignment horizontal="center" vertical="center"/>
    </xf>
    <xf numFmtId="0" fontId="25" fillId="0" borderId="0" xfId="0" applyFont="1"/>
    <xf numFmtId="0" fontId="21" fillId="0" borderId="7" xfId="0" applyFont="1" applyBorder="1" applyAlignment="1">
      <alignment horizontal="center"/>
    </xf>
    <xf numFmtId="0" fontId="21" fillId="0" borderId="7" xfId="0" applyFont="1" applyBorder="1" applyAlignment="1"/>
    <xf numFmtId="165" fontId="2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5" fillId="0" borderId="1" xfId="0" applyFont="1" applyBorder="1"/>
    <xf numFmtId="0" fontId="25" fillId="0" borderId="2" xfId="0" applyFont="1" applyBorder="1"/>
    <xf numFmtId="0" fontId="25" fillId="0" borderId="3" xfId="0" applyFont="1" applyBorder="1"/>
    <xf numFmtId="0" fontId="21" fillId="0" borderId="6" xfId="0" applyFont="1" applyBorder="1"/>
    <xf numFmtId="0" fontId="21" fillId="0" borderId="6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1" fillId="0" borderId="42" xfId="0" applyFont="1" applyBorder="1"/>
    <xf numFmtId="0" fontId="25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21" fillId="0" borderId="7" xfId="0" applyFont="1" applyBorder="1" applyAlignment="1">
      <alignment horizontal="left"/>
    </xf>
    <xf numFmtId="0" fontId="21" fillId="0" borderId="7" xfId="0" applyFont="1" applyBorder="1" applyAlignment="1">
      <alignment horizontal="left" vertical="center"/>
    </xf>
    <xf numFmtId="0" fontId="25" fillId="0" borderId="0" xfId="0" applyFont="1" applyAlignment="1">
      <alignment horizontal="left"/>
    </xf>
    <xf numFmtId="0" fontId="25" fillId="0" borderId="2" xfId="0" applyFont="1" applyBorder="1" applyAlignment="1">
      <alignment horizontal="left"/>
    </xf>
    <xf numFmtId="165" fontId="2" fillId="0" borderId="7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165" fontId="0" fillId="0" borderId="7" xfId="0" applyNumberFormat="1" applyFont="1" applyBorder="1" applyAlignment="1">
      <alignment horizontal="center"/>
    </xf>
    <xf numFmtId="165" fontId="0" fillId="0" borderId="0" xfId="0" applyNumberFormat="1" applyFont="1" applyAlignment="1"/>
    <xf numFmtId="0" fontId="27" fillId="2" borderId="0" xfId="0" applyFont="1" applyFill="1"/>
    <xf numFmtId="0" fontId="26" fillId="2" borderId="4" xfId="0" applyFont="1" applyFill="1" applyBorder="1"/>
    <xf numFmtId="0" fontId="26" fillId="2" borderId="0" xfId="0" applyFont="1" applyFill="1" applyBorder="1"/>
    <xf numFmtId="0" fontId="26" fillId="2" borderId="0" xfId="0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left"/>
    </xf>
    <xf numFmtId="0" fontId="26" fillId="2" borderId="5" xfId="0" applyFont="1" applyFill="1" applyBorder="1"/>
    <xf numFmtId="49" fontId="26" fillId="2" borderId="0" xfId="0" applyNumberFormat="1" applyFont="1" applyFill="1" applyBorder="1" applyAlignment="1">
      <alignment horizontal="center"/>
    </xf>
    <xf numFmtId="49" fontId="26" fillId="2" borderId="0" xfId="0" applyNumberFormat="1" applyFont="1" applyFill="1" applyBorder="1"/>
    <xf numFmtId="0" fontId="27" fillId="2" borderId="6" xfId="0" applyFont="1" applyFill="1" applyBorder="1" applyAlignment="1">
      <alignment horizontal="center"/>
    </xf>
    <xf numFmtId="0" fontId="27" fillId="2" borderId="7" xfId="0" applyFont="1" applyFill="1" applyBorder="1" applyAlignment="1">
      <alignment horizontal="left"/>
    </xf>
    <xf numFmtId="0" fontId="27" fillId="2" borderId="7" xfId="1" applyNumberFormat="1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/>
    </xf>
    <xf numFmtId="0" fontId="26" fillId="2" borderId="7" xfId="1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/>
    </xf>
    <xf numFmtId="0" fontId="27" fillId="2" borderId="7" xfId="0" applyFont="1" applyFill="1" applyBorder="1" applyAlignment="1">
      <alignment horizontal="left" wrapText="1"/>
    </xf>
    <xf numFmtId="2" fontId="28" fillId="2" borderId="7" xfId="0" applyNumberFormat="1" applyFont="1" applyFill="1" applyBorder="1" applyAlignment="1">
      <alignment horizontal="center"/>
    </xf>
    <xf numFmtId="49" fontId="28" fillId="2" borderId="8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/>
    </xf>
    <xf numFmtId="0" fontId="28" fillId="2" borderId="27" xfId="0" applyFont="1" applyFill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wrapText="1"/>
    </xf>
    <xf numFmtId="0" fontId="27" fillId="2" borderId="27" xfId="0" applyFont="1" applyFill="1" applyBorder="1" applyAlignment="1">
      <alignment horizontal="center" vertical="center"/>
    </xf>
    <xf numFmtId="0" fontId="26" fillId="2" borderId="6" xfId="0" applyFont="1" applyFill="1" applyBorder="1"/>
    <xf numFmtId="0" fontId="26" fillId="2" borderId="7" xfId="0" applyFont="1" applyFill="1" applyBorder="1"/>
    <xf numFmtId="49" fontId="26" fillId="2" borderId="7" xfId="0" applyNumberFormat="1" applyFont="1" applyFill="1" applyBorder="1"/>
    <xf numFmtId="49" fontId="26" fillId="2" borderId="7" xfId="0" applyNumberFormat="1" applyFont="1" applyFill="1" applyBorder="1" applyAlignment="1">
      <alignment horizontal="center"/>
    </xf>
    <xf numFmtId="2" fontId="29" fillId="2" borderId="7" xfId="0" applyNumberFormat="1" applyFont="1" applyFill="1" applyBorder="1" applyAlignment="1">
      <alignment horizontal="center"/>
    </xf>
    <xf numFmtId="49" fontId="29" fillId="2" borderId="8" xfId="0" applyNumberFormat="1" applyFont="1" applyFill="1" applyBorder="1" applyAlignment="1">
      <alignment horizontal="center"/>
    </xf>
    <xf numFmtId="0" fontId="26" fillId="2" borderId="8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left"/>
    </xf>
    <xf numFmtId="0" fontId="26" fillId="2" borderId="7" xfId="0" applyFont="1" applyFill="1" applyBorder="1" applyAlignment="1">
      <alignment horizontal="left"/>
    </xf>
    <xf numFmtId="0" fontId="28" fillId="2" borderId="7" xfId="0" applyFont="1" applyFill="1" applyBorder="1" applyAlignment="1">
      <alignment horizontal="center"/>
    </xf>
    <xf numFmtId="0" fontId="28" fillId="2" borderId="8" xfId="0" applyFont="1" applyFill="1" applyBorder="1" applyAlignment="1">
      <alignment horizontal="center"/>
    </xf>
    <xf numFmtId="0" fontId="26" fillId="2" borderId="12" xfId="0" applyFont="1" applyFill="1" applyBorder="1" applyAlignment="1"/>
    <xf numFmtId="0" fontId="28" fillId="2" borderId="7" xfId="0" applyFont="1" applyFill="1" applyBorder="1" applyAlignment="1"/>
    <xf numFmtId="0" fontId="28" fillId="2" borderId="8" xfId="0" applyFont="1" applyFill="1" applyBorder="1" applyAlignment="1"/>
    <xf numFmtId="0" fontId="26" fillId="2" borderId="6" xfId="0" applyFont="1" applyFill="1" applyBorder="1" applyAlignment="1">
      <alignment horizontal="center"/>
    </xf>
    <xf numFmtId="0" fontId="28" fillId="2" borderId="12" xfId="0" applyFont="1" applyFill="1" applyBorder="1" applyAlignment="1"/>
    <xf numFmtId="0" fontId="26" fillId="2" borderId="8" xfId="0" applyFont="1" applyFill="1" applyBorder="1"/>
    <xf numFmtId="0" fontId="27" fillId="2" borderId="8" xfId="0" applyFont="1" applyFill="1" applyBorder="1" applyAlignment="1">
      <alignment horizontal="center"/>
    </xf>
    <xf numFmtId="0" fontId="27" fillId="2" borderId="12" xfId="0" applyFont="1" applyFill="1" applyBorder="1" applyAlignment="1"/>
    <xf numFmtId="0" fontId="27" fillId="2" borderId="8" xfId="0" applyFont="1" applyFill="1" applyBorder="1"/>
    <xf numFmtId="0" fontId="29" fillId="2" borderId="7" xfId="0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49" fontId="27" fillId="2" borderId="7" xfId="0" applyNumberFormat="1" applyFont="1" applyFill="1" applyBorder="1"/>
    <xf numFmtId="49" fontId="27" fillId="2" borderId="7" xfId="0" applyNumberFormat="1" applyFont="1" applyFill="1" applyBorder="1" applyAlignment="1">
      <alignment horizontal="center"/>
    </xf>
    <xf numFmtId="0" fontId="27" fillId="2" borderId="5" xfId="0" applyFont="1" applyFill="1" applyBorder="1"/>
    <xf numFmtId="49" fontId="26" fillId="2" borderId="0" xfId="0" applyNumberFormat="1" applyFont="1" applyFill="1" applyBorder="1" applyAlignment="1">
      <alignment horizontal="left"/>
    </xf>
    <xf numFmtId="0" fontId="26" fillId="2" borderId="32" xfId="0" applyFont="1" applyFill="1" applyBorder="1"/>
    <xf numFmtId="0" fontId="26" fillId="2" borderId="31" xfId="0" applyFont="1" applyFill="1" applyBorder="1"/>
    <xf numFmtId="0" fontId="26" fillId="2" borderId="0" xfId="0" applyFont="1" applyFill="1" applyBorder="1" applyAlignment="1">
      <alignment horizontal="left" vertical="top"/>
    </xf>
    <xf numFmtId="0" fontId="27" fillId="2" borderId="29" xfId="0" applyFont="1" applyFill="1" applyBorder="1" applyAlignment="1">
      <alignment horizontal="center" vertical="center"/>
    </xf>
    <xf numFmtId="0" fontId="27" fillId="2" borderId="0" xfId="0" applyFont="1" applyFill="1" applyBorder="1"/>
    <xf numFmtId="0" fontId="27" fillId="2" borderId="5" xfId="0" applyFont="1" applyFill="1" applyBorder="1" applyAlignment="1">
      <alignment horizontal="left"/>
    </xf>
    <xf numFmtId="165" fontId="27" fillId="2" borderId="7" xfId="0" applyNumberFormat="1" applyFont="1" applyFill="1" applyBorder="1" applyAlignment="1">
      <alignment horizontal="center"/>
    </xf>
    <xf numFmtId="0" fontId="27" fillId="2" borderId="7" xfId="0" applyNumberFormat="1" applyFont="1" applyFill="1" applyBorder="1" applyAlignment="1">
      <alignment horizontal="center"/>
    </xf>
    <xf numFmtId="0" fontId="29" fillId="2" borderId="27" xfId="0" applyFont="1" applyFill="1" applyBorder="1" applyAlignment="1">
      <alignment horizontal="center" vertical="center"/>
    </xf>
    <xf numFmtId="0" fontId="26" fillId="2" borderId="0" xfId="0" applyFont="1" applyFill="1" applyBorder="1" applyAlignment="1"/>
    <xf numFmtId="0" fontId="26" fillId="2" borderId="5" xfId="0" applyFont="1" applyFill="1" applyBorder="1" applyAlignment="1"/>
    <xf numFmtId="0" fontId="26" fillId="2" borderId="5" xfId="0" applyFont="1" applyFill="1" applyBorder="1" applyAlignment="1">
      <alignment horizontal="left"/>
    </xf>
    <xf numFmtId="49" fontId="26" fillId="2" borderId="0" xfId="0" applyNumberFormat="1" applyFont="1" applyFill="1" applyBorder="1" applyAlignment="1"/>
    <xf numFmtId="0" fontId="29" fillId="2" borderId="0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left" wrapText="1"/>
    </xf>
    <xf numFmtId="0" fontId="3" fillId="2" borderId="7" xfId="0" applyFont="1" applyFill="1" applyBorder="1" applyAlignment="1">
      <alignment horizontal="center"/>
    </xf>
    <xf numFmtId="49" fontId="0" fillId="2" borderId="7" xfId="0" applyNumberFormat="1" applyFill="1" applyBorder="1" applyAlignment="1">
      <alignment horizontal="left"/>
    </xf>
    <xf numFmtId="0" fontId="0" fillId="2" borderId="7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37" xfId="0" applyFont="1" applyFill="1" applyBorder="1" applyAlignment="1">
      <alignment horizontal="center"/>
    </xf>
    <xf numFmtId="49" fontId="0" fillId="2" borderId="38" xfId="0" applyNumberFormat="1" applyFill="1" applyBorder="1" applyAlignment="1">
      <alignment horizontal="left"/>
    </xf>
    <xf numFmtId="0" fontId="9" fillId="0" borderId="7" xfId="0" applyFont="1" applyBorder="1" applyAlignment="1">
      <alignment horizontal="center"/>
    </xf>
    <xf numFmtId="0" fontId="32" fillId="0" borderId="7" xfId="0" applyFont="1" applyBorder="1" applyAlignment="1"/>
    <xf numFmtId="0" fontId="32" fillId="0" borderId="7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7" xfId="0" applyFont="1" applyBorder="1" applyAlignment="1">
      <alignment horizontal="center"/>
    </xf>
    <xf numFmtId="0" fontId="34" fillId="2" borderId="7" xfId="0" applyFont="1" applyFill="1" applyBorder="1" applyAlignment="1">
      <alignment horizontal="center"/>
    </xf>
    <xf numFmtId="0" fontId="34" fillId="0" borderId="7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165" fontId="35" fillId="0" borderId="7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4" fillId="2" borderId="7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6" fillId="0" borderId="42" xfId="0" applyFont="1" applyBorder="1"/>
    <xf numFmtId="0" fontId="37" fillId="0" borderId="0" xfId="0" applyFont="1"/>
    <xf numFmtId="0" fontId="36" fillId="0" borderId="6" xfId="0" applyFont="1" applyBorder="1"/>
    <xf numFmtId="0" fontId="36" fillId="0" borderId="6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6" fillId="0" borderId="7" xfId="0" applyFont="1" applyBorder="1" applyAlignment="1"/>
    <xf numFmtId="0" fontId="36" fillId="0" borderId="7" xfId="0" applyFont="1" applyBorder="1" applyAlignment="1">
      <alignment horizontal="left"/>
    </xf>
    <xf numFmtId="0" fontId="36" fillId="0" borderId="7" xfId="0" applyFont="1" applyBorder="1" applyAlignment="1">
      <alignment horizontal="center"/>
    </xf>
    <xf numFmtId="165" fontId="30" fillId="0" borderId="7" xfId="0" applyNumberFormat="1" applyFont="1" applyBorder="1" applyAlignment="1">
      <alignment horizontal="center"/>
    </xf>
    <xf numFmtId="0" fontId="36" fillId="0" borderId="7" xfId="0" applyFont="1" applyBorder="1" applyAlignment="1">
      <alignment horizontal="left" vertical="center"/>
    </xf>
    <xf numFmtId="165" fontId="30" fillId="0" borderId="7" xfId="0" applyNumberFormat="1" applyFont="1" applyBorder="1" applyAlignment="1">
      <alignment horizontal="center" vertical="center"/>
    </xf>
    <xf numFmtId="0" fontId="37" fillId="0" borderId="0" xfId="0" applyFont="1" applyAlignment="1">
      <alignment horizontal="left"/>
    </xf>
    <xf numFmtId="0" fontId="30" fillId="0" borderId="7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/>
    </xf>
    <xf numFmtId="165" fontId="36" fillId="0" borderId="7" xfId="0" applyNumberFormat="1" applyFont="1" applyBorder="1" applyAlignment="1">
      <alignment horizontal="center"/>
    </xf>
    <xf numFmtId="0" fontId="37" fillId="0" borderId="1" xfId="0" applyFont="1" applyBorder="1"/>
    <xf numFmtId="0" fontId="37" fillId="0" borderId="2" xfId="0" applyFont="1" applyBorder="1" applyAlignment="1">
      <alignment horizontal="left"/>
    </xf>
    <xf numFmtId="0" fontId="37" fillId="0" borderId="2" xfId="0" applyFont="1" applyBorder="1"/>
    <xf numFmtId="0" fontId="37" fillId="0" borderId="3" xfId="0" applyFont="1" applyBorder="1"/>
    <xf numFmtId="0" fontId="9" fillId="4" borderId="7" xfId="0" applyFont="1" applyFill="1" applyBorder="1" applyAlignment="1">
      <alignment wrapText="1"/>
    </xf>
    <xf numFmtId="0" fontId="9" fillId="4" borderId="7" xfId="0" applyFont="1" applyFill="1" applyBorder="1"/>
    <xf numFmtId="0" fontId="9" fillId="4" borderId="7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/>
    </xf>
    <xf numFmtId="2" fontId="9" fillId="4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/>
    <xf numFmtId="0" fontId="9" fillId="2" borderId="7" xfId="0" applyFont="1" applyFill="1" applyBorder="1" applyAlignment="1">
      <alignment horizontal="center" vertical="center"/>
    </xf>
    <xf numFmtId="2" fontId="9" fillId="2" borderId="7" xfId="0" applyNumberFormat="1" applyFont="1" applyFill="1" applyBorder="1"/>
    <xf numFmtId="0" fontId="5" fillId="2" borderId="7" xfId="0" applyFont="1" applyFill="1" applyBorder="1" applyAlignment="1">
      <alignment horizontal="center"/>
    </xf>
    <xf numFmtId="0" fontId="0" fillId="0" borderId="7" xfId="0" applyBorder="1" applyAlignment="1">
      <alignment horizontal="left"/>
    </xf>
    <xf numFmtId="2" fontId="0" fillId="0" borderId="7" xfId="0" applyNumberFormat="1" applyBorder="1" applyAlignment="1">
      <alignment horizontal="left"/>
    </xf>
    <xf numFmtId="0" fontId="15" fillId="2" borderId="27" xfId="0" applyFont="1" applyFill="1" applyBorder="1" applyAlignment="1">
      <alignment horizontal="center" vertical="center"/>
    </xf>
    <xf numFmtId="0" fontId="39" fillId="2" borderId="7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2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2" fontId="19" fillId="0" borderId="0" xfId="0" applyNumberFormat="1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2" fontId="0" fillId="0" borderId="0" xfId="0" applyNumberFormat="1"/>
    <xf numFmtId="0" fontId="5" fillId="2" borderId="24" xfId="0" applyFont="1" applyFill="1" applyBorder="1" applyAlignment="1">
      <alignment horizontal="center"/>
    </xf>
    <xf numFmtId="0" fontId="32" fillId="0" borderId="0" xfId="0" applyFont="1" applyBorder="1" applyAlignment="1">
      <alignment horizontal="center"/>
    </xf>
    <xf numFmtId="0" fontId="34" fillId="0" borderId="0" xfId="0" applyFont="1" applyBorder="1" applyAlignment="1">
      <alignment horizontal="center" vertical="center"/>
    </xf>
    <xf numFmtId="0" fontId="0" fillId="0" borderId="1" xfId="0" applyBorder="1"/>
    <xf numFmtId="0" fontId="41" fillId="0" borderId="9" xfId="0" applyFont="1" applyBorder="1" applyAlignment="1"/>
    <xf numFmtId="49" fontId="9" fillId="0" borderId="7" xfId="0" applyNumberFormat="1" applyFont="1" applyBorder="1" applyAlignment="1">
      <alignment horizontal="left"/>
    </xf>
    <xf numFmtId="0" fontId="42" fillId="0" borderId="7" xfId="2" applyFont="1" applyBorder="1" applyAlignment="1" applyProtection="1"/>
    <xf numFmtId="0" fontId="9" fillId="0" borderId="7" xfId="0" applyFont="1" applyBorder="1"/>
    <xf numFmtId="0" fontId="9" fillId="0" borderId="8" xfId="0" applyFont="1" applyBorder="1"/>
    <xf numFmtId="0" fontId="9" fillId="0" borderId="12" xfId="0" applyFont="1" applyBorder="1"/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/>
    <xf numFmtId="2" fontId="0" fillId="0" borderId="7" xfId="0" applyNumberForma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43" fillId="0" borderId="7" xfId="0" applyFont="1" applyBorder="1" applyAlignment="1">
      <alignment wrapText="1"/>
    </xf>
    <xf numFmtId="0" fontId="43" fillId="0" borderId="7" xfId="0" applyFont="1" applyBorder="1" applyAlignment="1">
      <alignment horizontal="center"/>
    </xf>
    <xf numFmtId="0" fontId="43" fillId="0" borderId="7" xfId="0" applyFont="1" applyBorder="1" applyAlignment="1"/>
    <xf numFmtId="0" fontId="9" fillId="0" borderId="7" xfId="0" applyFont="1" applyBorder="1" applyAlignment="1">
      <alignment wrapText="1"/>
    </xf>
    <xf numFmtId="0" fontId="44" fillId="0" borderId="7" xfId="0" applyFont="1" applyBorder="1" applyAlignment="1">
      <alignment horizontal="center"/>
    </xf>
    <xf numFmtId="0" fontId="44" fillId="0" borderId="7" xfId="0" applyFont="1" applyBorder="1" applyAlignment="1"/>
    <xf numFmtId="0" fontId="9" fillId="0" borderId="7" xfId="0" applyFont="1" applyBorder="1" applyAlignment="1">
      <alignment horizontal="left" vertical="center"/>
    </xf>
    <xf numFmtId="0" fontId="45" fillId="0" borderId="6" xfId="0" applyFont="1" applyBorder="1" applyAlignment="1">
      <alignment horizontal="center"/>
    </xf>
    <xf numFmtId="0" fontId="45" fillId="0" borderId="7" xfId="0" applyFont="1" applyBorder="1" applyAlignment="1"/>
    <xf numFmtId="0" fontId="46" fillId="0" borderId="7" xfId="0" applyFont="1" applyBorder="1" applyAlignment="1">
      <alignment horizontal="center"/>
    </xf>
    <xf numFmtId="0" fontId="46" fillId="0" borderId="0" xfId="0" applyFont="1" applyBorder="1"/>
    <xf numFmtId="0" fontId="45" fillId="0" borderId="0" xfId="0" applyFont="1" applyBorder="1" applyAlignment="1"/>
    <xf numFmtId="0" fontId="45" fillId="0" borderId="0" xfId="0" applyFont="1" applyBorder="1"/>
    <xf numFmtId="0" fontId="46" fillId="0" borderId="5" xfId="0" applyFont="1" applyBorder="1"/>
    <xf numFmtId="0" fontId="46" fillId="0" borderId="6" xfId="0" applyFont="1" applyBorder="1" applyAlignment="1">
      <alignment horizontal="center"/>
    </xf>
    <xf numFmtId="0" fontId="46" fillId="0" borderId="37" xfId="0" applyFont="1" applyBorder="1" applyAlignment="1">
      <alignment horizontal="center"/>
    </xf>
    <xf numFmtId="0" fontId="46" fillId="0" borderId="40" xfId="0" applyFont="1" applyBorder="1"/>
    <xf numFmtId="0" fontId="46" fillId="0" borderId="41" xfId="0" applyFont="1" applyBorder="1"/>
    <xf numFmtId="0" fontId="9" fillId="0" borderId="7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0" fillId="0" borderId="0" xfId="0" applyAlignment="1">
      <alignment horizontal="center"/>
    </xf>
    <xf numFmtId="2" fontId="0" fillId="0" borderId="0" xfId="0" applyNumberFormat="1" applyFill="1" applyBorder="1" applyAlignment="1">
      <alignment horizontal="left"/>
    </xf>
    <xf numFmtId="0" fontId="9" fillId="0" borderId="0" xfId="0" applyFon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0" borderId="2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9" fillId="0" borderId="6" xfId="0" applyFont="1" applyBorder="1"/>
    <xf numFmtId="0" fontId="0" fillId="2" borderId="0" xfId="0" applyFill="1" applyBorder="1" applyAlignment="1">
      <alignment horizontal="center" vertical="top"/>
    </xf>
    <xf numFmtId="165" fontId="0" fillId="0" borderId="7" xfId="0" applyNumberFormat="1" applyBorder="1" applyAlignment="1">
      <alignment horizontal="left"/>
    </xf>
    <xf numFmtId="1" fontId="0" fillId="0" borderId="7" xfId="0" applyNumberFormat="1" applyBorder="1" applyAlignment="1">
      <alignment horizontal="left"/>
    </xf>
    <xf numFmtId="0" fontId="5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2" fontId="9" fillId="0" borderId="7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7" fillId="2" borderId="0" xfId="0" applyFont="1" applyFill="1" applyAlignment="1">
      <alignment horizontal="center"/>
    </xf>
    <xf numFmtId="0" fontId="3" fillId="2" borderId="7" xfId="0" applyFont="1" applyFill="1" applyBorder="1" applyAlignment="1"/>
    <xf numFmtId="0" fontId="17" fillId="2" borderId="7" xfId="0" applyFont="1" applyFill="1" applyBorder="1" applyAlignment="1">
      <alignment horizontal="center"/>
    </xf>
    <xf numFmtId="0" fontId="13" fillId="0" borderId="7" xfId="0" applyFont="1" applyBorder="1" applyAlignment="1"/>
    <xf numFmtId="165" fontId="9" fillId="0" borderId="7" xfId="0" applyNumberFormat="1" applyFont="1" applyBorder="1" applyAlignment="1">
      <alignment horizontal="center"/>
    </xf>
    <xf numFmtId="165" fontId="0" fillId="0" borderId="7" xfId="0" applyNumberFormat="1" applyFill="1" applyBorder="1" applyAlignment="1">
      <alignment horizontal="left"/>
    </xf>
    <xf numFmtId="2" fontId="0" fillId="0" borderId="7" xfId="0" applyNumberForma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9" fillId="0" borderId="7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/>
    <xf numFmtId="2" fontId="19" fillId="0" borderId="7" xfId="0" applyNumberFormat="1" applyFont="1" applyBorder="1" applyAlignment="1">
      <alignment horizontal="left"/>
    </xf>
    <xf numFmtId="0" fontId="0" fillId="2" borderId="7" xfId="0" applyFill="1" applyBorder="1" applyAlignment="1">
      <alignment horizontal="center" vertical="top"/>
    </xf>
    <xf numFmtId="0" fontId="0" fillId="0" borderId="7" xfId="0" applyFill="1" applyBorder="1" applyAlignment="1">
      <alignment horizontal="center"/>
    </xf>
    <xf numFmtId="0" fontId="0" fillId="0" borderId="7" xfId="0" applyFont="1" applyBorder="1" applyAlignment="1">
      <alignment horizontal="center"/>
    </xf>
    <xf numFmtId="1" fontId="19" fillId="2" borderId="7" xfId="0" applyNumberFormat="1" applyFont="1" applyFill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/>
    </xf>
    <xf numFmtId="0" fontId="17" fillId="2" borderId="7" xfId="0" applyFont="1" applyFill="1" applyBorder="1" applyAlignment="1">
      <alignment horizontal="center" vertical="center"/>
    </xf>
    <xf numFmtId="49" fontId="0" fillId="2" borderId="7" xfId="0" applyNumberFormat="1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 vertical="top"/>
    </xf>
    <xf numFmtId="2" fontId="0" fillId="0" borderId="7" xfId="0" applyNumberFormat="1" applyFont="1" applyFill="1" applyBorder="1" applyAlignment="1">
      <alignment horizontal="center"/>
    </xf>
    <xf numFmtId="0" fontId="9" fillId="2" borderId="0" xfId="0" applyFont="1" applyFill="1"/>
    <xf numFmtId="1" fontId="0" fillId="0" borderId="7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0" fontId="47" fillId="0" borderId="0" xfId="0" applyFont="1"/>
    <xf numFmtId="49" fontId="47" fillId="0" borderId="7" xfId="0" applyNumberFormat="1" applyFont="1" applyBorder="1" applyAlignment="1">
      <alignment horizontal="left"/>
    </xf>
    <xf numFmtId="0" fontId="48" fillId="0" borderId="7" xfId="2" applyFont="1" applyBorder="1" applyAlignment="1" applyProtection="1"/>
    <xf numFmtId="0" fontId="47" fillId="0" borderId="7" xfId="0" applyFont="1" applyBorder="1"/>
    <xf numFmtId="0" fontId="47" fillId="0" borderId="8" xfId="0" applyFont="1" applyBorder="1"/>
    <xf numFmtId="0" fontId="47" fillId="0" borderId="12" xfId="0" applyFont="1" applyBorder="1"/>
    <xf numFmtId="0" fontId="47" fillId="0" borderId="7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/>
    </xf>
    <xf numFmtId="0" fontId="47" fillId="0" borderId="8" xfId="0" applyFont="1" applyBorder="1" applyAlignment="1">
      <alignment horizontal="center" vertical="center"/>
    </xf>
    <xf numFmtId="0" fontId="47" fillId="0" borderId="7" xfId="1" applyNumberFormat="1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/>
    </xf>
    <xf numFmtId="0" fontId="47" fillId="0" borderId="7" xfId="1" applyNumberFormat="1" applyFont="1" applyBorder="1" applyAlignment="1">
      <alignment horizontal="center" vertical="center"/>
    </xf>
    <xf numFmtId="0" fontId="47" fillId="2" borderId="7" xfId="0" applyFont="1" applyFill="1" applyBorder="1" applyAlignment="1">
      <alignment horizontal="center"/>
    </xf>
    <xf numFmtId="2" fontId="47" fillId="0" borderId="7" xfId="0" applyNumberFormat="1" applyFont="1" applyBorder="1" applyAlignment="1">
      <alignment horizontal="center"/>
    </xf>
    <xf numFmtId="1" fontId="47" fillId="0" borderId="7" xfId="0" applyNumberFormat="1" applyFont="1" applyBorder="1" applyAlignment="1">
      <alignment horizontal="center"/>
    </xf>
    <xf numFmtId="0" fontId="47" fillId="0" borderId="8" xfId="0" applyFont="1" applyBorder="1" applyAlignment="1">
      <alignment horizontal="center"/>
    </xf>
    <xf numFmtId="2" fontId="47" fillId="0" borderId="7" xfId="0" applyNumberFormat="1" applyFont="1" applyBorder="1" applyAlignment="1">
      <alignment horizontal="left"/>
    </xf>
    <xf numFmtId="0" fontId="47" fillId="0" borderId="7" xfId="0" applyFont="1" applyBorder="1" applyAlignment="1">
      <alignment horizontal="center" wrapText="1"/>
    </xf>
    <xf numFmtId="0" fontId="47" fillId="0" borderId="7" xfId="0" applyFont="1" applyBorder="1" applyAlignment="1">
      <alignment horizontal="left"/>
    </xf>
    <xf numFmtId="0" fontId="47" fillId="0" borderId="7" xfId="0" applyFont="1" applyBorder="1" applyAlignment="1"/>
    <xf numFmtId="0" fontId="47" fillId="0" borderId="0" xfId="0" applyFont="1" applyBorder="1"/>
    <xf numFmtId="0" fontId="47" fillId="0" borderId="0" xfId="0" applyFont="1" applyBorder="1" applyAlignment="1"/>
    <xf numFmtId="0" fontId="47" fillId="0" borderId="5" xfId="0" applyFont="1" applyBorder="1"/>
    <xf numFmtId="0" fontId="47" fillId="0" borderId="40" xfId="0" applyFont="1" applyBorder="1"/>
    <xf numFmtId="0" fontId="47" fillId="0" borderId="41" xfId="0" applyFont="1" applyBorder="1"/>
    <xf numFmtId="0" fontId="47" fillId="0" borderId="0" xfId="0" applyFont="1" applyAlignment="1">
      <alignment wrapText="1"/>
    </xf>
    <xf numFmtId="0" fontId="47" fillId="0" borderId="6" xfId="0" applyFont="1" applyBorder="1" applyAlignment="1">
      <alignment horizontal="left"/>
    </xf>
    <xf numFmtId="0" fontId="49" fillId="0" borderId="7" xfId="0" applyFont="1" applyBorder="1" applyAlignment="1">
      <alignment horizontal="center"/>
    </xf>
    <xf numFmtId="0" fontId="47" fillId="2" borderId="28" xfId="0" applyFont="1" applyFill="1" applyBorder="1" applyAlignment="1">
      <alignment horizontal="center" vertical="center"/>
    </xf>
    <xf numFmtId="49" fontId="47" fillId="0" borderId="7" xfId="0" applyNumberFormat="1" applyFont="1" applyBorder="1" applyAlignment="1">
      <alignment horizontal="center"/>
    </xf>
    <xf numFmtId="165" fontId="47" fillId="0" borderId="7" xfId="0" applyNumberFormat="1" applyFont="1" applyBorder="1" applyAlignment="1">
      <alignment horizontal="center"/>
    </xf>
    <xf numFmtId="0" fontId="47" fillId="2" borderId="0" xfId="0" applyFont="1" applyFill="1" applyAlignment="1">
      <alignment horizontal="center"/>
    </xf>
    <xf numFmtId="2" fontId="47" fillId="0" borderId="7" xfId="0" applyNumberFormat="1" applyFont="1" applyBorder="1" applyAlignment="1">
      <alignment horizontal="center" vertical="center"/>
    </xf>
    <xf numFmtId="0" fontId="47" fillId="0" borderId="7" xfId="0" applyFont="1" applyBorder="1" applyAlignment="1">
      <alignment wrapText="1"/>
    </xf>
    <xf numFmtId="2" fontId="47" fillId="0" borderId="12" xfId="0" applyNumberFormat="1" applyFont="1" applyBorder="1" applyAlignment="1"/>
    <xf numFmtId="0" fontId="47" fillId="0" borderId="26" xfId="0" applyFont="1" applyBorder="1" applyAlignment="1"/>
    <xf numFmtId="0" fontId="49" fillId="2" borderId="27" xfId="0" applyFont="1" applyFill="1" applyBorder="1" applyAlignment="1">
      <alignment horizontal="center" vertical="center"/>
    </xf>
    <xf numFmtId="0" fontId="47" fillId="2" borderId="27" xfId="0" applyFont="1" applyFill="1" applyBorder="1" applyAlignment="1">
      <alignment horizontal="center" vertical="center"/>
    </xf>
    <xf numFmtId="165" fontId="47" fillId="0" borderId="8" xfId="0" applyNumberFormat="1" applyFont="1" applyBorder="1" applyAlignment="1">
      <alignment horizontal="center"/>
    </xf>
    <xf numFmtId="0" fontId="47" fillId="0" borderId="0" xfId="0" applyFont="1" applyBorder="1" applyAlignment="1">
      <alignment horizontal="center"/>
    </xf>
    <xf numFmtId="0" fontId="50" fillId="2" borderId="7" xfId="0" applyFont="1" applyFill="1" applyBorder="1" applyAlignment="1">
      <alignment horizontal="center"/>
    </xf>
    <xf numFmtId="0" fontId="47" fillId="0" borderId="0" xfId="0" applyFont="1" applyAlignment="1">
      <alignment horizontal="center"/>
    </xf>
    <xf numFmtId="165" fontId="47" fillId="0" borderId="0" xfId="0" applyNumberFormat="1" applyFont="1" applyBorder="1" applyAlignment="1">
      <alignment horizontal="center"/>
    </xf>
    <xf numFmtId="1" fontId="47" fillId="0" borderId="0" xfId="0" applyNumberFormat="1" applyFont="1" applyBorder="1" applyAlignment="1">
      <alignment horizontal="center"/>
    </xf>
    <xf numFmtId="2" fontId="47" fillId="0" borderId="0" xfId="0" applyNumberFormat="1" applyFont="1" applyBorder="1" applyAlignment="1">
      <alignment horizontal="center"/>
    </xf>
    <xf numFmtId="165" fontId="47" fillId="0" borderId="0" xfId="0" applyNumberFormat="1" applyFont="1" applyAlignment="1">
      <alignment horizontal="center"/>
    </xf>
    <xf numFmtId="0" fontId="47" fillId="0" borderId="0" xfId="0" applyFont="1" applyBorder="1" applyAlignment="1">
      <alignment horizontal="left"/>
    </xf>
    <xf numFmtId="0" fontId="47" fillId="0" borderId="1" xfId="0" applyFont="1" applyBorder="1" applyAlignment="1">
      <alignment horizontal="left"/>
    </xf>
    <xf numFmtId="0" fontId="47" fillId="0" borderId="9" xfId="0" applyFont="1" applyBorder="1" applyAlignment="1">
      <alignment horizontal="left"/>
    </xf>
    <xf numFmtId="0" fontId="47" fillId="0" borderId="6" xfId="0" applyFont="1" applyBorder="1" applyAlignment="1">
      <alignment horizontal="left" wrapText="1"/>
    </xf>
    <xf numFmtId="0" fontId="47" fillId="0" borderId="37" xfId="0" applyFont="1" applyBorder="1" applyAlignment="1">
      <alignment horizontal="left"/>
    </xf>
    <xf numFmtId="0" fontId="47" fillId="0" borderId="0" xfId="0" applyFont="1" applyAlignment="1">
      <alignment horizontal="left"/>
    </xf>
    <xf numFmtId="0" fontId="47" fillId="0" borderId="7" xfId="0" applyFont="1" applyBorder="1" applyAlignment="1">
      <alignment horizontal="left" wrapText="1"/>
    </xf>
    <xf numFmtId="165" fontId="47" fillId="0" borderId="7" xfId="0" applyNumberFormat="1" applyFont="1" applyFill="1" applyBorder="1" applyAlignment="1">
      <alignment horizontal="center"/>
    </xf>
    <xf numFmtId="2" fontId="47" fillId="0" borderId="7" xfId="0" applyNumberFormat="1" applyFont="1" applyFill="1" applyBorder="1" applyAlignment="1">
      <alignment horizontal="center"/>
    </xf>
    <xf numFmtId="0" fontId="47" fillId="0" borderId="7" xfId="0" applyFont="1" applyFill="1" applyBorder="1" applyAlignment="1">
      <alignment horizontal="center"/>
    </xf>
    <xf numFmtId="0" fontId="47" fillId="0" borderId="8" xfId="0" applyFont="1" applyFill="1" applyBorder="1" applyAlignment="1">
      <alignment horizontal="center"/>
    </xf>
    <xf numFmtId="1" fontId="47" fillId="0" borderId="7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21" fillId="0" borderId="12" xfId="0" applyFont="1" applyBorder="1" applyAlignment="1">
      <alignment horizontal="center" vertical="top" wrapText="1"/>
    </xf>
    <xf numFmtId="0" fontId="21" fillId="0" borderId="11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center" vertical="top"/>
    </xf>
    <xf numFmtId="0" fontId="21" fillId="0" borderId="37" xfId="0" applyFont="1" applyBorder="1" applyAlignment="1">
      <alignment horizontal="center" vertical="top"/>
    </xf>
    <xf numFmtId="0" fontId="21" fillId="0" borderId="7" xfId="0" applyFont="1" applyBorder="1" applyAlignment="1">
      <alignment horizontal="center" vertical="top"/>
    </xf>
    <xf numFmtId="0" fontId="21" fillId="0" borderId="38" xfId="0" applyFont="1" applyBorder="1" applyAlignment="1">
      <alignment horizontal="center" vertical="top"/>
    </xf>
    <xf numFmtId="0" fontId="21" fillId="0" borderId="16" xfId="0" applyFont="1" applyBorder="1" applyAlignment="1">
      <alignment horizontal="center" vertical="top"/>
    </xf>
    <xf numFmtId="0" fontId="21" fillId="0" borderId="30" xfId="0" applyFont="1" applyBorder="1" applyAlignment="1">
      <alignment horizontal="center" vertical="top"/>
    </xf>
    <xf numFmtId="0" fontId="21" fillId="0" borderId="20" xfId="0" applyFont="1" applyBorder="1" applyAlignment="1">
      <alignment horizontal="center" vertical="top"/>
    </xf>
    <xf numFmtId="0" fontId="21" fillId="0" borderId="39" xfId="0" applyFont="1" applyBorder="1" applyAlignment="1">
      <alignment horizontal="center" vertical="top"/>
    </xf>
    <xf numFmtId="0" fontId="21" fillId="0" borderId="40" xfId="0" applyFont="1" applyBorder="1" applyAlignment="1">
      <alignment horizontal="center" vertical="top"/>
    </xf>
    <xf numFmtId="0" fontId="21" fillId="0" borderId="41" xfId="0" applyFont="1" applyBorder="1" applyAlignment="1">
      <alignment horizontal="center" vertical="top"/>
    </xf>
    <xf numFmtId="0" fontId="21" fillId="0" borderId="12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0" borderId="7" xfId="0" applyFont="1" applyBorder="1" applyAlignment="1">
      <alignment horizontal="left"/>
    </xf>
    <xf numFmtId="0" fontId="21" fillId="0" borderId="8" xfId="0" applyFont="1" applyBorder="1" applyAlignment="1">
      <alignment horizontal="left"/>
    </xf>
    <xf numFmtId="0" fontId="21" fillId="0" borderId="6" xfId="0" applyFont="1" applyBorder="1" applyAlignment="1">
      <alignment horizontal="center"/>
    </xf>
    <xf numFmtId="0" fontId="21" fillId="0" borderId="43" xfId="0" applyFont="1" applyBorder="1" applyAlignment="1">
      <alignment horizontal="center"/>
    </xf>
    <xf numFmtId="0" fontId="21" fillId="0" borderId="4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6" fillId="2" borderId="9" xfId="0" applyFont="1" applyFill="1" applyBorder="1" applyAlignment="1">
      <alignment horizontal="center"/>
    </xf>
    <xf numFmtId="0" fontId="26" fillId="2" borderId="10" xfId="0" applyFont="1" applyFill="1" applyBorder="1" applyAlignment="1">
      <alignment horizontal="center"/>
    </xf>
    <xf numFmtId="0" fontId="26" fillId="2" borderId="11" xfId="0" applyFont="1" applyFill="1" applyBorder="1" applyAlignment="1">
      <alignment horizontal="center"/>
    </xf>
    <xf numFmtId="0" fontId="26" fillId="2" borderId="9" xfId="0" applyFont="1" applyFill="1" applyBorder="1" applyAlignment="1">
      <alignment horizontal="left" vertical="center"/>
    </xf>
    <xf numFmtId="0" fontId="26" fillId="2" borderId="10" xfId="0" applyFont="1" applyFill="1" applyBorder="1" applyAlignment="1">
      <alignment horizontal="left" vertical="center"/>
    </xf>
    <xf numFmtId="0" fontId="26" fillId="2" borderId="11" xfId="0" applyFont="1" applyFill="1" applyBorder="1" applyAlignment="1">
      <alignment horizontal="left" vertical="center"/>
    </xf>
    <xf numFmtId="0" fontId="28" fillId="2" borderId="48" xfId="0" applyFont="1" applyFill="1" applyBorder="1" applyAlignment="1">
      <alignment horizontal="center" vertical="center"/>
    </xf>
    <xf numFmtId="0" fontId="28" fillId="2" borderId="49" xfId="0" applyFont="1" applyFill="1" applyBorder="1" applyAlignment="1">
      <alignment horizontal="center" vertical="center"/>
    </xf>
    <xf numFmtId="0" fontId="28" fillId="2" borderId="50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/>
    </xf>
    <xf numFmtId="0" fontId="26" fillId="2" borderId="26" xfId="0" applyFont="1" applyFill="1" applyBorder="1" applyAlignment="1">
      <alignment horizontal="center"/>
    </xf>
    <xf numFmtId="0" fontId="28" fillId="2" borderId="12" xfId="0" applyFont="1" applyFill="1" applyBorder="1" applyAlignment="1">
      <alignment horizontal="center"/>
    </xf>
    <xf numFmtId="0" fontId="28" fillId="2" borderId="11" xfId="0" applyFont="1" applyFill="1" applyBorder="1" applyAlignment="1">
      <alignment horizontal="center"/>
    </xf>
    <xf numFmtId="0" fontId="26" fillId="2" borderId="9" xfId="0" applyFont="1" applyFill="1" applyBorder="1" applyAlignment="1">
      <alignment horizontal="left"/>
    </xf>
    <xf numFmtId="0" fontId="26" fillId="2" borderId="10" xfId="0" applyFont="1" applyFill="1" applyBorder="1" applyAlignment="1">
      <alignment horizontal="left"/>
    </xf>
    <xf numFmtId="0" fontId="26" fillId="2" borderId="26" xfId="0" applyFont="1" applyFill="1" applyBorder="1" applyAlignment="1">
      <alignment horizontal="left"/>
    </xf>
    <xf numFmtId="0" fontId="27" fillId="2" borderId="7" xfId="0" applyFont="1" applyFill="1" applyBorder="1" applyAlignment="1">
      <alignment horizontal="center"/>
    </xf>
    <xf numFmtId="0" fontId="27" fillId="2" borderId="12" xfId="0" applyFont="1" applyFill="1" applyBorder="1" applyAlignment="1">
      <alignment horizontal="center"/>
    </xf>
    <xf numFmtId="0" fontId="27" fillId="2" borderId="26" xfId="0" applyFont="1" applyFill="1" applyBorder="1" applyAlignment="1">
      <alignment horizontal="center"/>
    </xf>
    <xf numFmtId="0" fontId="26" fillId="2" borderId="14" xfId="0" applyFont="1" applyFill="1" applyBorder="1" applyAlignment="1">
      <alignment horizontal="left"/>
    </xf>
    <xf numFmtId="0" fontId="26" fillId="2" borderId="15" xfId="0" applyFont="1" applyFill="1" applyBorder="1" applyAlignment="1">
      <alignment horizontal="left"/>
    </xf>
    <xf numFmtId="0" fontId="26" fillId="2" borderId="22" xfId="0" applyFont="1" applyFill="1" applyBorder="1" applyAlignment="1">
      <alignment horizontal="center"/>
    </xf>
    <xf numFmtId="0" fontId="26" fillId="2" borderId="18" xfId="0" applyFont="1" applyFill="1" applyBorder="1" applyAlignment="1">
      <alignment horizontal="center"/>
    </xf>
    <xf numFmtId="0" fontId="26" fillId="2" borderId="19" xfId="0" applyFont="1" applyFill="1" applyBorder="1" applyAlignment="1">
      <alignment horizontal="center"/>
    </xf>
    <xf numFmtId="0" fontId="26" fillId="2" borderId="4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/>
    </xf>
    <xf numFmtId="0" fontId="26" fillId="2" borderId="51" xfId="0" applyFont="1" applyFill="1" applyBorder="1" applyAlignment="1">
      <alignment horizontal="center"/>
    </xf>
    <xf numFmtId="0" fontId="26" fillId="2" borderId="25" xfId="0" applyFont="1" applyFill="1" applyBorder="1" applyAlignment="1">
      <alignment horizontal="center"/>
    </xf>
    <xf numFmtId="0" fontId="26" fillId="2" borderId="47" xfId="0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6" fillId="2" borderId="2" xfId="0" applyFont="1" applyFill="1" applyBorder="1" applyAlignment="1">
      <alignment horizontal="center"/>
    </xf>
    <xf numFmtId="0" fontId="26" fillId="2" borderId="3" xfId="0" applyFont="1" applyFill="1" applyBorder="1" applyAlignment="1">
      <alignment horizontal="center"/>
    </xf>
    <xf numFmtId="0" fontId="28" fillId="2" borderId="10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/>
    </xf>
    <xf numFmtId="0" fontId="29" fillId="2" borderId="0" xfId="0" applyFont="1" applyFill="1" applyBorder="1" applyAlignment="1">
      <alignment horizontal="left" wrapText="1"/>
    </xf>
    <xf numFmtId="164" fontId="26" fillId="2" borderId="6" xfId="1" applyFont="1" applyFill="1" applyBorder="1" applyAlignment="1">
      <alignment horizontal="center" vertical="center"/>
    </xf>
    <xf numFmtId="164" fontId="26" fillId="2" borderId="7" xfId="1" applyFont="1" applyFill="1" applyBorder="1" applyAlignment="1">
      <alignment horizontal="center" vertical="center"/>
    </xf>
    <xf numFmtId="164" fontId="26" fillId="2" borderId="23" xfId="1" applyFont="1" applyFill="1" applyBorder="1" applyAlignment="1">
      <alignment horizontal="center" vertical="center" wrapText="1"/>
    </xf>
    <xf numFmtId="164" fontId="26" fillId="2" borderId="24" xfId="1" applyFont="1" applyFill="1" applyBorder="1" applyAlignment="1">
      <alignment horizontal="center" vertical="center" wrapText="1"/>
    </xf>
    <xf numFmtId="164" fontId="26" fillId="2" borderId="25" xfId="1" applyFont="1" applyFill="1" applyBorder="1" applyAlignment="1">
      <alignment horizontal="center" vertical="center" wrapText="1"/>
    </xf>
    <xf numFmtId="164" fontId="26" fillId="2" borderId="16" xfId="1" applyFont="1" applyFill="1" applyBorder="1" applyAlignment="1">
      <alignment horizontal="center" vertical="center" wrapText="1"/>
    </xf>
    <xf numFmtId="164" fontId="26" fillId="2" borderId="21" xfId="1" applyFont="1" applyFill="1" applyBorder="1" applyAlignment="1">
      <alignment horizontal="center" vertical="center" wrapText="1"/>
    </xf>
    <xf numFmtId="164" fontId="26" fillId="2" borderId="17" xfId="1" applyFont="1" applyFill="1" applyBorder="1" applyAlignment="1">
      <alignment horizontal="center" vertical="center" wrapText="1"/>
    </xf>
    <xf numFmtId="164" fontId="26" fillId="2" borderId="45" xfId="1" applyFont="1" applyFill="1" applyBorder="1" applyAlignment="1">
      <alignment horizontal="center" vertical="center" wrapText="1"/>
    </xf>
    <xf numFmtId="164" fontId="26" fillId="2" borderId="46" xfId="1" applyFont="1" applyFill="1" applyBorder="1" applyAlignment="1">
      <alignment horizontal="center" vertical="center" wrapText="1"/>
    </xf>
    <xf numFmtId="164" fontId="26" fillId="2" borderId="47" xfId="1" applyFont="1" applyFill="1" applyBorder="1" applyAlignment="1">
      <alignment horizontal="center" vertical="center" wrapText="1"/>
    </xf>
    <xf numFmtId="0" fontId="29" fillId="2" borderId="5" xfId="0" applyFont="1" applyFill="1" applyBorder="1" applyAlignment="1">
      <alignment horizontal="left" wrapText="1"/>
    </xf>
    <xf numFmtId="0" fontId="29" fillId="2" borderId="0" xfId="0" applyFont="1" applyFill="1" applyBorder="1" applyAlignment="1">
      <alignment horizontal="left" vertical="center" wrapText="1"/>
    </xf>
    <xf numFmtId="0" fontId="29" fillId="2" borderId="5" xfId="0" applyFont="1" applyFill="1" applyBorder="1" applyAlignment="1">
      <alignment horizontal="left" vertical="center" wrapText="1"/>
    </xf>
    <xf numFmtId="0" fontId="26" fillId="2" borderId="6" xfId="0" applyFont="1" applyFill="1" applyBorder="1" applyAlignment="1">
      <alignment horizontal="left" vertical="center"/>
    </xf>
    <xf numFmtId="0" fontId="26" fillId="2" borderId="7" xfId="0" applyFont="1" applyFill="1" applyBorder="1" applyAlignment="1">
      <alignment horizontal="left" vertical="center"/>
    </xf>
    <xf numFmtId="0" fontId="26" fillId="2" borderId="8" xfId="0" applyFont="1" applyFill="1" applyBorder="1" applyAlignment="1">
      <alignment horizontal="left" vertical="center"/>
    </xf>
    <xf numFmtId="0" fontId="26" fillId="2" borderId="8" xfId="0" applyFont="1" applyFill="1" applyBorder="1" applyAlignment="1">
      <alignment horizontal="center"/>
    </xf>
    <xf numFmtId="0" fontId="29" fillId="2" borderId="31" xfId="0" applyFont="1" applyFill="1" applyBorder="1" applyAlignment="1">
      <alignment horizontal="left" wrapText="1"/>
    </xf>
    <xf numFmtId="0" fontId="29" fillId="2" borderId="31" xfId="0" applyFont="1" applyFill="1" applyBorder="1" applyAlignment="1">
      <alignment horizontal="center" wrapText="1"/>
    </xf>
    <xf numFmtId="0" fontId="29" fillId="2" borderId="13" xfId="0" applyFont="1" applyFill="1" applyBorder="1" applyAlignment="1">
      <alignment horizontal="center" wrapText="1"/>
    </xf>
    <xf numFmtId="0" fontId="26" fillId="2" borderId="0" xfId="0" applyFont="1" applyFill="1" applyBorder="1" applyAlignment="1">
      <alignment horizontal="left"/>
    </xf>
    <xf numFmtId="0" fontId="29" fillId="2" borderId="13" xfId="0" applyFont="1" applyFill="1" applyBorder="1" applyAlignment="1">
      <alignment horizontal="left" wrapText="1"/>
    </xf>
    <xf numFmtId="49" fontId="26" fillId="2" borderId="0" xfId="0" applyNumberFormat="1" applyFont="1" applyFill="1" applyBorder="1" applyAlignment="1">
      <alignment horizontal="left" wrapText="1"/>
    </xf>
    <xf numFmtId="49" fontId="26" fillId="2" borderId="31" xfId="0" applyNumberFormat="1" applyFont="1" applyFill="1" applyBorder="1" applyAlignment="1">
      <alignment horizontal="left"/>
    </xf>
    <xf numFmtId="49" fontId="26" fillId="2" borderId="13" xfId="0" applyNumberFormat="1" applyFont="1" applyFill="1" applyBorder="1" applyAlignment="1">
      <alignment horizontal="left"/>
    </xf>
    <xf numFmtId="164" fontId="26" fillId="2" borderId="7" xfId="1" applyFont="1" applyFill="1" applyBorder="1" applyAlignment="1">
      <alignment horizontal="center" vertical="center" wrapText="1"/>
    </xf>
    <xf numFmtId="164" fontId="26" fillId="2" borderId="8" xfId="1" applyFont="1" applyFill="1" applyBorder="1" applyAlignment="1">
      <alignment horizontal="center" vertical="center" wrapText="1"/>
    </xf>
    <xf numFmtId="0" fontId="29" fillId="2" borderId="31" xfId="0" applyFont="1" applyFill="1" applyBorder="1" applyAlignment="1">
      <alignment horizontal="left" vertical="center" wrapText="1"/>
    </xf>
    <xf numFmtId="0" fontId="29" fillId="2" borderId="13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wrapText="1"/>
    </xf>
    <xf numFmtId="0" fontId="29" fillId="2" borderId="5" xfId="0" applyFont="1" applyFill="1" applyBorder="1" applyAlignment="1">
      <alignment horizontal="center" wrapText="1"/>
    </xf>
    <xf numFmtId="0" fontId="30" fillId="0" borderId="7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36" fillId="0" borderId="6" xfId="0" applyFont="1" applyBorder="1" applyAlignment="1">
      <alignment horizontal="center" vertical="top"/>
    </xf>
    <xf numFmtId="0" fontId="36" fillId="0" borderId="37" xfId="0" applyFont="1" applyBorder="1" applyAlignment="1">
      <alignment horizontal="center" vertical="top"/>
    </xf>
    <xf numFmtId="0" fontId="36" fillId="0" borderId="7" xfId="0" applyFont="1" applyBorder="1" applyAlignment="1">
      <alignment horizontal="center" vertical="top"/>
    </xf>
    <xf numFmtId="0" fontId="36" fillId="0" borderId="38" xfId="0" applyFont="1" applyBorder="1" applyAlignment="1">
      <alignment horizontal="center" vertical="top"/>
    </xf>
    <xf numFmtId="0" fontId="36" fillId="0" borderId="16" xfId="0" applyFont="1" applyBorder="1" applyAlignment="1">
      <alignment horizontal="center" vertical="top"/>
    </xf>
    <xf numFmtId="0" fontId="36" fillId="0" borderId="30" xfId="0" applyFont="1" applyBorder="1" applyAlignment="1">
      <alignment horizontal="center" vertical="top"/>
    </xf>
    <xf numFmtId="0" fontId="36" fillId="0" borderId="20" xfId="0" applyFont="1" applyBorder="1" applyAlignment="1">
      <alignment horizontal="center" vertical="top"/>
    </xf>
    <xf numFmtId="0" fontId="36" fillId="0" borderId="39" xfId="0" applyFont="1" applyBorder="1" applyAlignment="1">
      <alignment horizontal="center" vertical="top"/>
    </xf>
    <xf numFmtId="0" fontId="36" fillId="0" borderId="40" xfId="0" applyFont="1" applyBorder="1" applyAlignment="1">
      <alignment horizontal="center" vertical="top"/>
    </xf>
    <xf numFmtId="0" fontId="36" fillId="0" borderId="41" xfId="0" applyFont="1" applyBorder="1" applyAlignment="1">
      <alignment horizontal="center" vertical="top"/>
    </xf>
    <xf numFmtId="0" fontId="36" fillId="0" borderId="12" xfId="0" applyFont="1" applyBorder="1" applyAlignment="1">
      <alignment horizontal="center" vertical="top" wrapText="1"/>
    </xf>
    <xf numFmtId="0" fontId="36" fillId="0" borderId="11" xfId="0" applyFont="1" applyBorder="1" applyAlignment="1">
      <alignment horizontal="center" vertical="top" wrapText="1"/>
    </xf>
    <xf numFmtId="0" fontId="36" fillId="0" borderId="7" xfId="0" applyFont="1" applyBorder="1" applyAlignment="1">
      <alignment horizontal="center"/>
    </xf>
    <xf numFmtId="0" fontId="36" fillId="0" borderId="8" xfId="0" applyFont="1" applyBorder="1" applyAlignment="1">
      <alignment horizontal="center"/>
    </xf>
    <xf numFmtId="0" fontId="36" fillId="0" borderId="12" xfId="0" applyFont="1" applyBorder="1" applyAlignment="1">
      <alignment horizontal="center"/>
    </xf>
    <xf numFmtId="0" fontId="36" fillId="0" borderId="11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36" fillId="0" borderId="26" xfId="0" applyFont="1" applyBorder="1" applyAlignment="1">
      <alignment horizontal="center"/>
    </xf>
    <xf numFmtId="0" fontId="36" fillId="0" borderId="43" xfId="0" applyFont="1" applyBorder="1" applyAlignment="1">
      <alignment horizontal="center"/>
    </xf>
    <xf numFmtId="0" fontId="36" fillId="0" borderId="44" xfId="0" applyFont="1" applyBorder="1" applyAlignment="1">
      <alignment horizontal="center"/>
    </xf>
    <xf numFmtId="0" fontId="36" fillId="0" borderId="7" xfId="0" applyFont="1" applyBorder="1" applyAlignment="1">
      <alignment horizontal="left"/>
    </xf>
    <xf numFmtId="0" fontId="36" fillId="0" borderId="8" xfId="0" applyFont="1" applyBorder="1" applyAlignment="1">
      <alignment horizontal="left"/>
    </xf>
    <xf numFmtId="0" fontId="21" fillId="0" borderId="10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13" fillId="0" borderId="55" xfId="0" applyFont="1" applyBorder="1" applyAlignment="1">
      <alignment horizontal="center"/>
    </xf>
    <xf numFmtId="0" fontId="13" fillId="0" borderId="52" xfId="0" applyFont="1" applyBorder="1" applyAlignment="1">
      <alignment horizontal="center"/>
    </xf>
    <xf numFmtId="0" fontId="13" fillId="0" borderId="53" xfId="0" applyFont="1" applyBorder="1" applyAlignment="1">
      <alignment horizontal="center"/>
    </xf>
    <xf numFmtId="0" fontId="41" fillId="0" borderId="6" xfId="0" applyFont="1" applyBorder="1" applyAlignment="1">
      <alignment horizontal="center"/>
    </xf>
    <xf numFmtId="0" fontId="41" fillId="0" borderId="7" xfId="0" applyFont="1" applyBorder="1" applyAlignment="1">
      <alignment horizontal="center"/>
    </xf>
    <xf numFmtId="0" fontId="41" fillId="0" borderId="8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56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6" xfId="0" applyFont="1" applyBorder="1"/>
    <xf numFmtId="0" fontId="9" fillId="0" borderId="7" xfId="0" applyFont="1" applyBorder="1"/>
    <xf numFmtId="0" fontId="13" fillId="0" borderId="54" xfId="0" applyFont="1" applyBorder="1" applyAlignment="1">
      <alignment horizontal="center"/>
    </xf>
    <xf numFmtId="0" fontId="9" fillId="0" borderId="9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0" borderId="8" xfId="0" applyFont="1" applyBorder="1" applyAlignment="1">
      <alignment horizontal="left"/>
    </xf>
    <xf numFmtId="0" fontId="43" fillId="0" borderId="7" xfId="0" applyFont="1" applyBorder="1" applyAlignment="1">
      <alignment wrapText="1"/>
    </xf>
    <xf numFmtId="0" fontId="0" fillId="0" borderId="7" xfId="0" applyFont="1" applyBorder="1" applyAlignment="1">
      <alignment horizontal="center"/>
    </xf>
    <xf numFmtId="0" fontId="9" fillId="0" borderId="7" xfId="0" applyFont="1" applyBorder="1" applyAlignment="1">
      <alignment horizontal="left" vertic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top"/>
    </xf>
    <xf numFmtId="0" fontId="9" fillId="0" borderId="10" xfId="0" applyFont="1" applyBorder="1" applyAlignment="1">
      <alignment horizontal="center" vertical="top"/>
    </xf>
    <xf numFmtId="0" fontId="9" fillId="0" borderId="11" xfId="0" applyFont="1" applyBorder="1" applyAlignment="1">
      <alignment horizontal="center" vertical="top"/>
    </xf>
    <xf numFmtId="14" fontId="9" fillId="0" borderId="12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9" fillId="0" borderId="26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9" fillId="0" borderId="6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0" fontId="45" fillId="0" borderId="6" xfId="0" applyFont="1" applyBorder="1" applyAlignment="1">
      <alignment horizontal="center"/>
    </xf>
    <xf numFmtId="0" fontId="45" fillId="0" borderId="7" xfId="0" applyFont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45" fillId="0" borderId="11" xfId="0" applyFont="1" applyBorder="1" applyAlignment="1">
      <alignment horizontal="center"/>
    </xf>
    <xf numFmtId="0" fontId="46" fillId="0" borderId="7" xfId="0" applyFont="1" applyBorder="1" applyAlignment="1">
      <alignment horizontal="center"/>
    </xf>
    <xf numFmtId="0" fontId="46" fillId="0" borderId="12" xfId="0" applyFont="1" applyBorder="1" applyAlignment="1">
      <alignment horizontal="center"/>
    </xf>
    <xf numFmtId="0" fontId="46" fillId="0" borderId="26" xfId="0" applyFont="1" applyBorder="1" applyAlignment="1">
      <alignment horizontal="center"/>
    </xf>
    <xf numFmtId="0" fontId="46" fillId="0" borderId="38" xfId="0" applyFont="1" applyBorder="1" applyAlignment="1">
      <alignment horizontal="center"/>
    </xf>
    <xf numFmtId="0" fontId="46" fillId="0" borderId="38" xfId="0" applyFon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0" xfId="0" applyFont="1" applyBorder="1" applyAlignment="1">
      <alignment horizontal="left"/>
    </xf>
    <xf numFmtId="0" fontId="0" fillId="0" borderId="26" xfId="0" applyFont="1" applyBorder="1" applyAlignment="1">
      <alignment horizontal="left"/>
    </xf>
    <xf numFmtId="14" fontId="0" fillId="0" borderId="12" xfId="0" applyNumberFormat="1" applyFont="1" applyBorder="1" applyAlignment="1">
      <alignment horizontal="left"/>
    </xf>
    <xf numFmtId="0" fontId="0" fillId="0" borderId="12" xfId="0" applyFont="1" applyBorder="1" applyAlignment="1">
      <alignment horizontal="left"/>
    </xf>
    <xf numFmtId="0" fontId="47" fillId="0" borderId="9" xfId="0" applyFont="1" applyBorder="1" applyAlignment="1">
      <alignment horizontal="left"/>
    </xf>
    <xf numFmtId="0" fontId="47" fillId="0" borderId="10" xfId="0" applyFont="1" applyBorder="1" applyAlignment="1">
      <alignment horizontal="left"/>
    </xf>
    <xf numFmtId="0" fontId="47" fillId="0" borderId="11" xfId="0" applyFont="1" applyBorder="1" applyAlignment="1">
      <alignment horizontal="left"/>
    </xf>
    <xf numFmtId="0" fontId="47" fillId="0" borderId="6" xfId="0" applyFont="1" applyBorder="1"/>
    <xf numFmtId="0" fontId="47" fillId="0" borderId="7" xfId="0" applyFont="1" applyBorder="1"/>
    <xf numFmtId="0" fontId="47" fillId="0" borderId="12" xfId="0" applyFont="1" applyBorder="1" applyAlignment="1">
      <alignment horizontal="center"/>
    </xf>
    <xf numFmtId="0" fontId="47" fillId="0" borderId="10" xfId="0" applyFont="1" applyBorder="1" applyAlignment="1">
      <alignment horizontal="center"/>
    </xf>
    <xf numFmtId="0" fontId="47" fillId="0" borderId="26" xfId="0" applyFont="1" applyBorder="1" applyAlignment="1">
      <alignment horizontal="center"/>
    </xf>
    <xf numFmtId="0" fontId="47" fillId="0" borderId="11" xfId="0" applyFont="1" applyBorder="1" applyAlignment="1">
      <alignment horizontal="center"/>
    </xf>
    <xf numFmtId="0" fontId="47" fillId="0" borderId="7" xfId="0" applyFont="1" applyBorder="1" applyAlignment="1">
      <alignment horizontal="center"/>
    </xf>
    <xf numFmtId="0" fontId="47" fillId="0" borderId="8" xfId="0" applyFont="1" applyBorder="1" applyAlignment="1">
      <alignment horizontal="center"/>
    </xf>
    <xf numFmtId="0" fontId="47" fillId="0" borderId="52" xfId="0" applyFont="1" applyBorder="1" applyAlignment="1">
      <alignment horizontal="center"/>
    </xf>
    <xf numFmtId="0" fontId="47" fillId="0" borderId="54" xfId="0" applyFont="1" applyBorder="1" applyAlignment="1">
      <alignment horizontal="center"/>
    </xf>
    <xf numFmtId="0" fontId="47" fillId="0" borderId="55" xfId="0" applyFont="1" applyBorder="1" applyAlignment="1">
      <alignment horizontal="center"/>
    </xf>
    <xf numFmtId="0" fontId="47" fillId="0" borderId="53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0" fontId="47" fillId="0" borderId="30" xfId="0" applyFont="1" applyBorder="1" applyAlignment="1">
      <alignment horizontal="center"/>
    </xf>
    <xf numFmtId="0" fontId="47" fillId="0" borderId="56" xfId="0" applyFont="1" applyBorder="1" applyAlignment="1">
      <alignment horizontal="center"/>
    </xf>
    <xf numFmtId="0" fontId="47" fillId="0" borderId="9" xfId="0" applyFont="1" applyBorder="1" applyAlignment="1">
      <alignment horizontal="center"/>
    </xf>
    <xf numFmtId="0" fontId="47" fillId="0" borderId="7" xfId="0" applyFont="1" applyBorder="1" applyAlignment="1">
      <alignment horizontal="center" wrapText="1"/>
    </xf>
    <xf numFmtId="2" fontId="47" fillId="0" borderId="7" xfId="0" applyNumberFormat="1" applyFont="1" applyBorder="1" applyAlignment="1">
      <alignment horizontal="center"/>
    </xf>
    <xf numFmtId="0" fontId="47" fillId="0" borderId="6" xfId="0" applyFont="1" applyBorder="1" applyAlignment="1">
      <alignment horizontal="left" vertical="center"/>
    </xf>
    <xf numFmtId="14" fontId="47" fillId="0" borderId="12" xfId="0" applyNumberFormat="1" applyFont="1" applyBorder="1" applyAlignment="1">
      <alignment horizontal="center"/>
    </xf>
    <xf numFmtId="0" fontId="47" fillId="0" borderId="26" xfId="0" applyFont="1" applyBorder="1" applyAlignment="1">
      <alignment horizontal="left"/>
    </xf>
    <xf numFmtId="0" fontId="47" fillId="0" borderId="6" xfId="0" applyFont="1" applyBorder="1" applyAlignment="1">
      <alignment horizontal="left"/>
    </xf>
    <xf numFmtId="0" fontId="47" fillId="0" borderId="7" xfId="0" applyFont="1" applyBorder="1" applyAlignment="1">
      <alignment horizontal="left"/>
    </xf>
    <xf numFmtId="0" fontId="47" fillId="0" borderId="8" xfId="0" applyFont="1" applyBorder="1" applyAlignment="1">
      <alignment horizontal="left"/>
    </xf>
    <xf numFmtId="0" fontId="47" fillId="0" borderId="38" xfId="0" applyFont="1" applyBorder="1" applyAlignment="1">
      <alignment horizontal="center"/>
    </xf>
    <xf numFmtId="0" fontId="47" fillId="0" borderId="38" xfId="0" applyFont="1" applyFill="1" applyBorder="1" applyAlignment="1">
      <alignment horizontal="center"/>
    </xf>
    <xf numFmtId="0" fontId="47" fillId="0" borderId="12" xfId="0" applyFont="1" applyBorder="1" applyAlignment="1">
      <alignment horizontal="left"/>
    </xf>
    <xf numFmtId="0" fontId="47" fillId="0" borderId="7" xfId="0" applyFont="1" applyBorder="1" applyAlignment="1">
      <alignment wrapText="1"/>
    </xf>
    <xf numFmtId="0" fontId="49" fillId="0" borderId="12" xfId="0" applyFont="1" applyBorder="1" applyAlignment="1">
      <alignment horizontal="center"/>
    </xf>
    <xf numFmtId="0" fontId="49" fillId="0" borderId="10" xfId="0" applyFont="1" applyBorder="1" applyAlignment="1">
      <alignment horizontal="center"/>
    </xf>
    <xf numFmtId="0" fontId="49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left"/>
    </xf>
    <xf numFmtId="0" fontId="16" fillId="0" borderId="10" xfId="0" applyFont="1" applyBorder="1" applyAlignment="1">
      <alignment horizontal="left"/>
    </xf>
    <xf numFmtId="0" fontId="16" fillId="0" borderId="26" xfId="0" applyFont="1" applyBorder="1" applyAlignment="1">
      <alignment horizontal="left"/>
    </xf>
    <xf numFmtId="0" fontId="16" fillId="2" borderId="7" xfId="0" applyFont="1" applyFill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3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22</xdr:row>
      <xdr:rowOff>0</xdr:rowOff>
    </xdr:from>
    <xdr:ext cx="628650" cy="10668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</xdr:row>
      <xdr:rowOff>1</xdr:rowOff>
    </xdr:from>
    <xdr:ext cx="1238250" cy="1076324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</xdr:row>
      <xdr:rowOff>0</xdr:rowOff>
    </xdr:from>
    <xdr:ext cx="628650" cy="1066800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</xdr:row>
      <xdr:rowOff>1</xdr:rowOff>
    </xdr:from>
    <xdr:ext cx="1238250" cy="1076324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66</xdr:row>
      <xdr:rowOff>0</xdr:rowOff>
    </xdr:from>
    <xdr:ext cx="628650" cy="10668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66</xdr:row>
      <xdr:rowOff>1</xdr:rowOff>
    </xdr:from>
    <xdr:ext cx="1238250" cy="1076324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</xdr:row>
      <xdr:rowOff>0</xdr:rowOff>
    </xdr:from>
    <xdr:ext cx="628650" cy="1066800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</xdr:row>
      <xdr:rowOff>1</xdr:rowOff>
    </xdr:from>
    <xdr:ext cx="1238250" cy="1076324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</xdr:row>
      <xdr:rowOff>0</xdr:rowOff>
    </xdr:from>
    <xdr:ext cx="628650" cy="10668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</xdr:row>
      <xdr:rowOff>1</xdr:rowOff>
    </xdr:from>
    <xdr:ext cx="1238250" cy="1076324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131</xdr:row>
      <xdr:rowOff>0</xdr:rowOff>
    </xdr:from>
    <xdr:ext cx="628650" cy="1066800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131</xdr:row>
      <xdr:rowOff>1</xdr:rowOff>
    </xdr:from>
    <xdr:ext cx="1238250" cy="1076324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153</xdr:row>
      <xdr:rowOff>0</xdr:rowOff>
    </xdr:from>
    <xdr:ext cx="628650" cy="10668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153</xdr:row>
      <xdr:rowOff>1</xdr:rowOff>
    </xdr:from>
    <xdr:ext cx="1238250" cy="1076324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0</xdr:rowOff>
    </xdr:from>
    <xdr:ext cx="628650" cy="1066800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1</xdr:rowOff>
    </xdr:from>
    <xdr:ext cx="1238250" cy="1076324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197</xdr:row>
      <xdr:rowOff>0</xdr:rowOff>
    </xdr:from>
    <xdr:ext cx="628650" cy="10668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197</xdr:row>
      <xdr:rowOff>1</xdr:rowOff>
    </xdr:from>
    <xdr:ext cx="1238250" cy="1076324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219</xdr:row>
      <xdr:rowOff>0</xdr:rowOff>
    </xdr:from>
    <xdr:ext cx="628650" cy="1066800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219</xdr:row>
      <xdr:rowOff>1</xdr:rowOff>
    </xdr:from>
    <xdr:ext cx="1238250" cy="1076324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241</xdr:row>
      <xdr:rowOff>0</xdr:rowOff>
    </xdr:from>
    <xdr:ext cx="628650" cy="1066800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241</xdr:row>
      <xdr:rowOff>1</xdr:rowOff>
    </xdr:from>
    <xdr:ext cx="1238250" cy="1076324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263</xdr:row>
      <xdr:rowOff>0</xdr:rowOff>
    </xdr:from>
    <xdr:ext cx="628650" cy="1066800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263</xdr:row>
      <xdr:rowOff>1</xdr:rowOff>
    </xdr:from>
    <xdr:ext cx="1238250" cy="1076324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285</xdr:row>
      <xdr:rowOff>0</xdr:rowOff>
    </xdr:from>
    <xdr:ext cx="628650" cy="1066800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285</xdr:row>
      <xdr:rowOff>1</xdr:rowOff>
    </xdr:from>
    <xdr:ext cx="1238250" cy="1076324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307</xdr:row>
      <xdr:rowOff>0</xdr:rowOff>
    </xdr:from>
    <xdr:ext cx="628650" cy="1066800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307</xdr:row>
      <xdr:rowOff>1</xdr:rowOff>
    </xdr:from>
    <xdr:ext cx="1238250" cy="1076324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328</xdr:row>
      <xdr:rowOff>0</xdr:rowOff>
    </xdr:from>
    <xdr:ext cx="628650" cy="1066800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328</xdr:row>
      <xdr:rowOff>1</xdr:rowOff>
    </xdr:from>
    <xdr:ext cx="1238250" cy="1076324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349</xdr:row>
      <xdr:rowOff>0</xdr:rowOff>
    </xdr:from>
    <xdr:ext cx="628650" cy="1066800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349</xdr:row>
      <xdr:rowOff>1</xdr:rowOff>
    </xdr:from>
    <xdr:ext cx="1238250" cy="1076324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371</xdr:row>
      <xdr:rowOff>0</xdr:rowOff>
    </xdr:from>
    <xdr:ext cx="628650" cy="1066800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371</xdr:row>
      <xdr:rowOff>1</xdr:rowOff>
    </xdr:from>
    <xdr:ext cx="1238250" cy="1076324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393</xdr:row>
      <xdr:rowOff>0</xdr:rowOff>
    </xdr:from>
    <xdr:ext cx="628650" cy="1066800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393</xdr:row>
      <xdr:rowOff>1</xdr:rowOff>
    </xdr:from>
    <xdr:ext cx="1238250" cy="1076324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415</xdr:row>
      <xdr:rowOff>0</xdr:rowOff>
    </xdr:from>
    <xdr:ext cx="628650" cy="1066800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415</xdr:row>
      <xdr:rowOff>1</xdr:rowOff>
    </xdr:from>
    <xdr:ext cx="1238250" cy="1076324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437</xdr:row>
      <xdr:rowOff>0</xdr:rowOff>
    </xdr:from>
    <xdr:ext cx="628650" cy="1066800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437</xdr:row>
      <xdr:rowOff>1</xdr:rowOff>
    </xdr:from>
    <xdr:ext cx="1238250" cy="1076324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459</xdr:row>
      <xdr:rowOff>0</xdr:rowOff>
    </xdr:from>
    <xdr:ext cx="628650" cy="1066800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459</xdr:row>
      <xdr:rowOff>1</xdr:rowOff>
    </xdr:from>
    <xdr:ext cx="1238250" cy="1076324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481</xdr:row>
      <xdr:rowOff>0</xdr:rowOff>
    </xdr:from>
    <xdr:ext cx="628650" cy="1066800"/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481</xdr:row>
      <xdr:rowOff>1</xdr:rowOff>
    </xdr:from>
    <xdr:ext cx="1238250" cy="1076324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503</xdr:row>
      <xdr:rowOff>0</xdr:rowOff>
    </xdr:from>
    <xdr:ext cx="628650" cy="1066800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503</xdr:row>
      <xdr:rowOff>1</xdr:rowOff>
    </xdr:from>
    <xdr:ext cx="1238250" cy="1076324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0</xdr:rowOff>
    </xdr:from>
    <xdr:ext cx="628650" cy="1066800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1</xdr:rowOff>
    </xdr:from>
    <xdr:ext cx="1238250" cy="1076324"/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546</xdr:row>
      <xdr:rowOff>0</xdr:rowOff>
    </xdr:from>
    <xdr:ext cx="628650" cy="1066800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546</xdr:row>
      <xdr:rowOff>1</xdr:rowOff>
    </xdr:from>
    <xdr:ext cx="1238250" cy="1076324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568</xdr:row>
      <xdr:rowOff>0</xdr:rowOff>
    </xdr:from>
    <xdr:ext cx="628650" cy="1066800"/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568</xdr:row>
      <xdr:rowOff>1</xdr:rowOff>
    </xdr:from>
    <xdr:ext cx="1238250" cy="1076324"/>
    <xdr:pic>
      <xdr:nvPicPr>
        <xdr:cNvPr id="56" name="Picture 55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589</xdr:row>
      <xdr:rowOff>0</xdr:rowOff>
    </xdr:from>
    <xdr:ext cx="628650" cy="1066800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589</xdr:row>
      <xdr:rowOff>1</xdr:rowOff>
    </xdr:from>
    <xdr:ext cx="1238250" cy="1076324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610</xdr:row>
      <xdr:rowOff>0</xdr:rowOff>
    </xdr:from>
    <xdr:ext cx="628650" cy="1066800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610</xdr:row>
      <xdr:rowOff>1</xdr:rowOff>
    </xdr:from>
    <xdr:ext cx="1238250" cy="1076324"/>
    <xdr:pic>
      <xdr:nvPicPr>
        <xdr:cNvPr id="60" name="Picture 59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1143000</xdr:colOff>
      <xdr:row>4</xdr:row>
      <xdr:rowOff>200024</xdr:rowOff>
    </xdr:to>
    <xdr:pic>
      <xdr:nvPicPr>
        <xdr:cNvPr id="2" name="Picture 1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3000" cy="1114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1</xdr:col>
      <xdr:colOff>438149</xdr:colOff>
      <xdr:row>53</xdr:row>
      <xdr:rowOff>200024</xdr:rowOff>
    </xdr:to>
    <xdr:pic>
      <xdr:nvPicPr>
        <xdr:cNvPr id="4" name="Picture 3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68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1</xdr:col>
      <xdr:colOff>438149</xdr:colOff>
      <xdr:row>102</xdr:row>
      <xdr:rowOff>200024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68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47625</xdr:colOff>
      <xdr:row>144</xdr:row>
      <xdr:rowOff>9526</xdr:rowOff>
    </xdr:from>
    <xdr:to>
      <xdr:col>1</xdr:col>
      <xdr:colOff>67466</xdr:colOff>
      <xdr:row>150</xdr:row>
      <xdr:rowOff>63500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5045651"/>
          <a:ext cx="1305716" cy="13874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192</xdr:row>
      <xdr:rowOff>63500</xdr:rowOff>
    </xdr:from>
    <xdr:to>
      <xdr:col>1</xdr:col>
      <xdr:colOff>438149</xdr:colOff>
      <xdr:row>197</xdr:row>
      <xdr:rowOff>41274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577250"/>
          <a:ext cx="1724024" cy="10890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19051</xdr:colOff>
      <xdr:row>240</xdr:row>
      <xdr:rowOff>58152</xdr:rowOff>
    </xdr:from>
    <xdr:to>
      <xdr:col>0</xdr:col>
      <xdr:colOff>1123951</xdr:colOff>
      <xdr:row>244</xdr:row>
      <xdr:rowOff>104774</xdr:rowOff>
    </xdr:to>
    <xdr:pic>
      <xdr:nvPicPr>
        <xdr:cNvPr id="69" name="Picture 68" descr="Description: G:\new logo.jpg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57560577"/>
          <a:ext cx="1104900" cy="9610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85726</xdr:colOff>
      <xdr:row>288</xdr:row>
      <xdr:rowOff>34805</xdr:rowOff>
    </xdr:from>
    <xdr:to>
      <xdr:col>0</xdr:col>
      <xdr:colOff>1152525</xdr:colOff>
      <xdr:row>292</xdr:row>
      <xdr:rowOff>114299</xdr:rowOff>
    </xdr:to>
    <xdr:pic>
      <xdr:nvPicPr>
        <xdr:cNvPr id="71" name="Picture 70" descr="Description: G:\new logo.jpg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6" y="68414780"/>
          <a:ext cx="1066799" cy="993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133350</xdr:colOff>
      <xdr:row>336</xdr:row>
      <xdr:rowOff>113869</xdr:rowOff>
    </xdr:from>
    <xdr:to>
      <xdr:col>1</xdr:col>
      <xdr:colOff>447675</xdr:colOff>
      <xdr:row>340</xdr:row>
      <xdr:rowOff>171449</xdr:rowOff>
    </xdr:to>
    <xdr:pic>
      <xdr:nvPicPr>
        <xdr:cNvPr id="72" name="Picture 71" descr="Description: G:\new logo.jpg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25377144"/>
          <a:ext cx="1600200" cy="1486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95250</xdr:colOff>
      <xdr:row>384</xdr:row>
      <xdr:rowOff>116733</xdr:rowOff>
    </xdr:from>
    <xdr:to>
      <xdr:col>1</xdr:col>
      <xdr:colOff>390525</xdr:colOff>
      <xdr:row>388</xdr:row>
      <xdr:rowOff>152398</xdr:rowOff>
    </xdr:to>
    <xdr:pic>
      <xdr:nvPicPr>
        <xdr:cNvPr id="73" name="Picture 72" descr="Description: G:\new logo.jpg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40962908"/>
          <a:ext cx="1581150" cy="1292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104775</xdr:colOff>
      <xdr:row>432</xdr:row>
      <xdr:rowOff>71472</xdr:rowOff>
    </xdr:from>
    <xdr:to>
      <xdr:col>1</xdr:col>
      <xdr:colOff>447675</xdr:colOff>
      <xdr:row>436</xdr:row>
      <xdr:rowOff>161924</xdr:rowOff>
    </xdr:to>
    <xdr:pic>
      <xdr:nvPicPr>
        <xdr:cNvPr id="74" name="Picture 73" descr="Description: G:\new logo.jpg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56471972"/>
          <a:ext cx="1628775" cy="1347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123825</xdr:colOff>
      <xdr:row>480</xdr:row>
      <xdr:rowOff>57150</xdr:rowOff>
    </xdr:from>
    <xdr:to>
      <xdr:col>1</xdr:col>
      <xdr:colOff>446055</xdr:colOff>
      <xdr:row>484</xdr:row>
      <xdr:rowOff>123824</xdr:rowOff>
    </xdr:to>
    <xdr:pic>
      <xdr:nvPicPr>
        <xdr:cNvPr id="75" name="Picture 74" descr="Description: G:\new logo.jpg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2040550"/>
          <a:ext cx="1608105" cy="1323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123825</xdr:colOff>
      <xdr:row>528</xdr:row>
      <xdr:rowOff>76700</xdr:rowOff>
    </xdr:from>
    <xdr:to>
      <xdr:col>1</xdr:col>
      <xdr:colOff>495300</xdr:colOff>
      <xdr:row>532</xdr:row>
      <xdr:rowOff>200024</xdr:rowOff>
    </xdr:to>
    <xdr:pic>
      <xdr:nvPicPr>
        <xdr:cNvPr id="76" name="Picture 75" descr="Description: G:\new logo.jpg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87462025"/>
          <a:ext cx="1657350" cy="1380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85725</xdr:colOff>
      <xdr:row>576</xdr:row>
      <xdr:rowOff>70039</xdr:rowOff>
    </xdr:from>
    <xdr:to>
      <xdr:col>1</xdr:col>
      <xdr:colOff>438150</xdr:colOff>
      <xdr:row>580</xdr:row>
      <xdr:rowOff>171448</xdr:rowOff>
    </xdr:to>
    <xdr:pic>
      <xdr:nvPicPr>
        <xdr:cNvPr id="77" name="Picture 76" descr="Description: G:\new logo.jpg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03000164"/>
          <a:ext cx="1638300" cy="1358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85725</xdr:colOff>
      <xdr:row>624</xdr:row>
      <xdr:rowOff>87658</xdr:rowOff>
    </xdr:from>
    <xdr:to>
      <xdr:col>1</xdr:col>
      <xdr:colOff>447675</xdr:colOff>
      <xdr:row>628</xdr:row>
      <xdr:rowOff>200024</xdr:rowOff>
    </xdr:to>
    <xdr:pic>
      <xdr:nvPicPr>
        <xdr:cNvPr id="78" name="Picture 77" descr="Description: G:\new logo.jpg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18610208"/>
          <a:ext cx="1647825" cy="13696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114300</xdr:colOff>
      <xdr:row>672</xdr:row>
      <xdr:rowOff>29575</xdr:rowOff>
    </xdr:from>
    <xdr:to>
      <xdr:col>1</xdr:col>
      <xdr:colOff>419100</xdr:colOff>
      <xdr:row>676</xdr:row>
      <xdr:rowOff>76198</xdr:rowOff>
    </xdr:to>
    <xdr:pic>
      <xdr:nvPicPr>
        <xdr:cNvPr id="79" name="Picture 78" descr="Description: G:\new logo.jpg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33935000"/>
          <a:ext cx="1590675" cy="14753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123825</xdr:colOff>
      <xdr:row>720</xdr:row>
      <xdr:rowOff>52422</xdr:rowOff>
    </xdr:from>
    <xdr:to>
      <xdr:col>1</xdr:col>
      <xdr:colOff>466725</xdr:colOff>
      <xdr:row>724</xdr:row>
      <xdr:rowOff>142874</xdr:rowOff>
    </xdr:to>
    <xdr:pic>
      <xdr:nvPicPr>
        <xdr:cNvPr id="80" name="Picture 79" descr="Description: G:\new logo.jpg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49521697"/>
          <a:ext cx="1628775" cy="1347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133350</xdr:colOff>
      <xdr:row>768</xdr:row>
      <xdr:rowOff>100047</xdr:rowOff>
    </xdr:from>
    <xdr:to>
      <xdr:col>1</xdr:col>
      <xdr:colOff>476250</xdr:colOff>
      <xdr:row>772</xdr:row>
      <xdr:rowOff>190499</xdr:rowOff>
    </xdr:to>
    <xdr:pic>
      <xdr:nvPicPr>
        <xdr:cNvPr id="81" name="Picture 80" descr="Description: G:\new logo.jpg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64990297"/>
          <a:ext cx="1628775" cy="1347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123825</xdr:colOff>
      <xdr:row>816</xdr:row>
      <xdr:rowOff>95250</xdr:rowOff>
    </xdr:from>
    <xdr:to>
      <xdr:col>1</xdr:col>
      <xdr:colOff>462615</xdr:colOff>
      <xdr:row>820</xdr:row>
      <xdr:rowOff>180974</xdr:rowOff>
    </xdr:to>
    <xdr:pic>
      <xdr:nvPicPr>
        <xdr:cNvPr id="82" name="Picture 81" descr="Description: G:\new logo.jpg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0196925"/>
          <a:ext cx="1624665" cy="13430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95250</xdr:colOff>
      <xdr:row>864</xdr:row>
      <xdr:rowOff>90522</xdr:rowOff>
    </xdr:from>
    <xdr:to>
      <xdr:col>1</xdr:col>
      <xdr:colOff>438150</xdr:colOff>
      <xdr:row>868</xdr:row>
      <xdr:rowOff>180974</xdr:rowOff>
    </xdr:to>
    <xdr:pic>
      <xdr:nvPicPr>
        <xdr:cNvPr id="83" name="Picture 82" descr="Description: G:\new logo.jpg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95432197"/>
          <a:ext cx="1628775" cy="1347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142875</xdr:colOff>
      <xdr:row>912</xdr:row>
      <xdr:rowOff>97183</xdr:rowOff>
    </xdr:from>
    <xdr:to>
      <xdr:col>1</xdr:col>
      <xdr:colOff>504825</xdr:colOff>
      <xdr:row>916</xdr:row>
      <xdr:rowOff>209549</xdr:rowOff>
    </xdr:to>
    <xdr:pic>
      <xdr:nvPicPr>
        <xdr:cNvPr id="84" name="Picture 83" descr="Description: G:\new logo.jpg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10659808"/>
          <a:ext cx="1647825" cy="13696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76200</xdr:colOff>
      <xdr:row>960</xdr:row>
      <xdr:rowOff>89089</xdr:rowOff>
    </xdr:from>
    <xdr:to>
      <xdr:col>1</xdr:col>
      <xdr:colOff>428625</xdr:colOff>
      <xdr:row>964</xdr:row>
      <xdr:rowOff>190498</xdr:rowOff>
    </xdr:to>
    <xdr:pic>
      <xdr:nvPicPr>
        <xdr:cNvPr id="85" name="Picture 84" descr="Description: G:\new logo.jpg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25872664"/>
          <a:ext cx="1638300" cy="1358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85725</xdr:colOff>
      <xdr:row>1008</xdr:row>
      <xdr:rowOff>86225</xdr:rowOff>
    </xdr:from>
    <xdr:to>
      <xdr:col>1</xdr:col>
      <xdr:colOff>457200</xdr:colOff>
      <xdr:row>1012</xdr:row>
      <xdr:rowOff>209549</xdr:rowOff>
    </xdr:to>
    <xdr:pic>
      <xdr:nvPicPr>
        <xdr:cNvPr id="86" name="Picture 85" descr="Description: G:\new logo.jpg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41109800"/>
          <a:ext cx="1657350" cy="1380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95250</xdr:colOff>
      <xdr:row>1056</xdr:row>
      <xdr:rowOff>76700</xdr:rowOff>
    </xdr:from>
    <xdr:to>
      <xdr:col>1</xdr:col>
      <xdr:colOff>466725</xdr:colOff>
      <xdr:row>1060</xdr:row>
      <xdr:rowOff>200024</xdr:rowOff>
    </xdr:to>
    <xdr:pic>
      <xdr:nvPicPr>
        <xdr:cNvPr id="87" name="Picture 86" descr="Description: G:\new logo.jpg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56321225"/>
          <a:ext cx="1657350" cy="1380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190500</xdr:colOff>
      <xdr:row>1104</xdr:row>
      <xdr:rowOff>65742</xdr:rowOff>
    </xdr:from>
    <xdr:to>
      <xdr:col>1</xdr:col>
      <xdr:colOff>571500</xdr:colOff>
      <xdr:row>1108</xdr:row>
      <xdr:rowOff>200023</xdr:rowOff>
    </xdr:to>
    <xdr:pic>
      <xdr:nvPicPr>
        <xdr:cNvPr id="88" name="Picture 87" descr="Description: G:\new logo.jpg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371559792"/>
          <a:ext cx="1666875" cy="13915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76200</xdr:colOff>
      <xdr:row>1152</xdr:row>
      <xdr:rowOff>105275</xdr:rowOff>
    </xdr:from>
    <xdr:to>
      <xdr:col>1</xdr:col>
      <xdr:colOff>447675</xdr:colOff>
      <xdr:row>1156</xdr:row>
      <xdr:rowOff>228599</xdr:rowOff>
    </xdr:to>
    <xdr:pic>
      <xdr:nvPicPr>
        <xdr:cNvPr id="89" name="Picture 88" descr="Description: G:\new logo.jpg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6858375"/>
          <a:ext cx="1657350" cy="1380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123825</xdr:colOff>
      <xdr:row>1200</xdr:row>
      <xdr:rowOff>94819</xdr:rowOff>
    </xdr:from>
    <xdr:to>
      <xdr:col>1</xdr:col>
      <xdr:colOff>438150</xdr:colOff>
      <xdr:row>1204</xdr:row>
      <xdr:rowOff>152399</xdr:rowOff>
    </xdr:to>
    <xdr:pic>
      <xdr:nvPicPr>
        <xdr:cNvPr id="90" name="Picture 89" descr="Description: G:\new logo.jpg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402126019"/>
          <a:ext cx="1600200" cy="1314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1248</xdr:row>
      <xdr:rowOff>188246</xdr:rowOff>
    </xdr:from>
    <xdr:to>
      <xdr:col>1</xdr:col>
      <xdr:colOff>365125</xdr:colOff>
      <xdr:row>1254</xdr:row>
      <xdr:rowOff>6350</xdr:rowOff>
    </xdr:to>
    <xdr:pic>
      <xdr:nvPicPr>
        <xdr:cNvPr id="92" name="Picture 91" descr="Description: G:\new logo.jpg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4082121"/>
          <a:ext cx="1651000" cy="11674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161926</xdr:colOff>
      <xdr:row>1299</xdr:row>
      <xdr:rowOff>104774</xdr:rowOff>
    </xdr:from>
    <xdr:to>
      <xdr:col>1</xdr:col>
      <xdr:colOff>442757</xdr:colOff>
      <xdr:row>1303</xdr:row>
      <xdr:rowOff>123823</xdr:rowOff>
    </xdr:to>
    <xdr:pic>
      <xdr:nvPicPr>
        <xdr:cNvPr id="93" name="Picture 92" descr="Description: G:\new logo.jpg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6" y="314353574"/>
          <a:ext cx="1566706" cy="8477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1349</xdr:row>
      <xdr:rowOff>9524</xdr:rowOff>
    </xdr:from>
    <xdr:to>
      <xdr:col>1</xdr:col>
      <xdr:colOff>280831</xdr:colOff>
      <xdr:row>1354</xdr:row>
      <xdr:rowOff>9525</xdr:rowOff>
    </xdr:to>
    <xdr:pic>
      <xdr:nvPicPr>
        <xdr:cNvPr id="94" name="Picture 93" descr="Description: G:\new logo.jpg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7337399"/>
          <a:ext cx="1566706" cy="10191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4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22</xdr:row>
      <xdr:rowOff>0</xdr:rowOff>
    </xdr:from>
    <xdr:ext cx="628650" cy="1066800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151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</xdr:row>
      <xdr:rowOff>1</xdr:rowOff>
    </xdr:from>
    <xdr:ext cx="1238250" cy="1076324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151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</xdr:row>
      <xdr:rowOff>0</xdr:rowOff>
    </xdr:from>
    <xdr:ext cx="628650" cy="1066800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</xdr:row>
      <xdr:rowOff>1</xdr:rowOff>
    </xdr:from>
    <xdr:ext cx="1238250" cy="1076324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66</xdr:row>
      <xdr:rowOff>0</xdr:rowOff>
    </xdr:from>
    <xdr:ext cx="628650" cy="1066800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454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66</xdr:row>
      <xdr:rowOff>1</xdr:rowOff>
    </xdr:from>
    <xdr:ext cx="1238250" cy="1076324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454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</xdr:row>
      <xdr:rowOff>0</xdr:rowOff>
    </xdr:from>
    <xdr:ext cx="628650" cy="1066800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6606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</xdr:row>
      <xdr:rowOff>1</xdr:rowOff>
    </xdr:from>
    <xdr:ext cx="1238250" cy="1076324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6606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</xdr:row>
      <xdr:rowOff>0</xdr:rowOff>
    </xdr:from>
    <xdr:ext cx="628650" cy="1066800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614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</xdr:row>
      <xdr:rowOff>1</xdr:rowOff>
    </xdr:from>
    <xdr:ext cx="1238250" cy="1076324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614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131</xdr:row>
      <xdr:rowOff>0</xdr:rowOff>
    </xdr:from>
    <xdr:ext cx="628650" cy="1066800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765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131</xdr:row>
      <xdr:rowOff>1</xdr:rowOff>
    </xdr:from>
    <xdr:ext cx="1238250" cy="1076324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765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153</xdr:row>
      <xdr:rowOff>0</xdr:rowOff>
    </xdr:from>
    <xdr:ext cx="628650" cy="1066800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917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153</xdr:row>
      <xdr:rowOff>1</xdr:rowOff>
    </xdr:from>
    <xdr:ext cx="1238250" cy="1076324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917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0</xdr:rowOff>
    </xdr:from>
    <xdr:ext cx="628650" cy="1066800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0068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1</xdr:rowOff>
    </xdr:from>
    <xdr:ext cx="1238250" cy="1076324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0068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197</xdr:row>
      <xdr:rowOff>0</xdr:rowOff>
    </xdr:from>
    <xdr:ext cx="628650" cy="1066800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9220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197</xdr:row>
      <xdr:rowOff>1</xdr:rowOff>
    </xdr:from>
    <xdr:ext cx="1238250" cy="1076324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9220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219</xdr:row>
      <xdr:rowOff>0</xdr:rowOff>
    </xdr:from>
    <xdr:ext cx="628650" cy="1066800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8371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219</xdr:row>
      <xdr:rowOff>1</xdr:rowOff>
    </xdr:from>
    <xdr:ext cx="1238250" cy="1076324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8371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241</xdr:row>
      <xdr:rowOff>0</xdr:rowOff>
    </xdr:from>
    <xdr:ext cx="628650" cy="1066800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7523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241</xdr:row>
      <xdr:rowOff>1</xdr:rowOff>
    </xdr:from>
    <xdr:ext cx="1238250" cy="1076324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7523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263</xdr:row>
      <xdr:rowOff>0</xdr:rowOff>
    </xdr:from>
    <xdr:ext cx="628650" cy="1066800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6674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263</xdr:row>
      <xdr:rowOff>1</xdr:rowOff>
    </xdr:from>
    <xdr:ext cx="1238250" cy="1076324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6674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285</xdr:row>
      <xdr:rowOff>0</xdr:rowOff>
    </xdr:from>
    <xdr:ext cx="628650" cy="1066800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5826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285</xdr:row>
      <xdr:rowOff>1</xdr:rowOff>
    </xdr:from>
    <xdr:ext cx="1238250" cy="1076324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5826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307</xdr:row>
      <xdr:rowOff>0</xdr:rowOff>
    </xdr:from>
    <xdr:ext cx="628650" cy="1066800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4977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307</xdr:row>
      <xdr:rowOff>1</xdr:rowOff>
    </xdr:from>
    <xdr:ext cx="1238250" cy="1076324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4977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328</xdr:row>
      <xdr:rowOff>0</xdr:rowOff>
    </xdr:from>
    <xdr:ext cx="628650" cy="1066800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0986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328</xdr:row>
      <xdr:rowOff>1</xdr:rowOff>
    </xdr:from>
    <xdr:ext cx="1238250" cy="1076324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0986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349</xdr:row>
      <xdr:rowOff>0</xdr:rowOff>
    </xdr:from>
    <xdr:ext cx="628650" cy="1066800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6994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349</xdr:row>
      <xdr:rowOff>1</xdr:rowOff>
    </xdr:from>
    <xdr:ext cx="1238250" cy="1076324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6994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371</xdr:row>
      <xdr:rowOff>0</xdr:rowOff>
    </xdr:from>
    <xdr:ext cx="628650" cy="1066800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6145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371</xdr:row>
      <xdr:rowOff>1</xdr:rowOff>
    </xdr:from>
    <xdr:ext cx="1238250" cy="1076324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6145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393</xdr:row>
      <xdr:rowOff>0</xdr:rowOff>
    </xdr:from>
    <xdr:ext cx="628650" cy="1066800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5297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393</xdr:row>
      <xdr:rowOff>1</xdr:rowOff>
    </xdr:from>
    <xdr:ext cx="1238250" cy="1076324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5297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415</xdr:row>
      <xdr:rowOff>0</xdr:rowOff>
    </xdr:from>
    <xdr:ext cx="628650" cy="1066800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4448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415</xdr:row>
      <xdr:rowOff>1</xdr:rowOff>
    </xdr:from>
    <xdr:ext cx="1238250" cy="1076324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4448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437</xdr:row>
      <xdr:rowOff>0</xdr:rowOff>
    </xdr:from>
    <xdr:ext cx="628650" cy="1066800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3600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437</xdr:row>
      <xdr:rowOff>1</xdr:rowOff>
    </xdr:from>
    <xdr:ext cx="1238250" cy="1076324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3600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459</xdr:row>
      <xdr:rowOff>0</xdr:rowOff>
    </xdr:from>
    <xdr:ext cx="628650" cy="1066800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42751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459</xdr:row>
      <xdr:rowOff>1</xdr:rowOff>
    </xdr:from>
    <xdr:ext cx="1238250" cy="1076324"/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42751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481</xdr:row>
      <xdr:rowOff>0</xdr:rowOff>
    </xdr:from>
    <xdr:ext cx="628650" cy="1066800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11903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481</xdr:row>
      <xdr:rowOff>1</xdr:rowOff>
    </xdr:from>
    <xdr:ext cx="1238250" cy="1076324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11903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503</xdr:row>
      <xdr:rowOff>0</xdr:rowOff>
    </xdr:from>
    <xdr:ext cx="628650" cy="1066800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0547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503</xdr:row>
      <xdr:rowOff>1</xdr:rowOff>
    </xdr:from>
    <xdr:ext cx="1238250" cy="1076324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0547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0</xdr:rowOff>
    </xdr:from>
    <xdr:ext cx="628650" cy="1066800"/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50206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1</xdr:rowOff>
    </xdr:from>
    <xdr:ext cx="1238250" cy="1076324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50206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546</xdr:row>
      <xdr:rowOff>0</xdr:rowOff>
    </xdr:from>
    <xdr:ext cx="628650" cy="1066800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6214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546</xdr:row>
      <xdr:rowOff>1</xdr:rowOff>
    </xdr:from>
    <xdr:ext cx="1238250" cy="1076324"/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6214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568</xdr:row>
      <xdr:rowOff>0</xdr:rowOff>
    </xdr:from>
    <xdr:ext cx="628650" cy="1066800"/>
    <xdr:pic>
      <xdr:nvPicPr>
        <xdr:cNvPr id="56" name="Picture 55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5366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568</xdr:row>
      <xdr:rowOff>1</xdr:rowOff>
    </xdr:from>
    <xdr:ext cx="1238250" cy="1076324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5366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589</xdr:row>
      <xdr:rowOff>0</xdr:rowOff>
    </xdr:from>
    <xdr:ext cx="628650" cy="1066800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5137425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589</xdr:row>
      <xdr:rowOff>1</xdr:rowOff>
    </xdr:from>
    <xdr:ext cx="1238250" cy="1076324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5137426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610</xdr:row>
      <xdr:rowOff>0</xdr:rowOff>
    </xdr:from>
    <xdr:ext cx="628650" cy="1066800"/>
    <xdr:pic>
      <xdr:nvPicPr>
        <xdr:cNvPr id="60" name="Picture 59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7382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610</xdr:row>
      <xdr:rowOff>1</xdr:rowOff>
    </xdr:from>
    <xdr:ext cx="1238250" cy="1076324"/>
    <xdr:pic>
      <xdr:nvPicPr>
        <xdr:cNvPr id="61" name="Picture 60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738251"/>
          <a:ext cx="1238250" cy="1076324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67945</xdr:rowOff>
    </xdr:to>
    <xdr:pic>
      <xdr:nvPicPr>
        <xdr:cNvPr id="62" name="Picture 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628650" cy="103949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1238250</xdr:colOff>
      <xdr:row>5</xdr:row>
      <xdr:rowOff>77470</xdr:rowOff>
    </xdr:to>
    <xdr:pic>
      <xdr:nvPicPr>
        <xdr:cNvPr id="63" name="Picture 62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"/>
          <a:ext cx="1238250" cy="1049019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22</xdr:row>
      <xdr:rowOff>0</xdr:rowOff>
    </xdr:from>
    <xdr:ext cx="628650" cy="1066800"/>
    <xdr:pic>
      <xdr:nvPicPr>
        <xdr:cNvPr id="64" name="Picture 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483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</xdr:row>
      <xdr:rowOff>1</xdr:rowOff>
    </xdr:from>
    <xdr:ext cx="1238250" cy="1076324"/>
    <xdr:pic>
      <xdr:nvPicPr>
        <xdr:cNvPr id="65" name="Picture 6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483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</xdr:row>
      <xdr:rowOff>0</xdr:rowOff>
    </xdr:from>
    <xdr:ext cx="628650" cy="1066800"/>
    <xdr:pic>
      <xdr:nvPicPr>
        <xdr:cNvPr id="66" name="Picture 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966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44</xdr:row>
      <xdr:rowOff>1</xdr:rowOff>
    </xdr:from>
    <xdr:ext cx="1238250" cy="1076324"/>
    <xdr:pic>
      <xdr:nvPicPr>
        <xdr:cNvPr id="67" name="Picture 6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966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66</xdr:row>
      <xdr:rowOff>0</xdr:rowOff>
    </xdr:from>
    <xdr:ext cx="628650" cy="1066800"/>
    <xdr:pic>
      <xdr:nvPicPr>
        <xdr:cNvPr id="68" name="Picture 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3449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66</xdr:row>
      <xdr:rowOff>1</xdr:rowOff>
    </xdr:from>
    <xdr:ext cx="1238250" cy="1076324"/>
    <xdr:pic>
      <xdr:nvPicPr>
        <xdr:cNvPr id="69" name="Picture 68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3449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</xdr:row>
      <xdr:rowOff>0</xdr:rowOff>
    </xdr:from>
    <xdr:ext cx="628650" cy="1066800"/>
    <xdr:pic>
      <xdr:nvPicPr>
        <xdr:cNvPr id="70" name="Picture 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7932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</xdr:row>
      <xdr:rowOff>1</xdr:rowOff>
    </xdr:from>
    <xdr:ext cx="1238250" cy="1076324"/>
    <xdr:pic>
      <xdr:nvPicPr>
        <xdr:cNvPr id="71" name="Picture 70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7932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</xdr:row>
      <xdr:rowOff>0</xdr:rowOff>
    </xdr:from>
    <xdr:ext cx="628650" cy="1066800"/>
    <xdr:pic>
      <xdr:nvPicPr>
        <xdr:cNvPr id="72" name="Picture 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69938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</xdr:row>
      <xdr:rowOff>1</xdr:rowOff>
    </xdr:from>
    <xdr:ext cx="1238250" cy="1076324"/>
    <xdr:pic>
      <xdr:nvPicPr>
        <xdr:cNvPr id="73" name="Picture 72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69938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131</xdr:row>
      <xdr:rowOff>0</xdr:rowOff>
    </xdr:from>
    <xdr:ext cx="628650" cy="1066800"/>
    <xdr:pic>
      <xdr:nvPicPr>
        <xdr:cNvPr id="74" name="Picture 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4421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131</xdr:row>
      <xdr:rowOff>1</xdr:rowOff>
    </xdr:from>
    <xdr:ext cx="1238250" cy="1076324"/>
    <xdr:pic>
      <xdr:nvPicPr>
        <xdr:cNvPr id="75" name="Picture 7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4421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153</xdr:row>
      <xdr:rowOff>0</xdr:rowOff>
    </xdr:from>
    <xdr:ext cx="628650" cy="1066800"/>
    <xdr:pic>
      <xdr:nvPicPr>
        <xdr:cNvPr id="76" name="Picture 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78904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153</xdr:row>
      <xdr:rowOff>1</xdr:rowOff>
    </xdr:from>
    <xdr:ext cx="1238250" cy="1076324"/>
    <xdr:pic>
      <xdr:nvPicPr>
        <xdr:cNvPr id="77" name="Picture 7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78904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0</xdr:rowOff>
    </xdr:from>
    <xdr:ext cx="628650" cy="1066800"/>
    <xdr:pic>
      <xdr:nvPicPr>
        <xdr:cNvPr id="78" name="Picture 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3387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1</xdr:rowOff>
    </xdr:from>
    <xdr:ext cx="1238250" cy="1076324"/>
    <xdr:pic>
      <xdr:nvPicPr>
        <xdr:cNvPr id="79" name="Picture 78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3387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197</xdr:row>
      <xdr:rowOff>0</xdr:rowOff>
    </xdr:from>
    <xdr:ext cx="628650" cy="1066800"/>
    <xdr:pic>
      <xdr:nvPicPr>
        <xdr:cNvPr id="80" name="Picture 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7870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197</xdr:row>
      <xdr:rowOff>1</xdr:rowOff>
    </xdr:from>
    <xdr:ext cx="1238250" cy="1076324"/>
    <xdr:pic>
      <xdr:nvPicPr>
        <xdr:cNvPr id="81" name="Picture 80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7870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219</xdr:row>
      <xdr:rowOff>0</xdr:rowOff>
    </xdr:from>
    <xdr:ext cx="628650" cy="1066800"/>
    <xdr:pic>
      <xdr:nvPicPr>
        <xdr:cNvPr id="82" name="Picture 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2353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219</xdr:row>
      <xdr:rowOff>1</xdr:rowOff>
    </xdr:from>
    <xdr:ext cx="1238250" cy="1076324"/>
    <xdr:pic>
      <xdr:nvPicPr>
        <xdr:cNvPr id="83" name="Picture 82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2353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241</xdr:row>
      <xdr:rowOff>0</xdr:rowOff>
    </xdr:from>
    <xdr:ext cx="628650" cy="1066800"/>
    <xdr:pic>
      <xdr:nvPicPr>
        <xdr:cNvPr id="84" name="Picture 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6836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241</xdr:row>
      <xdr:rowOff>1</xdr:rowOff>
    </xdr:from>
    <xdr:ext cx="1238250" cy="1076324"/>
    <xdr:pic>
      <xdr:nvPicPr>
        <xdr:cNvPr id="85" name="Picture 8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6836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263</xdr:row>
      <xdr:rowOff>0</xdr:rowOff>
    </xdr:from>
    <xdr:ext cx="628650" cy="1066800"/>
    <xdr:pic>
      <xdr:nvPicPr>
        <xdr:cNvPr id="86" name="Picture 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1319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263</xdr:row>
      <xdr:rowOff>1</xdr:rowOff>
    </xdr:from>
    <xdr:ext cx="1238250" cy="1076324"/>
    <xdr:pic>
      <xdr:nvPicPr>
        <xdr:cNvPr id="87" name="Picture 8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1319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285</xdr:row>
      <xdr:rowOff>0</xdr:rowOff>
    </xdr:from>
    <xdr:ext cx="628650" cy="1066800"/>
    <xdr:pic>
      <xdr:nvPicPr>
        <xdr:cNvPr id="88" name="Picture 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05802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285</xdr:row>
      <xdr:rowOff>1</xdr:rowOff>
    </xdr:from>
    <xdr:ext cx="1238250" cy="1076324"/>
    <xdr:pic>
      <xdr:nvPicPr>
        <xdr:cNvPr id="89" name="Picture 88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05802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307</xdr:row>
      <xdr:rowOff>0</xdr:rowOff>
    </xdr:from>
    <xdr:ext cx="628650" cy="1066800"/>
    <xdr:pic>
      <xdr:nvPicPr>
        <xdr:cNvPr id="90" name="Picture 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0285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307</xdr:row>
      <xdr:rowOff>1</xdr:rowOff>
    </xdr:from>
    <xdr:ext cx="1238250" cy="1076324"/>
    <xdr:pic>
      <xdr:nvPicPr>
        <xdr:cNvPr id="91" name="Picture 90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0285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328</xdr:row>
      <xdr:rowOff>0</xdr:rowOff>
    </xdr:from>
    <xdr:ext cx="628650" cy="1066800"/>
    <xdr:pic>
      <xdr:nvPicPr>
        <xdr:cNvPr id="92" name="Picture 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2292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328</xdr:row>
      <xdr:rowOff>1</xdr:rowOff>
    </xdr:from>
    <xdr:ext cx="1238250" cy="1076324"/>
    <xdr:pic>
      <xdr:nvPicPr>
        <xdr:cNvPr id="93" name="Picture 92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2292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349</xdr:row>
      <xdr:rowOff>0</xdr:rowOff>
    </xdr:from>
    <xdr:ext cx="628650" cy="1066800"/>
    <xdr:pic>
      <xdr:nvPicPr>
        <xdr:cNvPr id="94" name="Picture 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4298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349</xdr:row>
      <xdr:rowOff>1</xdr:rowOff>
    </xdr:from>
    <xdr:ext cx="1238250" cy="1076324"/>
    <xdr:pic>
      <xdr:nvPicPr>
        <xdr:cNvPr id="95" name="Picture 9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4298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371</xdr:row>
      <xdr:rowOff>0</xdr:rowOff>
    </xdr:from>
    <xdr:ext cx="628650" cy="1066800"/>
    <xdr:pic>
      <xdr:nvPicPr>
        <xdr:cNvPr id="96" name="Picture 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18781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371</xdr:row>
      <xdr:rowOff>1</xdr:rowOff>
    </xdr:from>
    <xdr:ext cx="1238250" cy="1076324"/>
    <xdr:pic>
      <xdr:nvPicPr>
        <xdr:cNvPr id="97" name="Picture 9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18781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393</xdr:row>
      <xdr:rowOff>0</xdr:rowOff>
    </xdr:from>
    <xdr:ext cx="628650" cy="1066800"/>
    <xdr:pic>
      <xdr:nvPicPr>
        <xdr:cNvPr id="98" name="Picture 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73264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393</xdr:row>
      <xdr:rowOff>1</xdr:rowOff>
    </xdr:from>
    <xdr:ext cx="1238250" cy="1076324"/>
    <xdr:pic>
      <xdr:nvPicPr>
        <xdr:cNvPr id="99" name="Picture 98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73264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415</xdr:row>
      <xdr:rowOff>0</xdr:rowOff>
    </xdr:from>
    <xdr:ext cx="628650" cy="1066800"/>
    <xdr:pic>
      <xdr:nvPicPr>
        <xdr:cNvPr id="100" name="Picture 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27747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415</xdr:row>
      <xdr:rowOff>1</xdr:rowOff>
    </xdr:from>
    <xdr:ext cx="1238250" cy="1076324"/>
    <xdr:pic>
      <xdr:nvPicPr>
        <xdr:cNvPr id="101" name="Picture 100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27747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437</xdr:row>
      <xdr:rowOff>0</xdr:rowOff>
    </xdr:from>
    <xdr:ext cx="628650" cy="1066800"/>
    <xdr:pic>
      <xdr:nvPicPr>
        <xdr:cNvPr id="102" name="Picture 1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2230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437</xdr:row>
      <xdr:rowOff>1</xdr:rowOff>
    </xdr:from>
    <xdr:ext cx="1238250" cy="1076324"/>
    <xdr:pic>
      <xdr:nvPicPr>
        <xdr:cNvPr id="103" name="Picture 102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2230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459</xdr:row>
      <xdr:rowOff>0</xdr:rowOff>
    </xdr:from>
    <xdr:ext cx="628650" cy="1066800"/>
    <xdr:pic>
      <xdr:nvPicPr>
        <xdr:cNvPr id="104" name="Picture 1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36713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459</xdr:row>
      <xdr:rowOff>1</xdr:rowOff>
    </xdr:from>
    <xdr:ext cx="1238250" cy="1076324"/>
    <xdr:pic>
      <xdr:nvPicPr>
        <xdr:cNvPr id="105" name="Picture 10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36713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481</xdr:row>
      <xdr:rowOff>0</xdr:rowOff>
    </xdr:from>
    <xdr:ext cx="628650" cy="1066800"/>
    <xdr:pic>
      <xdr:nvPicPr>
        <xdr:cNvPr id="106" name="Picture 1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91196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481</xdr:row>
      <xdr:rowOff>1</xdr:rowOff>
    </xdr:from>
    <xdr:ext cx="1238250" cy="1076324"/>
    <xdr:pic>
      <xdr:nvPicPr>
        <xdr:cNvPr id="107" name="Picture 10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91196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503</xdr:row>
      <xdr:rowOff>0</xdr:rowOff>
    </xdr:from>
    <xdr:ext cx="628650" cy="1066800"/>
    <xdr:pic>
      <xdr:nvPicPr>
        <xdr:cNvPr id="108" name="Picture 1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45679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503</xdr:row>
      <xdr:rowOff>1</xdr:rowOff>
    </xdr:from>
    <xdr:ext cx="1238250" cy="1076324"/>
    <xdr:pic>
      <xdr:nvPicPr>
        <xdr:cNvPr id="109" name="Picture 108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45679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0</xdr:rowOff>
    </xdr:from>
    <xdr:ext cx="628650" cy="1066800"/>
    <xdr:pic>
      <xdr:nvPicPr>
        <xdr:cNvPr id="110" name="Picture 1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00162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1</xdr:rowOff>
    </xdr:from>
    <xdr:ext cx="1238250" cy="1076324"/>
    <xdr:pic>
      <xdr:nvPicPr>
        <xdr:cNvPr id="111" name="Picture 110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00162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546</xdr:row>
      <xdr:rowOff>0</xdr:rowOff>
    </xdr:from>
    <xdr:ext cx="628650" cy="1066800"/>
    <xdr:pic>
      <xdr:nvPicPr>
        <xdr:cNvPr id="112" name="Picture 1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2169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546</xdr:row>
      <xdr:rowOff>1</xdr:rowOff>
    </xdr:from>
    <xdr:ext cx="1238250" cy="1076324"/>
    <xdr:pic>
      <xdr:nvPicPr>
        <xdr:cNvPr id="113" name="Picture 112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2169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568</xdr:row>
      <xdr:rowOff>0</xdr:rowOff>
    </xdr:from>
    <xdr:ext cx="628650" cy="1066800"/>
    <xdr:pic>
      <xdr:nvPicPr>
        <xdr:cNvPr id="114" name="Picture 1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06652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568</xdr:row>
      <xdr:rowOff>1</xdr:rowOff>
    </xdr:from>
    <xdr:ext cx="1238250" cy="1076324"/>
    <xdr:pic>
      <xdr:nvPicPr>
        <xdr:cNvPr id="115" name="Picture 11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066520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589</xdr:row>
      <xdr:rowOff>0</xdr:rowOff>
    </xdr:from>
    <xdr:ext cx="628650" cy="1066800"/>
    <xdr:pic>
      <xdr:nvPicPr>
        <xdr:cNvPr id="116" name="Picture 1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86585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589</xdr:row>
      <xdr:rowOff>1</xdr:rowOff>
    </xdr:from>
    <xdr:ext cx="1238250" cy="1076324"/>
    <xdr:pic>
      <xdr:nvPicPr>
        <xdr:cNvPr id="117" name="Picture 116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865851"/>
          <a:ext cx="1238250" cy="10763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610</xdr:row>
      <xdr:rowOff>0</xdr:rowOff>
    </xdr:from>
    <xdr:ext cx="628650" cy="1066800"/>
    <xdr:pic>
      <xdr:nvPicPr>
        <xdr:cNvPr id="118" name="Picture 1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10665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610</xdr:row>
      <xdr:rowOff>1</xdr:rowOff>
    </xdr:from>
    <xdr:ext cx="1238250" cy="1076324"/>
    <xdr:pic>
      <xdr:nvPicPr>
        <xdr:cNvPr id="119" name="Picture 118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1066501"/>
          <a:ext cx="1238250" cy="1076324"/>
        </a:xfrm>
        <a:prstGeom prst="rect">
          <a:avLst/>
        </a:prstGeom>
        <a:noFill/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8" name="Picture 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71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9" name="Picture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71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71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2" name="Picture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3" name="Picture 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4" name="Picture 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5" name="Picture 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6" name="Picture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7" name="Picture 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8" name="Picture 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19" name="Pictur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0" name="Picture 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1" name="Picture 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2" name="Picture 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3" name="Picture 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4" name="Picture 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5" name="Picture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6" name="Picture 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7" name="Picture 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28" name="Picture 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0" name="Picture 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1" name="Picture 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2" name="Picture 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47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3" name="Picture 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47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4" name="Picture 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47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5" name="Picture 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3449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6" name="Picture 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3449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7" name="Picture 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3449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8" name="Picture 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551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39" name="Picture 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551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40" name="Picture 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551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41" name="Picture 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1653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42" name="Picture 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1653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43" name="Picture 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165300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44" name="Picture 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45" name="Picture 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46" name="Picture 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47" name="Picture 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48" name="Picture 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49" name="Picture 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0" name="Picture 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1" name="Picture 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2" name="Picture 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3" name="Picture 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4" name="Picture 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5" name="Picture 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6" name="Picture 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7" name="Picture 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8" name="Picture 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59" name="Picture 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60" name="Picture 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61" name="Picture 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62" name="Picture 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63" name="Picture 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64" name="Picture 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76200</xdr:rowOff>
    </xdr:to>
    <xdr:pic>
      <xdr:nvPicPr>
        <xdr:cNvPr id="65" name="Picture 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66" name="Picture 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67" name="Picture 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68" name="Picture 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69" name="Picture 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70" name="Picture 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71" name="Picture 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611505</xdr:colOff>
      <xdr:row>27</xdr:row>
      <xdr:rowOff>19050</xdr:rowOff>
    </xdr:to>
    <xdr:pic>
      <xdr:nvPicPr>
        <xdr:cNvPr id="72" name="Picture 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66675</xdr:rowOff>
    </xdr:to>
    <xdr:pic>
      <xdr:nvPicPr>
        <xdr:cNvPr id="73" name="Picture 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66675</xdr:rowOff>
    </xdr:to>
    <xdr:pic>
      <xdr:nvPicPr>
        <xdr:cNvPr id="74" name="Picture 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1</xdr:col>
      <xdr:colOff>19050</xdr:colOff>
      <xdr:row>4</xdr:row>
      <xdr:rowOff>0</xdr:rowOff>
    </xdr:to>
    <xdr:pic>
      <xdr:nvPicPr>
        <xdr:cNvPr id="75" name="Picture 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981075" cy="80010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123825</xdr:colOff>
      <xdr:row>4</xdr:row>
      <xdr:rowOff>38101</xdr:rowOff>
    </xdr:from>
    <xdr:to>
      <xdr:col>16</xdr:col>
      <xdr:colOff>123825</xdr:colOff>
      <xdr:row>8</xdr:row>
      <xdr:rowOff>180976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5826"/>
          <a:ext cx="609600" cy="904875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77" name="Picture 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78" name="Picture 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79" name="Picture 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80" name="Picture 7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1" name="Picture 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2" name="Picture 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3" name="Picture 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84" name="Picture 8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5" name="Picture 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6" name="Picture 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7" name="Picture 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88" name="Picture 8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89" name="Picture 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0" name="Picture 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1" name="Picture 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92" name="Picture 9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3" name="Picture 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4" name="Picture 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5" name="Picture 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96" name="Picture 9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7" name="Picture 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8" name="Picture 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99" name="Picture 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00" name="Picture 9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1" name="Picture 1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2" name="Picture 1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3" name="Picture 1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04" name="Picture 10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5" name="Picture 1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6" name="Picture 1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7" name="Picture 1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08" name="Picture 10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09" name="Picture 1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0" name="Picture 1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1" name="Picture 1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12" name="Picture 11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3" name="Picture 1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4" name="Picture 1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5" name="Picture 1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16" name="Picture 11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7" name="Picture 1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8" name="Picture 1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9" name="Picture 1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20" name="Picture 11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1" name="Picture 1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2" name="Picture 1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3" name="Picture 1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24" name="Picture 12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5" name="Picture 1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6" name="Picture 1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7" name="Picture 1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28" name="Picture 12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9" name="Picture 1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0" name="Picture 1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1" name="Picture 1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32" name="Picture 13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3" name="Picture 1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4" name="Picture 1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5" name="Picture 1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36" name="Picture 1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7" name="Picture 1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8" name="Picture 1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9" name="Picture 1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49</xdr:row>
      <xdr:rowOff>47625</xdr:rowOff>
    </xdr:from>
    <xdr:to>
      <xdr:col>0</xdr:col>
      <xdr:colOff>611505</xdr:colOff>
      <xdr:row>51</xdr:row>
      <xdr:rowOff>9525</xdr:rowOff>
    </xdr:to>
    <xdr:pic>
      <xdr:nvPicPr>
        <xdr:cNvPr id="140" name="Picture 1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298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</xdr:row>
      <xdr:rowOff>47625</xdr:rowOff>
    </xdr:from>
    <xdr:to>
      <xdr:col>0</xdr:col>
      <xdr:colOff>611505</xdr:colOff>
      <xdr:row>51</xdr:row>
      <xdr:rowOff>9525</xdr:rowOff>
    </xdr:to>
    <xdr:pic>
      <xdr:nvPicPr>
        <xdr:cNvPr id="141" name="Picture 1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298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</xdr:row>
      <xdr:rowOff>47625</xdr:rowOff>
    </xdr:from>
    <xdr:to>
      <xdr:col>0</xdr:col>
      <xdr:colOff>611505</xdr:colOff>
      <xdr:row>51</xdr:row>
      <xdr:rowOff>9525</xdr:rowOff>
    </xdr:to>
    <xdr:pic>
      <xdr:nvPicPr>
        <xdr:cNvPr id="142" name="Picture 1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298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3" name="Picture 1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4" name="Picture 1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5" name="Picture 1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6" name="Picture 1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7" name="Picture 1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8" name="Picture 1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49" name="Picture 1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0" name="Picture 1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1" name="Picture 1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2" name="Picture 1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3" name="Picture 1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4" name="Picture 1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5" name="Picture 1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6" name="Picture 1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7" name="Picture 1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8" name="Picture 1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76200</xdr:rowOff>
    </xdr:to>
    <xdr:pic>
      <xdr:nvPicPr>
        <xdr:cNvPr id="159" name="Picture 1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0" name="Picture 1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1" name="Picture 1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2" name="Picture 1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3" name="Picture 1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4" name="Picture 1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5" name="Picture 1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611505</xdr:colOff>
      <xdr:row>76</xdr:row>
      <xdr:rowOff>19050</xdr:rowOff>
    </xdr:to>
    <xdr:pic>
      <xdr:nvPicPr>
        <xdr:cNvPr id="166" name="Picture 1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11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</xdr:row>
      <xdr:rowOff>47625</xdr:rowOff>
    </xdr:from>
    <xdr:to>
      <xdr:col>0</xdr:col>
      <xdr:colOff>611505</xdr:colOff>
      <xdr:row>50</xdr:row>
      <xdr:rowOff>247650</xdr:rowOff>
    </xdr:to>
    <xdr:pic>
      <xdr:nvPicPr>
        <xdr:cNvPr id="167" name="Picture 1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98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</xdr:row>
      <xdr:rowOff>47625</xdr:rowOff>
    </xdr:from>
    <xdr:to>
      <xdr:col>0</xdr:col>
      <xdr:colOff>611505</xdr:colOff>
      <xdr:row>50</xdr:row>
      <xdr:rowOff>247650</xdr:rowOff>
    </xdr:to>
    <xdr:pic>
      <xdr:nvPicPr>
        <xdr:cNvPr id="168" name="Picture 1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98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</xdr:row>
      <xdr:rowOff>47625</xdr:rowOff>
    </xdr:from>
    <xdr:to>
      <xdr:col>1</xdr:col>
      <xdr:colOff>19050</xdr:colOff>
      <xdr:row>52</xdr:row>
      <xdr:rowOff>28575</xdr:rowOff>
    </xdr:to>
    <xdr:pic>
      <xdr:nvPicPr>
        <xdr:cNvPr id="169" name="Picture 1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9800"/>
          <a:ext cx="981075" cy="714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100</xdr:row>
      <xdr:rowOff>9525</xdr:rowOff>
    </xdr:to>
    <xdr:pic>
      <xdr:nvPicPr>
        <xdr:cNvPr id="170" name="Picture 1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100</xdr:row>
      <xdr:rowOff>9525</xdr:rowOff>
    </xdr:to>
    <xdr:pic>
      <xdr:nvPicPr>
        <xdr:cNvPr id="171" name="Picture 1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100</xdr:row>
      <xdr:rowOff>9525</xdr:rowOff>
    </xdr:to>
    <xdr:pic>
      <xdr:nvPicPr>
        <xdr:cNvPr id="172" name="Picture 1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3" name="Picture 1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4" name="Picture 1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5" name="Picture 1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6" name="Picture 1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7" name="Picture 1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8" name="Picture 1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79" name="Picture 1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0" name="Picture 1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1" name="Picture 1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2" name="Picture 1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3" name="Picture 1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4" name="Picture 1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5" name="Picture 1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6" name="Picture 1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7" name="Picture 1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8" name="Picture 1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76200</xdr:rowOff>
    </xdr:to>
    <xdr:pic>
      <xdr:nvPicPr>
        <xdr:cNvPr id="189" name="Picture 1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0" name="Picture 1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1" name="Picture 1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2" name="Picture 1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3" name="Picture 1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4" name="Picture 1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5" name="Picture 1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611505</xdr:colOff>
      <xdr:row>125</xdr:row>
      <xdr:rowOff>19050</xdr:rowOff>
    </xdr:to>
    <xdr:pic>
      <xdr:nvPicPr>
        <xdr:cNvPr id="196" name="Picture 1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31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99</xdr:row>
      <xdr:rowOff>247650</xdr:rowOff>
    </xdr:to>
    <xdr:pic>
      <xdr:nvPicPr>
        <xdr:cNvPr id="197" name="Picture 1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0</xdr:col>
      <xdr:colOff>611505</xdr:colOff>
      <xdr:row>99</xdr:row>
      <xdr:rowOff>247650</xdr:rowOff>
    </xdr:to>
    <xdr:pic>
      <xdr:nvPicPr>
        <xdr:cNvPr id="198" name="Picture 1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47625</xdr:rowOff>
    </xdr:from>
    <xdr:to>
      <xdr:col>1</xdr:col>
      <xdr:colOff>19050</xdr:colOff>
      <xdr:row>101</xdr:row>
      <xdr:rowOff>28575</xdr:rowOff>
    </xdr:to>
    <xdr:pic>
      <xdr:nvPicPr>
        <xdr:cNvPr id="199" name="Picture 1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981075" cy="714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47625</xdr:rowOff>
    </xdr:from>
    <xdr:to>
      <xdr:col>0</xdr:col>
      <xdr:colOff>611505</xdr:colOff>
      <xdr:row>149</xdr:row>
      <xdr:rowOff>9525</xdr:rowOff>
    </xdr:to>
    <xdr:pic>
      <xdr:nvPicPr>
        <xdr:cNvPr id="200" name="Picture 1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47625</xdr:rowOff>
    </xdr:from>
    <xdr:to>
      <xdr:col>0</xdr:col>
      <xdr:colOff>611505</xdr:colOff>
      <xdr:row>149</xdr:row>
      <xdr:rowOff>9525</xdr:rowOff>
    </xdr:to>
    <xdr:pic>
      <xdr:nvPicPr>
        <xdr:cNvPr id="201" name="Picture 2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47625</xdr:rowOff>
    </xdr:from>
    <xdr:to>
      <xdr:col>0</xdr:col>
      <xdr:colOff>611505</xdr:colOff>
      <xdr:row>149</xdr:row>
      <xdr:rowOff>9525</xdr:rowOff>
    </xdr:to>
    <xdr:pic>
      <xdr:nvPicPr>
        <xdr:cNvPr id="202" name="Picture 2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3" name="Picture 2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4" name="Picture 2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5" name="Picture 2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6" name="Picture 2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7" name="Picture 2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8" name="Picture 2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09" name="Picture 2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0" name="Picture 2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1" name="Picture 2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2" name="Picture 2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3" name="Picture 2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4" name="Picture 2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5" name="Picture 2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6" name="Picture 2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7" name="Picture 2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8" name="Picture 2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76200</xdr:rowOff>
    </xdr:to>
    <xdr:pic>
      <xdr:nvPicPr>
        <xdr:cNvPr id="219" name="Picture 2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0" name="Picture 2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1" name="Picture 2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2" name="Picture 2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3" name="Picture 2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4" name="Picture 2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5" name="Picture 2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611505</xdr:colOff>
      <xdr:row>174</xdr:row>
      <xdr:rowOff>19050</xdr:rowOff>
    </xdr:to>
    <xdr:pic>
      <xdr:nvPicPr>
        <xdr:cNvPr id="226" name="Picture 2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252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47625</xdr:rowOff>
    </xdr:from>
    <xdr:to>
      <xdr:col>0</xdr:col>
      <xdr:colOff>611505</xdr:colOff>
      <xdr:row>148</xdr:row>
      <xdr:rowOff>247650</xdr:rowOff>
    </xdr:to>
    <xdr:pic>
      <xdr:nvPicPr>
        <xdr:cNvPr id="227" name="Picture 2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47625</xdr:rowOff>
    </xdr:from>
    <xdr:to>
      <xdr:col>0</xdr:col>
      <xdr:colOff>611505</xdr:colOff>
      <xdr:row>148</xdr:row>
      <xdr:rowOff>247650</xdr:rowOff>
    </xdr:to>
    <xdr:pic>
      <xdr:nvPicPr>
        <xdr:cNvPr id="228" name="Picture 2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147</xdr:row>
      <xdr:rowOff>47625</xdr:rowOff>
    </xdr:from>
    <xdr:to>
      <xdr:col>1</xdr:col>
      <xdr:colOff>19050</xdr:colOff>
      <xdr:row>150</xdr:row>
      <xdr:rowOff>28575</xdr:rowOff>
    </xdr:to>
    <xdr:pic>
      <xdr:nvPicPr>
        <xdr:cNvPr id="229" name="Picture 2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981075" cy="714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196</xdr:row>
      <xdr:rowOff>47625</xdr:rowOff>
    </xdr:from>
    <xdr:to>
      <xdr:col>0</xdr:col>
      <xdr:colOff>611505</xdr:colOff>
      <xdr:row>198</xdr:row>
      <xdr:rowOff>9525</xdr:rowOff>
    </xdr:to>
    <xdr:pic>
      <xdr:nvPicPr>
        <xdr:cNvPr id="230" name="Picture 2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196</xdr:row>
      <xdr:rowOff>47625</xdr:rowOff>
    </xdr:from>
    <xdr:to>
      <xdr:col>0</xdr:col>
      <xdr:colOff>611505</xdr:colOff>
      <xdr:row>198</xdr:row>
      <xdr:rowOff>9525</xdr:rowOff>
    </xdr:to>
    <xdr:pic>
      <xdr:nvPicPr>
        <xdr:cNvPr id="231" name="Picture 2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196</xdr:row>
      <xdr:rowOff>47625</xdr:rowOff>
    </xdr:from>
    <xdr:to>
      <xdr:col>0</xdr:col>
      <xdr:colOff>611505</xdr:colOff>
      <xdr:row>198</xdr:row>
      <xdr:rowOff>9525</xdr:rowOff>
    </xdr:to>
    <xdr:pic>
      <xdr:nvPicPr>
        <xdr:cNvPr id="232" name="Picture 2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3" name="Picture 2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4" name="Picture 2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5" name="Picture 2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6" name="Picture 2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7" name="Picture 2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8" name="Picture 2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39" name="Picture 2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0" name="Picture 2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1" name="Picture 2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2" name="Picture 2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3" name="Picture 2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4" name="Picture 2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5" name="Picture 2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6" name="Picture 2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7" name="Picture 2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8" name="Picture 2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76200</xdr:rowOff>
    </xdr:to>
    <xdr:pic>
      <xdr:nvPicPr>
        <xdr:cNvPr id="249" name="Picture 2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0" name="Picture 2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1" name="Picture 2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2" name="Picture 2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3" name="Picture 2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4" name="Picture 2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5" name="Picture 2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611505</xdr:colOff>
      <xdr:row>223</xdr:row>
      <xdr:rowOff>19050</xdr:rowOff>
    </xdr:to>
    <xdr:pic>
      <xdr:nvPicPr>
        <xdr:cNvPr id="256" name="Picture 2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272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196</xdr:row>
      <xdr:rowOff>47625</xdr:rowOff>
    </xdr:from>
    <xdr:to>
      <xdr:col>0</xdr:col>
      <xdr:colOff>611505</xdr:colOff>
      <xdr:row>197</xdr:row>
      <xdr:rowOff>247650</xdr:rowOff>
    </xdr:to>
    <xdr:pic>
      <xdr:nvPicPr>
        <xdr:cNvPr id="257" name="Picture 2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196</xdr:row>
      <xdr:rowOff>47625</xdr:rowOff>
    </xdr:from>
    <xdr:to>
      <xdr:col>0</xdr:col>
      <xdr:colOff>611505</xdr:colOff>
      <xdr:row>197</xdr:row>
      <xdr:rowOff>247650</xdr:rowOff>
    </xdr:to>
    <xdr:pic>
      <xdr:nvPicPr>
        <xdr:cNvPr id="258" name="Picture 2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196</xdr:row>
      <xdr:rowOff>47625</xdr:rowOff>
    </xdr:from>
    <xdr:to>
      <xdr:col>1</xdr:col>
      <xdr:colOff>19050</xdr:colOff>
      <xdr:row>199</xdr:row>
      <xdr:rowOff>28575</xdr:rowOff>
    </xdr:to>
    <xdr:pic>
      <xdr:nvPicPr>
        <xdr:cNvPr id="259" name="Picture 2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981075" cy="714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245</xdr:row>
      <xdr:rowOff>47625</xdr:rowOff>
    </xdr:from>
    <xdr:to>
      <xdr:col>0</xdr:col>
      <xdr:colOff>611505</xdr:colOff>
      <xdr:row>247</xdr:row>
      <xdr:rowOff>9525</xdr:rowOff>
    </xdr:to>
    <xdr:pic>
      <xdr:nvPicPr>
        <xdr:cNvPr id="260" name="Picture 2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245</xdr:row>
      <xdr:rowOff>47625</xdr:rowOff>
    </xdr:from>
    <xdr:to>
      <xdr:col>0</xdr:col>
      <xdr:colOff>611505</xdr:colOff>
      <xdr:row>247</xdr:row>
      <xdr:rowOff>9525</xdr:rowOff>
    </xdr:to>
    <xdr:pic>
      <xdr:nvPicPr>
        <xdr:cNvPr id="261" name="Picture 2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245</xdr:row>
      <xdr:rowOff>47625</xdr:rowOff>
    </xdr:from>
    <xdr:to>
      <xdr:col>0</xdr:col>
      <xdr:colOff>611505</xdr:colOff>
      <xdr:row>247</xdr:row>
      <xdr:rowOff>9525</xdr:rowOff>
    </xdr:to>
    <xdr:pic>
      <xdr:nvPicPr>
        <xdr:cNvPr id="262" name="Picture 2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3" name="Picture 2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4" name="Picture 2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5" name="Picture 2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6" name="Picture 2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7" name="Picture 2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8" name="Picture 2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69" name="Picture 2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0" name="Picture 2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1" name="Picture 2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2" name="Picture 2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3" name="Picture 2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4" name="Picture 2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5" name="Picture 2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6" name="Picture 2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7" name="Picture 2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8" name="Picture 2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76200</xdr:rowOff>
    </xdr:to>
    <xdr:pic>
      <xdr:nvPicPr>
        <xdr:cNvPr id="279" name="Picture 2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0" name="Picture 2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1" name="Picture 2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2" name="Picture 2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3" name="Picture 2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4" name="Picture 2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5" name="Picture 2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611505</xdr:colOff>
      <xdr:row>272</xdr:row>
      <xdr:rowOff>19050</xdr:rowOff>
    </xdr:to>
    <xdr:pic>
      <xdr:nvPicPr>
        <xdr:cNvPr id="286" name="Picture 2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5292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245</xdr:row>
      <xdr:rowOff>47625</xdr:rowOff>
    </xdr:from>
    <xdr:to>
      <xdr:col>0</xdr:col>
      <xdr:colOff>611505</xdr:colOff>
      <xdr:row>246</xdr:row>
      <xdr:rowOff>247650</xdr:rowOff>
    </xdr:to>
    <xdr:pic>
      <xdr:nvPicPr>
        <xdr:cNvPr id="287" name="Picture 2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245</xdr:row>
      <xdr:rowOff>47625</xdr:rowOff>
    </xdr:from>
    <xdr:to>
      <xdr:col>0</xdr:col>
      <xdr:colOff>611505</xdr:colOff>
      <xdr:row>246</xdr:row>
      <xdr:rowOff>247650</xdr:rowOff>
    </xdr:to>
    <xdr:pic>
      <xdr:nvPicPr>
        <xdr:cNvPr id="288" name="Picture 2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245</xdr:row>
      <xdr:rowOff>47625</xdr:rowOff>
    </xdr:from>
    <xdr:to>
      <xdr:col>1</xdr:col>
      <xdr:colOff>19050</xdr:colOff>
      <xdr:row>248</xdr:row>
      <xdr:rowOff>28575</xdr:rowOff>
    </xdr:to>
    <xdr:pic>
      <xdr:nvPicPr>
        <xdr:cNvPr id="289" name="Picture 2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981075" cy="714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47625</xdr:rowOff>
    </xdr:from>
    <xdr:to>
      <xdr:col>0</xdr:col>
      <xdr:colOff>611505</xdr:colOff>
      <xdr:row>296</xdr:row>
      <xdr:rowOff>9525</xdr:rowOff>
    </xdr:to>
    <xdr:pic>
      <xdr:nvPicPr>
        <xdr:cNvPr id="290" name="Picture 2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9313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47625</xdr:rowOff>
    </xdr:from>
    <xdr:to>
      <xdr:col>0</xdr:col>
      <xdr:colOff>611505</xdr:colOff>
      <xdr:row>296</xdr:row>
      <xdr:rowOff>9525</xdr:rowOff>
    </xdr:to>
    <xdr:pic>
      <xdr:nvPicPr>
        <xdr:cNvPr id="291" name="Picture 2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9313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47625</xdr:rowOff>
    </xdr:from>
    <xdr:to>
      <xdr:col>0</xdr:col>
      <xdr:colOff>611505</xdr:colOff>
      <xdr:row>296</xdr:row>
      <xdr:rowOff>9525</xdr:rowOff>
    </xdr:to>
    <xdr:pic>
      <xdr:nvPicPr>
        <xdr:cNvPr id="292" name="Picture 2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9313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3" name="Picture 2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4" name="Picture 2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5" name="Picture 2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6" name="Picture 2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7" name="Picture 2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8" name="Picture 2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299" name="Picture 2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0" name="Picture 2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1" name="Picture 3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2" name="Picture 3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3" name="Picture 3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4" name="Picture 3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5" name="Picture 3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6" name="Picture 3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7" name="Picture 3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8" name="Picture 3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76200</xdr:rowOff>
    </xdr:to>
    <xdr:pic>
      <xdr:nvPicPr>
        <xdr:cNvPr id="309" name="Picture 3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0" name="Picture 3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1" name="Picture 3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2" name="Picture 3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3" name="Picture 3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4" name="Picture 3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5" name="Picture 3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611505</xdr:colOff>
      <xdr:row>321</xdr:row>
      <xdr:rowOff>19050</xdr:rowOff>
    </xdr:to>
    <xdr:pic>
      <xdr:nvPicPr>
        <xdr:cNvPr id="316" name="Picture 3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312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47625</xdr:rowOff>
    </xdr:from>
    <xdr:to>
      <xdr:col>0</xdr:col>
      <xdr:colOff>611505</xdr:colOff>
      <xdr:row>295</xdr:row>
      <xdr:rowOff>247650</xdr:rowOff>
    </xdr:to>
    <xdr:pic>
      <xdr:nvPicPr>
        <xdr:cNvPr id="317" name="Picture 3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9313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47625</xdr:rowOff>
    </xdr:from>
    <xdr:to>
      <xdr:col>0</xdr:col>
      <xdr:colOff>611505</xdr:colOff>
      <xdr:row>295</xdr:row>
      <xdr:rowOff>247650</xdr:rowOff>
    </xdr:to>
    <xdr:pic>
      <xdr:nvPicPr>
        <xdr:cNvPr id="318" name="Picture 3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9313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294</xdr:row>
      <xdr:rowOff>47625</xdr:rowOff>
    </xdr:from>
    <xdr:to>
      <xdr:col>1</xdr:col>
      <xdr:colOff>19050</xdr:colOff>
      <xdr:row>297</xdr:row>
      <xdr:rowOff>28575</xdr:rowOff>
    </xdr:to>
    <xdr:pic>
      <xdr:nvPicPr>
        <xdr:cNvPr id="319" name="Picture 3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931300"/>
          <a:ext cx="981075" cy="714375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0" name="Picture 3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1" name="Picture 3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2" name="Picture 3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23" name="Picture 32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4" name="Picture 3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5" name="Picture 3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6" name="Picture 3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27" name="Picture 32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8" name="Picture 3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29" name="Picture 3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0" name="Picture 3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31" name="Picture 33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2" name="Picture 3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3" name="Picture 3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4" name="Picture 3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35" name="Picture 33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6" name="Picture 3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7" name="Picture 3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38" name="Picture 3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39" name="Picture 33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0" name="Picture 3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1" name="Picture 3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2" name="Picture 3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43" name="Picture 34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4" name="Picture 3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5" name="Picture 3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6" name="Picture 3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47" name="Picture 34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8" name="Picture 3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49" name="Picture 3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0" name="Picture 3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51" name="Picture 35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2" name="Picture 3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3" name="Picture 3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4" name="Picture 3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55" name="Picture 35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6" name="Picture 3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7" name="Picture 3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58" name="Picture 3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59" name="Picture 35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0" name="Picture 3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1" name="Picture 3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2" name="Picture 3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63" name="Picture 36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4" name="Picture 3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5" name="Picture 3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6" name="Picture 3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67" name="Picture 36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8" name="Picture 3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69" name="Picture 3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0" name="Picture 3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71" name="Picture 37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2" name="Picture 3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3" name="Picture 3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4" name="Picture 3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75" name="Picture 37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6" name="Picture 3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7" name="Picture 3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78" name="Picture 3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790575" cy="904875"/>
    <xdr:pic>
      <xdr:nvPicPr>
        <xdr:cNvPr id="379" name="Picture 37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80" name="Picture 3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81" name="Picture 3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342</xdr:row>
      <xdr:rowOff>0</xdr:rowOff>
    </xdr:from>
    <xdr:ext cx="611505" cy="514350"/>
    <xdr:pic>
      <xdr:nvPicPr>
        <xdr:cNvPr id="382" name="Picture 3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0"/>
          <a:ext cx="611505" cy="514350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343</xdr:row>
      <xdr:rowOff>47625</xdr:rowOff>
    </xdr:from>
    <xdr:to>
      <xdr:col>0</xdr:col>
      <xdr:colOff>611505</xdr:colOff>
      <xdr:row>344</xdr:row>
      <xdr:rowOff>190500</xdr:rowOff>
    </xdr:to>
    <xdr:pic>
      <xdr:nvPicPr>
        <xdr:cNvPr id="383" name="Picture 3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9951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343</xdr:row>
      <xdr:rowOff>47625</xdr:rowOff>
    </xdr:from>
    <xdr:to>
      <xdr:col>0</xdr:col>
      <xdr:colOff>611505</xdr:colOff>
      <xdr:row>344</xdr:row>
      <xdr:rowOff>190500</xdr:rowOff>
    </xdr:to>
    <xdr:pic>
      <xdr:nvPicPr>
        <xdr:cNvPr id="384" name="Picture 3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9951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343</xdr:row>
      <xdr:rowOff>47625</xdr:rowOff>
    </xdr:from>
    <xdr:to>
      <xdr:col>0</xdr:col>
      <xdr:colOff>611505</xdr:colOff>
      <xdr:row>344</xdr:row>
      <xdr:rowOff>190500</xdr:rowOff>
    </xdr:to>
    <xdr:pic>
      <xdr:nvPicPr>
        <xdr:cNvPr id="385" name="Picture 3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9951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86" name="Picture 3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87" name="Picture 3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88" name="Picture 3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89" name="Picture 3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0" name="Picture 3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1" name="Picture 3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2" name="Picture 3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3" name="Picture 3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4" name="Picture 3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5" name="Picture 3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6" name="Picture 3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7" name="Picture 3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8" name="Picture 3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399" name="Picture 3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400" name="Picture 3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401" name="Picture 4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76200</xdr:rowOff>
    </xdr:to>
    <xdr:pic>
      <xdr:nvPicPr>
        <xdr:cNvPr id="402" name="Picture 4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3" name="Picture 4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4" name="Picture 4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5" name="Picture 4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6" name="Picture 4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7" name="Picture 4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8" name="Picture 4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611505</xdr:colOff>
      <xdr:row>370</xdr:row>
      <xdr:rowOff>19050</xdr:rowOff>
    </xdr:to>
    <xdr:pic>
      <xdr:nvPicPr>
        <xdr:cNvPr id="409" name="Picture 4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5333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343</xdr:row>
      <xdr:rowOff>47625</xdr:rowOff>
    </xdr:from>
    <xdr:to>
      <xdr:col>0</xdr:col>
      <xdr:colOff>611505</xdr:colOff>
      <xdr:row>344</xdr:row>
      <xdr:rowOff>180975</xdr:rowOff>
    </xdr:to>
    <xdr:pic>
      <xdr:nvPicPr>
        <xdr:cNvPr id="410" name="Picture 4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951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343</xdr:row>
      <xdr:rowOff>47625</xdr:rowOff>
    </xdr:from>
    <xdr:to>
      <xdr:col>0</xdr:col>
      <xdr:colOff>611505</xdr:colOff>
      <xdr:row>344</xdr:row>
      <xdr:rowOff>180975</xdr:rowOff>
    </xdr:to>
    <xdr:pic>
      <xdr:nvPicPr>
        <xdr:cNvPr id="411" name="Picture 4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951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343</xdr:row>
      <xdr:rowOff>47625</xdr:rowOff>
    </xdr:from>
    <xdr:to>
      <xdr:col>1</xdr:col>
      <xdr:colOff>19050</xdr:colOff>
      <xdr:row>345</xdr:row>
      <xdr:rowOff>133350</xdr:rowOff>
    </xdr:to>
    <xdr:pic>
      <xdr:nvPicPr>
        <xdr:cNvPr id="412" name="Picture 4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9516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47625</xdr:rowOff>
    </xdr:from>
    <xdr:to>
      <xdr:col>0</xdr:col>
      <xdr:colOff>611505</xdr:colOff>
      <xdr:row>393</xdr:row>
      <xdr:rowOff>190500</xdr:rowOff>
    </xdr:to>
    <xdr:pic>
      <xdr:nvPicPr>
        <xdr:cNvPr id="413" name="Picture 4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9719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47625</xdr:rowOff>
    </xdr:from>
    <xdr:to>
      <xdr:col>0</xdr:col>
      <xdr:colOff>611505</xdr:colOff>
      <xdr:row>393</xdr:row>
      <xdr:rowOff>190500</xdr:rowOff>
    </xdr:to>
    <xdr:pic>
      <xdr:nvPicPr>
        <xdr:cNvPr id="414" name="Picture 4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9719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47625</xdr:rowOff>
    </xdr:from>
    <xdr:to>
      <xdr:col>0</xdr:col>
      <xdr:colOff>611505</xdr:colOff>
      <xdr:row>393</xdr:row>
      <xdr:rowOff>190500</xdr:rowOff>
    </xdr:to>
    <xdr:pic>
      <xdr:nvPicPr>
        <xdr:cNvPr id="415" name="Picture 4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9719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16" name="Picture 4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17" name="Picture 4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18" name="Picture 4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19" name="Picture 4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0" name="Picture 4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1" name="Picture 4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2" name="Picture 4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3" name="Picture 4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4" name="Picture 4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5" name="Picture 4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6" name="Picture 4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7" name="Picture 4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8" name="Picture 4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29" name="Picture 4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30" name="Picture 4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31" name="Picture 4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76200</xdr:rowOff>
    </xdr:to>
    <xdr:pic>
      <xdr:nvPicPr>
        <xdr:cNvPr id="432" name="Picture 4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3" name="Picture 4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4" name="Picture 4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5" name="Picture 4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6" name="Picture 4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7" name="Picture 4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8" name="Picture 4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611505</xdr:colOff>
      <xdr:row>419</xdr:row>
      <xdr:rowOff>19050</xdr:rowOff>
    </xdr:to>
    <xdr:pic>
      <xdr:nvPicPr>
        <xdr:cNvPr id="439" name="Picture 4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5353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47625</xdr:rowOff>
    </xdr:from>
    <xdr:to>
      <xdr:col>0</xdr:col>
      <xdr:colOff>611505</xdr:colOff>
      <xdr:row>393</xdr:row>
      <xdr:rowOff>180975</xdr:rowOff>
    </xdr:to>
    <xdr:pic>
      <xdr:nvPicPr>
        <xdr:cNvPr id="440" name="Picture 4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9719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47625</xdr:rowOff>
    </xdr:from>
    <xdr:to>
      <xdr:col>0</xdr:col>
      <xdr:colOff>611505</xdr:colOff>
      <xdr:row>393</xdr:row>
      <xdr:rowOff>180975</xdr:rowOff>
    </xdr:to>
    <xdr:pic>
      <xdr:nvPicPr>
        <xdr:cNvPr id="441" name="Picture 4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9719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47625</xdr:rowOff>
    </xdr:from>
    <xdr:to>
      <xdr:col>1</xdr:col>
      <xdr:colOff>19050</xdr:colOff>
      <xdr:row>394</xdr:row>
      <xdr:rowOff>133350</xdr:rowOff>
    </xdr:to>
    <xdr:pic>
      <xdr:nvPicPr>
        <xdr:cNvPr id="442" name="Picture 4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9719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47625</xdr:rowOff>
    </xdr:from>
    <xdr:to>
      <xdr:col>0</xdr:col>
      <xdr:colOff>611505</xdr:colOff>
      <xdr:row>442</xdr:row>
      <xdr:rowOff>190500</xdr:rowOff>
    </xdr:to>
    <xdr:pic>
      <xdr:nvPicPr>
        <xdr:cNvPr id="443" name="Picture 4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99922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47625</xdr:rowOff>
    </xdr:from>
    <xdr:to>
      <xdr:col>0</xdr:col>
      <xdr:colOff>611505</xdr:colOff>
      <xdr:row>442</xdr:row>
      <xdr:rowOff>190500</xdr:rowOff>
    </xdr:to>
    <xdr:pic>
      <xdr:nvPicPr>
        <xdr:cNvPr id="444" name="Picture 4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99922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47625</xdr:rowOff>
    </xdr:from>
    <xdr:to>
      <xdr:col>0</xdr:col>
      <xdr:colOff>611505</xdr:colOff>
      <xdr:row>442</xdr:row>
      <xdr:rowOff>190500</xdr:rowOff>
    </xdr:to>
    <xdr:pic>
      <xdr:nvPicPr>
        <xdr:cNvPr id="445" name="Picture 4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99922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46" name="Picture 4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47" name="Picture 4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48" name="Picture 4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49" name="Picture 4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0" name="Picture 4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1" name="Picture 4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2" name="Picture 4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3" name="Picture 4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4" name="Picture 4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5" name="Picture 4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6" name="Picture 4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7" name="Picture 4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8" name="Picture 4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59" name="Picture 4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60" name="Picture 4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61" name="Picture 4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76200</xdr:rowOff>
    </xdr:to>
    <xdr:pic>
      <xdr:nvPicPr>
        <xdr:cNvPr id="462" name="Picture 4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3" name="Picture 4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4" name="Picture 4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5" name="Picture 4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6" name="Picture 4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7" name="Picture 4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8" name="Picture 4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611505</xdr:colOff>
      <xdr:row>468</xdr:row>
      <xdr:rowOff>19050</xdr:rowOff>
    </xdr:to>
    <xdr:pic>
      <xdr:nvPicPr>
        <xdr:cNvPr id="469" name="Picture 4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373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47625</xdr:rowOff>
    </xdr:from>
    <xdr:to>
      <xdr:col>0</xdr:col>
      <xdr:colOff>611505</xdr:colOff>
      <xdr:row>442</xdr:row>
      <xdr:rowOff>180975</xdr:rowOff>
    </xdr:to>
    <xdr:pic>
      <xdr:nvPicPr>
        <xdr:cNvPr id="470" name="Picture 4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9922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47625</xdr:rowOff>
    </xdr:from>
    <xdr:to>
      <xdr:col>0</xdr:col>
      <xdr:colOff>611505</xdr:colOff>
      <xdr:row>442</xdr:row>
      <xdr:rowOff>180975</xdr:rowOff>
    </xdr:to>
    <xdr:pic>
      <xdr:nvPicPr>
        <xdr:cNvPr id="471" name="Picture 4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9922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441</xdr:row>
      <xdr:rowOff>47625</xdr:rowOff>
    </xdr:from>
    <xdr:to>
      <xdr:col>1</xdr:col>
      <xdr:colOff>19050</xdr:colOff>
      <xdr:row>443</xdr:row>
      <xdr:rowOff>133350</xdr:rowOff>
    </xdr:to>
    <xdr:pic>
      <xdr:nvPicPr>
        <xdr:cNvPr id="472" name="Picture 4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9922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490</xdr:row>
      <xdr:rowOff>47625</xdr:rowOff>
    </xdr:from>
    <xdr:to>
      <xdr:col>0</xdr:col>
      <xdr:colOff>611505</xdr:colOff>
      <xdr:row>491</xdr:row>
      <xdr:rowOff>190500</xdr:rowOff>
    </xdr:to>
    <xdr:pic>
      <xdr:nvPicPr>
        <xdr:cNvPr id="473" name="Picture 4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00125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490</xdr:row>
      <xdr:rowOff>47625</xdr:rowOff>
    </xdr:from>
    <xdr:to>
      <xdr:col>0</xdr:col>
      <xdr:colOff>611505</xdr:colOff>
      <xdr:row>491</xdr:row>
      <xdr:rowOff>190500</xdr:rowOff>
    </xdr:to>
    <xdr:pic>
      <xdr:nvPicPr>
        <xdr:cNvPr id="474" name="Picture 4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00125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490</xdr:row>
      <xdr:rowOff>47625</xdr:rowOff>
    </xdr:from>
    <xdr:to>
      <xdr:col>0</xdr:col>
      <xdr:colOff>611505</xdr:colOff>
      <xdr:row>491</xdr:row>
      <xdr:rowOff>190500</xdr:rowOff>
    </xdr:to>
    <xdr:pic>
      <xdr:nvPicPr>
        <xdr:cNvPr id="475" name="Picture 4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00125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76" name="Picture 4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77" name="Picture 4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78" name="Picture 4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79" name="Picture 4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0" name="Picture 4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1" name="Picture 4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2" name="Picture 4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3" name="Picture 4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4" name="Picture 4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5" name="Picture 4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6" name="Picture 4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7" name="Picture 4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8" name="Picture 4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89" name="Picture 4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90" name="Picture 4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91" name="Picture 4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76200</xdr:rowOff>
    </xdr:to>
    <xdr:pic>
      <xdr:nvPicPr>
        <xdr:cNvPr id="492" name="Picture 4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3" name="Picture 4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4" name="Picture 4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5" name="Picture 4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6" name="Picture 4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7" name="Picture 4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8" name="Picture 4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611505</xdr:colOff>
      <xdr:row>517</xdr:row>
      <xdr:rowOff>19050</xdr:rowOff>
    </xdr:to>
    <xdr:pic>
      <xdr:nvPicPr>
        <xdr:cNvPr id="499" name="Picture 4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394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490</xdr:row>
      <xdr:rowOff>47625</xdr:rowOff>
    </xdr:from>
    <xdr:to>
      <xdr:col>0</xdr:col>
      <xdr:colOff>611505</xdr:colOff>
      <xdr:row>491</xdr:row>
      <xdr:rowOff>180975</xdr:rowOff>
    </xdr:to>
    <xdr:pic>
      <xdr:nvPicPr>
        <xdr:cNvPr id="500" name="Picture 4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490</xdr:row>
      <xdr:rowOff>47625</xdr:rowOff>
    </xdr:from>
    <xdr:to>
      <xdr:col>0</xdr:col>
      <xdr:colOff>611505</xdr:colOff>
      <xdr:row>491</xdr:row>
      <xdr:rowOff>180975</xdr:rowOff>
    </xdr:to>
    <xdr:pic>
      <xdr:nvPicPr>
        <xdr:cNvPr id="501" name="Picture 5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490</xdr:row>
      <xdr:rowOff>47625</xdr:rowOff>
    </xdr:from>
    <xdr:to>
      <xdr:col>1</xdr:col>
      <xdr:colOff>19050</xdr:colOff>
      <xdr:row>492</xdr:row>
      <xdr:rowOff>133350</xdr:rowOff>
    </xdr:to>
    <xdr:pic>
      <xdr:nvPicPr>
        <xdr:cNvPr id="502" name="Picture 5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125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539</xdr:row>
      <xdr:rowOff>47625</xdr:rowOff>
    </xdr:from>
    <xdr:to>
      <xdr:col>0</xdr:col>
      <xdr:colOff>611505</xdr:colOff>
      <xdr:row>540</xdr:row>
      <xdr:rowOff>190500</xdr:rowOff>
    </xdr:to>
    <xdr:pic>
      <xdr:nvPicPr>
        <xdr:cNvPr id="503" name="Picture 5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00328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539</xdr:row>
      <xdr:rowOff>47625</xdr:rowOff>
    </xdr:from>
    <xdr:to>
      <xdr:col>0</xdr:col>
      <xdr:colOff>611505</xdr:colOff>
      <xdr:row>540</xdr:row>
      <xdr:rowOff>190500</xdr:rowOff>
    </xdr:to>
    <xdr:pic>
      <xdr:nvPicPr>
        <xdr:cNvPr id="504" name="Picture 5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00328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539</xdr:row>
      <xdr:rowOff>47625</xdr:rowOff>
    </xdr:from>
    <xdr:to>
      <xdr:col>0</xdr:col>
      <xdr:colOff>611505</xdr:colOff>
      <xdr:row>540</xdr:row>
      <xdr:rowOff>190500</xdr:rowOff>
    </xdr:to>
    <xdr:pic>
      <xdr:nvPicPr>
        <xdr:cNvPr id="505" name="Picture 5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00328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06" name="Picture 5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07" name="Picture 5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08" name="Picture 5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09" name="Picture 5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0" name="Picture 5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1" name="Picture 5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2" name="Picture 5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3" name="Picture 5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4" name="Picture 5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5" name="Picture 5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6" name="Picture 5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7" name="Picture 5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8" name="Picture 5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19" name="Picture 5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20" name="Picture 5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21" name="Picture 5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76200</xdr:rowOff>
    </xdr:to>
    <xdr:pic>
      <xdr:nvPicPr>
        <xdr:cNvPr id="522" name="Picture 5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3" name="Picture 5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4" name="Picture 5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5" name="Picture 5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6" name="Picture 5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7" name="Picture 5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8" name="Picture 5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611505</xdr:colOff>
      <xdr:row>566</xdr:row>
      <xdr:rowOff>19050</xdr:rowOff>
    </xdr:to>
    <xdr:pic>
      <xdr:nvPicPr>
        <xdr:cNvPr id="529" name="Picture 5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414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539</xdr:row>
      <xdr:rowOff>47625</xdr:rowOff>
    </xdr:from>
    <xdr:to>
      <xdr:col>0</xdr:col>
      <xdr:colOff>611505</xdr:colOff>
      <xdr:row>540</xdr:row>
      <xdr:rowOff>180975</xdr:rowOff>
    </xdr:to>
    <xdr:pic>
      <xdr:nvPicPr>
        <xdr:cNvPr id="530" name="Picture 5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0328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539</xdr:row>
      <xdr:rowOff>47625</xdr:rowOff>
    </xdr:from>
    <xdr:to>
      <xdr:col>0</xdr:col>
      <xdr:colOff>611505</xdr:colOff>
      <xdr:row>540</xdr:row>
      <xdr:rowOff>180975</xdr:rowOff>
    </xdr:to>
    <xdr:pic>
      <xdr:nvPicPr>
        <xdr:cNvPr id="531" name="Picture 5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0328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539</xdr:row>
      <xdr:rowOff>47625</xdr:rowOff>
    </xdr:from>
    <xdr:to>
      <xdr:col>1</xdr:col>
      <xdr:colOff>19050</xdr:colOff>
      <xdr:row>541</xdr:row>
      <xdr:rowOff>133350</xdr:rowOff>
    </xdr:to>
    <xdr:pic>
      <xdr:nvPicPr>
        <xdr:cNvPr id="532" name="Picture 5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0328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588</xdr:row>
      <xdr:rowOff>47625</xdr:rowOff>
    </xdr:from>
    <xdr:to>
      <xdr:col>0</xdr:col>
      <xdr:colOff>611505</xdr:colOff>
      <xdr:row>590</xdr:row>
      <xdr:rowOff>9525</xdr:rowOff>
    </xdr:to>
    <xdr:pic>
      <xdr:nvPicPr>
        <xdr:cNvPr id="533" name="Picture 5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053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588</xdr:row>
      <xdr:rowOff>47625</xdr:rowOff>
    </xdr:from>
    <xdr:to>
      <xdr:col>0</xdr:col>
      <xdr:colOff>611505</xdr:colOff>
      <xdr:row>590</xdr:row>
      <xdr:rowOff>9525</xdr:rowOff>
    </xdr:to>
    <xdr:pic>
      <xdr:nvPicPr>
        <xdr:cNvPr id="534" name="Picture 5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053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588</xdr:row>
      <xdr:rowOff>47625</xdr:rowOff>
    </xdr:from>
    <xdr:to>
      <xdr:col>0</xdr:col>
      <xdr:colOff>611505</xdr:colOff>
      <xdr:row>590</xdr:row>
      <xdr:rowOff>9525</xdr:rowOff>
    </xdr:to>
    <xdr:pic>
      <xdr:nvPicPr>
        <xdr:cNvPr id="535" name="Picture 5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053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36" name="Picture 5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37" name="Picture 5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38" name="Picture 5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39" name="Picture 5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0" name="Picture 5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1" name="Picture 5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2" name="Picture 5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3" name="Picture 5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4" name="Picture 5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5" name="Picture 5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6" name="Picture 5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7" name="Picture 5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8" name="Picture 5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49" name="Picture 5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50" name="Picture 5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51" name="Picture 5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76200</xdr:rowOff>
    </xdr:to>
    <xdr:pic>
      <xdr:nvPicPr>
        <xdr:cNvPr id="552" name="Picture 5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3" name="Picture 5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4" name="Picture 5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5" name="Picture 5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6" name="Picture 5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7" name="Picture 5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8" name="Picture 5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611505</xdr:colOff>
      <xdr:row>615</xdr:row>
      <xdr:rowOff>19050</xdr:rowOff>
    </xdr:to>
    <xdr:pic>
      <xdr:nvPicPr>
        <xdr:cNvPr id="559" name="Picture 5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5434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588</xdr:row>
      <xdr:rowOff>47625</xdr:rowOff>
    </xdr:from>
    <xdr:to>
      <xdr:col>0</xdr:col>
      <xdr:colOff>611505</xdr:colOff>
      <xdr:row>589</xdr:row>
      <xdr:rowOff>247650</xdr:rowOff>
    </xdr:to>
    <xdr:pic>
      <xdr:nvPicPr>
        <xdr:cNvPr id="560" name="Picture 5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53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588</xdr:row>
      <xdr:rowOff>47625</xdr:rowOff>
    </xdr:from>
    <xdr:to>
      <xdr:col>0</xdr:col>
      <xdr:colOff>611505</xdr:colOff>
      <xdr:row>589</xdr:row>
      <xdr:rowOff>247650</xdr:rowOff>
    </xdr:to>
    <xdr:pic>
      <xdr:nvPicPr>
        <xdr:cNvPr id="561" name="Picture 5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53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588</xdr:row>
      <xdr:rowOff>47625</xdr:rowOff>
    </xdr:from>
    <xdr:to>
      <xdr:col>1</xdr:col>
      <xdr:colOff>19050</xdr:colOff>
      <xdr:row>591</xdr:row>
      <xdr:rowOff>28575</xdr:rowOff>
    </xdr:to>
    <xdr:pic>
      <xdr:nvPicPr>
        <xdr:cNvPr id="562" name="Picture 5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53100"/>
          <a:ext cx="981075" cy="714375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63" name="Picture 5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64" name="Picture 5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65" name="Picture 5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66" name="Picture 56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67" name="Picture 5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68" name="Picture 5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69" name="Picture 5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70" name="Picture 56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1" name="Picture 5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2" name="Picture 5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3" name="Picture 5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74" name="Picture 57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5" name="Picture 5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6" name="Picture 5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7" name="Picture 5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78" name="Picture 57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79" name="Picture 5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0" name="Picture 5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1" name="Picture 5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82" name="Picture 58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3" name="Picture 5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4" name="Picture 5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5" name="Picture 5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86" name="Picture 58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7" name="Picture 5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8" name="Picture 5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89" name="Picture 5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90" name="Picture 58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1" name="Picture 5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2" name="Picture 5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3" name="Picture 5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94" name="Picture 59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5" name="Picture 5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6" name="Picture 5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7" name="Picture 5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598" name="Picture 59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599" name="Picture 5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0" name="Picture 5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1" name="Picture 6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602" name="Picture 60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3" name="Picture 6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4" name="Picture 6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5" name="Picture 6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606" name="Picture 60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7" name="Picture 6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8" name="Picture 6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09" name="Picture 6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610" name="Picture 60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1" name="Picture 6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2" name="Picture 6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3" name="Picture 6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614" name="Picture 61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5" name="Picture 6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6" name="Picture 6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7" name="Picture 6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618" name="Picture 61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19" name="Picture 6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20" name="Picture 6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21" name="Picture 6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790575" cy="904875"/>
    <xdr:pic>
      <xdr:nvPicPr>
        <xdr:cNvPr id="622" name="Picture 62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23" name="Picture 6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24" name="Picture 6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636</xdr:row>
      <xdr:rowOff>0</xdr:rowOff>
    </xdr:from>
    <xdr:ext cx="611505" cy="514350"/>
    <xdr:pic>
      <xdr:nvPicPr>
        <xdr:cNvPr id="625" name="Picture 6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825750"/>
          <a:ext cx="611505" cy="514350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637</xdr:row>
      <xdr:rowOff>47625</xdr:rowOff>
    </xdr:from>
    <xdr:to>
      <xdr:col>0</xdr:col>
      <xdr:colOff>611505</xdr:colOff>
      <xdr:row>638</xdr:row>
      <xdr:rowOff>190500</xdr:rowOff>
    </xdr:to>
    <xdr:pic>
      <xdr:nvPicPr>
        <xdr:cNvPr id="626" name="Picture 6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00734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637</xdr:row>
      <xdr:rowOff>47625</xdr:rowOff>
    </xdr:from>
    <xdr:to>
      <xdr:col>0</xdr:col>
      <xdr:colOff>611505</xdr:colOff>
      <xdr:row>638</xdr:row>
      <xdr:rowOff>190500</xdr:rowOff>
    </xdr:to>
    <xdr:pic>
      <xdr:nvPicPr>
        <xdr:cNvPr id="627" name="Picture 6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00734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637</xdr:row>
      <xdr:rowOff>47625</xdr:rowOff>
    </xdr:from>
    <xdr:to>
      <xdr:col>0</xdr:col>
      <xdr:colOff>611505</xdr:colOff>
      <xdr:row>638</xdr:row>
      <xdr:rowOff>190500</xdr:rowOff>
    </xdr:to>
    <xdr:pic>
      <xdr:nvPicPr>
        <xdr:cNvPr id="628" name="Picture 6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00734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29" name="Picture 6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0" name="Picture 6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1" name="Picture 6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2" name="Picture 6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3" name="Picture 6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4" name="Picture 6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5" name="Picture 6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6" name="Picture 6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7" name="Picture 6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8" name="Picture 6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39" name="Picture 6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40" name="Picture 6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41" name="Picture 6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42" name="Picture 6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43" name="Picture 6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44" name="Picture 6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76200</xdr:rowOff>
    </xdr:to>
    <xdr:pic>
      <xdr:nvPicPr>
        <xdr:cNvPr id="645" name="Picture 6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46" name="Picture 6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47" name="Picture 6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48" name="Picture 6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49" name="Picture 6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50" name="Picture 6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51" name="Picture 6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611505</xdr:colOff>
      <xdr:row>664</xdr:row>
      <xdr:rowOff>19050</xdr:rowOff>
    </xdr:to>
    <xdr:pic>
      <xdr:nvPicPr>
        <xdr:cNvPr id="652" name="Picture 6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54550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637</xdr:row>
      <xdr:rowOff>47625</xdr:rowOff>
    </xdr:from>
    <xdr:to>
      <xdr:col>0</xdr:col>
      <xdr:colOff>611505</xdr:colOff>
      <xdr:row>638</xdr:row>
      <xdr:rowOff>180975</xdr:rowOff>
    </xdr:to>
    <xdr:pic>
      <xdr:nvPicPr>
        <xdr:cNvPr id="653" name="Picture 6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734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637</xdr:row>
      <xdr:rowOff>47625</xdr:rowOff>
    </xdr:from>
    <xdr:to>
      <xdr:col>0</xdr:col>
      <xdr:colOff>611505</xdr:colOff>
      <xdr:row>638</xdr:row>
      <xdr:rowOff>180975</xdr:rowOff>
    </xdr:to>
    <xdr:pic>
      <xdr:nvPicPr>
        <xdr:cNvPr id="654" name="Picture 6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734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637</xdr:row>
      <xdr:rowOff>47625</xdr:rowOff>
    </xdr:from>
    <xdr:to>
      <xdr:col>1</xdr:col>
      <xdr:colOff>19050</xdr:colOff>
      <xdr:row>639</xdr:row>
      <xdr:rowOff>133350</xdr:rowOff>
    </xdr:to>
    <xdr:pic>
      <xdr:nvPicPr>
        <xdr:cNvPr id="655" name="Picture 6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734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686</xdr:row>
      <xdr:rowOff>47625</xdr:rowOff>
    </xdr:from>
    <xdr:to>
      <xdr:col>0</xdr:col>
      <xdr:colOff>611505</xdr:colOff>
      <xdr:row>687</xdr:row>
      <xdr:rowOff>190500</xdr:rowOff>
    </xdr:to>
    <xdr:pic>
      <xdr:nvPicPr>
        <xdr:cNvPr id="656" name="Picture 6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00937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686</xdr:row>
      <xdr:rowOff>47625</xdr:rowOff>
    </xdr:from>
    <xdr:to>
      <xdr:col>0</xdr:col>
      <xdr:colOff>611505</xdr:colOff>
      <xdr:row>687</xdr:row>
      <xdr:rowOff>190500</xdr:rowOff>
    </xdr:to>
    <xdr:pic>
      <xdr:nvPicPr>
        <xdr:cNvPr id="657" name="Picture 6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00937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686</xdr:row>
      <xdr:rowOff>47625</xdr:rowOff>
    </xdr:from>
    <xdr:to>
      <xdr:col>0</xdr:col>
      <xdr:colOff>611505</xdr:colOff>
      <xdr:row>687</xdr:row>
      <xdr:rowOff>190500</xdr:rowOff>
    </xdr:to>
    <xdr:pic>
      <xdr:nvPicPr>
        <xdr:cNvPr id="658" name="Picture 6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00937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59" name="Picture 6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0" name="Picture 6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1" name="Picture 6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2" name="Picture 6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3" name="Picture 6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4" name="Picture 6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5" name="Picture 6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6" name="Picture 6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7" name="Picture 6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8" name="Picture 6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69" name="Picture 6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70" name="Picture 6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71" name="Picture 6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72" name="Picture 6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73" name="Picture 6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74" name="Picture 6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76200</xdr:rowOff>
    </xdr:to>
    <xdr:pic>
      <xdr:nvPicPr>
        <xdr:cNvPr id="675" name="Picture 6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76" name="Picture 6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77" name="Picture 6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78" name="Picture 6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79" name="Picture 6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80" name="Picture 6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81" name="Picture 6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611505</xdr:colOff>
      <xdr:row>713</xdr:row>
      <xdr:rowOff>19050</xdr:rowOff>
    </xdr:to>
    <xdr:pic>
      <xdr:nvPicPr>
        <xdr:cNvPr id="682" name="Picture 6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4753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686</xdr:row>
      <xdr:rowOff>47625</xdr:rowOff>
    </xdr:from>
    <xdr:to>
      <xdr:col>0</xdr:col>
      <xdr:colOff>611505</xdr:colOff>
      <xdr:row>687</xdr:row>
      <xdr:rowOff>180975</xdr:rowOff>
    </xdr:to>
    <xdr:pic>
      <xdr:nvPicPr>
        <xdr:cNvPr id="683" name="Picture 6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0937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686</xdr:row>
      <xdr:rowOff>47625</xdr:rowOff>
    </xdr:from>
    <xdr:to>
      <xdr:col>0</xdr:col>
      <xdr:colOff>611505</xdr:colOff>
      <xdr:row>687</xdr:row>
      <xdr:rowOff>180975</xdr:rowOff>
    </xdr:to>
    <xdr:pic>
      <xdr:nvPicPr>
        <xdr:cNvPr id="684" name="Picture 6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0937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686</xdr:row>
      <xdr:rowOff>47625</xdr:rowOff>
    </xdr:from>
    <xdr:to>
      <xdr:col>1</xdr:col>
      <xdr:colOff>19050</xdr:colOff>
      <xdr:row>688</xdr:row>
      <xdr:rowOff>133350</xdr:rowOff>
    </xdr:to>
    <xdr:pic>
      <xdr:nvPicPr>
        <xdr:cNvPr id="685" name="Picture 6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0937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735</xdr:row>
      <xdr:rowOff>47625</xdr:rowOff>
    </xdr:from>
    <xdr:to>
      <xdr:col>0</xdr:col>
      <xdr:colOff>611505</xdr:colOff>
      <xdr:row>736</xdr:row>
      <xdr:rowOff>190500</xdr:rowOff>
    </xdr:to>
    <xdr:pic>
      <xdr:nvPicPr>
        <xdr:cNvPr id="686" name="Picture 6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01140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735</xdr:row>
      <xdr:rowOff>47625</xdr:rowOff>
    </xdr:from>
    <xdr:to>
      <xdr:col>0</xdr:col>
      <xdr:colOff>611505</xdr:colOff>
      <xdr:row>736</xdr:row>
      <xdr:rowOff>190500</xdr:rowOff>
    </xdr:to>
    <xdr:pic>
      <xdr:nvPicPr>
        <xdr:cNvPr id="687" name="Picture 6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01140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735</xdr:row>
      <xdr:rowOff>47625</xdr:rowOff>
    </xdr:from>
    <xdr:to>
      <xdr:col>0</xdr:col>
      <xdr:colOff>611505</xdr:colOff>
      <xdr:row>736</xdr:row>
      <xdr:rowOff>190500</xdr:rowOff>
    </xdr:to>
    <xdr:pic>
      <xdr:nvPicPr>
        <xdr:cNvPr id="688" name="Picture 6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01140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89" name="Picture 6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0" name="Picture 6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1" name="Picture 6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2" name="Picture 6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3" name="Picture 6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4" name="Picture 6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5" name="Picture 6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6" name="Picture 6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7" name="Picture 6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8" name="Picture 6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699" name="Picture 6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700" name="Picture 6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701" name="Picture 7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702" name="Picture 7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703" name="Picture 7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704" name="Picture 7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76200</xdr:rowOff>
    </xdr:to>
    <xdr:pic>
      <xdr:nvPicPr>
        <xdr:cNvPr id="705" name="Picture 7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06" name="Picture 7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07" name="Picture 7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08" name="Picture 7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09" name="Picture 7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10" name="Picture 7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11" name="Picture 7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611505</xdr:colOff>
      <xdr:row>762</xdr:row>
      <xdr:rowOff>19050</xdr:rowOff>
    </xdr:to>
    <xdr:pic>
      <xdr:nvPicPr>
        <xdr:cNvPr id="712" name="Picture 7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956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735</xdr:row>
      <xdr:rowOff>47625</xdr:rowOff>
    </xdr:from>
    <xdr:to>
      <xdr:col>0</xdr:col>
      <xdr:colOff>611505</xdr:colOff>
      <xdr:row>736</xdr:row>
      <xdr:rowOff>180975</xdr:rowOff>
    </xdr:to>
    <xdr:pic>
      <xdr:nvPicPr>
        <xdr:cNvPr id="713" name="Picture 7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01140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735</xdr:row>
      <xdr:rowOff>47625</xdr:rowOff>
    </xdr:from>
    <xdr:to>
      <xdr:col>0</xdr:col>
      <xdr:colOff>611505</xdr:colOff>
      <xdr:row>736</xdr:row>
      <xdr:rowOff>180975</xdr:rowOff>
    </xdr:to>
    <xdr:pic>
      <xdr:nvPicPr>
        <xdr:cNvPr id="714" name="Picture 7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01140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735</xdr:row>
      <xdr:rowOff>47625</xdr:rowOff>
    </xdr:from>
    <xdr:to>
      <xdr:col>1</xdr:col>
      <xdr:colOff>19050</xdr:colOff>
      <xdr:row>737</xdr:row>
      <xdr:rowOff>133350</xdr:rowOff>
    </xdr:to>
    <xdr:pic>
      <xdr:nvPicPr>
        <xdr:cNvPr id="715" name="Picture 7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01140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784</xdr:row>
      <xdr:rowOff>47625</xdr:rowOff>
    </xdr:from>
    <xdr:to>
      <xdr:col>0</xdr:col>
      <xdr:colOff>611505</xdr:colOff>
      <xdr:row>785</xdr:row>
      <xdr:rowOff>190500</xdr:rowOff>
    </xdr:to>
    <xdr:pic>
      <xdr:nvPicPr>
        <xdr:cNvPr id="716" name="Picture 7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01343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784</xdr:row>
      <xdr:rowOff>47625</xdr:rowOff>
    </xdr:from>
    <xdr:to>
      <xdr:col>0</xdr:col>
      <xdr:colOff>611505</xdr:colOff>
      <xdr:row>785</xdr:row>
      <xdr:rowOff>190500</xdr:rowOff>
    </xdr:to>
    <xdr:pic>
      <xdr:nvPicPr>
        <xdr:cNvPr id="717" name="Picture 7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01343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784</xdr:row>
      <xdr:rowOff>47625</xdr:rowOff>
    </xdr:from>
    <xdr:to>
      <xdr:col>0</xdr:col>
      <xdr:colOff>611505</xdr:colOff>
      <xdr:row>785</xdr:row>
      <xdr:rowOff>190500</xdr:rowOff>
    </xdr:to>
    <xdr:pic>
      <xdr:nvPicPr>
        <xdr:cNvPr id="718" name="Picture 7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01343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19" name="Picture 7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0" name="Picture 7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1" name="Picture 7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2" name="Picture 7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3" name="Picture 7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4" name="Picture 7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5" name="Picture 7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6" name="Picture 7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7" name="Picture 7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8" name="Picture 7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29" name="Picture 7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30" name="Picture 7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31" name="Picture 7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32" name="Picture 7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33" name="Picture 7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34" name="Picture 7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76200</xdr:rowOff>
    </xdr:to>
    <xdr:pic>
      <xdr:nvPicPr>
        <xdr:cNvPr id="735" name="Picture 7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36" name="Picture 7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37" name="Picture 7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38" name="Picture 7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39" name="Picture 7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40" name="Picture 7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41" name="Picture 7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611505</xdr:colOff>
      <xdr:row>811</xdr:row>
      <xdr:rowOff>19050</xdr:rowOff>
    </xdr:to>
    <xdr:pic>
      <xdr:nvPicPr>
        <xdr:cNvPr id="742" name="Picture 7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551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784</xdr:row>
      <xdr:rowOff>47625</xdr:rowOff>
    </xdr:from>
    <xdr:to>
      <xdr:col>0</xdr:col>
      <xdr:colOff>611505</xdr:colOff>
      <xdr:row>785</xdr:row>
      <xdr:rowOff>180975</xdr:rowOff>
    </xdr:to>
    <xdr:pic>
      <xdr:nvPicPr>
        <xdr:cNvPr id="743" name="Picture 7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1343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784</xdr:row>
      <xdr:rowOff>47625</xdr:rowOff>
    </xdr:from>
    <xdr:to>
      <xdr:col>0</xdr:col>
      <xdr:colOff>611505</xdr:colOff>
      <xdr:row>785</xdr:row>
      <xdr:rowOff>180975</xdr:rowOff>
    </xdr:to>
    <xdr:pic>
      <xdr:nvPicPr>
        <xdr:cNvPr id="744" name="Picture 7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1343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784</xdr:row>
      <xdr:rowOff>47625</xdr:rowOff>
    </xdr:from>
    <xdr:to>
      <xdr:col>1</xdr:col>
      <xdr:colOff>19050</xdr:colOff>
      <xdr:row>786</xdr:row>
      <xdr:rowOff>133350</xdr:rowOff>
    </xdr:to>
    <xdr:pic>
      <xdr:nvPicPr>
        <xdr:cNvPr id="745" name="Picture 7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1343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833</xdr:row>
      <xdr:rowOff>47625</xdr:rowOff>
    </xdr:from>
    <xdr:to>
      <xdr:col>0</xdr:col>
      <xdr:colOff>611505</xdr:colOff>
      <xdr:row>834</xdr:row>
      <xdr:rowOff>190500</xdr:rowOff>
    </xdr:to>
    <xdr:pic>
      <xdr:nvPicPr>
        <xdr:cNvPr id="746" name="Picture 7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833</xdr:row>
      <xdr:rowOff>47625</xdr:rowOff>
    </xdr:from>
    <xdr:to>
      <xdr:col>0</xdr:col>
      <xdr:colOff>611505</xdr:colOff>
      <xdr:row>834</xdr:row>
      <xdr:rowOff>190500</xdr:rowOff>
    </xdr:to>
    <xdr:pic>
      <xdr:nvPicPr>
        <xdr:cNvPr id="747" name="Picture 7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833</xdr:row>
      <xdr:rowOff>47625</xdr:rowOff>
    </xdr:from>
    <xdr:to>
      <xdr:col>0</xdr:col>
      <xdr:colOff>611505</xdr:colOff>
      <xdr:row>834</xdr:row>
      <xdr:rowOff>190500</xdr:rowOff>
    </xdr:to>
    <xdr:pic>
      <xdr:nvPicPr>
        <xdr:cNvPr id="748" name="Picture 7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49" name="Picture 7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0" name="Picture 7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1" name="Picture 7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2" name="Picture 7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3" name="Picture 7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4" name="Picture 7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5" name="Picture 7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6" name="Picture 7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7" name="Picture 7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8" name="Picture 7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59" name="Picture 7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60" name="Picture 7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61" name="Picture 7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62" name="Picture 7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63" name="Picture 7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64" name="Picture 7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76200</xdr:rowOff>
    </xdr:to>
    <xdr:pic>
      <xdr:nvPicPr>
        <xdr:cNvPr id="765" name="Picture 7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66" name="Picture 7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67" name="Picture 7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68" name="Picture 7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69" name="Picture 7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70" name="Picture 7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71" name="Picture 7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858</xdr:row>
      <xdr:rowOff>0</xdr:rowOff>
    </xdr:from>
    <xdr:to>
      <xdr:col>0</xdr:col>
      <xdr:colOff>611505</xdr:colOff>
      <xdr:row>860</xdr:row>
      <xdr:rowOff>19050</xdr:rowOff>
    </xdr:to>
    <xdr:pic>
      <xdr:nvPicPr>
        <xdr:cNvPr id="772" name="Picture 7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5362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833</xdr:row>
      <xdr:rowOff>47625</xdr:rowOff>
    </xdr:from>
    <xdr:to>
      <xdr:col>0</xdr:col>
      <xdr:colOff>611505</xdr:colOff>
      <xdr:row>834</xdr:row>
      <xdr:rowOff>180975</xdr:rowOff>
    </xdr:to>
    <xdr:pic>
      <xdr:nvPicPr>
        <xdr:cNvPr id="773" name="Picture 7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833</xdr:row>
      <xdr:rowOff>47625</xdr:rowOff>
    </xdr:from>
    <xdr:to>
      <xdr:col>0</xdr:col>
      <xdr:colOff>611505</xdr:colOff>
      <xdr:row>834</xdr:row>
      <xdr:rowOff>180975</xdr:rowOff>
    </xdr:to>
    <xdr:pic>
      <xdr:nvPicPr>
        <xdr:cNvPr id="774" name="Picture 7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833</xdr:row>
      <xdr:rowOff>47625</xdr:rowOff>
    </xdr:from>
    <xdr:to>
      <xdr:col>1</xdr:col>
      <xdr:colOff>19050</xdr:colOff>
      <xdr:row>835</xdr:row>
      <xdr:rowOff>133350</xdr:rowOff>
    </xdr:to>
    <xdr:pic>
      <xdr:nvPicPr>
        <xdr:cNvPr id="775" name="Picture 7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981075" cy="552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882</xdr:row>
      <xdr:rowOff>47625</xdr:rowOff>
    </xdr:from>
    <xdr:to>
      <xdr:col>0</xdr:col>
      <xdr:colOff>611505</xdr:colOff>
      <xdr:row>883</xdr:row>
      <xdr:rowOff>180975</xdr:rowOff>
    </xdr:to>
    <xdr:pic>
      <xdr:nvPicPr>
        <xdr:cNvPr id="776" name="Picture 7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1749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882</xdr:row>
      <xdr:rowOff>47625</xdr:rowOff>
    </xdr:from>
    <xdr:to>
      <xdr:col>0</xdr:col>
      <xdr:colOff>611505</xdr:colOff>
      <xdr:row>883</xdr:row>
      <xdr:rowOff>180975</xdr:rowOff>
    </xdr:to>
    <xdr:pic>
      <xdr:nvPicPr>
        <xdr:cNvPr id="777" name="Picture 7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1749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882</xdr:row>
      <xdr:rowOff>47625</xdr:rowOff>
    </xdr:from>
    <xdr:to>
      <xdr:col>0</xdr:col>
      <xdr:colOff>611505</xdr:colOff>
      <xdr:row>883</xdr:row>
      <xdr:rowOff>180975</xdr:rowOff>
    </xdr:to>
    <xdr:pic>
      <xdr:nvPicPr>
        <xdr:cNvPr id="778" name="Picture 7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1749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79" name="Picture 7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0" name="Picture 7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1" name="Picture 7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2" name="Picture 7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3" name="Picture 7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4" name="Picture 7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5" name="Picture 7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6" name="Picture 7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7" name="Picture 7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8" name="Picture 7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89" name="Picture 7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90" name="Picture 7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91" name="Picture 7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92" name="Picture 7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93" name="Picture 7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94" name="Picture 7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76200</xdr:rowOff>
    </xdr:to>
    <xdr:pic>
      <xdr:nvPicPr>
        <xdr:cNvPr id="795" name="Picture 7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796" name="Picture 7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797" name="Picture 7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798" name="Picture 7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799" name="Picture 7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800" name="Picture 7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801" name="Picture 8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907</xdr:row>
      <xdr:rowOff>0</xdr:rowOff>
    </xdr:from>
    <xdr:to>
      <xdr:col>0</xdr:col>
      <xdr:colOff>611505</xdr:colOff>
      <xdr:row>909</xdr:row>
      <xdr:rowOff>19050</xdr:rowOff>
    </xdr:to>
    <xdr:pic>
      <xdr:nvPicPr>
        <xdr:cNvPr id="802" name="Picture 8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55565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882</xdr:row>
      <xdr:rowOff>47625</xdr:rowOff>
    </xdr:from>
    <xdr:to>
      <xdr:col>0</xdr:col>
      <xdr:colOff>611505</xdr:colOff>
      <xdr:row>883</xdr:row>
      <xdr:rowOff>171450</xdr:rowOff>
    </xdr:to>
    <xdr:pic>
      <xdr:nvPicPr>
        <xdr:cNvPr id="803" name="Picture 8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1749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882</xdr:row>
      <xdr:rowOff>47625</xdr:rowOff>
    </xdr:from>
    <xdr:to>
      <xdr:col>0</xdr:col>
      <xdr:colOff>611505</xdr:colOff>
      <xdr:row>883</xdr:row>
      <xdr:rowOff>171450</xdr:rowOff>
    </xdr:to>
    <xdr:pic>
      <xdr:nvPicPr>
        <xdr:cNvPr id="804" name="Picture 8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1749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882</xdr:row>
      <xdr:rowOff>47625</xdr:rowOff>
    </xdr:from>
    <xdr:to>
      <xdr:col>1</xdr:col>
      <xdr:colOff>19050</xdr:colOff>
      <xdr:row>884</xdr:row>
      <xdr:rowOff>47625</xdr:rowOff>
    </xdr:to>
    <xdr:pic>
      <xdr:nvPicPr>
        <xdr:cNvPr id="805" name="Picture 8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174900"/>
          <a:ext cx="981075" cy="4667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931</xdr:row>
      <xdr:rowOff>47625</xdr:rowOff>
    </xdr:from>
    <xdr:to>
      <xdr:col>0</xdr:col>
      <xdr:colOff>611505</xdr:colOff>
      <xdr:row>932</xdr:row>
      <xdr:rowOff>180975</xdr:rowOff>
    </xdr:to>
    <xdr:pic>
      <xdr:nvPicPr>
        <xdr:cNvPr id="806" name="Picture 8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01952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931</xdr:row>
      <xdr:rowOff>47625</xdr:rowOff>
    </xdr:from>
    <xdr:to>
      <xdr:col>0</xdr:col>
      <xdr:colOff>611505</xdr:colOff>
      <xdr:row>932</xdr:row>
      <xdr:rowOff>180975</xdr:rowOff>
    </xdr:to>
    <xdr:pic>
      <xdr:nvPicPr>
        <xdr:cNvPr id="807" name="Picture 8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01952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931</xdr:row>
      <xdr:rowOff>47625</xdr:rowOff>
    </xdr:from>
    <xdr:to>
      <xdr:col>0</xdr:col>
      <xdr:colOff>611505</xdr:colOff>
      <xdr:row>932</xdr:row>
      <xdr:rowOff>180975</xdr:rowOff>
    </xdr:to>
    <xdr:pic>
      <xdr:nvPicPr>
        <xdr:cNvPr id="808" name="Picture 8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01952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09" name="Picture 8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0" name="Picture 8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1" name="Picture 8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2" name="Picture 8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3" name="Picture 8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4" name="Picture 8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5" name="Picture 8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6" name="Picture 8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7" name="Picture 8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8" name="Picture 8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19" name="Picture 8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20" name="Picture 8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21" name="Picture 8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22" name="Picture 8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23" name="Picture 8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24" name="Picture 8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76200</xdr:rowOff>
    </xdr:to>
    <xdr:pic>
      <xdr:nvPicPr>
        <xdr:cNvPr id="825" name="Picture 8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26" name="Picture 8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27" name="Picture 8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28" name="Picture 8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29" name="Picture 8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30" name="Picture 82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31" name="Picture 83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956</xdr:row>
      <xdr:rowOff>0</xdr:rowOff>
    </xdr:from>
    <xdr:to>
      <xdr:col>0</xdr:col>
      <xdr:colOff>611505</xdr:colOff>
      <xdr:row>958</xdr:row>
      <xdr:rowOff>19050</xdr:rowOff>
    </xdr:to>
    <xdr:pic>
      <xdr:nvPicPr>
        <xdr:cNvPr id="832" name="Picture 83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55768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931</xdr:row>
      <xdr:rowOff>47625</xdr:rowOff>
    </xdr:from>
    <xdr:to>
      <xdr:col>0</xdr:col>
      <xdr:colOff>611505</xdr:colOff>
      <xdr:row>932</xdr:row>
      <xdr:rowOff>171450</xdr:rowOff>
    </xdr:to>
    <xdr:pic>
      <xdr:nvPicPr>
        <xdr:cNvPr id="833" name="Picture 83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1952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931</xdr:row>
      <xdr:rowOff>47625</xdr:rowOff>
    </xdr:from>
    <xdr:to>
      <xdr:col>0</xdr:col>
      <xdr:colOff>611505</xdr:colOff>
      <xdr:row>932</xdr:row>
      <xdr:rowOff>171450</xdr:rowOff>
    </xdr:to>
    <xdr:pic>
      <xdr:nvPicPr>
        <xdr:cNvPr id="834" name="Picture 83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1952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931</xdr:row>
      <xdr:rowOff>47625</xdr:rowOff>
    </xdr:from>
    <xdr:to>
      <xdr:col>1</xdr:col>
      <xdr:colOff>19050</xdr:colOff>
      <xdr:row>933</xdr:row>
      <xdr:rowOff>47625</xdr:rowOff>
    </xdr:to>
    <xdr:pic>
      <xdr:nvPicPr>
        <xdr:cNvPr id="835" name="Picture 8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195200"/>
          <a:ext cx="981075" cy="4667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980</xdr:row>
      <xdr:rowOff>47625</xdr:rowOff>
    </xdr:from>
    <xdr:to>
      <xdr:col>0</xdr:col>
      <xdr:colOff>611505</xdr:colOff>
      <xdr:row>981</xdr:row>
      <xdr:rowOff>180975</xdr:rowOff>
    </xdr:to>
    <xdr:pic>
      <xdr:nvPicPr>
        <xdr:cNvPr id="836" name="Picture 83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2155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980</xdr:row>
      <xdr:rowOff>47625</xdr:rowOff>
    </xdr:from>
    <xdr:to>
      <xdr:col>0</xdr:col>
      <xdr:colOff>611505</xdr:colOff>
      <xdr:row>981</xdr:row>
      <xdr:rowOff>180975</xdr:rowOff>
    </xdr:to>
    <xdr:pic>
      <xdr:nvPicPr>
        <xdr:cNvPr id="837" name="Picture 83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2155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980</xdr:row>
      <xdr:rowOff>47625</xdr:rowOff>
    </xdr:from>
    <xdr:to>
      <xdr:col>0</xdr:col>
      <xdr:colOff>611505</xdr:colOff>
      <xdr:row>981</xdr:row>
      <xdr:rowOff>180975</xdr:rowOff>
    </xdr:to>
    <xdr:pic>
      <xdr:nvPicPr>
        <xdr:cNvPr id="838" name="Picture 83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2155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39" name="Picture 83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0" name="Picture 83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1" name="Picture 84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2" name="Picture 84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3" name="Picture 84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4" name="Picture 84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5" name="Picture 84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6" name="Picture 84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7" name="Picture 84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8" name="Picture 84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49" name="Picture 84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50" name="Picture 84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51" name="Picture 85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52" name="Picture 85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53" name="Picture 85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54" name="Picture 85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76200</xdr:rowOff>
    </xdr:to>
    <xdr:pic>
      <xdr:nvPicPr>
        <xdr:cNvPr id="855" name="Picture 85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56" name="Picture 8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57" name="Picture 85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58" name="Picture 85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59" name="Picture 85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60" name="Picture 85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61" name="Picture 86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1005</xdr:row>
      <xdr:rowOff>0</xdr:rowOff>
    </xdr:from>
    <xdr:to>
      <xdr:col>0</xdr:col>
      <xdr:colOff>611505</xdr:colOff>
      <xdr:row>1007</xdr:row>
      <xdr:rowOff>19050</xdr:rowOff>
    </xdr:to>
    <xdr:pic>
      <xdr:nvPicPr>
        <xdr:cNvPr id="862" name="Picture 86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55971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980</xdr:row>
      <xdr:rowOff>47625</xdr:rowOff>
    </xdr:from>
    <xdr:to>
      <xdr:col>0</xdr:col>
      <xdr:colOff>611505</xdr:colOff>
      <xdr:row>981</xdr:row>
      <xdr:rowOff>171450</xdr:rowOff>
    </xdr:to>
    <xdr:pic>
      <xdr:nvPicPr>
        <xdr:cNvPr id="863" name="Picture 86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2155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980</xdr:row>
      <xdr:rowOff>47625</xdr:rowOff>
    </xdr:from>
    <xdr:to>
      <xdr:col>0</xdr:col>
      <xdr:colOff>611505</xdr:colOff>
      <xdr:row>981</xdr:row>
      <xdr:rowOff>171450</xdr:rowOff>
    </xdr:to>
    <xdr:pic>
      <xdr:nvPicPr>
        <xdr:cNvPr id="864" name="Picture 86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2155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980</xdr:row>
      <xdr:rowOff>47625</xdr:rowOff>
    </xdr:from>
    <xdr:to>
      <xdr:col>1</xdr:col>
      <xdr:colOff>19050</xdr:colOff>
      <xdr:row>982</xdr:row>
      <xdr:rowOff>47625</xdr:rowOff>
    </xdr:to>
    <xdr:pic>
      <xdr:nvPicPr>
        <xdr:cNvPr id="865" name="Picture 86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215500"/>
          <a:ext cx="981075" cy="4667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1029</xdr:row>
      <xdr:rowOff>47625</xdr:rowOff>
    </xdr:from>
    <xdr:to>
      <xdr:col>0</xdr:col>
      <xdr:colOff>611505</xdr:colOff>
      <xdr:row>1030</xdr:row>
      <xdr:rowOff>180975</xdr:rowOff>
    </xdr:to>
    <xdr:pic>
      <xdr:nvPicPr>
        <xdr:cNvPr id="866" name="Picture 86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02358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1029</xdr:row>
      <xdr:rowOff>47625</xdr:rowOff>
    </xdr:from>
    <xdr:to>
      <xdr:col>0</xdr:col>
      <xdr:colOff>611505</xdr:colOff>
      <xdr:row>1030</xdr:row>
      <xdr:rowOff>180975</xdr:rowOff>
    </xdr:to>
    <xdr:pic>
      <xdr:nvPicPr>
        <xdr:cNvPr id="867" name="Picture 86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02358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1029</xdr:row>
      <xdr:rowOff>47625</xdr:rowOff>
    </xdr:from>
    <xdr:to>
      <xdr:col>0</xdr:col>
      <xdr:colOff>611505</xdr:colOff>
      <xdr:row>1030</xdr:row>
      <xdr:rowOff>180975</xdr:rowOff>
    </xdr:to>
    <xdr:pic>
      <xdr:nvPicPr>
        <xdr:cNvPr id="868" name="Picture 86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02358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69" name="Picture 86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0" name="Picture 86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1" name="Picture 87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2" name="Picture 87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3" name="Picture 87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4" name="Picture 87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5" name="Picture 87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6" name="Picture 87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7" name="Picture 87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8" name="Picture 87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79" name="Picture 87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80" name="Picture 87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81" name="Picture 88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82" name="Picture 88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83" name="Picture 88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84" name="Picture 88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76200</xdr:rowOff>
    </xdr:to>
    <xdr:pic>
      <xdr:nvPicPr>
        <xdr:cNvPr id="885" name="Picture 88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86" name="Picture 88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87" name="Picture 88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88" name="Picture 88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89" name="Picture 88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90" name="Picture 88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91" name="Picture 89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1054</xdr:row>
      <xdr:rowOff>0</xdr:rowOff>
    </xdr:from>
    <xdr:to>
      <xdr:col>0</xdr:col>
      <xdr:colOff>611505</xdr:colOff>
      <xdr:row>1056</xdr:row>
      <xdr:rowOff>19050</xdr:rowOff>
    </xdr:to>
    <xdr:pic>
      <xdr:nvPicPr>
        <xdr:cNvPr id="892" name="Picture 89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56174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1029</xdr:row>
      <xdr:rowOff>47625</xdr:rowOff>
    </xdr:from>
    <xdr:to>
      <xdr:col>0</xdr:col>
      <xdr:colOff>611505</xdr:colOff>
      <xdr:row>1030</xdr:row>
      <xdr:rowOff>171450</xdr:rowOff>
    </xdr:to>
    <xdr:pic>
      <xdr:nvPicPr>
        <xdr:cNvPr id="893" name="Picture 89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02358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1029</xdr:row>
      <xdr:rowOff>47625</xdr:rowOff>
    </xdr:from>
    <xdr:to>
      <xdr:col>0</xdr:col>
      <xdr:colOff>611505</xdr:colOff>
      <xdr:row>1030</xdr:row>
      <xdr:rowOff>171450</xdr:rowOff>
    </xdr:to>
    <xdr:pic>
      <xdr:nvPicPr>
        <xdr:cNvPr id="894" name="Picture 89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02358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1029</xdr:row>
      <xdr:rowOff>47625</xdr:rowOff>
    </xdr:from>
    <xdr:to>
      <xdr:col>1</xdr:col>
      <xdr:colOff>19050</xdr:colOff>
      <xdr:row>1031</xdr:row>
      <xdr:rowOff>47625</xdr:rowOff>
    </xdr:to>
    <xdr:pic>
      <xdr:nvPicPr>
        <xdr:cNvPr id="895" name="Picture 89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0235800"/>
          <a:ext cx="981075" cy="4667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1078</xdr:row>
      <xdr:rowOff>47625</xdr:rowOff>
    </xdr:from>
    <xdr:to>
      <xdr:col>0</xdr:col>
      <xdr:colOff>611505</xdr:colOff>
      <xdr:row>1079</xdr:row>
      <xdr:rowOff>180975</xdr:rowOff>
    </xdr:to>
    <xdr:pic>
      <xdr:nvPicPr>
        <xdr:cNvPr id="896" name="Picture 89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02561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1078</xdr:row>
      <xdr:rowOff>47625</xdr:rowOff>
    </xdr:from>
    <xdr:to>
      <xdr:col>0</xdr:col>
      <xdr:colOff>611505</xdr:colOff>
      <xdr:row>1079</xdr:row>
      <xdr:rowOff>180975</xdr:rowOff>
    </xdr:to>
    <xdr:pic>
      <xdr:nvPicPr>
        <xdr:cNvPr id="897" name="Picture 89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02561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1078</xdr:row>
      <xdr:rowOff>47625</xdr:rowOff>
    </xdr:from>
    <xdr:to>
      <xdr:col>0</xdr:col>
      <xdr:colOff>611505</xdr:colOff>
      <xdr:row>1079</xdr:row>
      <xdr:rowOff>180975</xdr:rowOff>
    </xdr:to>
    <xdr:pic>
      <xdr:nvPicPr>
        <xdr:cNvPr id="898" name="Picture 89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02561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899" name="Picture 89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0" name="Picture 89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1" name="Picture 90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2" name="Picture 90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3" name="Picture 90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4" name="Picture 90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5" name="Picture 90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6" name="Picture 90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7" name="Picture 90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8" name="Picture 90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09" name="Picture 90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10" name="Picture 90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11" name="Picture 9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12" name="Picture 9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13" name="Picture 91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14" name="Picture 9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76200</xdr:rowOff>
    </xdr:to>
    <xdr:pic>
      <xdr:nvPicPr>
        <xdr:cNvPr id="915" name="Picture 9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16" name="Picture 9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17" name="Picture 9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18" name="Picture 9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19" name="Picture 9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20" name="Picture 9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21" name="Picture 9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0</xdr:rowOff>
    </xdr:from>
    <xdr:to>
      <xdr:col>0</xdr:col>
      <xdr:colOff>611505</xdr:colOff>
      <xdr:row>1105</xdr:row>
      <xdr:rowOff>19050</xdr:rowOff>
    </xdr:to>
    <xdr:pic>
      <xdr:nvPicPr>
        <xdr:cNvPr id="922" name="Picture 9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377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1078</xdr:row>
      <xdr:rowOff>47625</xdr:rowOff>
    </xdr:from>
    <xdr:to>
      <xdr:col>0</xdr:col>
      <xdr:colOff>611505</xdr:colOff>
      <xdr:row>1079</xdr:row>
      <xdr:rowOff>171450</xdr:rowOff>
    </xdr:to>
    <xdr:pic>
      <xdr:nvPicPr>
        <xdr:cNvPr id="923" name="Picture 9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02561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1078</xdr:row>
      <xdr:rowOff>47625</xdr:rowOff>
    </xdr:from>
    <xdr:to>
      <xdr:col>0</xdr:col>
      <xdr:colOff>611505</xdr:colOff>
      <xdr:row>1079</xdr:row>
      <xdr:rowOff>171450</xdr:rowOff>
    </xdr:to>
    <xdr:pic>
      <xdr:nvPicPr>
        <xdr:cNvPr id="924" name="Picture 9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0256100"/>
          <a:ext cx="611505" cy="3238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1078</xdr:row>
      <xdr:rowOff>47625</xdr:rowOff>
    </xdr:from>
    <xdr:to>
      <xdr:col>1</xdr:col>
      <xdr:colOff>19050</xdr:colOff>
      <xdr:row>1080</xdr:row>
      <xdr:rowOff>47625</xdr:rowOff>
    </xdr:to>
    <xdr:pic>
      <xdr:nvPicPr>
        <xdr:cNvPr id="925" name="Picture 9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0256100"/>
          <a:ext cx="981075" cy="46672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1143000</xdr:colOff>
      <xdr:row>2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143000" cy="885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</xdr:row>
      <xdr:rowOff>1</xdr:rowOff>
    </xdr:from>
    <xdr:to>
      <xdr:col>1</xdr:col>
      <xdr:colOff>79374</xdr:colOff>
      <xdr:row>57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80501"/>
          <a:ext cx="2174874" cy="1523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106</xdr:row>
      <xdr:rowOff>1</xdr:rowOff>
    </xdr:from>
    <xdr:to>
      <xdr:col>1</xdr:col>
      <xdr:colOff>412750</xdr:colOff>
      <xdr:row>110</xdr:row>
      <xdr:rowOff>15875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18126"/>
          <a:ext cx="2508250" cy="1539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19049</xdr:colOff>
      <xdr:row>159</xdr:row>
      <xdr:rowOff>0</xdr:rowOff>
    </xdr:from>
    <xdr:to>
      <xdr:col>1</xdr:col>
      <xdr:colOff>206374</xdr:colOff>
      <xdr:row>164</xdr:row>
      <xdr:rowOff>15875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49" y="65309750"/>
          <a:ext cx="2282825" cy="1920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212</xdr:row>
      <xdr:rowOff>0</xdr:rowOff>
    </xdr:from>
    <xdr:to>
      <xdr:col>1</xdr:col>
      <xdr:colOff>63500</xdr:colOff>
      <xdr:row>216</xdr:row>
      <xdr:rowOff>15875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137875"/>
          <a:ext cx="2159000" cy="1539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265</xdr:row>
      <xdr:rowOff>1</xdr:rowOff>
    </xdr:from>
    <xdr:to>
      <xdr:col>1</xdr:col>
      <xdr:colOff>174624</xdr:colOff>
      <xdr:row>269</xdr:row>
      <xdr:rowOff>47625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918376"/>
          <a:ext cx="2270124" cy="1571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318</xdr:row>
      <xdr:rowOff>0</xdr:rowOff>
    </xdr:from>
    <xdr:to>
      <xdr:col>1</xdr:col>
      <xdr:colOff>0</xdr:colOff>
      <xdr:row>321</xdr:row>
      <xdr:rowOff>380999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635375"/>
          <a:ext cx="2095500" cy="1523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371</xdr:row>
      <xdr:rowOff>0</xdr:rowOff>
    </xdr:from>
    <xdr:to>
      <xdr:col>1</xdr:col>
      <xdr:colOff>301624</xdr:colOff>
      <xdr:row>375</xdr:row>
      <xdr:rowOff>31749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47625"/>
          <a:ext cx="2397124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424</xdr:row>
      <xdr:rowOff>0</xdr:rowOff>
    </xdr:from>
    <xdr:to>
      <xdr:col>1</xdr:col>
      <xdr:colOff>63500</xdr:colOff>
      <xdr:row>427</xdr:row>
      <xdr:rowOff>365125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2640625"/>
          <a:ext cx="2159000" cy="15081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1</xdr:rowOff>
    </xdr:from>
    <xdr:to>
      <xdr:col>1</xdr:col>
      <xdr:colOff>349250</xdr:colOff>
      <xdr:row>481</xdr:row>
      <xdr:rowOff>47625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4325876"/>
          <a:ext cx="2444750" cy="1571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530</xdr:row>
      <xdr:rowOff>0</xdr:rowOff>
    </xdr:from>
    <xdr:to>
      <xdr:col>1</xdr:col>
      <xdr:colOff>238124</xdr:colOff>
      <xdr:row>533</xdr:row>
      <xdr:rowOff>380999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6169875"/>
          <a:ext cx="2333624" cy="1523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583</xdr:row>
      <xdr:rowOff>1</xdr:rowOff>
    </xdr:from>
    <xdr:to>
      <xdr:col>1</xdr:col>
      <xdr:colOff>0</xdr:colOff>
      <xdr:row>586</xdr:row>
      <xdr:rowOff>365125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871001"/>
          <a:ext cx="2095500" cy="1508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636</xdr:row>
      <xdr:rowOff>1</xdr:rowOff>
    </xdr:from>
    <xdr:to>
      <xdr:col>1</xdr:col>
      <xdr:colOff>365124</xdr:colOff>
      <xdr:row>640</xdr:row>
      <xdr:rowOff>47625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9794376"/>
          <a:ext cx="2460624" cy="1571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689</xdr:row>
      <xdr:rowOff>0</xdr:rowOff>
    </xdr:from>
    <xdr:to>
      <xdr:col>1</xdr:col>
      <xdr:colOff>269874</xdr:colOff>
      <xdr:row>693</xdr:row>
      <xdr:rowOff>47625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1432000"/>
          <a:ext cx="2365374" cy="1571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742</xdr:row>
      <xdr:rowOff>0</xdr:rowOff>
    </xdr:from>
    <xdr:to>
      <xdr:col>1</xdr:col>
      <xdr:colOff>79374</xdr:colOff>
      <xdr:row>746</xdr:row>
      <xdr:rowOff>31749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2768000"/>
          <a:ext cx="2174874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795</xdr:row>
      <xdr:rowOff>0</xdr:rowOff>
    </xdr:from>
    <xdr:to>
      <xdr:col>1</xdr:col>
      <xdr:colOff>444500</xdr:colOff>
      <xdr:row>799</xdr:row>
      <xdr:rowOff>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4500875"/>
          <a:ext cx="2540000" cy="1524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848</xdr:row>
      <xdr:rowOff>0</xdr:rowOff>
    </xdr:from>
    <xdr:to>
      <xdr:col>1</xdr:col>
      <xdr:colOff>317500</xdr:colOff>
      <xdr:row>851</xdr:row>
      <xdr:rowOff>380999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6043250"/>
          <a:ext cx="2413000" cy="1523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0</xdr:rowOff>
    </xdr:from>
    <xdr:to>
      <xdr:col>1</xdr:col>
      <xdr:colOff>174624</xdr:colOff>
      <xdr:row>905</xdr:row>
      <xdr:rowOff>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7665000"/>
          <a:ext cx="2270124" cy="1524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954</xdr:row>
      <xdr:rowOff>0</xdr:rowOff>
    </xdr:from>
    <xdr:to>
      <xdr:col>1</xdr:col>
      <xdr:colOff>47624</xdr:colOff>
      <xdr:row>957</xdr:row>
      <xdr:rowOff>380999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9159750"/>
          <a:ext cx="2143124" cy="1523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1007</xdr:row>
      <xdr:rowOff>1</xdr:rowOff>
    </xdr:from>
    <xdr:to>
      <xdr:col>1</xdr:col>
      <xdr:colOff>269874</xdr:colOff>
      <xdr:row>1011</xdr:row>
      <xdr:rowOff>47625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0606876"/>
          <a:ext cx="2365374" cy="1571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1060</xdr:row>
      <xdr:rowOff>0</xdr:rowOff>
    </xdr:from>
    <xdr:to>
      <xdr:col>1</xdr:col>
      <xdr:colOff>31750</xdr:colOff>
      <xdr:row>1064</xdr:row>
      <xdr:rowOff>15875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2371500"/>
          <a:ext cx="2127250" cy="1539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1113</xdr:row>
      <xdr:rowOff>0</xdr:rowOff>
    </xdr:from>
    <xdr:to>
      <xdr:col>1</xdr:col>
      <xdr:colOff>269874</xdr:colOff>
      <xdr:row>1117</xdr:row>
      <xdr:rowOff>31749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4104375"/>
          <a:ext cx="2365374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1166</xdr:row>
      <xdr:rowOff>0</xdr:rowOff>
    </xdr:from>
    <xdr:to>
      <xdr:col>1</xdr:col>
      <xdr:colOff>301624</xdr:colOff>
      <xdr:row>1170</xdr:row>
      <xdr:rowOff>47625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5853125"/>
          <a:ext cx="2397124" cy="1571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1219</xdr:row>
      <xdr:rowOff>0</xdr:rowOff>
    </xdr:from>
    <xdr:to>
      <xdr:col>1</xdr:col>
      <xdr:colOff>428624</xdr:colOff>
      <xdr:row>1223</xdr:row>
      <xdr:rowOff>31749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7443125"/>
          <a:ext cx="2524124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1272</xdr:row>
      <xdr:rowOff>0</xdr:rowOff>
    </xdr:from>
    <xdr:to>
      <xdr:col>1</xdr:col>
      <xdr:colOff>254000</xdr:colOff>
      <xdr:row>1276</xdr:row>
      <xdr:rowOff>31749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922000"/>
          <a:ext cx="2349500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1325</xdr:row>
      <xdr:rowOff>0</xdr:rowOff>
    </xdr:from>
    <xdr:to>
      <xdr:col>1</xdr:col>
      <xdr:colOff>476250</xdr:colOff>
      <xdr:row>1328</xdr:row>
      <xdr:rowOff>380999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0575500"/>
          <a:ext cx="2571750" cy="1523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1378</xdr:row>
      <xdr:rowOff>0</xdr:rowOff>
    </xdr:from>
    <xdr:to>
      <xdr:col>1</xdr:col>
      <xdr:colOff>269874</xdr:colOff>
      <xdr:row>1382</xdr:row>
      <xdr:rowOff>31750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2070250"/>
          <a:ext cx="2365374" cy="15557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1431</xdr:row>
      <xdr:rowOff>0</xdr:rowOff>
    </xdr:from>
    <xdr:to>
      <xdr:col>1</xdr:col>
      <xdr:colOff>158750</xdr:colOff>
      <xdr:row>1435</xdr:row>
      <xdr:rowOff>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28500"/>
          <a:ext cx="2254250" cy="1524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1484</xdr:row>
      <xdr:rowOff>1</xdr:rowOff>
    </xdr:from>
    <xdr:to>
      <xdr:col>1</xdr:col>
      <xdr:colOff>127000</xdr:colOff>
      <xdr:row>1488</xdr:row>
      <xdr:rowOff>15875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5218501"/>
          <a:ext cx="2222500" cy="15398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29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31" Type="http://schemas.openxmlformats.org/officeDocument/2006/relationships/drawing" Target="../drawings/drawing5.xm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hyperlink" Target="http://www.kcgurukulschool.in/" TargetMode="External"/><Relationship Id="rId30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31" Type="http://schemas.openxmlformats.org/officeDocument/2006/relationships/drawing" Target="../drawings/drawing2.xm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drawing" Target="../drawings/drawing4.xm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printerSettings" Target="../printerSettings/printerSettings6.bin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B13" workbookViewId="0">
      <selection activeCell="G32" sqref="G32"/>
    </sheetView>
  </sheetViews>
  <sheetFormatPr defaultRowHeight="15"/>
  <cols>
    <col min="2" max="2" width="13.42578125" customWidth="1"/>
    <col min="3" max="3" width="21.140625" customWidth="1"/>
    <col min="4" max="4" width="25.42578125" customWidth="1"/>
    <col min="5" max="5" width="29.42578125" customWidth="1"/>
    <col min="6" max="6" width="25.140625" customWidth="1"/>
    <col min="7" max="7" width="28.42578125" customWidth="1"/>
    <col min="8" max="8" width="22.85546875" customWidth="1"/>
    <col min="9" max="9" width="45.85546875" customWidth="1"/>
  </cols>
  <sheetData>
    <row r="1" spans="1:9" ht="18.75">
      <c r="A1" s="45" t="s">
        <v>111</v>
      </c>
      <c r="C1" t="s">
        <v>68</v>
      </c>
      <c r="D1" s="45" t="s">
        <v>112</v>
      </c>
      <c r="E1" t="s">
        <v>270</v>
      </c>
    </row>
    <row r="2" spans="1:9" ht="15.75">
      <c r="A2" s="46" t="s">
        <v>42</v>
      </c>
      <c r="B2" s="46" t="s">
        <v>5</v>
      </c>
      <c r="C2" s="46" t="s">
        <v>113</v>
      </c>
      <c r="D2" s="46" t="s">
        <v>114</v>
      </c>
      <c r="E2" s="46" t="s">
        <v>115</v>
      </c>
      <c r="F2" s="46" t="s">
        <v>30</v>
      </c>
      <c r="G2" s="46" t="s">
        <v>115</v>
      </c>
      <c r="H2" s="46" t="s">
        <v>116</v>
      </c>
      <c r="I2" s="46" t="s">
        <v>117</v>
      </c>
    </row>
    <row r="3" spans="1:9" ht="15.75" thickBot="1">
      <c r="A3">
        <v>1</v>
      </c>
      <c r="C3" t="s">
        <v>69</v>
      </c>
      <c r="D3" t="s">
        <v>688</v>
      </c>
      <c r="F3" t="s">
        <v>689</v>
      </c>
    </row>
    <row r="4" spans="1:9" ht="27" thickBot="1">
      <c r="A4">
        <v>2</v>
      </c>
      <c r="B4" s="47">
        <v>1098</v>
      </c>
      <c r="C4" s="48" t="s">
        <v>118</v>
      </c>
      <c r="D4" s="48" t="s">
        <v>119</v>
      </c>
      <c r="E4" s="49" t="s">
        <v>120</v>
      </c>
      <c r="F4" s="50" t="s">
        <v>269</v>
      </c>
      <c r="G4" s="49" t="s">
        <v>121</v>
      </c>
      <c r="H4" s="51" t="s">
        <v>122</v>
      </c>
      <c r="I4" s="52" t="s">
        <v>123</v>
      </c>
    </row>
    <row r="5" spans="1:9" ht="27" thickBot="1">
      <c r="A5">
        <v>3</v>
      </c>
      <c r="B5" s="47">
        <v>1048</v>
      </c>
      <c r="C5" s="48" t="s">
        <v>124</v>
      </c>
      <c r="D5" s="48" t="s">
        <v>125</v>
      </c>
      <c r="E5" s="14" t="s">
        <v>126</v>
      </c>
      <c r="F5" s="50" t="s">
        <v>127</v>
      </c>
      <c r="G5" s="14" t="s">
        <v>128</v>
      </c>
      <c r="H5" s="51" t="s">
        <v>129</v>
      </c>
      <c r="I5" s="52" t="s">
        <v>130</v>
      </c>
    </row>
    <row r="6" spans="1:9" ht="15.75" thickBot="1">
      <c r="A6">
        <v>4</v>
      </c>
      <c r="B6" s="68">
        <v>5174</v>
      </c>
      <c r="C6" s="69" t="s">
        <v>263</v>
      </c>
      <c r="D6" s="70" t="s">
        <v>264</v>
      </c>
      <c r="E6" s="14" t="s">
        <v>265</v>
      </c>
      <c r="F6" s="71" t="s">
        <v>266</v>
      </c>
      <c r="G6" s="14" t="s">
        <v>121</v>
      </c>
      <c r="H6" s="72" t="s">
        <v>267</v>
      </c>
      <c r="I6" s="73" t="s">
        <v>268</v>
      </c>
    </row>
    <row r="7" spans="1:9" ht="15.75" thickBot="1">
      <c r="A7">
        <v>5</v>
      </c>
      <c r="B7" s="47">
        <v>1071</v>
      </c>
      <c r="C7" s="48" t="s">
        <v>131</v>
      </c>
      <c r="D7" s="48" t="s">
        <v>132</v>
      </c>
      <c r="E7" s="14" t="s">
        <v>120</v>
      </c>
      <c r="F7" s="50" t="s">
        <v>133</v>
      </c>
      <c r="G7" s="14" t="s">
        <v>121</v>
      </c>
      <c r="H7" s="51" t="s">
        <v>134</v>
      </c>
      <c r="I7" s="52" t="s">
        <v>135</v>
      </c>
    </row>
    <row r="8" spans="1:9" ht="27" thickBot="1">
      <c r="A8">
        <v>6</v>
      </c>
      <c r="B8" s="47">
        <v>981</v>
      </c>
      <c r="C8" s="48" t="s">
        <v>136</v>
      </c>
      <c r="D8" s="48" t="s">
        <v>137</v>
      </c>
      <c r="E8" s="14" t="s">
        <v>138</v>
      </c>
      <c r="F8" s="50" t="s">
        <v>139</v>
      </c>
      <c r="G8" s="14" t="s">
        <v>121</v>
      </c>
      <c r="H8" s="51" t="s">
        <v>140</v>
      </c>
      <c r="I8" s="52" t="s">
        <v>141</v>
      </c>
    </row>
    <row r="9" spans="1:9" ht="15.75" thickBot="1">
      <c r="A9">
        <v>7</v>
      </c>
      <c r="B9" s="47">
        <v>1041</v>
      </c>
      <c r="C9" s="48" t="s">
        <v>142</v>
      </c>
      <c r="D9" s="48" t="s">
        <v>143</v>
      </c>
      <c r="E9" s="14" t="s">
        <v>120</v>
      </c>
      <c r="F9" s="50" t="s">
        <v>144</v>
      </c>
      <c r="G9" s="14" t="s">
        <v>145</v>
      </c>
      <c r="H9" s="51" t="s">
        <v>146</v>
      </c>
      <c r="I9" s="52" t="s">
        <v>147</v>
      </c>
    </row>
    <row r="10" spans="1:9" ht="15.75" thickBot="1">
      <c r="A10">
        <v>8</v>
      </c>
      <c r="B10" s="47">
        <v>1094</v>
      </c>
      <c r="C10" s="48" t="s">
        <v>148</v>
      </c>
      <c r="D10" s="48" t="s">
        <v>149</v>
      </c>
      <c r="E10" s="14" t="s">
        <v>120</v>
      </c>
      <c r="F10" s="50" t="s">
        <v>150</v>
      </c>
      <c r="G10" s="14" t="s">
        <v>128</v>
      </c>
      <c r="H10" s="53" t="s">
        <v>151</v>
      </c>
      <c r="I10" s="52" t="s">
        <v>152</v>
      </c>
    </row>
    <row r="11" spans="1:9" ht="15.75" thickBot="1">
      <c r="A11">
        <v>9</v>
      </c>
      <c r="B11" s="47">
        <v>1039</v>
      </c>
      <c r="C11" s="48" t="s">
        <v>153</v>
      </c>
      <c r="D11" s="48" t="s">
        <v>154</v>
      </c>
      <c r="E11" s="14" t="s">
        <v>120</v>
      </c>
      <c r="F11" s="50" t="s">
        <v>155</v>
      </c>
      <c r="G11" s="14" t="s">
        <v>121</v>
      </c>
      <c r="H11" s="51" t="s">
        <v>156</v>
      </c>
      <c r="I11" s="52" t="s">
        <v>157</v>
      </c>
    </row>
    <row r="12" spans="1:9" ht="27" thickBot="1">
      <c r="A12">
        <v>10</v>
      </c>
      <c r="B12" s="47">
        <v>1051</v>
      </c>
      <c r="C12" s="48" t="s">
        <v>158</v>
      </c>
      <c r="D12" s="48" t="s">
        <v>159</v>
      </c>
      <c r="E12" s="14" t="s">
        <v>120</v>
      </c>
      <c r="F12" s="50" t="s">
        <v>160</v>
      </c>
      <c r="G12" s="14" t="s">
        <v>121</v>
      </c>
      <c r="H12" s="51" t="s">
        <v>161</v>
      </c>
      <c r="I12" s="52" t="s">
        <v>162</v>
      </c>
    </row>
    <row r="13" spans="1:9" ht="15.75" thickBot="1">
      <c r="A13">
        <v>11</v>
      </c>
      <c r="B13" s="47">
        <v>1047</v>
      </c>
      <c r="C13" s="48" t="s">
        <v>163</v>
      </c>
      <c r="D13" s="48" t="s">
        <v>164</v>
      </c>
      <c r="E13" s="14" t="s">
        <v>138</v>
      </c>
      <c r="F13" s="50" t="s">
        <v>165</v>
      </c>
      <c r="G13" s="14" t="s">
        <v>128</v>
      </c>
      <c r="H13" s="51" t="s">
        <v>166</v>
      </c>
      <c r="I13" s="52" t="s">
        <v>167</v>
      </c>
    </row>
    <row r="14" spans="1:9" ht="15.75" thickBot="1">
      <c r="A14">
        <v>12</v>
      </c>
      <c r="B14" s="47">
        <v>1043</v>
      </c>
      <c r="C14" s="48" t="s">
        <v>168</v>
      </c>
      <c r="D14" s="48" t="s">
        <v>169</v>
      </c>
      <c r="E14" s="14" t="s">
        <v>120</v>
      </c>
      <c r="F14" s="50" t="s">
        <v>170</v>
      </c>
      <c r="G14" s="14" t="s">
        <v>171</v>
      </c>
      <c r="H14" s="51" t="s">
        <v>172</v>
      </c>
      <c r="I14" s="52" t="s">
        <v>173</v>
      </c>
    </row>
    <row r="15" spans="1:9" ht="15.75" thickBot="1">
      <c r="A15">
        <v>13</v>
      </c>
      <c r="B15" s="47">
        <v>727</v>
      </c>
      <c r="C15" s="48" t="s">
        <v>174</v>
      </c>
      <c r="D15" s="48" t="s">
        <v>175</v>
      </c>
      <c r="E15" s="14" t="s">
        <v>120</v>
      </c>
      <c r="F15" s="50" t="s">
        <v>176</v>
      </c>
      <c r="G15" s="14" t="s">
        <v>121</v>
      </c>
      <c r="H15" s="51" t="s">
        <v>177</v>
      </c>
      <c r="I15" s="54" t="s">
        <v>178</v>
      </c>
    </row>
    <row r="16" spans="1:9" ht="26.25" thickBot="1">
      <c r="A16">
        <v>14</v>
      </c>
      <c r="B16" s="47">
        <v>1093</v>
      </c>
      <c r="C16" s="55" t="s">
        <v>179</v>
      </c>
      <c r="D16" s="55" t="s">
        <v>180</v>
      </c>
      <c r="E16" s="14" t="s">
        <v>120</v>
      </c>
      <c r="F16" s="56" t="s">
        <v>181</v>
      </c>
      <c r="G16" s="14" t="s">
        <v>128</v>
      </c>
      <c r="H16" s="51" t="s">
        <v>182</v>
      </c>
      <c r="I16" s="54" t="s">
        <v>183</v>
      </c>
    </row>
    <row r="17" spans="1:9" ht="15.75" thickBot="1">
      <c r="A17">
        <v>15</v>
      </c>
      <c r="B17" s="47">
        <v>716</v>
      </c>
      <c r="C17" s="48" t="s">
        <v>184</v>
      </c>
      <c r="D17" s="48" t="s">
        <v>185</v>
      </c>
      <c r="E17" s="14" t="s">
        <v>120</v>
      </c>
      <c r="F17" s="50" t="s">
        <v>186</v>
      </c>
      <c r="G17" s="14" t="s">
        <v>128</v>
      </c>
      <c r="H17" s="51" t="s">
        <v>187</v>
      </c>
      <c r="I17" s="52" t="s">
        <v>188</v>
      </c>
    </row>
    <row r="18" spans="1:9" ht="15.75" thickBot="1">
      <c r="A18">
        <v>16</v>
      </c>
      <c r="B18" s="47">
        <v>522</v>
      </c>
      <c r="C18" s="48" t="s">
        <v>189</v>
      </c>
      <c r="D18" s="48" t="s">
        <v>190</v>
      </c>
      <c r="E18" s="14" t="s">
        <v>191</v>
      </c>
      <c r="F18" s="50" t="s">
        <v>192</v>
      </c>
      <c r="G18" s="14" t="s">
        <v>193</v>
      </c>
      <c r="H18" s="51" t="s">
        <v>194</v>
      </c>
      <c r="I18" s="52" t="s">
        <v>195</v>
      </c>
    </row>
    <row r="19" spans="1:9" ht="15.75" thickBot="1">
      <c r="A19">
        <v>17</v>
      </c>
      <c r="B19" s="57">
        <v>1078</v>
      </c>
      <c r="C19" s="55" t="s">
        <v>196</v>
      </c>
      <c r="D19" s="55" t="s">
        <v>197</v>
      </c>
      <c r="E19" s="14" t="s">
        <v>120</v>
      </c>
      <c r="F19" s="58" t="s">
        <v>198</v>
      </c>
      <c r="G19" s="14"/>
      <c r="H19" s="51" t="s">
        <v>199</v>
      </c>
      <c r="I19" s="54" t="s">
        <v>200</v>
      </c>
    </row>
    <row r="20" spans="1:9" ht="15.75" thickBot="1">
      <c r="A20">
        <v>18</v>
      </c>
      <c r="B20" s="47">
        <v>1083</v>
      </c>
      <c r="C20" s="48" t="s">
        <v>201</v>
      </c>
      <c r="D20" s="48" t="s">
        <v>202</v>
      </c>
      <c r="E20" s="14" t="s">
        <v>120</v>
      </c>
      <c r="F20" s="50" t="s">
        <v>203</v>
      </c>
      <c r="G20" s="14" t="s">
        <v>145</v>
      </c>
      <c r="H20" s="51" t="s">
        <v>204</v>
      </c>
      <c r="I20" s="52" t="s">
        <v>205</v>
      </c>
    </row>
    <row r="21" spans="1:9" ht="26.25" thickBot="1">
      <c r="A21">
        <v>19</v>
      </c>
      <c r="B21" s="57">
        <v>714</v>
      </c>
      <c r="C21" s="55" t="s">
        <v>206</v>
      </c>
      <c r="D21" s="55" t="s">
        <v>207</v>
      </c>
      <c r="E21" s="14" t="s">
        <v>138</v>
      </c>
      <c r="F21" s="58" t="s">
        <v>208</v>
      </c>
      <c r="G21" s="14" t="s">
        <v>128</v>
      </c>
      <c r="H21" s="51" t="s">
        <v>209</v>
      </c>
      <c r="I21" s="54" t="s">
        <v>210</v>
      </c>
    </row>
    <row r="22" spans="1:9" ht="15.75" thickBot="1">
      <c r="A22">
        <v>20</v>
      </c>
      <c r="B22" s="47">
        <v>1073</v>
      </c>
      <c r="C22" s="55" t="s">
        <v>211</v>
      </c>
      <c r="D22" s="55" t="s">
        <v>212</v>
      </c>
      <c r="E22" s="14" t="s">
        <v>138</v>
      </c>
      <c r="F22" s="58" t="s">
        <v>213</v>
      </c>
      <c r="G22" s="14" t="s">
        <v>121</v>
      </c>
      <c r="H22" s="51" t="s">
        <v>214</v>
      </c>
      <c r="I22" s="54" t="s">
        <v>215</v>
      </c>
    </row>
    <row r="23" spans="1:9" ht="15.75" thickBot="1">
      <c r="A23">
        <v>21</v>
      </c>
      <c r="B23" s="64">
        <v>1444</v>
      </c>
      <c r="C23" s="65" t="s">
        <v>258</v>
      </c>
      <c r="D23" s="65" t="s">
        <v>259</v>
      </c>
      <c r="E23" s="14" t="s">
        <v>120</v>
      </c>
      <c r="F23" s="66" t="s">
        <v>260</v>
      </c>
      <c r="G23" s="14"/>
      <c r="H23" s="67" t="s">
        <v>261</v>
      </c>
      <c r="I23" s="65" t="s">
        <v>262</v>
      </c>
    </row>
    <row r="24" spans="1:9" ht="15.75" thickBot="1">
      <c r="A24">
        <v>22</v>
      </c>
      <c r="B24" s="57">
        <v>1240</v>
      </c>
      <c r="C24" s="55" t="s">
        <v>216</v>
      </c>
      <c r="D24" s="55" t="s">
        <v>217</v>
      </c>
      <c r="E24" s="14" t="s">
        <v>120</v>
      </c>
      <c r="F24" s="58" t="s">
        <v>218</v>
      </c>
      <c r="G24" s="14" t="s">
        <v>128</v>
      </c>
      <c r="H24" s="51" t="s">
        <v>219</v>
      </c>
      <c r="I24" s="54" t="s">
        <v>220</v>
      </c>
    </row>
    <row r="25" spans="1:9" ht="26.25" thickBot="1">
      <c r="A25">
        <v>23</v>
      </c>
      <c r="B25" s="47">
        <v>717</v>
      </c>
      <c r="C25" s="55" t="s">
        <v>221</v>
      </c>
      <c r="D25" s="55" t="s">
        <v>222</v>
      </c>
      <c r="E25" s="14" t="s">
        <v>223</v>
      </c>
      <c r="F25" s="58" t="s">
        <v>224</v>
      </c>
      <c r="G25" s="14" t="s">
        <v>128</v>
      </c>
      <c r="H25" s="51" t="s">
        <v>225</v>
      </c>
      <c r="I25" s="54" t="s">
        <v>226</v>
      </c>
    </row>
    <row r="26" spans="1:9" ht="15.75" thickBot="1">
      <c r="A26">
        <v>24</v>
      </c>
      <c r="B26" s="47">
        <v>1081</v>
      </c>
      <c r="C26" s="48" t="s">
        <v>227</v>
      </c>
      <c r="D26" s="48" t="s">
        <v>228</v>
      </c>
      <c r="E26" s="14" t="s">
        <v>229</v>
      </c>
      <c r="F26" s="50" t="s">
        <v>230</v>
      </c>
      <c r="G26" s="14" t="s">
        <v>121</v>
      </c>
      <c r="H26" s="51" t="s">
        <v>231</v>
      </c>
      <c r="I26" s="52" t="s">
        <v>232</v>
      </c>
    </row>
    <row r="27" spans="1:9" ht="15.75" thickBot="1">
      <c r="A27">
        <v>25</v>
      </c>
      <c r="B27" s="57">
        <v>1000</v>
      </c>
      <c r="C27" s="55" t="s">
        <v>233</v>
      </c>
      <c r="D27" s="55" t="s">
        <v>234</v>
      </c>
      <c r="E27" s="14" t="s">
        <v>120</v>
      </c>
      <c r="F27" s="58" t="s">
        <v>235</v>
      </c>
      <c r="G27" s="14" t="s">
        <v>128</v>
      </c>
      <c r="H27" s="51" t="s">
        <v>236</v>
      </c>
      <c r="I27" s="54" t="s">
        <v>237</v>
      </c>
    </row>
    <row r="28" spans="1:9" ht="27" thickBot="1">
      <c r="A28">
        <v>26</v>
      </c>
      <c r="B28" s="47">
        <v>1070</v>
      </c>
      <c r="C28" s="48" t="s">
        <v>238</v>
      </c>
      <c r="D28" s="48" t="s">
        <v>239</v>
      </c>
      <c r="E28" s="14" t="s">
        <v>120</v>
      </c>
      <c r="F28" s="50" t="s">
        <v>240</v>
      </c>
      <c r="G28" s="14" t="s">
        <v>128</v>
      </c>
      <c r="H28" s="51" t="s">
        <v>241</v>
      </c>
      <c r="I28" s="52" t="s">
        <v>242</v>
      </c>
    </row>
    <row r="29" spans="1:9" ht="15.75" thickBot="1">
      <c r="A29">
        <v>27</v>
      </c>
      <c r="B29" s="47">
        <v>373</v>
      </c>
      <c r="C29" s="48" t="s">
        <v>243</v>
      </c>
      <c r="D29" s="48" t="s">
        <v>244</v>
      </c>
      <c r="E29" s="14" t="s">
        <v>120</v>
      </c>
      <c r="F29" s="50" t="s">
        <v>245</v>
      </c>
      <c r="G29" s="14" t="s">
        <v>145</v>
      </c>
      <c r="H29" s="51" t="s">
        <v>246</v>
      </c>
      <c r="I29" s="52" t="s">
        <v>247</v>
      </c>
    </row>
    <row r="30" spans="1:9" ht="15.75" thickBot="1">
      <c r="A30">
        <v>28</v>
      </c>
      <c r="B30" s="47">
        <v>1049</v>
      </c>
      <c r="C30" s="48" t="s">
        <v>248</v>
      </c>
      <c r="D30" s="48" t="s">
        <v>249</v>
      </c>
      <c r="E30" s="14" t="s">
        <v>120</v>
      </c>
      <c r="F30" s="50" t="s">
        <v>250</v>
      </c>
      <c r="G30" s="14" t="s">
        <v>128</v>
      </c>
      <c r="H30" s="51" t="s">
        <v>251</v>
      </c>
      <c r="I30" s="52" t="s">
        <v>252</v>
      </c>
    </row>
    <row r="31" spans="1:9">
      <c r="A31">
        <v>29</v>
      </c>
      <c r="B31" s="59">
        <v>726</v>
      </c>
      <c r="C31" s="60" t="s">
        <v>253</v>
      </c>
      <c r="D31" s="60" t="s">
        <v>254</v>
      </c>
      <c r="E31" s="14" t="s">
        <v>138</v>
      </c>
      <c r="F31" s="61" t="s">
        <v>255</v>
      </c>
      <c r="G31" s="14" t="s">
        <v>121</v>
      </c>
      <c r="H31" s="62" t="s">
        <v>256</v>
      </c>
      <c r="I31" s="63" t="s">
        <v>257</v>
      </c>
    </row>
    <row r="34" spans="2:4">
      <c r="B34" s="26" t="s">
        <v>715</v>
      </c>
      <c r="C34" s="26"/>
      <c r="D34" s="26">
        <v>29</v>
      </c>
    </row>
    <row r="35" spans="2:4">
      <c r="B35" s="26" t="s">
        <v>716</v>
      </c>
      <c r="C35" s="26"/>
      <c r="D35" s="26">
        <v>14</v>
      </c>
    </row>
    <row r="36" spans="2:4">
      <c r="B36" s="26" t="s">
        <v>717</v>
      </c>
      <c r="C36" s="26"/>
      <c r="D36" s="26">
        <v>15</v>
      </c>
    </row>
    <row r="37" spans="2:4">
      <c r="B37" s="26" t="s">
        <v>718</v>
      </c>
      <c r="C37" s="26"/>
      <c r="D37" s="26">
        <v>79.14</v>
      </c>
    </row>
    <row r="38" spans="2:4">
      <c r="B38" s="26" t="s">
        <v>719</v>
      </c>
      <c r="C38" s="26"/>
      <c r="D38" s="26">
        <v>81.7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35"/>
  <sheetViews>
    <sheetView view="pageBreakPreview" topLeftCell="A1519" zoomScale="60" zoomScaleNormal="100" workbookViewId="0">
      <selection activeCell="B331" sqref="B331"/>
    </sheetView>
  </sheetViews>
  <sheetFormatPr defaultRowHeight="30" customHeight="1"/>
  <cols>
    <col min="1" max="1" width="31.42578125" style="364" customWidth="1"/>
    <col min="2" max="2" width="15.28515625" style="313" customWidth="1"/>
    <col min="3" max="3" width="15" style="313" customWidth="1"/>
    <col min="4" max="5" width="13.28515625" style="313" customWidth="1"/>
    <col min="6" max="6" width="16" style="313" customWidth="1"/>
    <col min="7" max="7" width="12.28515625" style="313" customWidth="1"/>
    <col min="8" max="8" width="15.28515625" style="313" customWidth="1"/>
    <col min="9" max="9" width="15.42578125" style="313" customWidth="1"/>
    <col min="10" max="10" width="10.140625" style="313" customWidth="1"/>
    <col min="11" max="11" width="14" style="313" customWidth="1"/>
    <col min="12" max="12" width="13.7109375" style="313" customWidth="1"/>
    <col min="13" max="13" width="17.85546875" style="313" customWidth="1"/>
    <col min="14" max="16384" width="9.140625" style="313"/>
  </cols>
  <sheetData>
    <row r="1" spans="1:13" ht="30" customHeight="1">
      <c r="A1" s="360"/>
      <c r="B1" s="567" t="s">
        <v>395</v>
      </c>
      <c r="C1" s="567"/>
      <c r="D1" s="567"/>
      <c r="E1" s="567"/>
      <c r="F1" s="567"/>
      <c r="G1" s="567"/>
      <c r="H1" s="567"/>
      <c r="I1" s="568"/>
      <c r="J1" s="569" t="s">
        <v>396</v>
      </c>
      <c r="K1" s="567"/>
      <c r="L1" s="567"/>
      <c r="M1" s="570"/>
    </row>
    <row r="2" spans="1:13" ht="30" customHeight="1">
      <c r="A2" s="571" t="s">
        <v>397</v>
      </c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6"/>
    </row>
    <row r="3" spans="1:13" ht="30" customHeight="1">
      <c r="A3" s="361"/>
      <c r="B3" s="572" t="s">
        <v>398</v>
      </c>
      <c r="C3" s="572"/>
      <c r="D3" s="572"/>
      <c r="E3" s="573"/>
      <c r="F3" s="314" t="s">
        <v>399</v>
      </c>
      <c r="G3" s="314"/>
      <c r="H3" s="561" t="s">
        <v>400</v>
      </c>
      <c r="I3" s="562"/>
      <c r="J3" s="563"/>
      <c r="K3" s="315" t="s">
        <v>401</v>
      </c>
      <c r="L3" s="316"/>
      <c r="M3" s="317"/>
    </row>
    <row r="4" spans="1:13" ht="30" customHeight="1">
      <c r="A4" s="574" t="s">
        <v>402</v>
      </c>
      <c r="B4" s="562"/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4"/>
    </row>
    <row r="5" spans="1:13" ht="30" customHeight="1">
      <c r="A5" s="556" t="s">
        <v>524</v>
      </c>
      <c r="B5" s="557"/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558"/>
    </row>
    <row r="6" spans="1:13" ht="30" customHeight="1">
      <c r="A6" s="559" t="s">
        <v>404</v>
      </c>
      <c r="B6" s="560"/>
      <c r="C6" s="561" t="s">
        <v>98</v>
      </c>
      <c r="D6" s="562"/>
      <c r="E6" s="562"/>
      <c r="F6" s="562"/>
      <c r="G6" s="563"/>
      <c r="H6" s="316" t="s">
        <v>406</v>
      </c>
      <c r="I6" s="318"/>
      <c r="J6" s="561">
        <v>2</v>
      </c>
      <c r="K6" s="562"/>
      <c r="L6" s="562"/>
      <c r="M6" s="564"/>
    </row>
    <row r="7" spans="1:13" ht="30" customHeight="1">
      <c r="A7" s="559" t="s">
        <v>407</v>
      </c>
      <c r="B7" s="560"/>
      <c r="C7" s="561" t="s">
        <v>68</v>
      </c>
      <c r="D7" s="562"/>
      <c r="E7" s="562"/>
      <c r="F7" s="562"/>
      <c r="G7" s="563"/>
      <c r="H7" s="316" t="s">
        <v>409</v>
      </c>
      <c r="I7" s="318"/>
      <c r="J7" s="565" t="s">
        <v>526</v>
      </c>
      <c r="K7" s="565"/>
      <c r="L7" s="565"/>
      <c r="M7" s="566"/>
    </row>
    <row r="8" spans="1:13" ht="30" customHeight="1">
      <c r="A8" s="559" t="s">
        <v>410</v>
      </c>
      <c r="B8" s="560"/>
      <c r="C8" s="578">
        <v>40828</v>
      </c>
      <c r="D8" s="562"/>
      <c r="E8" s="562"/>
      <c r="F8" s="562"/>
      <c r="G8" s="563"/>
      <c r="H8" s="316" t="s">
        <v>411</v>
      </c>
      <c r="I8" s="318"/>
      <c r="J8" s="565">
        <v>700617953</v>
      </c>
      <c r="K8" s="565"/>
      <c r="L8" s="565"/>
      <c r="M8" s="566"/>
    </row>
    <row r="9" spans="1:13" ht="30" customHeight="1">
      <c r="A9" s="559" t="s">
        <v>412</v>
      </c>
      <c r="B9" s="560"/>
      <c r="C9" s="561" t="s">
        <v>527</v>
      </c>
      <c r="D9" s="562"/>
      <c r="E9" s="562"/>
      <c r="F9" s="562"/>
      <c r="G9" s="563"/>
      <c r="H9" s="559" t="s">
        <v>18</v>
      </c>
      <c r="I9" s="560"/>
      <c r="J9" s="565" t="s">
        <v>311</v>
      </c>
      <c r="K9" s="565"/>
      <c r="L9" s="565"/>
      <c r="M9" s="566"/>
    </row>
    <row r="10" spans="1:13" ht="30" customHeight="1">
      <c r="A10" s="559" t="s">
        <v>528</v>
      </c>
      <c r="B10" s="560"/>
      <c r="C10" s="561" t="s">
        <v>529</v>
      </c>
      <c r="D10" s="562"/>
      <c r="E10" s="562"/>
      <c r="F10" s="562"/>
      <c r="G10" s="562"/>
      <c r="H10" s="562"/>
      <c r="I10" s="562"/>
      <c r="J10" s="562"/>
      <c r="K10" s="562"/>
      <c r="L10" s="562"/>
      <c r="M10" s="564"/>
    </row>
    <row r="11" spans="1:13" ht="30" customHeight="1">
      <c r="A11" s="571" t="s">
        <v>415</v>
      </c>
      <c r="B11" s="565"/>
      <c r="C11" s="565"/>
      <c r="D11" s="565"/>
      <c r="E11" s="565"/>
      <c r="F11" s="565"/>
      <c r="G11" s="565"/>
      <c r="H11" s="565"/>
      <c r="I11" s="565"/>
      <c r="J11" s="565"/>
      <c r="K11" s="565"/>
      <c r="L11" s="565"/>
      <c r="M11" s="566"/>
    </row>
    <row r="12" spans="1:13" ht="30" customHeight="1">
      <c r="A12" s="577" t="s">
        <v>416</v>
      </c>
      <c r="B12" s="565" t="s">
        <v>417</v>
      </c>
      <c r="C12" s="565"/>
      <c r="D12" s="565"/>
      <c r="E12" s="565"/>
      <c r="F12" s="565"/>
      <c r="G12" s="565"/>
      <c r="H12" s="565" t="s">
        <v>418</v>
      </c>
      <c r="I12" s="565"/>
      <c r="J12" s="565"/>
      <c r="K12" s="565"/>
      <c r="L12" s="565"/>
      <c r="M12" s="566"/>
    </row>
    <row r="13" spans="1:13" ht="54.75" customHeight="1">
      <c r="A13" s="577"/>
      <c r="B13" s="319" t="s">
        <v>419</v>
      </c>
      <c r="C13" s="319" t="s">
        <v>420</v>
      </c>
      <c r="D13" s="319" t="s">
        <v>421</v>
      </c>
      <c r="E13" s="319" t="s">
        <v>422</v>
      </c>
      <c r="F13" s="319">
        <v>100</v>
      </c>
      <c r="G13" s="320" t="s">
        <v>33</v>
      </c>
      <c r="H13" s="319" t="s">
        <v>423</v>
      </c>
      <c r="I13" s="319" t="s">
        <v>420</v>
      </c>
      <c r="J13" s="319" t="s">
        <v>421</v>
      </c>
      <c r="K13" s="319" t="s">
        <v>530</v>
      </c>
      <c r="L13" s="319">
        <v>100</v>
      </c>
      <c r="M13" s="321" t="s">
        <v>33</v>
      </c>
    </row>
    <row r="14" spans="1:13" ht="30" customHeight="1">
      <c r="A14" s="339" t="s">
        <v>11</v>
      </c>
      <c r="B14" s="322">
        <v>9.25</v>
      </c>
      <c r="C14" s="323">
        <v>4</v>
      </c>
      <c r="D14" s="323">
        <v>3</v>
      </c>
      <c r="E14" s="322">
        <v>68.5</v>
      </c>
      <c r="F14" s="324">
        <f t="shared" ref="F14:F18" si="0">SUM(B14:E14)</f>
        <v>84.75</v>
      </c>
      <c r="G14" s="323" t="str">
        <f t="shared" ref="G14:G18" si="1">IF(F14&gt;=91,"A1",IF(F14&gt;=81,"A2",IF(F14&gt;=71,"B1",IF(F14&gt;=61,"B2",IF(F14&gt;=51,"C1",IF(F14&gt;=41,"C2",IF(F14&gt;=33,"D","E")))))))</f>
        <v>A2</v>
      </c>
      <c r="H14" s="320">
        <v>9.5</v>
      </c>
      <c r="I14" s="325">
        <v>4</v>
      </c>
      <c r="J14" s="325">
        <v>4</v>
      </c>
      <c r="K14" s="326">
        <v>64.5</v>
      </c>
      <c r="L14" s="327">
        <f t="shared" ref="L14:L15" si="2">SUM(H14:K14)</f>
        <v>82</v>
      </c>
      <c r="M14" s="323" t="str">
        <f t="shared" ref="M14:M18" si="3">IF(L14&gt;=91,"A1",IF(L14&gt;=81,"A2",IF(L14&gt;=71,"B1",IF(L14&gt;=61,"B2",IF(L14&gt;=51,"C1",IF(L14&gt;=41,"C2",IF(L14&gt;=33,"D","E")))))))</f>
        <v>A2</v>
      </c>
    </row>
    <row r="15" spans="1:13" ht="30" customHeight="1">
      <c r="A15" s="339" t="s">
        <v>12</v>
      </c>
      <c r="B15" s="320">
        <v>8</v>
      </c>
      <c r="C15" s="320">
        <v>4</v>
      </c>
      <c r="D15" s="323">
        <v>4</v>
      </c>
      <c r="E15" s="323">
        <v>61</v>
      </c>
      <c r="F15" s="323">
        <f t="shared" si="0"/>
        <v>77</v>
      </c>
      <c r="G15" s="323" t="str">
        <f t="shared" si="1"/>
        <v>B1</v>
      </c>
      <c r="H15" s="323">
        <v>7.75</v>
      </c>
      <c r="I15" s="323">
        <v>5</v>
      </c>
      <c r="J15" s="323">
        <v>4.5</v>
      </c>
      <c r="K15" s="323">
        <v>59</v>
      </c>
      <c r="L15" s="326">
        <f t="shared" si="2"/>
        <v>76.25</v>
      </c>
      <c r="M15" s="323" t="str">
        <f t="shared" si="3"/>
        <v>B1</v>
      </c>
    </row>
    <row r="16" spans="1:13" ht="30" customHeight="1">
      <c r="A16" s="339" t="s">
        <v>425</v>
      </c>
      <c r="B16" s="323">
        <v>8.5</v>
      </c>
      <c r="C16" s="323">
        <v>5</v>
      </c>
      <c r="D16" s="323">
        <v>5</v>
      </c>
      <c r="E16" s="323">
        <v>72</v>
      </c>
      <c r="F16" s="323">
        <f t="shared" si="0"/>
        <v>90.5</v>
      </c>
      <c r="G16" s="323" t="str">
        <f t="shared" si="1"/>
        <v>A2</v>
      </c>
      <c r="H16" s="323">
        <v>9.75</v>
      </c>
      <c r="I16" s="323">
        <v>5</v>
      </c>
      <c r="J16" s="323">
        <v>5</v>
      </c>
      <c r="K16" s="323">
        <v>71</v>
      </c>
      <c r="L16" s="326">
        <f t="shared" ref="L16" si="4">SUM(H16:K16)</f>
        <v>90.75</v>
      </c>
      <c r="M16" s="323" t="str">
        <f t="shared" si="3"/>
        <v>A2</v>
      </c>
    </row>
    <row r="17" spans="1:13" ht="30" customHeight="1">
      <c r="A17" s="339" t="s">
        <v>23</v>
      </c>
      <c r="B17" s="323">
        <v>8.5</v>
      </c>
      <c r="C17" s="323">
        <v>5</v>
      </c>
      <c r="D17" s="323">
        <v>5</v>
      </c>
      <c r="E17" s="323">
        <v>55.5</v>
      </c>
      <c r="F17" s="323">
        <f t="shared" si="0"/>
        <v>74</v>
      </c>
      <c r="G17" s="323" t="str">
        <f t="shared" si="1"/>
        <v>B1</v>
      </c>
      <c r="H17" s="320">
        <v>7.75</v>
      </c>
      <c r="I17" s="323">
        <v>5</v>
      </c>
      <c r="J17" s="323">
        <v>4</v>
      </c>
      <c r="K17" s="323">
        <v>66.5</v>
      </c>
      <c r="L17" s="326">
        <f t="shared" ref="L17" si="5">SUM(H17:K17)</f>
        <v>83.25</v>
      </c>
      <c r="M17" s="326" t="str">
        <f t="shared" si="3"/>
        <v>A2</v>
      </c>
    </row>
    <row r="18" spans="1:13" ht="30" customHeight="1">
      <c r="A18" s="339" t="s">
        <v>25</v>
      </c>
      <c r="B18" s="323">
        <v>8.75</v>
      </c>
      <c r="C18" s="323">
        <v>4.5</v>
      </c>
      <c r="D18" s="323">
        <v>5</v>
      </c>
      <c r="E18" s="323">
        <v>70</v>
      </c>
      <c r="F18" s="323">
        <f t="shared" si="0"/>
        <v>88.25</v>
      </c>
      <c r="G18" s="323" t="str">
        <f t="shared" si="1"/>
        <v>A2</v>
      </c>
      <c r="H18" s="323">
        <v>9.75</v>
      </c>
      <c r="I18" s="323">
        <v>5</v>
      </c>
      <c r="J18" s="323">
        <v>5</v>
      </c>
      <c r="K18" s="323">
        <v>71</v>
      </c>
      <c r="L18" s="326">
        <f t="shared" ref="L18" si="6">SUM(H18:K18)</f>
        <v>90.75</v>
      </c>
      <c r="M18" s="323" t="str">
        <f t="shared" si="3"/>
        <v>A2</v>
      </c>
    </row>
    <row r="19" spans="1:13" ht="30" customHeight="1">
      <c r="A19" s="339" t="s">
        <v>426</v>
      </c>
      <c r="B19" s="323"/>
      <c r="C19" s="323"/>
      <c r="D19" s="323"/>
      <c r="E19" s="323">
        <v>47</v>
      </c>
      <c r="F19" s="323"/>
      <c r="G19" s="323"/>
      <c r="H19" s="323"/>
      <c r="I19" s="323"/>
      <c r="J19" s="323"/>
      <c r="K19" s="323" t="s">
        <v>661</v>
      </c>
      <c r="L19" s="323"/>
      <c r="M19" s="328"/>
    </row>
    <row r="20" spans="1:13" ht="30" customHeight="1">
      <c r="A20" s="339" t="s">
        <v>531</v>
      </c>
      <c r="B20" s="320"/>
      <c r="C20" s="323"/>
      <c r="D20" s="323"/>
      <c r="E20" s="323">
        <v>26</v>
      </c>
      <c r="F20" s="323"/>
      <c r="G20" s="323"/>
      <c r="H20" s="323"/>
      <c r="I20" s="323"/>
      <c r="J20" s="323"/>
      <c r="K20" s="323" t="s">
        <v>664</v>
      </c>
      <c r="L20" s="323"/>
      <c r="M20" s="328"/>
    </row>
    <row r="21" spans="1:13" ht="30" customHeight="1">
      <c r="A21" s="339" t="s">
        <v>532</v>
      </c>
      <c r="B21" s="325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8"/>
    </row>
    <row r="22" spans="1:13" ht="30" customHeight="1">
      <c r="A22" s="339" t="s">
        <v>427</v>
      </c>
      <c r="B22" s="325"/>
      <c r="C22" s="323"/>
      <c r="D22" s="323"/>
      <c r="E22" s="323">
        <v>40</v>
      </c>
      <c r="F22" s="323"/>
      <c r="G22" s="323"/>
      <c r="H22" s="323"/>
      <c r="I22" s="323"/>
      <c r="J22" s="323"/>
      <c r="K22" s="323" t="s">
        <v>663</v>
      </c>
      <c r="L22" s="323"/>
      <c r="M22" s="328"/>
    </row>
    <row r="23" spans="1:13" ht="30" customHeight="1">
      <c r="A23" s="339" t="s">
        <v>669</v>
      </c>
      <c r="B23" s="329"/>
      <c r="C23" s="323"/>
      <c r="D23" s="323"/>
      <c r="E23" s="323">
        <v>27</v>
      </c>
      <c r="F23" s="323"/>
      <c r="G23" s="323"/>
      <c r="H23" s="323"/>
      <c r="I23" s="323"/>
      <c r="J23" s="323"/>
      <c r="K23" s="323" t="s">
        <v>662</v>
      </c>
      <c r="L23" s="323"/>
      <c r="M23" s="328"/>
    </row>
    <row r="24" spans="1:13" ht="71.25" customHeight="1">
      <c r="A24" s="339" t="s">
        <v>428</v>
      </c>
      <c r="B24" s="329"/>
      <c r="C24" s="330" t="s">
        <v>429</v>
      </c>
      <c r="D24" s="323">
        <f>(F14+F15+F16+F17+F18)</f>
        <v>414.5</v>
      </c>
      <c r="E24" s="323"/>
      <c r="F24" s="330" t="s">
        <v>430</v>
      </c>
      <c r="G24" s="323">
        <f>(D24/500)*100</f>
        <v>82.899999999999991</v>
      </c>
      <c r="H24" s="323"/>
      <c r="I24" s="323"/>
      <c r="J24" s="575" t="s">
        <v>431</v>
      </c>
      <c r="K24" s="575"/>
      <c r="L24" s="565" t="str">
        <f>IF(G24&gt;=91,"A1",IF(G24&gt;=81,"A2",IF(G24&gt;=71,"B1",IF(G24&gt;=61,"B2",IF(G24&gt;=51,"C1",IF(G24&gt;=41,"C2",IF(G24&gt;=33,"D","E")))))))</f>
        <v>A2</v>
      </c>
      <c r="M24" s="566" t="str">
        <f t="shared" ref="M24:M25" si="7">IF(K24&gt;=91,"A1",IF(K24&gt;=81,"A2",IF(K24&gt;=71,"B1",IF(K24&gt;=61,"B2",IF(K24&gt;=51,"C1",IF(K24&gt;=41,"C2",IF(K24&gt;=33,"D","E")))))))</f>
        <v>E</v>
      </c>
    </row>
    <row r="25" spans="1:13" ht="60.75" customHeight="1">
      <c r="A25" s="362" t="s">
        <v>432</v>
      </c>
      <c r="B25" s="331"/>
      <c r="C25" s="330" t="s">
        <v>433</v>
      </c>
      <c r="D25" s="323">
        <f>(L14+L15+L16+L17+L18)</f>
        <v>423</v>
      </c>
      <c r="E25" s="323"/>
      <c r="F25" s="330" t="s">
        <v>434</v>
      </c>
      <c r="G25" s="323">
        <f>D25/500*100</f>
        <v>84.6</v>
      </c>
      <c r="H25" s="323"/>
      <c r="I25" s="323"/>
      <c r="J25" s="575" t="s">
        <v>435</v>
      </c>
      <c r="K25" s="575"/>
      <c r="L25" s="565" t="str">
        <f>IF(G25&gt;=91,"A1",IF(G25&gt;=81,"A2",IF(G25&gt;=71,"B1",IF(G25&gt;=61,"B2",IF(G25&gt;=51,"C1",IF(G25&gt;=41,"C2",IF(G25&gt;=33,"D","E")))))))</f>
        <v>A2</v>
      </c>
      <c r="M25" s="566" t="str">
        <f t="shared" si="7"/>
        <v>E</v>
      </c>
    </row>
    <row r="26" spans="1:13" ht="57.75" customHeight="1">
      <c r="A26" s="571" t="s">
        <v>437</v>
      </c>
      <c r="B26" s="565"/>
      <c r="C26" s="565"/>
      <c r="D26" s="576">
        <f>SUM(D24:D25)/1000*100</f>
        <v>83.75</v>
      </c>
      <c r="E26" s="576"/>
      <c r="F26" s="565" t="s">
        <v>679</v>
      </c>
      <c r="G26" s="565"/>
      <c r="H26" s="565"/>
      <c r="I26" s="565"/>
      <c r="J26" s="565"/>
      <c r="K26" s="565"/>
      <c r="L26" s="565"/>
      <c r="M26" s="566"/>
    </row>
    <row r="27" spans="1:13" ht="30" customHeight="1">
      <c r="A27" s="580" t="s">
        <v>273</v>
      </c>
      <c r="B27" s="581"/>
      <c r="C27" s="581"/>
      <c r="D27" s="581"/>
      <c r="E27" s="581"/>
      <c r="F27" s="581"/>
      <c r="G27" s="581"/>
      <c r="H27" s="581"/>
      <c r="I27" s="581"/>
      <c r="J27" s="581"/>
      <c r="K27" s="581"/>
      <c r="L27" s="581"/>
      <c r="M27" s="582"/>
    </row>
    <row r="28" spans="1:13" ht="30" customHeight="1">
      <c r="A28" s="571" t="s">
        <v>274</v>
      </c>
      <c r="B28" s="565"/>
      <c r="C28" s="565"/>
      <c r="D28" s="565"/>
      <c r="E28" s="565"/>
      <c r="F28" s="565"/>
      <c r="G28" s="565"/>
      <c r="H28" s="565"/>
      <c r="I28" s="565"/>
      <c r="J28" s="565"/>
      <c r="K28" s="565"/>
      <c r="L28" s="565"/>
      <c r="M28" s="566"/>
    </row>
    <row r="29" spans="1:13" ht="30" customHeight="1">
      <c r="A29" s="571" t="s">
        <v>275</v>
      </c>
      <c r="B29" s="565"/>
      <c r="C29" s="565"/>
      <c r="D29" s="565"/>
      <c r="E29" s="565"/>
      <c r="F29" s="565" t="s">
        <v>276</v>
      </c>
      <c r="G29" s="565"/>
      <c r="H29" s="565"/>
      <c r="I29" s="565"/>
      <c r="J29" s="565"/>
      <c r="K29" s="565" t="s">
        <v>439</v>
      </c>
      <c r="L29" s="565"/>
      <c r="M29" s="566"/>
    </row>
    <row r="30" spans="1:13" ht="30" customHeight="1">
      <c r="A30" s="580" t="s">
        <v>277</v>
      </c>
      <c r="B30" s="581"/>
      <c r="C30" s="581"/>
      <c r="D30" s="581"/>
      <c r="E30" s="581"/>
      <c r="F30" s="565" t="s">
        <v>299</v>
      </c>
      <c r="G30" s="565"/>
      <c r="H30" s="565"/>
      <c r="I30" s="565"/>
      <c r="J30" s="565"/>
      <c r="K30" s="565" t="s">
        <v>294</v>
      </c>
      <c r="L30" s="565"/>
      <c r="M30" s="566"/>
    </row>
    <row r="31" spans="1:13" ht="30" customHeight="1">
      <c r="A31" s="571" t="s">
        <v>278</v>
      </c>
      <c r="B31" s="565"/>
      <c r="C31" s="565"/>
      <c r="D31" s="565"/>
      <c r="E31" s="565"/>
      <c r="F31" s="565"/>
      <c r="G31" s="565"/>
      <c r="H31" s="565"/>
      <c r="I31" s="565"/>
      <c r="J31" s="565"/>
      <c r="K31" s="565"/>
      <c r="L31" s="565"/>
      <c r="M31" s="566"/>
    </row>
    <row r="32" spans="1:13" ht="30" customHeight="1">
      <c r="A32" s="571" t="s">
        <v>275</v>
      </c>
      <c r="B32" s="565"/>
      <c r="C32" s="565"/>
      <c r="D32" s="565"/>
      <c r="E32" s="565"/>
      <c r="F32" s="565" t="s">
        <v>276</v>
      </c>
      <c r="G32" s="565"/>
      <c r="H32" s="565"/>
      <c r="I32" s="565"/>
      <c r="J32" s="565"/>
      <c r="K32" s="565" t="s">
        <v>439</v>
      </c>
      <c r="L32" s="565"/>
      <c r="M32" s="566"/>
    </row>
    <row r="33" spans="1:13" ht="30" customHeight="1">
      <c r="A33" s="559" t="s">
        <v>279</v>
      </c>
      <c r="B33" s="560"/>
      <c r="C33" s="560"/>
      <c r="D33" s="560"/>
      <c r="E33" s="560"/>
      <c r="F33" s="565" t="s">
        <v>294</v>
      </c>
      <c r="G33" s="565" t="s">
        <v>294</v>
      </c>
      <c r="H33" s="565" t="s">
        <v>294</v>
      </c>
      <c r="I33" s="565" t="s">
        <v>294</v>
      </c>
      <c r="J33" s="565" t="s">
        <v>294</v>
      </c>
      <c r="K33" s="565" t="s">
        <v>299</v>
      </c>
      <c r="L33" s="565"/>
      <c r="M33" s="566"/>
    </row>
    <row r="34" spans="1:13" ht="30" customHeight="1">
      <c r="A34" s="559" t="s">
        <v>280</v>
      </c>
      <c r="B34" s="560"/>
      <c r="C34" s="560"/>
      <c r="D34" s="560"/>
      <c r="E34" s="560"/>
      <c r="F34" s="565" t="s">
        <v>299</v>
      </c>
      <c r="G34" s="565" t="s">
        <v>299</v>
      </c>
      <c r="H34" s="565" t="s">
        <v>299</v>
      </c>
      <c r="I34" s="565" t="s">
        <v>299</v>
      </c>
      <c r="J34" s="565" t="s">
        <v>299</v>
      </c>
      <c r="K34" s="565" t="s">
        <v>294</v>
      </c>
      <c r="L34" s="565"/>
      <c r="M34" s="566"/>
    </row>
    <row r="35" spans="1:13" ht="30" customHeight="1">
      <c r="A35" s="556" t="s">
        <v>281</v>
      </c>
      <c r="B35" s="557"/>
      <c r="C35" s="557"/>
      <c r="D35" s="557"/>
      <c r="E35" s="579"/>
      <c r="F35" s="561" t="s">
        <v>299</v>
      </c>
      <c r="G35" s="562" t="s">
        <v>299</v>
      </c>
      <c r="H35" s="562" t="s">
        <v>299</v>
      </c>
      <c r="I35" s="562" t="s">
        <v>299</v>
      </c>
      <c r="J35" s="563" t="s">
        <v>299</v>
      </c>
      <c r="K35" s="561" t="s">
        <v>294</v>
      </c>
      <c r="L35" s="562"/>
      <c r="M35" s="564"/>
    </row>
    <row r="36" spans="1:13" ht="30" customHeight="1">
      <c r="A36" s="556" t="s">
        <v>282</v>
      </c>
      <c r="B36" s="557"/>
      <c r="C36" s="557"/>
      <c r="D36" s="557"/>
      <c r="E36" s="579"/>
      <c r="F36" s="561" t="s">
        <v>294</v>
      </c>
      <c r="G36" s="562" t="s">
        <v>294</v>
      </c>
      <c r="H36" s="562" t="s">
        <v>294</v>
      </c>
      <c r="I36" s="562" t="s">
        <v>294</v>
      </c>
      <c r="J36" s="563" t="s">
        <v>294</v>
      </c>
      <c r="K36" s="561" t="s">
        <v>294</v>
      </c>
      <c r="L36" s="562"/>
      <c r="M36" s="564"/>
    </row>
    <row r="37" spans="1:13" ht="30" customHeight="1">
      <c r="A37" s="571" t="s">
        <v>283</v>
      </c>
      <c r="B37" s="565"/>
      <c r="C37" s="565"/>
      <c r="D37" s="565"/>
      <c r="E37" s="565"/>
      <c r="F37" s="565"/>
      <c r="G37" s="565"/>
      <c r="H37" s="565"/>
      <c r="I37" s="565"/>
      <c r="J37" s="565"/>
      <c r="K37" s="565"/>
      <c r="L37" s="565"/>
      <c r="M37" s="566"/>
    </row>
    <row r="38" spans="1:13" ht="30" customHeight="1">
      <c r="A38" s="571" t="s">
        <v>275</v>
      </c>
      <c r="B38" s="565"/>
      <c r="C38" s="565"/>
      <c r="D38" s="565"/>
      <c r="E38" s="565"/>
      <c r="F38" s="565" t="s">
        <v>276</v>
      </c>
      <c r="G38" s="565"/>
      <c r="H38" s="565"/>
      <c r="I38" s="565"/>
      <c r="J38" s="565"/>
      <c r="K38" s="565" t="s">
        <v>439</v>
      </c>
      <c r="L38" s="565"/>
      <c r="M38" s="566"/>
    </row>
    <row r="39" spans="1:13" ht="30" customHeight="1">
      <c r="A39" s="580" t="s">
        <v>284</v>
      </c>
      <c r="B39" s="581"/>
      <c r="C39" s="581"/>
      <c r="D39" s="581"/>
      <c r="E39" s="581"/>
      <c r="F39" s="581"/>
      <c r="G39" s="565" t="s">
        <v>707</v>
      </c>
      <c r="H39" s="565"/>
      <c r="I39" s="565"/>
      <c r="J39" s="565"/>
      <c r="K39" s="565"/>
      <c r="L39" s="565"/>
      <c r="M39" s="566"/>
    </row>
    <row r="40" spans="1:13" ht="30" customHeight="1">
      <c r="A40" s="339" t="s">
        <v>440</v>
      </c>
      <c r="B40" s="565" t="s">
        <v>680</v>
      </c>
      <c r="C40" s="565"/>
      <c r="D40" s="565"/>
      <c r="E40" s="565"/>
      <c r="F40" s="565"/>
      <c r="G40" s="565"/>
      <c r="H40" s="565"/>
      <c r="I40" s="565"/>
      <c r="J40" s="565"/>
      <c r="K40" s="565"/>
      <c r="L40" s="565"/>
      <c r="M40" s="566"/>
    </row>
    <row r="41" spans="1:13" ht="30" customHeight="1">
      <c r="A41" s="339" t="s">
        <v>285</v>
      </c>
      <c r="B41" s="565" t="s">
        <v>649</v>
      </c>
      <c r="C41" s="565"/>
      <c r="D41" s="565"/>
      <c r="E41" s="565"/>
      <c r="F41" s="565"/>
      <c r="G41" s="565"/>
      <c r="H41" s="565"/>
      <c r="I41" s="565"/>
      <c r="J41" s="565"/>
      <c r="K41" s="565"/>
      <c r="L41" s="565"/>
      <c r="M41" s="566"/>
    </row>
    <row r="42" spans="1:13" ht="30" customHeight="1">
      <c r="A42" s="571" t="s">
        <v>441</v>
      </c>
      <c r="B42" s="565"/>
      <c r="C42" s="565"/>
      <c r="D42" s="565"/>
      <c r="E42" s="565"/>
      <c r="F42" s="565"/>
      <c r="G42" s="565"/>
      <c r="H42" s="565"/>
      <c r="I42" s="565"/>
      <c r="J42" s="565" t="s">
        <v>442</v>
      </c>
      <c r="K42" s="565"/>
      <c r="L42" s="565"/>
      <c r="M42" s="566"/>
    </row>
    <row r="43" spans="1:13" ht="30" customHeight="1">
      <c r="A43" s="571"/>
      <c r="B43" s="565"/>
      <c r="C43" s="565"/>
      <c r="D43" s="565"/>
      <c r="E43" s="565"/>
      <c r="F43" s="565"/>
      <c r="G43" s="565"/>
      <c r="H43" s="565"/>
      <c r="I43" s="565"/>
      <c r="J43" s="565"/>
      <c r="K43" s="565"/>
      <c r="L43" s="565"/>
      <c r="M43" s="566"/>
    </row>
    <row r="44" spans="1:13" ht="30" customHeight="1">
      <c r="A44" s="571"/>
      <c r="B44" s="565"/>
      <c r="C44" s="565"/>
      <c r="D44" s="565"/>
      <c r="E44" s="565"/>
      <c r="F44" s="565"/>
      <c r="G44" s="565"/>
      <c r="H44" s="565"/>
      <c r="I44" s="565"/>
      <c r="J44" s="565"/>
      <c r="K44" s="565"/>
      <c r="L44" s="565"/>
      <c r="M44" s="566"/>
    </row>
    <row r="45" spans="1:13" ht="30" customHeight="1">
      <c r="A45" s="571"/>
      <c r="B45" s="565"/>
      <c r="C45" s="565"/>
      <c r="D45" s="565"/>
      <c r="E45" s="565"/>
      <c r="F45" s="565"/>
      <c r="G45" s="565"/>
      <c r="H45" s="565"/>
      <c r="I45" s="565"/>
      <c r="J45" s="565"/>
      <c r="K45" s="565"/>
      <c r="L45" s="565"/>
      <c r="M45" s="566"/>
    </row>
    <row r="46" spans="1:13" ht="30" customHeight="1">
      <c r="A46" s="571" t="s">
        <v>286</v>
      </c>
      <c r="B46" s="565"/>
      <c r="C46" s="565"/>
      <c r="D46" s="565"/>
      <c r="E46" s="565"/>
      <c r="F46" s="565"/>
      <c r="G46" s="565"/>
      <c r="H46" s="561" t="s">
        <v>287</v>
      </c>
      <c r="I46" s="562"/>
      <c r="J46" s="562"/>
      <c r="K46" s="562"/>
      <c r="L46" s="562"/>
      <c r="M46" s="564"/>
    </row>
    <row r="47" spans="1:13" ht="30" customHeight="1">
      <c r="A47" s="339" t="s">
        <v>288</v>
      </c>
      <c r="B47" s="565" t="s">
        <v>20</v>
      </c>
      <c r="C47" s="565"/>
      <c r="D47" s="332" t="s">
        <v>288</v>
      </c>
      <c r="E47" s="323"/>
      <c r="F47" s="565" t="s">
        <v>20</v>
      </c>
      <c r="G47" s="565"/>
      <c r="H47" s="333"/>
      <c r="I47" s="333"/>
      <c r="J47" s="334" t="s">
        <v>289</v>
      </c>
      <c r="K47" s="333"/>
      <c r="L47" s="333" t="s">
        <v>20</v>
      </c>
      <c r="M47" s="335"/>
    </row>
    <row r="48" spans="1:13" ht="30" customHeight="1">
      <c r="A48" s="339" t="s">
        <v>290</v>
      </c>
      <c r="B48" s="565" t="s">
        <v>291</v>
      </c>
      <c r="C48" s="565"/>
      <c r="D48" s="565" t="s">
        <v>292</v>
      </c>
      <c r="E48" s="565"/>
      <c r="F48" s="565" t="s">
        <v>293</v>
      </c>
      <c r="G48" s="565"/>
      <c r="H48" s="333"/>
      <c r="I48" s="333"/>
      <c r="J48" s="561">
        <v>3</v>
      </c>
      <c r="K48" s="563"/>
      <c r="L48" s="323" t="s">
        <v>294</v>
      </c>
      <c r="M48" s="335"/>
    </row>
    <row r="49" spans="1:13" ht="30" customHeight="1">
      <c r="A49" s="339" t="s">
        <v>295</v>
      </c>
      <c r="B49" s="565" t="s">
        <v>296</v>
      </c>
      <c r="C49" s="565"/>
      <c r="D49" s="565" t="s">
        <v>297</v>
      </c>
      <c r="E49" s="565"/>
      <c r="F49" s="565" t="s">
        <v>298</v>
      </c>
      <c r="G49" s="565"/>
      <c r="H49" s="333"/>
      <c r="I49" s="333"/>
      <c r="J49" s="561">
        <v>2</v>
      </c>
      <c r="K49" s="563"/>
      <c r="L49" s="323" t="s">
        <v>299</v>
      </c>
      <c r="M49" s="335"/>
    </row>
    <row r="50" spans="1:13" ht="30" customHeight="1">
      <c r="A50" s="339" t="s">
        <v>300</v>
      </c>
      <c r="B50" s="565" t="s">
        <v>301</v>
      </c>
      <c r="C50" s="565"/>
      <c r="D50" s="565" t="s">
        <v>302</v>
      </c>
      <c r="E50" s="565"/>
      <c r="F50" s="565" t="s">
        <v>303</v>
      </c>
      <c r="G50" s="565"/>
      <c r="H50" s="333"/>
      <c r="I50" s="333"/>
      <c r="J50" s="561">
        <v>1</v>
      </c>
      <c r="K50" s="563"/>
      <c r="L50" s="323" t="s">
        <v>304</v>
      </c>
      <c r="M50" s="335"/>
    </row>
    <row r="51" spans="1:13" ht="30" customHeight="1" thickBot="1">
      <c r="A51" s="363" t="s">
        <v>305</v>
      </c>
      <c r="B51" s="583" t="s">
        <v>306</v>
      </c>
      <c r="C51" s="583"/>
      <c r="D51" s="584" t="s">
        <v>307</v>
      </c>
      <c r="E51" s="584"/>
      <c r="F51" s="584" t="s">
        <v>308</v>
      </c>
      <c r="G51" s="584"/>
      <c r="H51" s="336"/>
      <c r="I51" s="336"/>
      <c r="J51" s="336"/>
      <c r="K51" s="336"/>
      <c r="L51" s="336"/>
      <c r="M51" s="337"/>
    </row>
    <row r="53" spans="1:13" ht="30" customHeight="1" thickBot="1">
      <c r="F53" s="338"/>
    </row>
    <row r="54" spans="1:13" ht="30" customHeight="1">
      <c r="A54" s="360"/>
      <c r="B54" s="567" t="s">
        <v>395</v>
      </c>
      <c r="C54" s="567"/>
      <c r="D54" s="567"/>
      <c r="E54" s="567"/>
      <c r="F54" s="567"/>
      <c r="G54" s="567"/>
      <c r="H54" s="567"/>
      <c r="I54" s="568"/>
      <c r="J54" s="569" t="s">
        <v>396</v>
      </c>
      <c r="K54" s="567"/>
      <c r="L54" s="567"/>
      <c r="M54" s="570"/>
    </row>
    <row r="55" spans="1:13" ht="30" customHeight="1">
      <c r="A55" s="571" t="s">
        <v>397</v>
      </c>
      <c r="B55" s="565"/>
      <c r="C55" s="565"/>
      <c r="D55" s="565"/>
      <c r="E55" s="565"/>
      <c r="F55" s="565"/>
      <c r="G55" s="565"/>
      <c r="H55" s="565"/>
      <c r="I55" s="565"/>
      <c r="J55" s="565"/>
      <c r="K55" s="565"/>
      <c r="L55" s="565"/>
      <c r="M55" s="566"/>
    </row>
    <row r="56" spans="1:13" ht="30" customHeight="1">
      <c r="A56" s="361"/>
      <c r="B56" s="572" t="s">
        <v>398</v>
      </c>
      <c r="C56" s="572"/>
      <c r="D56" s="572"/>
      <c r="E56" s="573"/>
      <c r="F56" s="314" t="s">
        <v>399</v>
      </c>
      <c r="G56" s="314"/>
      <c r="H56" s="561" t="s">
        <v>400</v>
      </c>
      <c r="I56" s="562"/>
      <c r="J56" s="563"/>
      <c r="K56" s="315" t="s">
        <v>401</v>
      </c>
      <c r="L56" s="316"/>
      <c r="M56" s="317"/>
    </row>
    <row r="57" spans="1:13" ht="30" customHeight="1">
      <c r="A57" s="574" t="s">
        <v>402</v>
      </c>
      <c r="B57" s="562"/>
      <c r="C57" s="562"/>
      <c r="D57" s="562"/>
      <c r="E57" s="562"/>
      <c r="F57" s="562"/>
      <c r="G57" s="562"/>
      <c r="H57" s="562"/>
      <c r="I57" s="562"/>
      <c r="J57" s="562"/>
      <c r="K57" s="562"/>
      <c r="L57" s="562"/>
      <c r="M57" s="564"/>
    </row>
    <row r="58" spans="1:13" ht="30" customHeight="1">
      <c r="A58" s="556" t="s">
        <v>524</v>
      </c>
      <c r="B58" s="557"/>
      <c r="C58" s="557"/>
      <c r="D58" s="557"/>
      <c r="E58" s="557"/>
      <c r="F58" s="557"/>
      <c r="G58" s="557"/>
      <c r="H58" s="557"/>
      <c r="I58" s="557"/>
      <c r="J58" s="557"/>
      <c r="K58" s="557"/>
      <c r="L58" s="557"/>
      <c r="M58" s="558"/>
    </row>
    <row r="59" spans="1:13" ht="30" customHeight="1">
      <c r="A59" s="559" t="s">
        <v>404</v>
      </c>
      <c r="B59" s="560"/>
      <c r="C59" s="561" t="s">
        <v>534</v>
      </c>
      <c r="D59" s="562"/>
      <c r="E59" s="562"/>
      <c r="F59" s="562"/>
      <c r="G59" s="563"/>
      <c r="H59" s="316" t="s">
        <v>406</v>
      </c>
      <c r="I59" s="318"/>
      <c r="J59" s="561">
        <f>J6+1</f>
        <v>3</v>
      </c>
      <c r="K59" s="562"/>
      <c r="L59" s="562"/>
      <c r="M59" s="564"/>
    </row>
    <row r="60" spans="1:13" ht="30" customHeight="1">
      <c r="A60" s="559" t="s">
        <v>407</v>
      </c>
      <c r="B60" s="560"/>
      <c r="C60" s="561" t="s">
        <v>68</v>
      </c>
      <c r="D60" s="562"/>
      <c r="E60" s="562"/>
      <c r="F60" s="562"/>
      <c r="G60" s="563"/>
      <c r="H60" s="316" t="s">
        <v>409</v>
      </c>
      <c r="I60" s="318"/>
      <c r="J60" s="565" t="s">
        <v>535</v>
      </c>
      <c r="K60" s="565"/>
      <c r="L60" s="565"/>
      <c r="M60" s="566"/>
    </row>
    <row r="61" spans="1:13" ht="30" customHeight="1">
      <c r="A61" s="559" t="s">
        <v>410</v>
      </c>
      <c r="B61" s="560"/>
      <c r="C61" s="578">
        <v>40732</v>
      </c>
      <c r="D61" s="562"/>
      <c r="E61" s="562"/>
      <c r="F61" s="562"/>
      <c r="G61" s="563"/>
      <c r="H61" s="316" t="s">
        <v>411</v>
      </c>
      <c r="I61" s="318"/>
      <c r="J61" s="565">
        <v>9419159109</v>
      </c>
      <c r="K61" s="565"/>
      <c r="L61" s="565"/>
      <c r="M61" s="566"/>
    </row>
    <row r="62" spans="1:13" ht="30" customHeight="1">
      <c r="A62" s="559" t="s">
        <v>412</v>
      </c>
      <c r="B62" s="560"/>
      <c r="C62" s="561" t="s">
        <v>319</v>
      </c>
      <c r="D62" s="562"/>
      <c r="E62" s="562"/>
      <c r="F62" s="562"/>
      <c r="G62" s="563"/>
      <c r="H62" s="559" t="s">
        <v>18</v>
      </c>
      <c r="I62" s="560"/>
      <c r="J62" s="565" t="s">
        <v>536</v>
      </c>
      <c r="K62" s="565"/>
      <c r="L62" s="565"/>
      <c r="M62" s="566"/>
    </row>
    <row r="63" spans="1:13" ht="30" customHeight="1">
      <c r="A63" s="559" t="s">
        <v>528</v>
      </c>
      <c r="B63" s="560"/>
      <c r="C63" s="561" t="s">
        <v>537</v>
      </c>
      <c r="D63" s="562"/>
      <c r="E63" s="562"/>
      <c r="F63" s="562"/>
      <c r="G63" s="562"/>
      <c r="H63" s="562"/>
      <c r="I63" s="562"/>
      <c r="J63" s="562"/>
      <c r="K63" s="562"/>
      <c r="L63" s="562"/>
      <c r="M63" s="564"/>
    </row>
    <row r="64" spans="1:13" ht="30" customHeight="1">
      <c r="A64" s="571" t="s">
        <v>415</v>
      </c>
      <c r="B64" s="565"/>
      <c r="C64" s="565"/>
      <c r="D64" s="565"/>
      <c r="E64" s="565"/>
      <c r="F64" s="565"/>
      <c r="G64" s="565"/>
      <c r="H64" s="565"/>
      <c r="I64" s="565"/>
      <c r="J64" s="565"/>
      <c r="K64" s="565"/>
      <c r="L64" s="565"/>
      <c r="M64" s="566"/>
    </row>
    <row r="65" spans="1:13" ht="30" customHeight="1">
      <c r="A65" s="577" t="s">
        <v>416</v>
      </c>
      <c r="B65" s="565" t="s">
        <v>417</v>
      </c>
      <c r="C65" s="565"/>
      <c r="D65" s="565"/>
      <c r="E65" s="565"/>
      <c r="F65" s="565"/>
      <c r="G65" s="565"/>
      <c r="H65" s="565" t="s">
        <v>418</v>
      </c>
      <c r="I65" s="565"/>
      <c r="J65" s="565"/>
      <c r="K65" s="565"/>
      <c r="L65" s="565"/>
      <c r="M65" s="566"/>
    </row>
    <row r="66" spans="1:13" ht="60.75" customHeight="1">
      <c r="A66" s="577"/>
      <c r="B66" s="319" t="s">
        <v>419</v>
      </c>
      <c r="C66" s="319" t="s">
        <v>420</v>
      </c>
      <c r="D66" s="319" t="s">
        <v>421</v>
      </c>
      <c r="E66" s="319" t="s">
        <v>671</v>
      </c>
      <c r="F66" s="319">
        <v>100</v>
      </c>
      <c r="G66" s="320" t="s">
        <v>33</v>
      </c>
      <c r="H66" s="319" t="s">
        <v>423</v>
      </c>
      <c r="I66" s="319" t="s">
        <v>420</v>
      </c>
      <c r="J66" s="319" t="s">
        <v>421</v>
      </c>
      <c r="K66" s="319" t="s">
        <v>530</v>
      </c>
      <c r="L66" s="319">
        <v>100</v>
      </c>
      <c r="M66" s="321" t="s">
        <v>33</v>
      </c>
    </row>
    <row r="67" spans="1:13" ht="30" customHeight="1">
      <c r="A67" s="339" t="s">
        <v>11</v>
      </c>
      <c r="B67" s="340">
        <v>5.75</v>
      </c>
      <c r="C67" s="323">
        <v>4</v>
      </c>
      <c r="D67" s="323">
        <v>3</v>
      </c>
      <c r="E67" s="340">
        <v>36</v>
      </c>
      <c r="F67" s="324">
        <f t="shared" ref="F67" si="8">SUM(B67:E67)</f>
        <v>48.75</v>
      </c>
      <c r="G67" s="340" t="str">
        <f t="shared" ref="G67:G71" si="9">IF(F67&gt;=91,"A1",IF(F67&gt;=81,"A2",IF(F67&gt;=71,"B1",IF(F67&gt;=61,"B2",IF(F67&gt;=51,"C1",IF(F67&gt;=41,"C2",IF(F67&gt;=33,"D","E")))))))</f>
        <v>C2</v>
      </c>
      <c r="H67" s="320">
        <v>5</v>
      </c>
      <c r="I67" s="325">
        <v>4</v>
      </c>
      <c r="J67" s="325">
        <v>4</v>
      </c>
      <c r="K67" s="327">
        <v>48</v>
      </c>
      <c r="L67" s="327">
        <f t="shared" ref="L67" si="10">SUM(H67:K67)</f>
        <v>61</v>
      </c>
      <c r="M67" s="323" t="str">
        <f t="shared" ref="M67:M71" si="11">IF(L67&gt;=91,"A1",IF(L67&gt;=81,"A2",IF(L67&gt;=71,"B1",IF(L67&gt;=61,"B2",IF(L67&gt;=51,"C1",IF(L67&gt;=41,"C2",IF(L67&gt;=33,"D","E")))))))</f>
        <v>B2</v>
      </c>
    </row>
    <row r="68" spans="1:13" ht="30" customHeight="1">
      <c r="A68" s="339" t="s">
        <v>12</v>
      </c>
      <c r="B68" s="340">
        <v>5</v>
      </c>
      <c r="C68" s="340">
        <v>4</v>
      </c>
      <c r="D68" s="323">
        <v>4</v>
      </c>
      <c r="E68" s="323">
        <v>35</v>
      </c>
      <c r="F68" s="323">
        <f>SUM(B68:E68)</f>
        <v>48</v>
      </c>
      <c r="G68" s="323" t="str">
        <f t="shared" si="9"/>
        <v>C2</v>
      </c>
      <c r="H68" s="323">
        <v>3.5</v>
      </c>
      <c r="I68" s="323">
        <v>4</v>
      </c>
      <c r="J68" s="323">
        <v>3</v>
      </c>
      <c r="K68" s="323">
        <v>34</v>
      </c>
      <c r="L68" s="326">
        <f>SUM(H68:K68)</f>
        <v>44.5</v>
      </c>
      <c r="M68" s="323" t="str">
        <f t="shared" si="11"/>
        <v>C2</v>
      </c>
    </row>
    <row r="69" spans="1:13" ht="30" customHeight="1">
      <c r="A69" s="339" t="s">
        <v>425</v>
      </c>
      <c r="B69" s="323">
        <v>4.5</v>
      </c>
      <c r="C69" s="323">
        <v>3</v>
      </c>
      <c r="D69" s="323">
        <v>3</v>
      </c>
      <c r="E69" s="323">
        <v>46</v>
      </c>
      <c r="F69" s="323">
        <f t="shared" ref="F69:F71" si="12">SUM(B69:E69)</f>
        <v>56.5</v>
      </c>
      <c r="G69" s="323" t="str">
        <f t="shared" si="9"/>
        <v>C1</v>
      </c>
      <c r="H69" s="323">
        <v>5.5</v>
      </c>
      <c r="I69" s="323">
        <v>3</v>
      </c>
      <c r="J69" s="323">
        <v>3</v>
      </c>
      <c r="K69" s="325">
        <v>29</v>
      </c>
      <c r="L69" s="326">
        <f t="shared" ref="L69" si="13">SUM(H69:K69)</f>
        <v>40.5</v>
      </c>
      <c r="M69" s="323" t="str">
        <f t="shared" si="11"/>
        <v>D</v>
      </c>
    </row>
    <row r="70" spans="1:13" ht="30" customHeight="1">
      <c r="A70" s="339" t="s">
        <v>23</v>
      </c>
      <c r="B70" s="323">
        <v>7.25</v>
      </c>
      <c r="C70" s="323">
        <v>3</v>
      </c>
      <c r="D70" s="323">
        <v>3</v>
      </c>
      <c r="E70" s="323">
        <v>34.5</v>
      </c>
      <c r="F70" s="323">
        <f t="shared" si="12"/>
        <v>47.75</v>
      </c>
      <c r="G70" s="323" t="str">
        <f t="shared" si="9"/>
        <v>C2</v>
      </c>
      <c r="H70" s="320">
        <v>7.25</v>
      </c>
      <c r="I70" s="323">
        <v>3</v>
      </c>
      <c r="J70" s="323">
        <v>3.5</v>
      </c>
      <c r="K70" s="323">
        <v>45.5</v>
      </c>
      <c r="L70" s="326">
        <f>SUM(H70:K70)</f>
        <v>59.25</v>
      </c>
      <c r="M70" s="326" t="str">
        <f t="shared" si="11"/>
        <v>C1</v>
      </c>
    </row>
    <row r="71" spans="1:13" ht="30" customHeight="1">
      <c r="A71" s="339" t="s">
        <v>25</v>
      </c>
      <c r="B71" s="323">
        <v>6.25</v>
      </c>
      <c r="C71" s="323">
        <v>3</v>
      </c>
      <c r="D71" s="323">
        <v>3</v>
      </c>
      <c r="E71" s="323">
        <v>32</v>
      </c>
      <c r="F71" s="323">
        <f t="shared" si="12"/>
        <v>44.25</v>
      </c>
      <c r="G71" s="323" t="str">
        <f t="shared" si="9"/>
        <v>C2</v>
      </c>
      <c r="H71" s="323">
        <v>7.25</v>
      </c>
      <c r="I71" s="323">
        <v>4</v>
      </c>
      <c r="J71" s="323">
        <v>3.5</v>
      </c>
      <c r="K71" s="323">
        <v>49</v>
      </c>
      <c r="L71" s="326">
        <f>SUM(H71:K71)</f>
        <v>63.75</v>
      </c>
      <c r="M71" s="323" t="str">
        <f t="shared" si="11"/>
        <v>B2</v>
      </c>
    </row>
    <row r="72" spans="1:13" ht="30" customHeight="1">
      <c r="A72" s="339" t="s">
        <v>426</v>
      </c>
      <c r="B72" s="323"/>
      <c r="C72" s="323"/>
      <c r="D72" s="323"/>
      <c r="E72" s="325">
        <v>33.5</v>
      </c>
      <c r="F72" s="323"/>
      <c r="G72" s="323"/>
      <c r="H72" s="323"/>
      <c r="I72" s="323"/>
      <c r="J72" s="323"/>
      <c r="K72" s="323">
        <v>48</v>
      </c>
      <c r="L72" s="323"/>
      <c r="M72" s="328"/>
    </row>
    <row r="73" spans="1:13" ht="30" customHeight="1">
      <c r="A73" s="339" t="s">
        <v>427</v>
      </c>
      <c r="B73" s="323"/>
      <c r="C73" s="323"/>
      <c r="D73" s="323"/>
      <c r="E73" s="341">
        <v>27</v>
      </c>
      <c r="F73" s="323"/>
      <c r="G73" s="323"/>
      <c r="H73" s="323"/>
      <c r="I73" s="323"/>
      <c r="J73" s="323"/>
      <c r="K73" s="342" t="s">
        <v>670</v>
      </c>
      <c r="L73" s="323"/>
      <c r="M73" s="328"/>
    </row>
    <row r="74" spans="1:13" ht="30" customHeight="1">
      <c r="A74" s="339" t="s">
        <v>669</v>
      </c>
      <c r="B74" s="323"/>
      <c r="C74" s="323"/>
      <c r="D74" s="323"/>
      <c r="E74" s="341">
        <v>31</v>
      </c>
      <c r="F74" s="323"/>
      <c r="G74" s="323"/>
      <c r="H74" s="323"/>
      <c r="I74" s="323"/>
      <c r="J74" s="323"/>
      <c r="K74" s="323">
        <v>47</v>
      </c>
      <c r="L74" s="323"/>
      <c r="M74" s="328"/>
    </row>
    <row r="75" spans="1:13" ht="30" customHeight="1">
      <c r="A75" s="339" t="s">
        <v>394</v>
      </c>
      <c r="B75" s="323"/>
      <c r="C75" s="323"/>
      <c r="D75" s="323"/>
      <c r="E75" s="341">
        <v>10</v>
      </c>
      <c r="F75" s="323"/>
      <c r="G75" s="323"/>
      <c r="H75" s="323"/>
      <c r="I75" s="323"/>
      <c r="J75" s="323"/>
      <c r="K75" s="323">
        <v>46.5</v>
      </c>
      <c r="L75" s="323"/>
      <c r="M75" s="328"/>
    </row>
    <row r="76" spans="1:13" ht="30" customHeight="1">
      <c r="A76" s="339"/>
      <c r="B76" s="323"/>
      <c r="C76" s="323"/>
      <c r="D76" s="323"/>
      <c r="E76" s="323"/>
      <c r="F76" s="323"/>
      <c r="G76" s="323"/>
      <c r="H76" s="323"/>
      <c r="I76" s="323"/>
      <c r="J76" s="323"/>
      <c r="K76" s="323"/>
      <c r="L76" s="323"/>
      <c r="M76" s="328"/>
    </row>
    <row r="77" spans="1:13" ht="57.75" customHeight="1">
      <c r="A77" s="339" t="s">
        <v>428</v>
      </c>
      <c r="B77" s="323"/>
      <c r="C77" s="330" t="s">
        <v>429</v>
      </c>
      <c r="D77" s="323">
        <f>(F67+F68+F69+F70+F71)</f>
        <v>245.25</v>
      </c>
      <c r="E77" s="323"/>
      <c r="F77" s="330" t="s">
        <v>430</v>
      </c>
      <c r="G77" s="323">
        <f>(D77/500)*100</f>
        <v>49.05</v>
      </c>
      <c r="H77" s="323"/>
      <c r="I77" s="323"/>
      <c r="J77" s="575" t="s">
        <v>431</v>
      </c>
      <c r="K77" s="575"/>
      <c r="L77" s="565" t="str">
        <f>IF(G77&gt;=91,"A1",IF(G77&gt;=81,"A2",IF(G77&gt;=71,"B1",IF(G77&gt;=61,"B2",IF(G77&gt;=51,"C1",IF(G77&gt;=41,"C2",IF(G77&gt;=33,"D","E")))))))</f>
        <v>C2</v>
      </c>
      <c r="M77" s="566" t="str">
        <f t="shared" ref="M77:M78" si="14">IF(K77&gt;=91,"A1",IF(K77&gt;=81,"A2",IF(K77&gt;=71,"B1",IF(K77&gt;=61,"B2",IF(K77&gt;=51,"C1",IF(K77&gt;=41,"C2",IF(K77&gt;=33,"D","E")))))))</f>
        <v>E</v>
      </c>
    </row>
    <row r="78" spans="1:13" ht="60" customHeight="1">
      <c r="A78" s="362" t="s">
        <v>432</v>
      </c>
      <c r="B78" s="323"/>
      <c r="C78" s="330" t="s">
        <v>433</v>
      </c>
      <c r="D78" s="323">
        <f>(L67+L68+L69+L70+L71)</f>
        <v>269</v>
      </c>
      <c r="E78" s="323"/>
      <c r="F78" s="330" t="s">
        <v>434</v>
      </c>
      <c r="G78" s="323">
        <f>D78/500*100</f>
        <v>53.800000000000004</v>
      </c>
      <c r="H78" s="323"/>
      <c r="I78" s="323"/>
      <c r="J78" s="575" t="s">
        <v>435</v>
      </c>
      <c r="K78" s="575"/>
      <c r="L78" s="565" t="str">
        <f>IF(G78&gt;=91,"A1",IF(G78&gt;=81,"A2",IF(G78&gt;=71,"B1",IF(G78&gt;=61,"B2",IF(G78&gt;=51,"C1",IF(G78&gt;=41,"C2",IF(G78&gt;=33,"D","E")))))))</f>
        <v>C1</v>
      </c>
      <c r="M78" s="566" t="str">
        <f t="shared" si="14"/>
        <v>E</v>
      </c>
    </row>
    <row r="79" spans="1:13" ht="54.75" customHeight="1">
      <c r="A79" s="571" t="s">
        <v>437</v>
      </c>
      <c r="B79" s="565"/>
      <c r="C79" s="565"/>
      <c r="D79" s="576">
        <f>SUM(D77:D78)/1000*100</f>
        <v>51.424999999999997</v>
      </c>
      <c r="E79" s="576"/>
      <c r="F79" s="565" t="s">
        <v>538</v>
      </c>
      <c r="G79" s="565"/>
      <c r="H79" s="565"/>
      <c r="I79" s="565"/>
      <c r="J79" s="565"/>
      <c r="K79" s="565"/>
      <c r="L79" s="565"/>
      <c r="M79" s="566"/>
    </row>
    <row r="80" spans="1:13" ht="30" customHeight="1">
      <c r="A80" s="580" t="s">
        <v>273</v>
      </c>
      <c r="B80" s="581"/>
      <c r="C80" s="581"/>
      <c r="D80" s="581"/>
      <c r="E80" s="581"/>
      <c r="F80" s="581"/>
      <c r="G80" s="581"/>
      <c r="H80" s="581"/>
      <c r="I80" s="581"/>
      <c r="J80" s="581"/>
      <c r="K80" s="581"/>
      <c r="L80" s="581"/>
      <c r="M80" s="582"/>
    </row>
    <row r="81" spans="1:13" ht="30" customHeight="1">
      <c r="A81" s="571" t="s">
        <v>274</v>
      </c>
      <c r="B81" s="565"/>
      <c r="C81" s="565"/>
      <c r="D81" s="565"/>
      <c r="E81" s="565"/>
      <c r="F81" s="565"/>
      <c r="G81" s="565"/>
      <c r="H81" s="565"/>
      <c r="I81" s="565"/>
      <c r="J81" s="565"/>
      <c r="K81" s="565"/>
      <c r="L81" s="565"/>
      <c r="M81" s="566"/>
    </row>
    <row r="82" spans="1:13" ht="30" customHeight="1">
      <c r="A82" s="571" t="s">
        <v>275</v>
      </c>
      <c r="B82" s="565"/>
      <c r="C82" s="565"/>
      <c r="D82" s="565"/>
      <c r="E82" s="565"/>
      <c r="F82" s="565" t="s">
        <v>276</v>
      </c>
      <c r="G82" s="565"/>
      <c r="H82" s="565"/>
      <c r="I82" s="565"/>
      <c r="J82" s="565"/>
      <c r="K82" s="565" t="s">
        <v>439</v>
      </c>
      <c r="L82" s="565"/>
      <c r="M82" s="566"/>
    </row>
    <row r="83" spans="1:13" ht="30" customHeight="1">
      <c r="A83" s="580" t="s">
        <v>277</v>
      </c>
      <c r="B83" s="581"/>
      <c r="C83" s="581"/>
      <c r="D83" s="581"/>
      <c r="E83" s="581"/>
      <c r="F83" s="565" t="s">
        <v>294</v>
      </c>
      <c r="G83" s="565"/>
      <c r="H83" s="565"/>
      <c r="I83" s="565"/>
      <c r="J83" s="565"/>
      <c r="K83" s="565" t="s">
        <v>294</v>
      </c>
      <c r="L83" s="565"/>
      <c r="M83" s="566"/>
    </row>
    <row r="84" spans="1:13" ht="30" customHeight="1">
      <c r="A84" s="571" t="s">
        <v>278</v>
      </c>
      <c r="B84" s="565"/>
      <c r="C84" s="565"/>
      <c r="D84" s="565"/>
      <c r="E84" s="565"/>
      <c r="F84" s="565"/>
      <c r="G84" s="565"/>
      <c r="H84" s="565"/>
      <c r="I84" s="565"/>
      <c r="J84" s="565"/>
      <c r="K84" s="565"/>
      <c r="L84" s="565"/>
      <c r="M84" s="566"/>
    </row>
    <row r="85" spans="1:13" ht="30" customHeight="1">
      <c r="A85" s="571" t="s">
        <v>275</v>
      </c>
      <c r="B85" s="565"/>
      <c r="C85" s="565"/>
      <c r="D85" s="565"/>
      <c r="E85" s="565"/>
      <c r="F85" s="565" t="s">
        <v>276</v>
      </c>
      <c r="G85" s="565"/>
      <c r="H85" s="565"/>
      <c r="I85" s="565"/>
      <c r="J85" s="565"/>
      <c r="K85" s="565" t="s">
        <v>439</v>
      </c>
      <c r="L85" s="565"/>
      <c r="M85" s="566"/>
    </row>
    <row r="86" spans="1:13" ht="30" customHeight="1">
      <c r="A86" s="559" t="s">
        <v>279</v>
      </c>
      <c r="B86" s="560"/>
      <c r="C86" s="560"/>
      <c r="D86" s="560"/>
      <c r="E86" s="560"/>
      <c r="F86" s="565" t="s">
        <v>299</v>
      </c>
      <c r="G86" s="565" t="s">
        <v>299</v>
      </c>
      <c r="H86" s="565" t="s">
        <v>299</v>
      </c>
      <c r="I86" s="565" t="s">
        <v>299</v>
      </c>
      <c r="J86" s="565" t="s">
        <v>299</v>
      </c>
      <c r="K86" s="565" t="s">
        <v>294</v>
      </c>
      <c r="L86" s="565"/>
      <c r="M86" s="566"/>
    </row>
    <row r="87" spans="1:13" ht="30" customHeight="1">
      <c r="A87" s="559" t="s">
        <v>280</v>
      </c>
      <c r="B87" s="560"/>
      <c r="C87" s="560"/>
      <c r="D87" s="560"/>
      <c r="E87" s="560"/>
      <c r="F87" s="565" t="s">
        <v>299</v>
      </c>
      <c r="G87" s="565" t="s">
        <v>299</v>
      </c>
      <c r="H87" s="565" t="s">
        <v>299</v>
      </c>
      <c r="I87" s="565" t="s">
        <v>299</v>
      </c>
      <c r="J87" s="565" t="s">
        <v>299</v>
      </c>
      <c r="K87" s="565" t="s">
        <v>294</v>
      </c>
      <c r="L87" s="565"/>
      <c r="M87" s="566"/>
    </row>
    <row r="88" spans="1:13" ht="30" customHeight="1">
      <c r="A88" s="556" t="s">
        <v>281</v>
      </c>
      <c r="B88" s="557"/>
      <c r="C88" s="557"/>
      <c r="D88" s="557"/>
      <c r="E88" s="579"/>
      <c r="F88" s="561" t="s">
        <v>299</v>
      </c>
      <c r="G88" s="562" t="s">
        <v>299</v>
      </c>
      <c r="H88" s="562" t="s">
        <v>299</v>
      </c>
      <c r="I88" s="562" t="s">
        <v>299</v>
      </c>
      <c r="J88" s="563" t="s">
        <v>299</v>
      </c>
      <c r="K88" s="561" t="s">
        <v>294</v>
      </c>
      <c r="L88" s="562"/>
      <c r="M88" s="564"/>
    </row>
    <row r="89" spans="1:13" ht="30" customHeight="1">
      <c r="A89" s="556" t="s">
        <v>282</v>
      </c>
      <c r="B89" s="557"/>
      <c r="C89" s="557"/>
      <c r="D89" s="557"/>
      <c r="E89" s="579"/>
      <c r="F89" s="561" t="s">
        <v>299</v>
      </c>
      <c r="G89" s="562" t="s">
        <v>299</v>
      </c>
      <c r="H89" s="562" t="s">
        <v>299</v>
      </c>
      <c r="I89" s="562" t="s">
        <v>299</v>
      </c>
      <c r="J89" s="563" t="s">
        <v>299</v>
      </c>
      <c r="K89" s="561" t="s">
        <v>294</v>
      </c>
      <c r="L89" s="562"/>
      <c r="M89" s="564"/>
    </row>
    <row r="90" spans="1:13" ht="30" customHeight="1">
      <c r="A90" s="571" t="s">
        <v>283</v>
      </c>
      <c r="B90" s="565"/>
      <c r="C90" s="565"/>
      <c r="D90" s="565"/>
      <c r="E90" s="565"/>
      <c r="F90" s="565"/>
      <c r="G90" s="565"/>
      <c r="H90" s="565"/>
      <c r="I90" s="565"/>
      <c r="J90" s="565"/>
      <c r="K90" s="565"/>
      <c r="L90" s="565"/>
      <c r="M90" s="566"/>
    </row>
    <row r="91" spans="1:13" ht="30" customHeight="1">
      <c r="A91" s="571" t="s">
        <v>275</v>
      </c>
      <c r="B91" s="565"/>
      <c r="C91" s="565"/>
      <c r="D91" s="565"/>
      <c r="E91" s="565"/>
      <c r="F91" s="565" t="s">
        <v>276</v>
      </c>
      <c r="G91" s="565"/>
      <c r="H91" s="565"/>
      <c r="I91" s="565"/>
      <c r="J91" s="565"/>
      <c r="K91" s="565" t="s">
        <v>439</v>
      </c>
      <c r="L91" s="565"/>
      <c r="M91" s="566"/>
    </row>
    <row r="92" spans="1:13" ht="30" customHeight="1">
      <c r="A92" s="580" t="s">
        <v>284</v>
      </c>
      <c r="B92" s="581"/>
      <c r="C92" s="581"/>
      <c r="D92" s="581"/>
      <c r="E92" s="581"/>
      <c r="F92" s="581"/>
      <c r="G92" s="565" t="s">
        <v>708</v>
      </c>
      <c r="H92" s="565"/>
      <c r="I92" s="565"/>
      <c r="J92" s="565"/>
      <c r="K92" s="565"/>
      <c r="L92" s="565"/>
      <c r="M92" s="566"/>
    </row>
    <row r="93" spans="1:13" ht="30" customHeight="1">
      <c r="A93" s="339" t="s">
        <v>440</v>
      </c>
      <c r="B93" s="565" t="s">
        <v>539</v>
      </c>
      <c r="C93" s="565"/>
      <c r="D93" s="565"/>
      <c r="E93" s="565"/>
      <c r="F93" s="565"/>
      <c r="G93" s="565"/>
      <c r="H93" s="565"/>
      <c r="I93" s="565"/>
      <c r="J93" s="565"/>
      <c r="K93" s="565"/>
      <c r="L93" s="565"/>
      <c r="M93" s="566"/>
    </row>
    <row r="94" spans="1:13" ht="30" customHeight="1">
      <c r="A94" s="339" t="s">
        <v>285</v>
      </c>
      <c r="B94" s="565" t="s">
        <v>649</v>
      </c>
      <c r="C94" s="565"/>
      <c r="D94" s="565"/>
      <c r="E94" s="565"/>
      <c r="F94" s="565"/>
      <c r="G94" s="565"/>
      <c r="H94" s="565"/>
      <c r="I94" s="565"/>
      <c r="J94" s="565"/>
      <c r="K94" s="565"/>
      <c r="L94" s="565"/>
      <c r="M94" s="566"/>
    </row>
    <row r="95" spans="1:13" ht="30" customHeight="1">
      <c r="A95" s="571" t="s">
        <v>441</v>
      </c>
      <c r="B95" s="565"/>
      <c r="C95" s="565"/>
      <c r="D95" s="565"/>
      <c r="E95" s="565"/>
      <c r="F95" s="565"/>
      <c r="G95" s="565"/>
      <c r="H95" s="565"/>
      <c r="I95" s="565"/>
      <c r="J95" s="565" t="s">
        <v>442</v>
      </c>
      <c r="K95" s="565"/>
      <c r="L95" s="565"/>
      <c r="M95" s="566"/>
    </row>
    <row r="96" spans="1:13" ht="30" customHeight="1">
      <c r="A96" s="571"/>
      <c r="B96" s="565"/>
      <c r="C96" s="565"/>
      <c r="D96" s="565"/>
      <c r="E96" s="565"/>
      <c r="F96" s="565"/>
      <c r="G96" s="565"/>
      <c r="H96" s="565"/>
      <c r="I96" s="565"/>
      <c r="J96" s="565"/>
      <c r="K96" s="565"/>
      <c r="L96" s="565"/>
      <c r="M96" s="566"/>
    </row>
    <row r="97" spans="1:13" ht="30" customHeight="1">
      <c r="A97" s="571"/>
      <c r="B97" s="565"/>
      <c r="C97" s="565"/>
      <c r="D97" s="565"/>
      <c r="E97" s="565"/>
      <c r="F97" s="565"/>
      <c r="G97" s="565"/>
      <c r="H97" s="565"/>
      <c r="I97" s="565"/>
      <c r="J97" s="565"/>
      <c r="K97" s="565"/>
      <c r="L97" s="565"/>
      <c r="M97" s="566"/>
    </row>
    <row r="98" spans="1:13" ht="30" customHeight="1">
      <c r="A98" s="571"/>
      <c r="B98" s="565"/>
      <c r="C98" s="565"/>
      <c r="D98" s="565"/>
      <c r="E98" s="565"/>
      <c r="F98" s="565"/>
      <c r="G98" s="565"/>
      <c r="H98" s="565"/>
      <c r="I98" s="565"/>
      <c r="J98" s="565"/>
      <c r="K98" s="565"/>
      <c r="L98" s="565"/>
      <c r="M98" s="566"/>
    </row>
    <row r="99" spans="1:13" ht="30" customHeight="1">
      <c r="A99" s="571" t="s">
        <v>286</v>
      </c>
      <c r="B99" s="565"/>
      <c r="C99" s="565"/>
      <c r="D99" s="565"/>
      <c r="E99" s="565"/>
      <c r="F99" s="565"/>
      <c r="G99" s="565"/>
      <c r="H99" s="561" t="s">
        <v>287</v>
      </c>
      <c r="I99" s="562"/>
      <c r="J99" s="562"/>
      <c r="K99" s="562"/>
      <c r="L99" s="562"/>
      <c r="M99" s="564"/>
    </row>
    <row r="100" spans="1:13" ht="30" customHeight="1">
      <c r="A100" s="339" t="s">
        <v>288</v>
      </c>
      <c r="B100" s="565" t="s">
        <v>20</v>
      </c>
      <c r="C100" s="565"/>
      <c r="D100" s="332" t="s">
        <v>288</v>
      </c>
      <c r="E100" s="323"/>
      <c r="F100" s="565" t="s">
        <v>20</v>
      </c>
      <c r="G100" s="565"/>
      <c r="H100" s="333"/>
      <c r="I100" s="333"/>
      <c r="J100" s="334" t="s">
        <v>289</v>
      </c>
      <c r="K100" s="333"/>
      <c r="L100" s="333" t="s">
        <v>20</v>
      </c>
      <c r="M100" s="335"/>
    </row>
    <row r="101" spans="1:13" ht="30" customHeight="1">
      <c r="A101" s="339" t="s">
        <v>290</v>
      </c>
      <c r="B101" s="565" t="s">
        <v>291</v>
      </c>
      <c r="C101" s="565"/>
      <c r="D101" s="565" t="s">
        <v>292</v>
      </c>
      <c r="E101" s="565"/>
      <c r="F101" s="565" t="s">
        <v>293</v>
      </c>
      <c r="G101" s="565"/>
      <c r="H101" s="333"/>
      <c r="I101" s="333"/>
      <c r="J101" s="561">
        <v>3</v>
      </c>
      <c r="K101" s="563"/>
      <c r="L101" s="323" t="s">
        <v>294</v>
      </c>
      <c r="M101" s="335"/>
    </row>
    <row r="102" spans="1:13" ht="30" customHeight="1">
      <c r="A102" s="339" t="s">
        <v>295</v>
      </c>
      <c r="B102" s="565" t="s">
        <v>296</v>
      </c>
      <c r="C102" s="565"/>
      <c r="D102" s="565" t="s">
        <v>297</v>
      </c>
      <c r="E102" s="565"/>
      <c r="F102" s="565" t="s">
        <v>298</v>
      </c>
      <c r="G102" s="565"/>
      <c r="H102" s="333"/>
      <c r="I102" s="333"/>
      <c r="J102" s="561">
        <v>2</v>
      </c>
      <c r="K102" s="563"/>
      <c r="L102" s="323" t="s">
        <v>299</v>
      </c>
      <c r="M102" s="335"/>
    </row>
    <row r="103" spans="1:13" ht="30" customHeight="1">
      <c r="A103" s="339" t="s">
        <v>300</v>
      </c>
      <c r="B103" s="565" t="s">
        <v>301</v>
      </c>
      <c r="C103" s="565"/>
      <c r="D103" s="565" t="s">
        <v>302</v>
      </c>
      <c r="E103" s="565"/>
      <c r="F103" s="565" t="s">
        <v>303</v>
      </c>
      <c r="G103" s="565"/>
      <c r="H103" s="333"/>
      <c r="I103" s="333"/>
      <c r="J103" s="561">
        <v>1</v>
      </c>
      <c r="K103" s="563"/>
      <c r="L103" s="323" t="s">
        <v>304</v>
      </c>
      <c r="M103" s="335"/>
    </row>
    <row r="104" spans="1:13" ht="30" customHeight="1" thickBot="1">
      <c r="A104" s="363" t="s">
        <v>305</v>
      </c>
      <c r="B104" s="583" t="s">
        <v>306</v>
      </c>
      <c r="C104" s="583"/>
      <c r="D104" s="584" t="s">
        <v>307</v>
      </c>
      <c r="E104" s="584"/>
      <c r="F104" s="584" t="s">
        <v>308</v>
      </c>
      <c r="G104" s="584"/>
      <c r="H104" s="336"/>
      <c r="I104" s="336"/>
      <c r="J104" s="336"/>
      <c r="K104" s="336"/>
      <c r="L104" s="336"/>
      <c r="M104" s="337"/>
    </row>
    <row r="106" spans="1:13" ht="30" customHeight="1" thickBot="1"/>
    <row r="107" spans="1:13" ht="30" customHeight="1">
      <c r="A107" s="360"/>
      <c r="B107" s="567" t="s">
        <v>395</v>
      </c>
      <c r="C107" s="567"/>
      <c r="D107" s="567"/>
      <c r="E107" s="567"/>
      <c r="F107" s="567"/>
      <c r="G107" s="567"/>
      <c r="H107" s="567"/>
      <c r="I107" s="568"/>
      <c r="J107" s="569" t="s">
        <v>396</v>
      </c>
      <c r="K107" s="567"/>
      <c r="L107" s="567"/>
      <c r="M107" s="570"/>
    </row>
    <row r="108" spans="1:13" ht="30" customHeight="1">
      <c r="A108" s="571" t="s">
        <v>397</v>
      </c>
      <c r="B108" s="565"/>
      <c r="C108" s="565"/>
      <c r="D108" s="565"/>
      <c r="E108" s="565"/>
      <c r="F108" s="565"/>
      <c r="G108" s="565"/>
      <c r="H108" s="565"/>
      <c r="I108" s="565"/>
      <c r="J108" s="565"/>
      <c r="K108" s="565"/>
      <c r="L108" s="565"/>
      <c r="M108" s="566"/>
    </row>
    <row r="109" spans="1:13" ht="30" customHeight="1">
      <c r="A109" s="361"/>
      <c r="B109" s="572" t="s">
        <v>398</v>
      </c>
      <c r="C109" s="572"/>
      <c r="D109" s="572"/>
      <c r="E109" s="573"/>
      <c r="F109" s="314" t="s">
        <v>399</v>
      </c>
      <c r="G109" s="314"/>
      <c r="H109" s="561" t="s">
        <v>400</v>
      </c>
      <c r="I109" s="562"/>
      <c r="J109" s="563"/>
      <c r="K109" s="315" t="s">
        <v>401</v>
      </c>
      <c r="L109" s="316"/>
      <c r="M109" s="317"/>
    </row>
    <row r="110" spans="1:13" ht="30" customHeight="1">
      <c r="A110" s="574" t="s">
        <v>402</v>
      </c>
      <c r="B110" s="562"/>
      <c r="C110" s="562"/>
      <c r="D110" s="562"/>
      <c r="E110" s="562"/>
      <c r="F110" s="562"/>
      <c r="G110" s="562"/>
      <c r="H110" s="562"/>
      <c r="I110" s="562"/>
      <c r="J110" s="562"/>
      <c r="K110" s="562"/>
      <c r="L110" s="562"/>
      <c r="M110" s="564"/>
    </row>
    <row r="111" spans="1:13" ht="30" customHeight="1">
      <c r="A111" s="556" t="s">
        <v>524</v>
      </c>
      <c r="B111" s="557"/>
      <c r="C111" s="557"/>
      <c r="D111" s="557"/>
      <c r="E111" s="557"/>
      <c r="F111" s="557"/>
      <c r="G111" s="557"/>
      <c r="H111" s="557"/>
      <c r="I111" s="557"/>
      <c r="J111" s="557"/>
      <c r="K111" s="557"/>
      <c r="L111" s="557"/>
      <c r="M111" s="558"/>
    </row>
    <row r="112" spans="1:13" ht="30" customHeight="1">
      <c r="A112" s="559" t="s">
        <v>404</v>
      </c>
      <c r="B112" s="560"/>
      <c r="C112" s="561" t="s">
        <v>73</v>
      </c>
      <c r="D112" s="562"/>
      <c r="E112" s="562"/>
      <c r="F112" s="562"/>
      <c r="G112" s="563"/>
      <c r="H112" s="316" t="s">
        <v>406</v>
      </c>
      <c r="I112" s="318"/>
      <c r="J112" s="561">
        <f>J59+1</f>
        <v>4</v>
      </c>
      <c r="K112" s="562"/>
      <c r="L112" s="562"/>
      <c r="M112" s="564"/>
    </row>
    <row r="113" spans="1:13" ht="30" customHeight="1">
      <c r="A113" s="559" t="s">
        <v>407</v>
      </c>
      <c r="B113" s="560"/>
      <c r="C113" s="561" t="s">
        <v>68</v>
      </c>
      <c r="D113" s="562"/>
      <c r="E113" s="562"/>
      <c r="F113" s="562"/>
      <c r="G113" s="563"/>
      <c r="H113" s="316" t="s">
        <v>409</v>
      </c>
      <c r="I113" s="318"/>
      <c r="J113" s="565" t="s">
        <v>540</v>
      </c>
      <c r="K113" s="565"/>
      <c r="L113" s="565"/>
      <c r="M113" s="566"/>
    </row>
    <row r="114" spans="1:13" ht="30" customHeight="1">
      <c r="A114" s="559" t="s">
        <v>410</v>
      </c>
      <c r="B114" s="560"/>
      <c r="C114" s="578" t="s">
        <v>134</v>
      </c>
      <c r="D114" s="562"/>
      <c r="E114" s="562"/>
      <c r="F114" s="562"/>
      <c r="G114" s="563"/>
      <c r="H114" s="316" t="s">
        <v>411</v>
      </c>
      <c r="I114" s="318"/>
      <c r="J114" s="565">
        <v>9419128088</v>
      </c>
      <c r="K114" s="565"/>
      <c r="L114" s="565"/>
      <c r="M114" s="566"/>
    </row>
    <row r="115" spans="1:13" ht="30" customHeight="1">
      <c r="A115" s="559" t="s">
        <v>412</v>
      </c>
      <c r="B115" s="560"/>
      <c r="C115" s="561" t="s">
        <v>541</v>
      </c>
      <c r="D115" s="562"/>
      <c r="E115" s="562"/>
      <c r="F115" s="562"/>
      <c r="G115" s="563"/>
      <c r="H115" s="559" t="s">
        <v>18</v>
      </c>
      <c r="I115" s="560"/>
      <c r="J115" s="565" t="s">
        <v>542</v>
      </c>
      <c r="K115" s="565"/>
      <c r="L115" s="565"/>
      <c r="M115" s="566"/>
    </row>
    <row r="116" spans="1:13" ht="30" customHeight="1">
      <c r="A116" s="559" t="s">
        <v>528</v>
      </c>
      <c r="B116" s="560"/>
      <c r="C116" s="561" t="s">
        <v>543</v>
      </c>
      <c r="D116" s="562"/>
      <c r="E116" s="562"/>
      <c r="F116" s="562"/>
      <c r="G116" s="562"/>
      <c r="H116" s="562"/>
      <c r="I116" s="562"/>
      <c r="J116" s="562"/>
      <c r="K116" s="562"/>
      <c r="L116" s="562"/>
      <c r="M116" s="564"/>
    </row>
    <row r="117" spans="1:13" ht="30" customHeight="1">
      <c r="A117" s="571" t="s">
        <v>415</v>
      </c>
      <c r="B117" s="565"/>
      <c r="C117" s="565"/>
      <c r="D117" s="565"/>
      <c r="E117" s="565"/>
      <c r="F117" s="565"/>
      <c r="G117" s="565"/>
      <c r="H117" s="565"/>
      <c r="I117" s="565"/>
      <c r="J117" s="565"/>
      <c r="K117" s="565"/>
      <c r="L117" s="565"/>
      <c r="M117" s="566"/>
    </row>
    <row r="118" spans="1:13" ht="30" customHeight="1">
      <c r="A118" s="577" t="s">
        <v>416</v>
      </c>
      <c r="B118" s="565" t="s">
        <v>417</v>
      </c>
      <c r="C118" s="565"/>
      <c r="D118" s="565"/>
      <c r="E118" s="565"/>
      <c r="F118" s="565"/>
      <c r="G118" s="565"/>
      <c r="H118" s="565" t="s">
        <v>418</v>
      </c>
      <c r="I118" s="565"/>
      <c r="J118" s="565"/>
      <c r="K118" s="565"/>
      <c r="L118" s="565"/>
      <c r="M118" s="566"/>
    </row>
    <row r="119" spans="1:13" ht="65.25" customHeight="1">
      <c r="A119" s="577"/>
      <c r="B119" s="319" t="s">
        <v>419</v>
      </c>
      <c r="C119" s="319" t="s">
        <v>420</v>
      </c>
      <c r="D119" s="319" t="s">
        <v>421</v>
      </c>
      <c r="E119" s="319" t="s">
        <v>422</v>
      </c>
      <c r="F119" s="319">
        <v>100</v>
      </c>
      <c r="G119" s="320" t="s">
        <v>33</v>
      </c>
      <c r="H119" s="319" t="s">
        <v>423</v>
      </c>
      <c r="I119" s="319" t="s">
        <v>420</v>
      </c>
      <c r="J119" s="319" t="s">
        <v>421</v>
      </c>
      <c r="K119" s="319" t="s">
        <v>530</v>
      </c>
      <c r="L119" s="319">
        <v>100</v>
      </c>
      <c r="M119" s="321" t="s">
        <v>33</v>
      </c>
    </row>
    <row r="120" spans="1:13" ht="30" customHeight="1">
      <c r="A120" s="339" t="s">
        <v>11</v>
      </c>
      <c r="B120" s="340">
        <v>10</v>
      </c>
      <c r="C120" s="323">
        <v>5</v>
      </c>
      <c r="D120" s="323">
        <v>5</v>
      </c>
      <c r="E120" s="340">
        <v>75.5</v>
      </c>
      <c r="F120" s="324">
        <f t="shared" ref="F120:F121" si="15">SUM(B120:E120)</f>
        <v>95.5</v>
      </c>
      <c r="G120" s="340" t="str">
        <f t="shared" ref="G120:G121" si="16">IF(F120&gt;=91,"A1",IF(F120&gt;=81,"A2",IF(F120&gt;=71,"B1",IF(F120&gt;=61,"B2",IF(F120&gt;=51,"C1",IF(F120&gt;=41,"C2",IF(F120&gt;=33,"D","E")))))))</f>
        <v>A1</v>
      </c>
      <c r="H120" s="320">
        <v>9.5</v>
      </c>
      <c r="I120" s="325">
        <v>5</v>
      </c>
      <c r="J120" s="325">
        <v>5</v>
      </c>
      <c r="K120" s="343">
        <v>77</v>
      </c>
      <c r="L120" s="326">
        <f t="shared" ref="L120" si="17">SUM(H120:K120)</f>
        <v>96.5</v>
      </c>
      <c r="M120" s="323" t="str">
        <f t="shared" ref="M120:M121" si="18">IF(L120&gt;=91,"A1",IF(L120&gt;=81,"A2",IF(L120&gt;=71,"B1",IF(L120&gt;=61,"B2",IF(L120&gt;=51,"C1",IF(L120&gt;=41,"C2",IF(L120&gt;=33,"D","E")))))))</f>
        <v>A1</v>
      </c>
    </row>
    <row r="121" spans="1:13" ht="30" customHeight="1">
      <c r="A121" s="339" t="s">
        <v>12</v>
      </c>
      <c r="B121" s="340">
        <v>9.25</v>
      </c>
      <c r="C121" s="340">
        <v>5</v>
      </c>
      <c r="D121" s="323">
        <v>5</v>
      </c>
      <c r="E121" s="323">
        <v>70.5</v>
      </c>
      <c r="F121" s="323">
        <f t="shared" si="15"/>
        <v>89.75</v>
      </c>
      <c r="G121" s="323" t="str">
        <f t="shared" si="16"/>
        <v>A2</v>
      </c>
      <c r="H121" s="323">
        <v>9</v>
      </c>
      <c r="I121" s="323">
        <v>5</v>
      </c>
      <c r="J121" s="323">
        <v>5</v>
      </c>
      <c r="K121" s="325">
        <v>75.5</v>
      </c>
      <c r="L121" s="326">
        <f t="shared" ref="L121" si="19">SUM(H121:K121)</f>
        <v>94.5</v>
      </c>
      <c r="M121" s="323" t="str">
        <f t="shared" si="18"/>
        <v>A1</v>
      </c>
    </row>
    <row r="122" spans="1:13" ht="30" customHeight="1">
      <c r="A122" s="339" t="s">
        <v>425</v>
      </c>
      <c r="B122" s="323">
        <v>8.5</v>
      </c>
      <c r="C122" s="323">
        <v>5</v>
      </c>
      <c r="D122" s="323">
        <v>5</v>
      </c>
      <c r="E122" s="323">
        <v>75</v>
      </c>
      <c r="F122" s="323">
        <f t="shared" ref="F122" si="20">SUM(B122:E122)</f>
        <v>93.5</v>
      </c>
      <c r="G122" s="323" t="str">
        <f t="shared" ref="G122" si="21">IF(F122&gt;=91,"A1",IF(F122&gt;=81,"A2",IF(F122&gt;=71,"B1",IF(F122&gt;=61,"B2",IF(F122&gt;=51,"C1",IF(F122&gt;=41,"C2",IF(F122&gt;=33,"D","E")))))))</f>
        <v>A1</v>
      </c>
      <c r="H122" s="323">
        <v>10</v>
      </c>
      <c r="I122" s="323">
        <v>5</v>
      </c>
      <c r="J122" s="323">
        <v>5</v>
      </c>
      <c r="K122" s="325">
        <v>77.5</v>
      </c>
      <c r="L122" s="326">
        <f t="shared" ref="L122" si="22">SUM(H122:K122)</f>
        <v>97.5</v>
      </c>
      <c r="M122" s="323" t="str">
        <f t="shared" ref="M122" si="23">IF(L122&gt;=91,"A1",IF(L122&gt;=81,"A2",IF(L122&gt;=71,"B1",IF(L122&gt;=61,"B2",IF(L122&gt;=51,"C1",IF(L122&gt;=41,"C2",IF(L122&gt;=33,"D","E")))))))</f>
        <v>A1</v>
      </c>
    </row>
    <row r="123" spans="1:13" ht="30" customHeight="1">
      <c r="A123" s="339" t="s">
        <v>23</v>
      </c>
      <c r="B123" s="323">
        <v>9.75</v>
      </c>
      <c r="C123" s="323">
        <v>5</v>
      </c>
      <c r="D123" s="323">
        <v>5</v>
      </c>
      <c r="E123" s="323">
        <v>75</v>
      </c>
      <c r="F123" s="323">
        <f t="shared" ref="F123" si="24">SUM(B123:E123)</f>
        <v>94.75</v>
      </c>
      <c r="G123" s="323" t="str">
        <f t="shared" ref="G123" si="25">IF(F123&gt;=91,"A1",IF(F123&gt;=81,"A2",IF(F123&gt;=71,"B1",IF(F123&gt;=61,"B2",IF(F123&gt;=51,"C1",IF(F123&gt;=41,"C2",IF(F123&gt;=33,"D","E")))))))</f>
        <v>A1</v>
      </c>
      <c r="H123" s="320">
        <v>8.5</v>
      </c>
      <c r="I123" s="323">
        <v>5</v>
      </c>
      <c r="J123" s="323">
        <v>5</v>
      </c>
      <c r="K123" s="325">
        <v>79</v>
      </c>
      <c r="L123" s="326">
        <f t="shared" ref="L123" si="26">SUM(H123:K123)</f>
        <v>97.5</v>
      </c>
      <c r="M123" s="326" t="str">
        <f t="shared" ref="M123" si="27">IF(L123&gt;=91,"A1",IF(L123&gt;=81,"A2",IF(L123&gt;=71,"B1",IF(L123&gt;=61,"B2",IF(L123&gt;=51,"C1",IF(L123&gt;=41,"C2",IF(L123&gt;=33,"D","E")))))))</f>
        <v>A1</v>
      </c>
    </row>
    <row r="124" spans="1:13" ht="30" customHeight="1">
      <c r="A124" s="339" t="s">
        <v>25</v>
      </c>
      <c r="B124" s="323">
        <v>9.5</v>
      </c>
      <c r="C124" s="323">
        <v>5</v>
      </c>
      <c r="D124" s="323">
        <v>5</v>
      </c>
      <c r="E124" s="323">
        <v>79</v>
      </c>
      <c r="F124" s="323">
        <f t="shared" ref="F124" si="28">SUM(B124:E124)</f>
        <v>98.5</v>
      </c>
      <c r="G124" s="323" t="str">
        <f t="shared" ref="G124" si="29">IF(F124&gt;=91,"A1",IF(F124&gt;=81,"A2",IF(F124&gt;=71,"B1",IF(F124&gt;=61,"B2",IF(F124&gt;=51,"C1",IF(F124&gt;=41,"C2",IF(F124&gt;=33,"D","E")))))))</f>
        <v>A1</v>
      </c>
      <c r="H124" s="323">
        <v>10</v>
      </c>
      <c r="I124" s="323">
        <v>5</v>
      </c>
      <c r="J124" s="323">
        <v>5</v>
      </c>
      <c r="K124" s="325">
        <v>78.5</v>
      </c>
      <c r="L124" s="326">
        <f t="shared" ref="L124" si="30">SUM(H124:K124)</f>
        <v>98.5</v>
      </c>
      <c r="M124" s="323" t="str">
        <f t="shared" ref="M124" si="31">IF(L124&gt;=91,"A1",IF(L124&gt;=81,"A2",IF(L124&gt;=71,"B1",IF(L124&gt;=61,"B2",IF(L124&gt;=51,"C1",IF(L124&gt;=41,"C2",IF(L124&gt;=33,"D","E")))))))</f>
        <v>A1</v>
      </c>
    </row>
    <row r="125" spans="1:13" ht="30" customHeight="1">
      <c r="A125" s="339" t="s">
        <v>426</v>
      </c>
      <c r="B125" s="323"/>
      <c r="C125" s="323"/>
      <c r="D125" s="323"/>
      <c r="E125" s="344">
        <v>49.5</v>
      </c>
      <c r="F125" s="323"/>
      <c r="G125" s="323"/>
      <c r="H125" s="323"/>
      <c r="I125" s="323"/>
      <c r="J125" s="323"/>
      <c r="K125" s="323">
        <v>48</v>
      </c>
      <c r="L125" s="323"/>
      <c r="M125" s="328"/>
    </row>
    <row r="126" spans="1:13" ht="30" customHeight="1">
      <c r="A126" s="339" t="s">
        <v>427</v>
      </c>
      <c r="B126" s="323"/>
      <c r="C126" s="323"/>
      <c r="D126" s="323"/>
      <c r="E126" s="341">
        <v>41</v>
      </c>
      <c r="F126" s="323"/>
      <c r="G126" s="323"/>
      <c r="H126" s="323"/>
      <c r="I126" s="323"/>
      <c r="J126" s="323"/>
      <c r="K126" s="323">
        <v>50</v>
      </c>
      <c r="L126" s="323"/>
      <c r="M126" s="328"/>
    </row>
    <row r="127" spans="1:13" ht="30" customHeight="1">
      <c r="A127" s="339" t="s">
        <v>669</v>
      </c>
      <c r="B127" s="323"/>
      <c r="C127" s="323"/>
      <c r="D127" s="323"/>
      <c r="E127" s="341">
        <v>48</v>
      </c>
      <c r="F127" s="323"/>
      <c r="G127" s="323"/>
      <c r="H127" s="323"/>
      <c r="I127" s="323"/>
      <c r="J127" s="323"/>
      <c r="K127" s="323">
        <v>47</v>
      </c>
      <c r="L127" s="323"/>
      <c r="M127" s="328"/>
    </row>
    <row r="128" spans="1:13" ht="30" customHeight="1">
      <c r="A128" s="339" t="s">
        <v>394</v>
      </c>
      <c r="B128" s="323"/>
      <c r="C128" s="323"/>
      <c r="D128" s="323"/>
      <c r="E128" s="341">
        <v>48.5</v>
      </c>
      <c r="F128" s="323"/>
      <c r="G128" s="323"/>
      <c r="H128" s="323"/>
      <c r="I128" s="323"/>
      <c r="J128" s="323"/>
      <c r="K128" s="323">
        <v>46.5</v>
      </c>
      <c r="L128" s="323"/>
      <c r="M128" s="328"/>
    </row>
    <row r="129" spans="1:13" ht="30" customHeight="1">
      <c r="A129" s="339"/>
      <c r="B129" s="323"/>
      <c r="C129" s="323"/>
      <c r="D129" s="323"/>
      <c r="E129" s="323"/>
      <c r="F129" s="323"/>
      <c r="G129" s="323"/>
      <c r="H129" s="323"/>
      <c r="I129" s="323"/>
      <c r="J129" s="323"/>
      <c r="K129" s="323"/>
      <c r="L129" s="323"/>
      <c r="M129" s="328"/>
    </row>
    <row r="130" spans="1:13" ht="60" customHeight="1">
      <c r="A130" s="339" t="s">
        <v>428</v>
      </c>
      <c r="B130" s="323"/>
      <c r="C130" s="330" t="s">
        <v>429</v>
      </c>
      <c r="D130" s="323">
        <f>(F120+F121+F122+F123+F124)</f>
        <v>472</v>
      </c>
      <c r="E130" s="323"/>
      <c r="F130" s="330" t="s">
        <v>430</v>
      </c>
      <c r="G130" s="323">
        <f>(D130/500)*100</f>
        <v>94.399999999999991</v>
      </c>
      <c r="H130" s="323"/>
      <c r="I130" s="323"/>
      <c r="J130" s="575" t="s">
        <v>431</v>
      </c>
      <c r="K130" s="575"/>
      <c r="L130" s="565" t="str">
        <f>IF(G130&gt;=91,"A1",IF(G130&gt;=81,"A2",IF(G130&gt;=71,"B1",IF(G130&gt;=61,"B2",IF(G130&gt;=51,"C1",IF(G130&gt;=41,"C2",IF(G130&gt;=33,"D","E")))))))</f>
        <v>A1</v>
      </c>
      <c r="M130" s="566" t="str">
        <f t="shared" ref="M130:M131" si="32">IF(K130&gt;=91,"A1",IF(K130&gt;=81,"A2",IF(K130&gt;=71,"B1",IF(K130&gt;=61,"B2",IF(K130&gt;=51,"C1",IF(K130&gt;=41,"C2",IF(K130&gt;=33,"D","E")))))))</f>
        <v>E</v>
      </c>
    </row>
    <row r="131" spans="1:13" ht="63.75" customHeight="1">
      <c r="A131" s="362" t="s">
        <v>432</v>
      </c>
      <c r="B131" s="323"/>
      <c r="C131" s="330" t="s">
        <v>433</v>
      </c>
      <c r="D131" s="323">
        <f>(L120+L121+L122+L123+L124)</f>
        <v>484.5</v>
      </c>
      <c r="E131" s="323"/>
      <c r="F131" s="330" t="s">
        <v>434</v>
      </c>
      <c r="G131" s="323">
        <f>D131/500*100</f>
        <v>96.899999999999991</v>
      </c>
      <c r="H131" s="323"/>
      <c r="I131" s="323"/>
      <c r="J131" s="575" t="s">
        <v>435</v>
      </c>
      <c r="K131" s="575"/>
      <c r="L131" s="565" t="str">
        <f>IF(G131&gt;=91,"A1",IF(G131&gt;=81,"A2",IF(G131&gt;=71,"B1",IF(G131&gt;=61,"B2",IF(G131&gt;=51,"C1",IF(G131&gt;=41,"C2",IF(G131&gt;=33,"D","E")))))))</f>
        <v>A1</v>
      </c>
      <c r="M131" s="566" t="str">
        <f t="shared" si="32"/>
        <v>E</v>
      </c>
    </row>
    <row r="132" spans="1:13" ht="65.25" customHeight="1">
      <c r="A132" s="571" t="s">
        <v>437</v>
      </c>
      <c r="B132" s="565"/>
      <c r="C132" s="565"/>
      <c r="D132" s="565">
        <f>SUM(D130:D131)/1000*100</f>
        <v>95.65</v>
      </c>
      <c r="E132" s="565"/>
      <c r="F132" s="565" t="s">
        <v>544</v>
      </c>
      <c r="G132" s="565"/>
      <c r="H132" s="565"/>
      <c r="I132" s="565"/>
      <c r="J132" s="565"/>
      <c r="K132" s="565"/>
      <c r="L132" s="565"/>
      <c r="M132" s="566"/>
    </row>
    <row r="133" spans="1:13" ht="30" customHeight="1">
      <c r="A133" s="571" t="s">
        <v>273</v>
      </c>
      <c r="B133" s="565"/>
      <c r="C133" s="565"/>
      <c r="D133" s="565"/>
      <c r="E133" s="565"/>
      <c r="F133" s="565"/>
      <c r="G133" s="565"/>
      <c r="H133" s="565"/>
      <c r="I133" s="565"/>
      <c r="J133" s="565"/>
      <c r="K133" s="565"/>
      <c r="L133" s="565"/>
      <c r="M133" s="566"/>
    </row>
    <row r="134" spans="1:13" ht="30" customHeight="1">
      <c r="A134" s="571" t="s">
        <v>274</v>
      </c>
      <c r="B134" s="565"/>
      <c r="C134" s="565"/>
      <c r="D134" s="565"/>
      <c r="E134" s="565"/>
      <c r="F134" s="565"/>
      <c r="G134" s="565"/>
      <c r="H134" s="565"/>
      <c r="I134" s="565"/>
      <c r="J134" s="565"/>
      <c r="K134" s="565"/>
      <c r="L134" s="565"/>
      <c r="M134" s="566"/>
    </row>
    <row r="135" spans="1:13" ht="30" customHeight="1">
      <c r="A135" s="571" t="s">
        <v>275</v>
      </c>
      <c r="B135" s="565"/>
      <c r="C135" s="565"/>
      <c r="D135" s="565"/>
      <c r="E135" s="565"/>
      <c r="F135" s="565" t="s">
        <v>276</v>
      </c>
      <c r="G135" s="565"/>
      <c r="H135" s="565"/>
      <c r="I135" s="565"/>
      <c r="J135" s="565"/>
      <c r="K135" s="565" t="s">
        <v>439</v>
      </c>
      <c r="L135" s="565"/>
      <c r="M135" s="566"/>
    </row>
    <row r="136" spans="1:13" ht="30" customHeight="1">
      <c r="A136" s="571" t="s">
        <v>277</v>
      </c>
      <c r="B136" s="565"/>
      <c r="C136" s="565"/>
      <c r="D136" s="565"/>
      <c r="E136" s="565"/>
      <c r="F136" s="565" t="s">
        <v>294</v>
      </c>
      <c r="G136" s="565"/>
      <c r="H136" s="565"/>
      <c r="I136" s="565"/>
      <c r="J136" s="565"/>
      <c r="K136" s="565" t="s">
        <v>294</v>
      </c>
      <c r="L136" s="565"/>
      <c r="M136" s="566"/>
    </row>
    <row r="137" spans="1:13" ht="30" customHeight="1">
      <c r="A137" s="571" t="s">
        <v>278</v>
      </c>
      <c r="B137" s="565"/>
      <c r="C137" s="565"/>
      <c r="D137" s="565"/>
      <c r="E137" s="565"/>
      <c r="F137" s="565"/>
      <c r="G137" s="565"/>
      <c r="H137" s="565"/>
      <c r="I137" s="565"/>
      <c r="J137" s="565"/>
      <c r="K137" s="565"/>
      <c r="L137" s="565"/>
      <c r="M137" s="566"/>
    </row>
    <row r="138" spans="1:13" ht="30" customHeight="1">
      <c r="A138" s="571" t="s">
        <v>275</v>
      </c>
      <c r="B138" s="565"/>
      <c r="C138" s="565"/>
      <c r="D138" s="565"/>
      <c r="E138" s="565"/>
      <c r="F138" s="565" t="s">
        <v>276</v>
      </c>
      <c r="G138" s="565"/>
      <c r="H138" s="565"/>
      <c r="I138" s="565"/>
      <c r="J138" s="565"/>
      <c r="K138" s="565" t="s">
        <v>439</v>
      </c>
      <c r="L138" s="565"/>
      <c r="M138" s="566"/>
    </row>
    <row r="139" spans="1:13" ht="30" customHeight="1">
      <c r="A139" s="571" t="s">
        <v>279</v>
      </c>
      <c r="B139" s="565"/>
      <c r="C139" s="565"/>
      <c r="D139" s="565"/>
      <c r="E139" s="565"/>
      <c r="F139" s="565" t="s">
        <v>294</v>
      </c>
      <c r="G139" s="565" t="s">
        <v>294</v>
      </c>
      <c r="H139" s="565" t="s">
        <v>294</v>
      </c>
      <c r="I139" s="565" t="s">
        <v>294</v>
      </c>
      <c r="J139" s="565" t="s">
        <v>294</v>
      </c>
      <c r="K139" s="565" t="s">
        <v>299</v>
      </c>
      <c r="L139" s="565"/>
      <c r="M139" s="566"/>
    </row>
    <row r="140" spans="1:13" ht="30" customHeight="1">
      <c r="A140" s="571" t="s">
        <v>280</v>
      </c>
      <c r="B140" s="565"/>
      <c r="C140" s="565"/>
      <c r="D140" s="565"/>
      <c r="E140" s="565"/>
      <c r="F140" s="565" t="s">
        <v>299</v>
      </c>
      <c r="G140" s="565" t="s">
        <v>299</v>
      </c>
      <c r="H140" s="565" t="s">
        <v>299</v>
      </c>
      <c r="I140" s="565" t="s">
        <v>299</v>
      </c>
      <c r="J140" s="565" t="s">
        <v>299</v>
      </c>
      <c r="K140" s="565" t="s">
        <v>294</v>
      </c>
      <c r="L140" s="565"/>
      <c r="M140" s="566"/>
    </row>
    <row r="141" spans="1:13" ht="30" customHeight="1">
      <c r="A141" s="574" t="s">
        <v>281</v>
      </c>
      <c r="B141" s="562"/>
      <c r="C141" s="562"/>
      <c r="D141" s="562"/>
      <c r="E141" s="563"/>
      <c r="F141" s="561" t="s">
        <v>294</v>
      </c>
      <c r="G141" s="562" t="s">
        <v>294</v>
      </c>
      <c r="H141" s="562" t="s">
        <v>294</v>
      </c>
      <c r="I141" s="562" t="s">
        <v>294</v>
      </c>
      <c r="J141" s="563" t="s">
        <v>294</v>
      </c>
      <c r="K141" s="561" t="s">
        <v>294</v>
      </c>
      <c r="L141" s="562"/>
      <c r="M141" s="564"/>
    </row>
    <row r="142" spans="1:13" ht="30" customHeight="1">
      <c r="A142" s="574" t="s">
        <v>282</v>
      </c>
      <c r="B142" s="562"/>
      <c r="C142" s="562"/>
      <c r="D142" s="562"/>
      <c r="E142" s="563"/>
      <c r="F142" s="561" t="s">
        <v>294</v>
      </c>
      <c r="G142" s="562" t="s">
        <v>294</v>
      </c>
      <c r="H142" s="562" t="s">
        <v>294</v>
      </c>
      <c r="I142" s="562" t="s">
        <v>294</v>
      </c>
      <c r="J142" s="563" t="s">
        <v>294</v>
      </c>
      <c r="K142" s="561" t="s">
        <v>294</v>
      </c>
      <c r="L142" s="562"/>
      <c r="M142" s="564"/>
    </row>
    <row r="143" spans="1:13" ht="30" customHeight="1">
      <c r="A143" s="571" t="s">
        <v>283</v>
      </c>
      <c r="B143" s="565"/>
      <c r="C143" s="565"/>
      <c r="D143" s="565"/>
      <c r="E143" s="565"/>
      <c r="F143" s="565"/>
      <c r="G143" s="565"/>
      <c r="H143" s="565"/>
      <c r="I143" s="565"/>
      <c r="J143" s="565"/>
      <c r="K143" s="565"/>
      <c r="L143" s="565"/>
      <c r="M143" s="566"/>
    </row>
    <row r="144" spans="1:13" ht="30" customHeight="1">
      <c r="A144" s="571" t="s">
        <v>275</v>
      </c>
      <c r="B144" s="565"/>
      <c r="C144" s="565"/>
      <c r="D144" s="565"/>
      <c r="E144" s="565"/>
      <c r="F144" s="565" t="s">
        <v>276</v>
      </c>
      <c r="G144" s="565"/>
      <c r="H144" s="565"/>
      <c r="I144" s="565"/>
      <c r="J144" s="565"/>
      <c r="K144" s="565" t="s">
        <v>439</v>
      </c>
      <c r="L144" s="565"/>
      <c r="M144" s="566"/>
    </row>
    <row r="145" spans="1:13" ht="30" customHeight="1">
      <c r="A145" s="571" t="s">
        <v>284</v>
      </c>
      <c r="B145" s="565"/>
      <c r="C145" s="565"/>
      <c r="D145" s="565"/>
      <c r="E145" s="565"/>
      <c r="F145" s="565"/>
      <c r="G145" s="565" t="s">
        <v>709</v>
      </c>
      <c r="H145" s="565"/>
      <c r="I145" s="565"/>
      <c r="J145" s="565"/>
      <c r="K145" s="565"/>
      <c r="L145" s="565"/>
      <c r="M145" s="566"/>
    </row>
    <row r="146" spans="1:13" ht="30" customHeight="1">
      <c r="A146" s="339" t="s">
        <v>440</v>
      </c>
      <c r="B146" s="565" t="s">
        <v>545</v>
      </c>
      <c r="C146" s="565"/>
      <c r="D146" s="565"/>
      <c r="E146" s="565"/>
      <c r="F146" s="565"/>
      <c r="G146" s="565"/>
      <c r="H146" s="565"/>
      <c r="I146" s="565"/>
      <c r="J146" s="565"/>
      <c r="K146" s="565"/>
      <c r="L146" s="565"/>
      <c r="M146" s="566"/>
    </row>
    <row r="147" spans="1:13" ht="30" customHeight="1">
      <c r="A147" s="339" t="s">
        <v>285</v>
      </c>
      <c r="B147" s="565" t="s">
        <v>649</v>
      </c>
      <c r="C147" s="565"/>
      <c r="D147" s="565"/>
      <c r="E147" s="565"/>
      <c r="F147" s="565"/>
      <c r="G147" s="565"/>
      <c r="H147" s="565"/>
      <c r="I147" s="565"/>
      <c r="J147" s="565"/>
      <c r="K147" s="565"/>
      <c r="L147" s="565"/>
      <c r="M147" s="566"/>
    </row>
    <row r="148" spans="1:13" ht="30" customHeight="1">
      <c r="A148" s="571" t="s">
        <v>441</v>
      </c>
      <c r="B148" s="565"/>
      <c r="C148" s="565"/>
      <c r="D148" s="565"/>
      <c r="E148" s="565"/>
      <c r="F148" s="565"/>
      <c r="G148" s="565"/>
      <c r="H148" s="565"/>
      <c r="I148" s="565"/>
      <c r="J148" s="565" t="s">
        <v>442</v>
      </c>
      <c r="K148" s="565"/>
      <c r="L148" s="565"/>
      <c r="M148" s="566"/>
    </row>
    <row r="149" spans="1:13" ht="30" customHeight="1">
      <c r="A149" s="571"/>
      <c r="B149" s="565"/>
      <c r="C149" s="565"/>
      <c r="D149" s="565"/>
      <c r="E149" s="565"/>
      <c r="F149" s="565"/>
      <c r="G149" s="565"/>
      <c r="H149" s="565"/>
      <c r="I149" s="565"/>
      <c r="J149" s="565"/>
      <c r="K149" s="565"/>
      <c r="L149" s="565"/>
      <c r="M149" s="566"/>
    </row>
    <row r="150" spans="1:13" ht="30" customHeight="1">
      <c r="A150" s="571"/>
      <c r="B150" s="565"/>
      <c r="C150" s="565"/>
      <c r="D150" s="565"/>
      <c r="E150" s="565"/>
      <c r="F150" s="565"/>
      <c r="G150" s="565"/>
      <c r="H150" s="565"/>
      <c r="I150" s="565"/>
      <c r="J150" s="565"/>
      <c r="K150" s="565"/>
      <c r="L150" s="565"/>
      <c r="M150" s="566"/>
    </row>
    <row r="151" spans="1:13" ht="30" customHeight="1">
      <c r="A151" s="571"/>
      <c r="B151" s="565"/>
      <c r="C151" s="565"/>
      <c r="D151" s="565"/>
      <c r="E151" s="565"/>
      <c r="F151" s="565"/>
      <c r="G151" s="565"/>
      <c r="H151" s="565"/>
      <c r="I151" s="565"/>
      <c r="J151" s="565"/>
      <c r="K151" s="565"/>
      <c r="L151" s="565"/>
      <c r="M151" s="566"/>
    </row>
    <row r="152" spans="1:13" ht="30" customHeight="1">
      <c r="A152" s="571" t="s">
        <v>286</v>
      </c>
      <c r="B152" s="565"/>
      <c r="C152" s="565"/>
      <c r="D152" s="565"/>
      <c r="E152" s="565"/>
      <c r="F152" s="565"/>
      <c r="G152" s="565"/>
      <c r="H152" s="561" t="s">
        <v>287</v>
      </c>
      <c r="I152" s="562"/>
      <c r="J152" s="562"/>
      <c r="K152" s="562"/>
      <c r="L152" s="562"/>
      <c r="M152" s="564"/>
    </row>
    <row r="153" spans="1:13" ht="30" customHeight="1">
      <c r="A153" s="339" t="s">
        <v>288</v>
      </c>
      <c r="B153" s="565" t="s">
        <v>20</v>
      </c>
      <c r="C153" s="565"/>
      <c r="D153" s="332" t="s">
        <v>288</v>
      </c>
      <c r="E153" s="323"/>
      <c r="F153" s="565" t="s">
        <v>20</v>
      </c>
      <c r="G153" s="565"/>
      <c r="H153" s="333"/>
      <c r="I153" s="333"/>
      <c r="J153" s="334" t="s">
        <v>289</v>
      </c>
      <c r="K153" s="333"/>
      <c r="L153" s="333" t="s">
        <v>20</v>
      </c>
      <c r="M153" s="335"/>
    </row>
    <row r="154" spans="1:13" ht="30" customHeight="1">
      <c r="A154" s="339" t="s">
        <v>290</v>
      </c>
      <c r="B154" s="565" t="s">
        <v>291</v>
      </c>
      <c r="C154" s="565"/>
      <c r="D154" s="565" t="s">
        <v>292</v>
      </c>
      <c r="E154" s="565"/>
      <c r="F154" s="565" t="s">
        <v>293</v>
      </c>
      <c r="G154" s="565"/>
      <c r="H154" s="333"/>
      <c r="I154" s="333"/>
      <c r="J154" s="561">
        <v>3</v>
      </c>
      <c r="K154" s="563"/>
      <c r="L154" s="323" t="s">
        <v>294</v>
      </c>
      <c r="M154" s="335"/>
    </row>
    <row r="155" spans="1:13" ht="30" customHeight="1">
      <c r="A155" s="339" t="s">
        <v>295</v>
      </c>
      <c r="B155" s="565" t="s">
        <v>296</v>
      </c>
      <c r="C155" s="565"/>
      <c r="D155" s="565" t="s">
        <v>297</v>
      </c>
      <c r="E155" s="565"/>
      <c r="F155" s="565" t="s">
        <v>298</v>
      </c>
      <c r="G155" s="565"/>
      <c r="H155" s="333"/>
      <c r="I155" s="333"/>
      <c r="J155" s="561">
        <v>2</v>
      </c>
      <c r="K155" s="563"/>
      <c r="L155" s="323" t="s">
        <v>299</v>
      </c>
      <c r="M155" s="335"/>
    </row>
    <row r="156" spans="1:13" ht="30" customHeight="1">
      <c r="A156" s="339" t="s">
        <v>300</v>
      </c>
      <c r="B156" s="565" t="s">
        <v>301</v>
      </c>
      <c r="C156" s="565"/>
      <c r="D156" s="565" t="s">
        <v>302</v>
      </c>
      <c r="E156" s="565"/>
      <c r="F156" s="565" t="s">
        <v>303</v>
      </c>
      <c r="G156" s="565"/>
      <c r="H156" s="333"/>
      <c r="I156" s="333"/>
      <c r="J156" s="561">
        <v>1</v>
      </c>
      <c r="K156" s="563"/>
      <c r="L156" s="323" t="s">
        <v>304</v>
      </c>
      <c r="M156" s="335"/>
    </row>
    <row r="157" spans="1:13" ht="30" customHeight="1" thickBot="1">
      <c r="A157" s="363" t="s">
        <v>305</v>
      </c>
      <c r="B157" s="583" t="s">
        <v>306</v>
      </c>
      <c r="C157" s="583"/>
      <c r="D157" s="584" t="s">
        <v>307</v>
      </c>
      <c r="E157" s="584"/>
      <c r="F157" s="584" t="s">
        <v>308</v>
      </c>
      <c r="G157" s="584"/>
      <c r="H157" s="336"/>
      <c r="I157" s="336"/>
      <c r="J157" s="336"/>
      <c r="K157" s="336"/>
      <c r="L157" s="336"/>
      <c r="M157" s="337"/>
    </row>
    <row r="159" spans="1:13" ht="30" customHeight="1" thickBot="1"/>
    <row r="160" spans="1:13" ht="30" customHeight="1">
      <c r="A160" s="360"/>
      <c r="B160" s="567" t="s">
        <v>395</v>
      </c>
      <c r="C160" s="567"/>
      <c r="D160" s="567"/>
      <c r="E160" s="567"/>
      <c r="F160" s="567"/>
      <c r="G160" s="567"/>
      <c r="H160" s="567"/>
      <c r="I160" s="568"/>
      <c r="J160" s="569" t="s">
        <v>396</v>
      </c>
      <c r="K160" s="567"/>
      <c r="L160" s="567"/>
      <c r="M160" s="570"/>
    </row>
    <row r="161" spans="1:13" ht="30" customHeight="1">
      <c r="A161" s="571" t="s">
        <v>397</v>
      </c>
      <c r="B161" s="565"/>
      <c r="C161" s="565"/>
      <c r="D161" s="565"/>
      <c r="E161" s="565"/>
      <c r="F161" s="565"/>
      <c r="G161" s="565"/>
      <c r="H161" s="565"/>
      <c r="I161" s="565"/>
      <c r="J161" s="565"/>
      <c r="K161" s="565"/>
      <c r="L161" s="565"/>
      <c r="M161" s="566"/>
    </row>
    <row r="162" spans="1:13" ht="30" customHeight="1">
      <c r="A162" s="361"/>
      <c r="B162" s="572" t="s">
        <v>398</v>
      </c>
      <c r="C162" s="572"/>
      <c r="D162" s="572"/>
      <c r="E162" s="573"/>
      <c r="F162" s="314" t="s">
        <v>399</v>
      </c>
      <c r="G162" s="314"/>
      <c r="H162" s="561" t="s">
        <v>400</v>
      </c>
      <c r="I162" s="562"/>
      <c r="J162" s="563"/>
      <c r="K162" s="315" t="s">
        <v>401</v>
      </c>
      <c r="L162" s="316"/>
      <c r="M162" s="317"/>
    </row>
    <row r="163" spans="1:13" ht="30" customHeight="1">
      <c r="A163" s="574" t="s">
        <v>402</v>
      </c>
      <c r="B163" s="562"/>
      <c r="C163" s="562"/>
      <c r="D163" s="562"/>
      <c r="E163" s="562"/>
      <c r="F163" s="562"/>
      <c r="G163" s="562"/>
      <c r="H163" s="562"/>
      <c r="I163" s="562"/>
      <c r="J163" s="562"/>
      <c r="K163" s="562"/>
      <c r="L163" s="562"/>
      <c r="M163" s="564"/>
    </row>
    <row r="164" spans="1:13" ht="30" customHeight="1">
      <c r="A164" s="574" t="s">
        <v>524</v>
      </c>
      <c r="B164" s="562"/>
      <c r="C164" s="562"/>
      <c r="D164" s="562"/>
      <c r="E164" s="562"/>
      <c r="F164" s="562"/>
      <c r="G164" s="562"/>
      <c r="H164" s="562"/>
      <c r="I164" s="562"/>
      <c r="J164" s="562"/>
      <c r="K164" s="562"/>
      <c r="L164" s="562"/>
      <c r="M164" s="564"/>
    </row>
    <row r="165" spans="1:13" ht="30" customHeight="1">
      <c r="A165" s="580" t="s">
        <v>404</v>
      </c>
      <c r="B165" s="581"/>
      <c r="C165" s="561" t="s">
        <v>74</v>
      </c>
      <c r="D165" s="562"/>
      <c r="E165" s="562"/>
      <c r="F165" s="562"/>
      <c r="G165" s="563"/>
      <c r="H165" s="585" t="s">
        <v>406</v>
      </c>
      <c r="I165" s="579"/>
      <c r="J165" s="561">
        <f>J112+1</f>
        <v>5</v>
      </c>
      <c r="K165" s="562"/>
      <c r="L165" s="562"/>
      <c r="M165" s="564"/>
    </row>
    <row r="166" spans="1:13" ht="30" customHeight="1">
      <c r="A166" s="580" t="s">
        <v>407</v>
      </c>
      <c r="B166" s="581"/>
      <c r="C166" s="561" t="s">
        <v>68</v>
      </c>
      <c r="D166" s="562"/>
      <c r="E166" s="562"/>
      <c r="F166" s="562"/>
      <c r="G166" s="563"/>
      <c r="H166" s="585" t="s">
        <v>409</v>
      </c>
      <c r="I166" s="579"/>
      <c r="J166" s="565">
        <v>981</v>
      </c>
      <c r="K166" s="565"/>
      <c r="L166" s="565"/>
      <c r="M166" s="566"/>
    </row>
    <row r="167" spans="1:13" ht="30" customHeight="1">
      <c r="A167" s="580" t="s">
        <v>410</v>
      </c>
      <c r="B167" s="581"/>
      <c r="C167" s="578">
        <v>40851</v>
      </c>
      <c r="D167" s="562"/>
      <c r="E167" s="562"/>
      <c r="F167" s="562"/>
      <c r="G167" s="563"/>
      <c r="H167" s="585" t="s">
        <v>411</v>
      </c>
      <c r="I167" s="579"/>
      <c r="J167" s="565">
        <v>9419366702</v>
      </c>
      <c r="K167" s="565"/>
      <c r="L167" s="565"/>
      <c r="M167" s="566"/>
    </row>
    <row r="168" spans="1:13" ht="30" customHeight="1">
      <c r="A168" s="580" t="s">
        <v>412</v>
      </c>
      <c r="B168" s="581"/>
      <c r="C168" s="561" t="s">
        <v>327</v>
      </c>
      <c r="D168" s="562"/>
      <c r="E168" s="562"/>
      <c r="F168" s="562"/>
      <c r="G168" s="563"/>
      <c r="H168" s="556" t="s">
        <v>18</v>
      </c>
      <c r="I168" s="579"/>
      <c r="J168" s="565" t="s">
        <v>326</v>
      </c>
      <c r="K168" s="565"/>
      <c r="L168" s="565"/>
      <c r="M168" s="566"/>
    </row>
    <row r="169" spans="1:13" ht="30" customHeight="1">
      <c r="A169" s="580" t="s">
        <v>528</v>
      </c>
      <c r="B169" s="581"/>
      <c r="C169" s="561" t="s">
        <v>546</v>
      </c>
      <c r="D169" s="562"/>
      <c r="E169" s="562"/>
      <c r="F169" s="562"/>
      <c r="G169" s="562"/>
      <c r="H169" s="562"/>
      <c r="I169" s="562"/>
      <c r="J169" s="562"/>
      <c r="K169" s="562"/>
      <c r="L169" s="562"/>
      <c r="M169" s="564"/>
    </row>
    <row r="170" spans="1:13" ht="30" customHeight="1">
      <c r="A170" s="571" t="s">
        <v>415</v>
      </c>
      <c r="B170" s="565"/>
      <c r="C170" s="565"/>
      <c r="D170" s="565"/>
      <c r="E170" s="565"/>
      <c r="F170" s="565"/>
      <c r="G170" s="565"/>
      <c r="H170" s="565"/>
      <c r="I170" s="565"/>
      <c r="J170" s="565"/>
      <c r="K170" s="565"/>
      <c r="L170" s="565"/>
      <c r="M170" s="566"/>
    </row>
    <row r="171" spans="1:13" ht="30" customHeight="1">
      <c r="A171" s="577" t="s">
        <v>416</v>
      </c>
      <c r="B171" s="565" t="s">
        <v>417</v>
      </c>
      <c r="C171" s="565"/>
      <c r="D171" s="565"/>
      <c r="E171" s="565"/>
      <c r="F171" s="565"/>
      <c r="G171" s="565"/>
      <c r="H171" s="565" t="s">
        <v>418</v>
      </c>
      <c r="I171" s="565"/>
      <c r="J171" s="565"/>
      <c r="K171" s="565"/>
      <c r="L171" s="565"/>
      <c r="M171" s="566"/>
    </row>
    <row r="172" spans="1:13" ht="54" customHeight="1">
      <c r="A172" s="577"/>
      <c r="B172" s="319" t="s">
        <v>419</v>
      </c>
      <c r="C172" s="319" t="s">
        <v>420</v>
      </c>
      <c r="D172" s="319" t="s">
        <v>421</v>
      </c>
      <c r="E172" s="319" t="s">
        <v>422</v>
      </c>
      <c r="F172" s="319">
        <v>100</v>
      </c>
      <c r="G172" s="320" t="s">
        <v>33</v>
      </c>
      <c r="H172" s="319" t="s">
        <v>423</v>
      </c>
      <c r="I172" s="319" t="s">
        <v>420</v>
      </c>
      <c r="J172" s="319" t="s">
        <v>421</v>
      </c>
      <c r="K172" s="319" t="s">
        <v>530</v>
      </c>
      <c r="L172" s="319">
        <v>100</v>
      </c>
      <c r="M172" s="321" t="s">
        <v>33</v>
      </c>
    </row>
    <row r="173" spans="1:13" ht="30" customHeight="1">
      <c r="A173" s="339" t="s">
        <v>11</v>
      </c>
      <c r="B173" s="340">
        <v>8.75</v>
      </c>
      <c r="C173" s="323">
        <v>5</v>
      </c>
      <c r="D173" s="323">
        <v>4</v>
      </c>
      <c r="E173" s="340">
        <v>72.5</v>
      </c>
      <c r="F173" s="324">
        <f t="shared" ref="F173:F177" si="33">SUM(B173:E173)</f>
        <v>90.25</v>
      </c>
      <c r="G173" s="340" t="str">
        <f t="shared" ref="G173:G177" si="34">IF(F173&gt;=91,"A1",IF(F173&gt;=81,"A2",IF(F173&gt;=71,"B1",IF(F173&gt;=61,"B2",IF(F173&gt;=51,"C1",IF(F173&gt;=41,"C2",IF(F173&gt;=33,"D","E")))))))</f>
        <v>A2</v>
      </c>
      <c r="H173" s="320">
        <v>9.5</v>
      </c>
      <c r="I173" s="325">
        <v>5</v>
      </c>
      <c r="J173" s="325">
        <v>5</v>
      </c>
      <c r="K173" s="343">
        <v>70</v>
      </c>
      <c r="L173" s="326">
        <f t="shared" ref="L173" si="35">SUM(H173:K173)</f>
        <v>89.5</v>
      </c>
      <c r="M173" s="323" t="str">
        <f t="shared" ref="M173:M177" si="36">IF(L173&gt;=91,"A1",IF(L173&gt;=81,"A2",IF(L173&gt;=71,"B1",IF(L173&gt;=61,"B2",IF(L173&gt;=51,"C1",IF(L173&gt;=41,"C2",IF(L173&gt;=33,"D","E")))))))</f>
        <v>A2</v>
      </c>
    </row>
    <row r="174" spans="1:13" ht="30" customHeight="1">
      <c r="A174" s="339" t="s">
        <v>12</v>
      </c>
      <c r="B174" s="340">
        <v>5.5</v>
      </c>
      <c r="C174" s="340">
        <v>4</v>
      </c>
      <c r="D174" s="323">
        <v>4</v>
      </c>
      <c r="E174" s="323">
        <v>61</v>
      </c>
      <c r="F174" s="323">
        <f t="shared" si="33"/>
        <v>74.5</v>
      </c>
      <c r="G174" s="323" t="str">
        <f t="shared" si="34"/>
        <v>B1</v>
      </c>
      <c r="H174" s="323">
        <v>6.75</v>
      </c>
      <c r="I174" s="323">
        <v>5</v>
      </c>
      <c r="J174" s="323">
        <v>4</v>
      </c>
      <c r="K174" s="325">
        <v>55.5</v>
      </c>
      <c r="L174" s="326">
        <f t="shared" ref="L174:L177" si="37">SUM(H174:K174)</f>
        <v>71.25</v>
      </c>
      <c r="M174" s="323" t="str">
        <f t="shared" si="36"/>
        <v>B1</v>
      </c>
    </row>
    <row r="175" spans="1:13" ht="30" customHeight="1">
      <c r="A175" s="339" t="s">
        <v>425</v>
      </c>
      <c r="B175" s="323">
        <v>4.5</v>
      </c>
      <c r="C175" s="323">
        <v>4</v>
      </c>
      <c r="D175" s="323">
        <v>5</v>
      </c>
      <c r="E175" s="323">
        <v>49.5</v>
      </c>
      <c r="F175" s="323">
        <f t="shared" si="33"/>
        <v>63</v>
      </c>
      <c r="G175" s="323" t="str">
        <f t="shared" si="34"/>
        <v>B2</v>
      </c>
      <c r="H175" s="323">
        <v>5.25</v>
      </c>
      <c r="I175" s="323">
        <v>5</v>
      </c>
      <c r="J175" s="323">
        <v>4</v>
      </c>
      <c r="K175" s="325">
        <v>48.5</v>
      </c>
      <c r="L175" s="326">
        <f t="shared" si="37"/>
        <v>62.75</v>
      </c>
      <c r="M175" s="323" t="str">
        <f t="shared" si="36"/>
        <v>B2</v>
      </c>
    </row>
    <row r="176" spans="1:13" ht="30" customHeight="1">
      <c r="A176" s="339" t="s">
        <v>23</v>
      </c>
      <c r="B176" s="323">
        <v>6.25</v>
      </c>
      <c r="C176" s="323">
        <v>4</v>
      </c>
      <c r="D176" s="323">
        <v>4</v>
      </c>
      <c r="E176" s="323">
        <v>43.5</v>
      </c>
      <c r="F176" s="323">
        <f t="shared" si="33"/>
        <v>57.75</v>
      </c>
      <c r="G176" s="323" t="str">
        <f t="shared" si="34"/>
        <v>C1</v>
      </c>
      <c r="H176" s="320">
        <v>6.875</v>
      </c>
      <c r="I176" s="323">
        <v>4</v>
      </c>
      <c r="J176" s="323">
        <v>4</v>
      </c>
      <c r="K176" s="325">
        <v>61</v>
      </c>
      <c r="L176" s="326">
        <f t="shared" si="37"/>
        <v>75.875</v>
      </c>
      <c r="M176" s="326" t="str">
        <f t="shared" si="36"/>
        <v>B1</v>
      </c>
    </row>
    <row r="177" spans="1:13" ht="30" customHeight="1">
      <c r="A177" s="339" t="s">
        <v>25</v>
      </c>
      <c r="B177" s="323">
        <v>8</v>
      </c>
      <c r="C177" s="323">
        <v>4</v>
      </c>
      <c r="D177" s="323">
        <v>5</v>
      </c>
      <c r="E177" s="323">
        <v>51</v>
      </c>
      <c r="F177" s="323">
        <f t="shared" si="33"/>
        <v>68</v>
      </c>
      <c r="G177" s="323" t="str">
        <f t="shared" si="34"/>
        <v>B2</v>
      </c>
      <c r="H177" s="323">
        <v>8.75</v>
      </c>
      <c r="I177" s="323">
        <v>5</v>
      </c>
      <c r="J177" s="323">
        <v>5</v>
      </c>
      <c r="K177" s="325">
        <v>61.5</v>
      </c>
      <c r="L177" s="326">
        <f t="shared" si="37"/>
        <v>80.25</v>
      </c>
      <c r="M177" s="323" t="str">
        <f t="shared" si="36"/>
        <v>B1</v>
      </c>
    </row>
    <row r="178" spans="1:13" ht="30" customHeight="1">
      <c r="A178" s="339" t="s">
        <v>426</v>
      </c>
      <c r="B178" s="323"/>
      <c r="C178" s="323"/>
      <c r="D178" s="323"/>
      <c r="E178" s="323">
        <v>35</v>
      </c>
      <c r="F178" s="323"/>
      <c r="G178" s="323"/>
      <c r="H178" s="323"/>
      <c r="I178" s="323"/>
      <c r="J178" s="323"/>
      <c r="K178" s="322">
        <v>42.5</v>
      </c>
      <c r="L178" s="323"/>
      <c r="M178" s="328"/>
    </row>
    <row r="179" spans="1:13" ht="30" customHeight="1">
      <c r="A179" s="339" t="s">
        <v>427</v>
      </c>
      <c r="B179" s="323"/>
      <c r="C179" s="323"/>
      <c r="D179" s="323"/>
      <c r="E179" s="323">
        <v>26.5</v>
      </c>
      <c r="F179" s="323"/>
      <c r="G179" s="323"/>
      <c r="H179" s="323"/>
      <c r="I179" s="323"/>
      <c r="J179" s="323"/>
      <c r="K179" s="323">
        <v>47</v>
      </c>
      <c r="L179" s="323"/>
      <c r="M179" s="328"/>
    </row>
    <row r="180" spans="1:13" ht="30" customHeight="1">
      <c r="A180" s="339" t="s">
        <v>669</v>
      </c>
      <c r="B180" s="323"/>
      <c r="C180" s="323"/>
      <c r="D180" s="323"/>
      <c r="E180" s="323">
        <v>44.5</v>
      </c>
      <c r="F180" s="323"/>
      <c r="G180" s="323"/>
      <c r="H180" s="323"/>
      <c r="I180" s="323"/>
      <c r="J180" s="323"/>
      <c r="K180" s="323">
        <v>45</v>
      </c>
      <c r="L180" s="323"/>
      <c r="M180" s="328"/>
    </row>
    <row r="181" spans="1:13" ht="30" customHeight="1">
      <c r="A181" s="339" t="s">
        <v>394</v>
      </c>
      <c r="B181" s="323"/>
      <c r="C181" s="323"/>
      <c r="D181" s="323"/>
      <c r="E181" s="323" t="s">
        <v>352</v>
      </c>
      <c r="F181" s="323"/>
      <c r="G181" s="323"/>
      <c r="H181" s="323"/>
      <c r="I181" s="323"/>
      <c r="J181" s="323"/>
      <c r="K181" s="323">
        <v>21</v>
      </c>
      <c r="L181" s="323"/>
      <c r="M181" s="328"/>
    </row>
    <row r="182" spans="1:13" ht="30" customHeight="1">
      <c r="A182" s="339" t="s">
        <v>669</v>
      </c>
      <c r="B182" s="323"/>
      <c r="C182" s="323"/>
      <c r="D182" s="323"/>
      <c r="E182" s="323"/>
      <c r="F182" s="323"/>
      <c r="G182" s="323"/>
      <c r="H182" s="323"/>
      <c r="I182" s="323"/>
      <c r="J182" s="323"/>
      <c r="K182" s="323"/>
      <c r="L182" s="323"/>
      <c r="M182" s="328"/>
    </row>
    <row r="183" spans="1:13" ht="67.5" customHeight="1">
      <c r="A183" s="339" t="s">
        <v>428</v>
      </c>
      <c r="B183" s="323"/>
      <c r="C183" s="330" t="s">
        <v>429</v>
      </c>
      <c r="D183" s="323">
        <f>(F173+F174+F175+F176+F177)</f>
        <v>353.5</v>
      </c>
      <c r="E183" s="323"/>
      <c r="F183" s="330" t="s">
        <v>430</v>
      </c>
      <c r="G183" s="323">
        <f>(D183/500)*100</f>
        <v>70.7</v>
      </c>
      <c r="H183" s="323"/>
      <c r="I183" s="323"/>
      <c r="J183" s="575" t="s">
        <v>431</v>
      </c>
      <c r="K183" s="575"/>
      <c r="L183" s="565" t="str">
        <f>IF(G183&gt;=91,"A1",IF(G183&gt;=81,"A2",IF(G183&gt;=71,"B1",IF(G183&gt;=61,"B2",IF(G183&gt;=51,"C1",IF(G183&gt;=41,"C2",IF(G183&gt;=33,"D","E")))))))</f>
        <v>B2</v>
      </c>
      <c r="M183" s="566" t="str">
        <f t="shared" ref="M183:M184" si="38">IF(K183&gt;=91,"A1",IF(K183&gt;=81,"A2",IF(K183&gt;=71,"B1",IF(K183&gt;=61,"B2",IF(K183&gt;=51,"C1",IF(K183&gt;=41,"C2",IF(K183&gt;=33,"D","E")))))))</f>
        <v>E</v>
      </c>
    </row>
    <row r="184" spans="1:13" ht="66" customHeight="1">
      <c r="A184" s="362" t="s">
        <v>432</v>
      </c>
      <c r="B184" s="323"/>
      <c r="C184" s="330" t="s">
        <v>433</v>
      </c>
      <c r="D184" s="323">
        <f>(L173+L174+L175+L176+L177)</f>
        <v>379.625</v>
      </c>
      <c r="E184" s="323"/>
      <c r="F184" s="330" t="s">
        <v>434</v>
      </c>
      <c r="G184" s="323">
        <f>D184/500*100</f>
        <v>75.924999999999997</v>
      </c>
      <c r="H184" s="323"/>
      <c r="I184" s="323"/>
      <c r="J184" s="575" t="s">
        <v>435</v>
      </c>
      <c r="K184" s="575"/>
      <c r="L184" s="565" t="str">
        <f>IF(G184&gt;=91,"A1",IF(G184&gt;=81,"A2",IF(G184&gt;=71,"B1",IF(G184&gt;=61,"B2",IF(G184&gt;=51,"C1",IF(G184&gt;=41,"C2",IF(G184&gt;=33,"D","E")))))))</f>
        <v>B1</v>
      </c>
      <c r="M184" s="566" t="str">
        <f t="shared" si="38"/>
        <v>E</v>
      </c>
    </row>
    <row r="185" spans="1:13" ht="61.5" customHeight="1">
      <c r="A185" s="571" t="s">
        <v>437</v>
      </c>
      <c r="B185" s="565"/>
      <c r="C185" s="565"/>
      <c r="D185" s="576">
        <f>SUM(D183:D184)/1000*100</f>
        <v>73.3125</v>
      </c>
      <c r="E185" s="576"/>
      <c r="F185" s="565" t="s">
        <v>547</v>
      </c>
      <c r="G185" s="565"/>
      <c r="H185" s="565"/>
      <c r="I185" s="565"/>
      <c r="J185" s="565"/>
      <c r="K185" s="565"/>
      <c r="L185" s="565"/>
      <c r="M185" s="566"/>
    </row>
    <row r="186" spans="1:13" ht="30" customHeight="1">
      <c r="A186" s="571" t="s">
        <v>273</v>
      </c>
      <c r="B186" s="565"/>
      <c r="C186" s="565"/>
      <c r="D186" s="565"/>
      <c r="E186" s="565"/>
      <c r="F186" s="565"/>
      <c r="G186" s="565"/>
      <c r="H186" s="565"/>
      <c r="I186" s="565"/>
      <c r="J186" s="565"/>
      <c r="K186" s="565"/>
      <c r="L186" s="565"/>
      <c r="M186" s="566"/>
    </row>
    <row r="187" spans="1:13" ht="30" customHeight="1">
      <c r="A187" s="571" t="s">
        <v>274</v>
      </c>
      <c r="B187" s="565"/>
      <c r="C187" s="565"/>
      <c r="D187" s="565"/>
      <c r="E187" s="565"/>
      <c r="F187" s="565"/>
      <c r="G187" s="565"/>
      <c r="H187" s="565"/>
      <c r="I187" s="565"/>
      <c r="J187" s="565"/>
      <c r="K187" s="565"/>
      <c r="L187" s="565"/>
      <c r="M187" s="566"/>
    </row>
    <row r="188" spans="1:13" ht="30" customHeight="1">
      <c r="A188" s="571" t="s">
        <v>275</v>
      </c>
      <c r="B188" s="565"/>
      <c r="C188" s="565"/>
      <c r="D188" s="565"/>
      <c r="E188" s="565"/>
      <c r="F188" s="565" t="s">
        <v>276</v>
      </c>
      <c r="G188" s="565"/>
      <c r="H188" s="565"/>
      <c r="I188" s="565"/>
      <c r="J188" s="565"/>
      <c r="K188" s="565" t="s">
        <v>439</v>
      </c>
      <c r="L188" s="565"/>
      <c r="M188" s="566"/>
    </row>
    <row r="189" spans="1:13" ht="30" customHeight="1">
      <c r="A189" s="571" t="s">
        <v>277</v>
      </c>
      <c r="B189" s="565"/>
      <c r="C189" s="565"/>
      <c r="D189" s="565"/>
      <c r="E189" s="565"/>
      <c r="F189" s="565" t="s">
        <v>299</v>
      </c>
      <c r="G189" s="565"/>
      <c r="H189" s="565"/>
      <c r="I189" s="565"/>
      <c r="J189" s="565"/>
      <c r="K189" s="565" t="s">
        <v>294</v>
      </c>
      <c r="L189" s="565"/>
      <c r="M189" s="566"/>
    </row>
    <row r="190" spans="1:13" ht="30" customHeight="1">
      <c r="A190" s="571" t="s">
        <v>278</v>
      </c>
      <c r="B190" s="565"/>
      <c r="C190" s="565"/>
      <c r="D190" s="565"/>
      <c r="E190" s="565"/>
      <c r="F190" s="565"/>
      <c r="G190" s="565"/>
      <c r="H190" s="565"/>
      <c r="I190" s="565"/>
      <c r="J190" s="565"/>
      <c r="K190" s="565"/>
      <c r="L190" s="565"/>
      <c r="M190" s="566"/>
    </row>
    <row r="191" spans="1:13" ht="30" customHeight="1">
      <c r="A191" s="571" t="s">
        <v>275</v>
      </c>
      <c r="B191" s="565"/>
      <c r="C191" s="565"/>
      <c r="D191" s="565"/>
      <c r="E191" s="565"/>
      <c r="F191" s="565" t="s">
        <v>276</v>
      </c>
      <c r="G191" s="565"/>
      <c r="H191" s="565"/>
      <c r="I191" s="565"/>
      <c r="J191" s="565"/>
      <c r="K191" s="565" t="s">
        <v>439</v>
      </c>
      <c r="L191" s="565"/>
      <c r="M191" s="566"/>
    </row>
    <row r="192" spans="1:13" ht="30" customHeight="1">
      <c r="A192" s="571" t="s">
        <v>279</v>
      </c>
      <c r="B192" s="565"/>
      <c r="C192" s="565"/>
      <c r="D192" s="565"/>
      <c r="E192" s="565"/>
      <c r="F192" s="565" t="s">
        <v>299</v>
      </c>
      <c r="G192" s="565"/>
      <c r="H192" s="565"/>
      <c r="I192" s="565"/>
      <c r="J192" s="565"/>
      <c r="K192" s="565" t="s">
        <v>299</v>
      </c>
      <c r="L192" s="565"/>
      <c r="M192" s="566"/>
    </row>
    <row r="193" spans="1:13" ht="30" customHeight="1">
      <c r="A193" s="571" t="s">
        <v>280</v>
      </c>
      <c r="B193" s="565"/>
      <c r="C193" s="565"/>
      <c r="D193" s="565"/>
      <c r="E193" s="565"/>
      <c r="F193" s="565" t="s">
        <v>299</v>
      </c>
      <c r="G193" s="565"/>
      <c r="H193" s="565"/>
      <c r="I193" s="565"/>
      <c r="J193" s="565"/>
      <c r="K193" s="565" t="s">
        <v>294</v>
      </c>
      <c r="L193" s="565"/>
      <c r="M193" s="566"/>
    </row>
    <row r="194" spans="1:13" ht="30" customHeight="1">
      <c r="A194" s="574" t="s">
        <v>281</v>
      </c>
      <c r="B194" s="562"/>
      <c r="C194" s="562"/>
      <c r="D194" s="562"/>
      <c r="E194" s="563"/>
      <c r="F194" s="561" t="s">
        <v>299</v>
      </c>
      <c r="G194" s="562"/>
      <c r="H194" s="562"/>
      <c r="I194" s="562"/>
      <c r="J194" s="563"/>
      <c r="K194" s="561" t="s">
        <v>294</v>
      </c>
      <c r="L194" s="562"/>
      <c r="M194" s="564"/>
    </row>
    <row r="195" spans="1:13" ht="30" customHeight="1">
      <c r="A195" s="574" t="s">
        <v>282</v>
      </c>
      <c r="B195" s="562"/>
      <c r="C195" s="562"/>
      <c r="D195" s="562"/>
      <c r="E195" s="563"/>
      <c r="F195" s="561" t="s">
        <v>299</v>
      </c>
      <c r="G195" s="562"/>
      <c r="H195" s="562"/>
      <c r="I195" s="562"/>
      <c r="J195" s="563"/>
      <c r="K195" s="561" t="s">
        <v>294</v>
      </c>
      <c r="L195" s="562"/>
      <c r="M195" s="564"/>
    </row>
    <row r="196" spans="1:13" ht="30" customHeight="1">
      <c r="A196" s="571" t="s">
        <v>283</v>
      </c>
      <c r="B196" s="565"/>
      <c r="C196" s="565"/>
      <c r="D196" s="565"/>
      <c r="E196" s="565"/>
      <c r="F196" s="565"/>
      <c r="G196" s="565"/>
      <c r="H196" s="565"/>
      <c r="I196" s="565"/>
      <c r="J196" s="565"/>
      <c r="K196" s="565"/>
      <c r="L196" s="565"/>
      <c r="M196" s="566"/>
    </row>
    <row r="197" spans="1:13" ht="30" customHeight="1">
      <c r="A197" s="571" t="s">
        <v>275</v>
      </c>
      <c r="B197" s="565"/>
      <c r="C197" s="565"/>
      <c r="D197" s="565"/>
      <c r="E197" s="565"/>
      <c r="F197" s="565" t="s">
        <v>276</v>
      </c>
      <c r="G197" s="565"/>
      <c r="H197" s="565"/>
      <c r="I197" s="565"/>
      <c r="J197" s="565"/>
      <c r="K197" s="565" t="s">
        <v>439</v>
      </c>
      <c r="L197" s="565"/>
      <c r="M197" s="566"/>
    </row>
    <row r="198" spans="1:13" ht="30" customHeight="1">
      <c r="A198" s="571" t="s">
        <v>284</v>
      </c>
      <c r="B198" s="565"/>
      <c r="C198" s="565"/>
      <c r="D198" s="565"/>
      <c r="E198" s="565"/>
      <c r="F198" s="565"/>
      <c r="G198" s="565" t="s">
        <v>710</v>
      </c>
      <c r="H198" s="565"/>
      <c r="I198" s="565"/>
      <c r="J198" s="565"/>
      <c r="K198" s="565"/>
      <c r="L198" s="565"/>
      <c r="M198" s="566"/>
    </row>
    <row r="199" spans="1:13" ht="30" customHeight="1">
      <c r="A199" s="339" t="s">
        <v>440</v>
      </c>
      <c r="B199" s="565" t="s">
        <v>548</v>
      </c>
      <c r="C199" s="565"/>
      <c r="D199" s="565"/>
      <c r="E199" s="565"/>
      <c r="F199" s="565"/>
      <c r="G199" s="565"/>
      <c r="H199" s="565"/>
      <c r="I199" s="565"/>
      <c r="J199" s="565"/>
      <c r="K199" s="565"/>
      <c r="L199" s="565"/>
      <c r="M199" s="566"/>
    </row>
    <row r="200" spans="1:13" ht="30" customHeight="1">
      <c r="A200" s="339" t="s">
        <v>285</v>
      </c>
      <c r="B200" s="565" t="s">
        <v>649</v>
      </c>
      <c r="C200" s="565"/>
      <c r="D200" s="565"/>
      <c r="E200" s="565"/>
      <c r="F200" s="565"/>
      <c r="G200" s="565"/>
      <c r="H200" s="565"/>
      <c r="I200" s="565"/>
      <c r="J200" s="565"/>
      <c r="K200" s="565"/>
      <c r="L200" s="565"/>
      <c r="M200" s="566"/>
    </row>
    <row r="201" spans="1:13" ht="30" customHeight="1">
      <c r="A201" s="571" t="s">
        <v>441</v>
      </c>
      <c r="B201" s="565"/>
      <c r="C201" s="565"/>
      <c r="D201" s="565"/>
      <c r="E201" s="565"/>
      <c r="F201" s="565"/>
      <c r="G201" s="565"/>
      <c r="H201" s="565"/>
      <c r="I201" s="565"/>
      <c r="J201" s="565" t="s">
        <v>442</v>
      </c>
      <c r="K201" s="565"/>
      <c r="L201" s="565"/>
      <c r="M201" s="566"/>
    </row>
    <row r="202" spans="1:13" ht="30" customHeight="1">
      <c r="A202" s="571"/>
      <c r="B202" s="565"/>
      <c r="C202" s="565"/>
      <c r="D202" s="565"/>
      <c r="E202" s="565"/>
      <c r="F202" s="565"/>
      <c r="G202" s="565"/>
      <c r="H202" s="565"/>
      <c r="I202" s="565"/>
      <c r="J202" s="565"/>
      <c r="K202" s="565"/>
      <c r="L202" s="565"/>
      <c r="M202" s="566"/>
    </row>
    <row r="203" spans="1:13" ht="30" customHeight="1">
      <c r="A203" s="571"/>
      <c r="B203" s="565"/>
      <c r="C203" s="565"/>
      <c r="D203" s="565"/>
      <c r="E203" s="565"/>
      <c r="F203" s="565"/>
      <c r="G203" s="565"/>
      <c r="H203" s="565"/>
      <c r="I203" s="565"/>
      <c r="J203" s="565"/>
      <c r="K203" s="565"/>
      <c r="L203" s="565"/>
      <c r="M203" s="566"/>
    </row>
    <row r="204" spans="1:13" ht="30" customHeight="1">
      <c r="A204" s="571"/>
      <c r="B204" s="565"/>
      <c r="C204" s="565"/>
      <c r="D204" s="565"/>
      <c r="E204" s="565"/>
      <c r="F204" s="565"/>
      <c r="G204" s="565"/>
      <c r="H204" s="565"/>
      <c r="I204" s="565"/>
      <c r="J204" s="565"/>
      <c r="K204" s="565"/>
      <c r="L204" s="565"/>
      <c r="M204" s="566"/>
    </row>
    <row r="205" spans="1:13" ht="30" customHeight="1">
      <c r="A205" s="571" t="s">
        <v>286</v>
      </c>
      <c r="B205" s="565"/>
      <c r="C205" s="565"/>
      <c r="D205" s="565"/>
      <c r="E205" s="565"/>
      <c r="F205" s="565"/>
      <c r="G205" s="565"/>
      <c r="H205" s="561" t="s">
        <v>287</v>
      </c>
      <c r="I205" s="562"/>
      <c r="J205" s="562"/>
      <c r="K205" s="562"/>
      <c r="L205" s="562"/>
      <c r="M205" s="564"/>
    </row>
    <row r="206" spans="1:13" ht="30" customHeight="1">
      <c r="A206" s="339" t="s">
        <v>288</v>
      </c>
      <c r="B206" s="565" t="s">
        <v>20</v>
      </c>
      <c r="C206" s="565"/>
      <c r="D206" s="332" t="s">
        <v>288</v>
      </c>
      <c r="E206" s="323"/>
      <c r="F206" s="565" t="s">
        <v>20</v>
      </c>
      <c r="G206" s="565"/>
      <c r="H206" s="333"/>
      <c r="I206" s="333"/>
      <c r="J206" s="334" t="s">
        <v>289</v>
      </c>
      <c r="K206" s="333"/>
      <c r="L206" s="333" t="s">
        <v>20</v>
      </c>
      <c r="M206" s="335"/>
    </row>
    <row r="207" spans="1:13" ht="30" customHeight="1">
      <c r="A207" s="339" t="s">
        <v>290</v>
      </c>
      <c r="B207" s="565" t="s">
        <v>291</v>
      </c>
      <c r="C207" s="565"/>
      <c r="D207" s="565" t="s">
        <v>292</v>
      </c>
      <c r="E207" s="565"/>
      <c r="F207" s="565" t="s">
        <v>293</v>
      </c>
      <c r="G207" s="565"/>
      <c r="H207" s="333"/>
      <c r="I207" s="333"/>
      <c r="J207" s="561">
        <v>3</v>
      </c>
      <c r="K207" s="563"/>
      <c r="L207" s="323" t="s">
        <v>294</v>
      </c>
      <c r="M207" s="335"/>
    </row>
    <row r="208" spans="1:13" ht="30" customHeight="1">
      <c r="A208" s="339" t="s">
        <v>295</v>
      </c>
      <c r="B208" s="565" t="s">
        <v>296</v>
      </c>
      <c r="C208" s="565"/>
      <c r="D208" s="565" t="s">
        <v>297</v>
      </c>
      <c r="E208" s="565"/>
      <c r="F208" s="565" t="s">
        <v>298</v>
      </c>
      <c r="G208" s="565"/>
      <c r="H208" s="333"/>
      <c r="I208" s="333"/>
      <c r="J208" s="561">
        <v>2</v>
      </c>
      <c r="K208" s="563"/>
      <c r="L208" s="323" t="s">
        <v>299</v>
      </c>
      <c r="M208" s="335"/>
    </row>
    <row r="209" spans="1:13" ht="30" customHeight="1">
      <c r="A209" s="339" t="s">
        <v>300</v>
      </c>
      <c r="B209" s="565" t="s">
        <v>301</v>
      </c>
      <c r="C209" s="565"/>
      <c r="D209" s="565" t="s">
        <v>302</v>
      </c>
      <c r="E209" s="565"/>
      <c r="F209" s="565" t="s">
        <v>303</v>
      </c>
      <c r="G209" s="565"/>
      <c r="H209" s="333"/>
      <c r="I209" s="333"/>
      <c r="J209" s="561">
        <v>1</v>
      </c>
      <c r="K209" s="563"/>
      <c r="L209" s="323" t="s">
        <v>304</v>
      </c>
      <c r="M209" s="335"/>
    </row>
    <row r="210" spans="1:13" ht="30" customHeight="1" thickBot="1">
      <c r="A210" s="363" t="s">
        <v>305</v>
      </c>
      <c r="B210" s="583" t="s">
        <v>306</v>
      </c>
      <c r="C210" s="583"/>
      <c r="D210" s="584" t="s">
        <v>307</v>
      </c>
      <c r="E210" s="584"/>
      <c r="F210" s="584" t="s">
        <v>308</v>
      </c>
      <c r="G210" s="584"/>
      <c r="H210" s="336"/>
      <c r="I210" s="336"/>
      <c r="J210" s="336"/>
      <c r="K210" s="336"/>
      <c r="L210" s="336"/>
      <c r="M210" s="337"/>
    </row>
    <row r="212" spans="1:13" ht="30" customHeight="1" thickBot="1"/>
    <row r="213" spans="1:13" ht="30" customHeight="1">
      <c r="A213" s="360"/>
      <c r="B213" s="567" t="s">
        <v>395</v>
      </c>
      <c r="C213" s="567"/>
      <c r="D213" s="567"/>
      <c r="E213" s="567"/>
      <c r="F213" s="567"/>
      <c r="G213" s="567"/>
      <c r="H213" s="567"/>
      <c r="I213" s="568"/>
      <c r="J213" s="569" t="s">
        <v>396</v>
      </c>
      <c r="K213" s="567"/>
      <c r="L213" s="567"/>
      <c r="M213" s="570"/>
    </row>
    <row r="214" spans="1:13" ht="30" customHeight="1">
      <c r="A214" s="571" t="s">
        <v>397</v>
      </c>
      <c r="B214" s="565"/>
      <c r="C214" s="565"/>
      <c r="D214" s="565"/>
      <c r="E214" s="565"/>
      <c r="F214" s="565"/>
      <c r="G214" s="565"/>
      <c r="H214" s="565"/>
      <c r="I214" s="565"/>
      <c r="J214" s="565"/>
      <c r="K214" s="565"/>
      <c r="L214" s="565"/>
      <c r="M214" s="566"/>
    </row>
    <row r="215" spans="1:13" ht="30" customHeight="1">
      <c r="A215" s="361"/>
      <c r="B215" s="572" t="s">
        <v>398</v>
      </c>
      <c r="C215" s="572"/>
      <c r="D215" s="572"/>
      <c r="E215" s="573"/>
      <c r="F215" s="314" t="s">
        <v>399</v>
      </c>
      <c r="G215" s="314"/>
      <c r="H215" s="561" t="s">
        <v>400</v>
      </c>
      <c r="I215" s="562"/>
      <c r="J215" s="563"/>
      <c r="K215" s="315" t="s">
        <v>401</v>
      </c>
      <c r="L215" s="316"/>
      <c r="M215" s="317"/>
    </row>
    <row r="216" spans="1:13" ht="30" customHeight="1">
      <c r="A216" s="574" t="s">
        <v>402</v>
      </c>
      <c r="B216" s="562"/>
      <c r="C216" s="562"/>
      <c r="D216" s="562"/>
      <c r="E216" s="562"/>
      <c r="F216" s="562"/>
      <c r="G216" s="562"/>
      <c r="H216" s="562"/>
      <c r="I216" s="562"/>
      <c r="J216" s="562"/>
      <c r="K216" s="562"/>
      <c r="L216" s="562"/>
      <c r="M216" s="564"/>
    </row>
    <row r="217" spans="1:13" ht="30" customHeight="1">
      <c r="A217" s="556" t="s">
        <v>524</v>
      </c>
      <c r="B217" s="557"/>
      <c r="C217" s="557"/>
      <c r="D217" s="557"/>
      <c r="E217" s="557"/>
      <c r="F217" s="557"/>
      <c r="G217" s="557"/>
      <c r="H217" s="557"/>
      <c r="I217" s="557"/>
      <c r="J217" s="557"/>
      <c r="K217" s="557"/>
      <c r="L217" s="557"/>
      <c r="M217" s="558"/>
    </row>
    <row r="218" spans="1:13" ht="30" customHeight="1">
      <c r="A218" s="559" t="s">
        <v>404</v>
      </c>
      <c r="B218" s="560"/>
      <c r="C218" s="561" t="s">
        <v>329</v>
      </c>
      <c r="D218" s="562"/>
      <c r="E218" s="562"/>
      <c r="F218" s="562"/>
      <c r="G218" s="563"/>
      <c r="H218" s="316" t="s">
        <v>406</v>
      </c>
      <c r="I218" s="318"/>
      <c r="J218" s="561">
        <f>J165+1</f>
        <v>6</v>
      </c>
      <c r="K218" s="562"/>
      <c r="L218" s="562"/>
      <c r="M218" s="564"/>
    </row>
    <row r="219" spans="1:13" ht="30" customHeight="1">
      <c r="A219" s="559" t="s">
        <v>407</v>
      </c>
      <c r="B219" s="560"/>
      <c r="C219" s="561" t="s">
        <v>68</v>
      </c>
      <c r="D219" s="562"/>
      <c r="E219" s="562"/>
      <c r="F219" s="562"/>
      <c r="G219" s="563"/>
      <c r="H219" s="316" t="s">
        <v>409</v>
      </c>
      <c r="I219" s="318"/>
      <c r="J219" s="565">
        <v>1041</v>
      </c>
      <c r="K219" s="565"/>
      <c r="L219" s="565"/>
      <c r="M219" s="566"/>
    </row>
    <row r="220" spans="1:13" ht="30" customHeight="1">
      <c r="A220" s="559" t="s">
        <v>410</v>
      </c>
      <c r="B220" s="560"/>
      <c r="C220" s="578">
        <v>40741</v>
      </c>
      <c r="D220" s="562"/>
      <c r="E220" s="562"/>
      <c r="F220" s="562"/>
      <c r="G220" s="563"/>
      <c r="H220" s="316" t="s">
        <v>411</v>
      </c>
      <c r="I220" s="318"/>
      <c r="J220" s="565">
        <v>9419366702</v>
      </c>
      <c r="K220" s="565"/>
      <c r="L220" s="565"/>
      <c r="M220" s="566"/>
    </row>
    <row r="221" spans="1:13" ht="30" customHeight="1">
      <c r="A221" s="559" t="s">
        <v>412</v>
      </c>
      <c r="B221" s="560"/>
      <c r="C221" s="561" t="s">
        <v>549</v>
      </c>
      <c r="D221" s="562"/>
      <c r="E221" s="562"/>
      <c r="F221" s="562"/>
      <c r="G221" s="563"/>
      <c r="H221" s="559" t="s">
        <v>18</v>
      </c>
      <c r="I221" s="560"/>
      <c r="J221" s="565" t="s">
        <v>550</v>
      </c>
      <c r="K221" s="565"/>
      <c r="L221" s="565"/>
      <c r="M221" s="566"/>
    </row>
    <row r="222" spans="1:13" ht="30" customHeight="1">
      <c r="A222" s="559" t="s">
        <v>528</v>
      </c>
      <c r="B222" s="560"/>
      <c r="C222" s="561" t="s">
        <v>551</v>
      </c>
      <c r="D222" s="562"/>
      <c r="E222" s="562"/>
      <c r="F222" s="562"/>
      <c r="G222" s="562"/>
      <c r="H222" s="562"/>
      <c r="I222" s="562"/>
      <c r="J222" s="562"/>
      <c r="K222" s="562"/>
      <c r="L222" s="562"/>
      <c r="M222" s="564"/>
    </row>
    <row r="223" spans="1:13" ht="30" customHeight="1">
      <c r="A223" s="571" t="s">
        <v>415</v>
      </c>
      <c r="B223" s="565"/>
      <c r="C223" s="565"/>
      <c r="D223" s="565"/>
      <c r="E223" s="565"/>
      <c r="F223" s="565"/>
      <c r="G223" s="565"/>
      <c r="H223" s="565"/>
      <c r="I223" s="565"/>
      <c r="J223" s="565"/>
      <c r="K223" s="565"/>
      <c r="L223" s="565"/>
      <c r="M223" s="566"/>
    </row>
    <row r="224" spans="1:13" ht="30" customHeight="1">
      <c r="A224" s="577" t="s">
        <v>416</v>
      </c>
      <c r="B224" s="565" t="s">
        <v>417</v>
      </c>
      <c r="C224" s="565"/>
      <c r="D224" s="565"/>
      <c r="E224" s="565"/>
      <c r="F224" s="565"/>
      <c r="G224" s="565"/>
      <c r="H224" s="565" t="s">
        <v>418</v>
      </c>
      <c r="I224" s="565"/>
      <c r="J224" s="565"/>
      <c r="K224" s="565"/>
      <c r="L224" s="565"/>
      <c r="M224" s="566"/>
    </row>
    <row r="225" spans="1:13" ht="63.75" customHeight="1">
      <c r="A225" s="577"/>
      <c r="B225" s="319" t="s">
        <v>419</v>
      </c>
      <c r="C225" s="319" t="s">
        <v>420</v>
      </c>
      <c r="D225" s="319" t="s">
        <v>421</v>
      </c>
      <c r="E225" s="319" t="s">
        <v>422</v>
      </c>
      <c r="F225" s="319">
        <v>100</v>
      </c>
      <c r="G225" s="320" t="s">
        <v>33</v>
      </c>
      <c r="H225" s="319" t="s">
        <v>423</v>
      </c>
      <c r="I225" s="319" t="s">
        <v>420</v>
      </c>
      <c r="J225" s="319" t="s">
        <v>421</v>
      </c>
      <c r="K225" s="319" t="s">
        <v>530</v>
      </c>
      <c r="L225" s="319">
        <v>100</v>
      </c>
      <c r="M225" s="321" t="s">
        <v>33</v>
      </c>
    </row>
    <row r="226" spans="1:13" ht="30" customHeight="1">
      <c r="A226" s="339" t="s">
        <v>11</v>
      </c>
      <c r="B226" s="340">
        <v>8.5</v>
      </c>
      <c r="C226" s="323">
        <v>4</v>
      </c>
      <c r="D226" s="323">
        <v>4</v>
      </c>
      <c r="E226" s="340">
        <v>63.5</v>
      </c>
      <c r="F226" s="324">
        <f t="shared" ref="F226:F230" si="39">SUM(B226:E226)</f>
        <v>80</v>
      </c>
      <c r="G226" s="340" t="str">
        <f t="shared" ref="G226:G230" si="40">IF(F226&gt;=91,"A1",IF(F226&gt;=81,"A2",IF(F226&gt;=71,"B1",IF(F226&gt;=61,"B2",IF(F226&gt;=51,"C1",IF(F226&gt;=41,"C2",IF(F226&gt;=33,"D","E")))))))</f>
        <v>B1</v>
      </c>
      <c r="H226" s="320">
        <v>9</v>
      </c>
      <c r="I226" s="325">
        <v>4</v>
      </c>
      <c r="J226" s="325">
        <v>5</v>
      </c>
      <c r="K226" s="343">
        <v>61.5</v>
      </c>
      <c r="L226" s="326">
        <f t="shared" ref="L226" si="41">SUM(H226:K226)</f>
        <v>79.5</v>
      </c>
      <c r="M226" s="323" t="str">
        <f t="shared" ref="M226:M230" si="42">IF(L226&gt;=91,"A1",IF(L226&gt;=81,"A2",IF(L226&gt;=71,"B1",IF(L226&gt;=61,"B2",IF(L226&gt;=51,"C1",IF(L226&gt;=41,"C2",IF(L226&gt;=33,"D","E")))))))</f>
        <v>B1</v>
      </c>
    </row>
    <row r="227" spans="1:13" ht="30" customHeight="1">
      <c r="A227" s="339" t="s">
        <v>12</v>
      </c>
      <c r="B227" s="340">
        <v>7.75</v>
      </c>
      <c r="C227" s="340">
        <v>4</v>
      </c>
      <c r="D227" s="323">
        <v>4</v>
      </c>
      <c r="E227" s="323">
        <v>59</v>
      </c>
      <c r="F227" s="323">
        <f t="shared" si="39"/>
        <v>74.75</v>
      </c>
      <c r="G227" s="323" t="str">
        <f t="shared" si="40"/>
        <v>B1</v>
      </c>
      <c r="H227" s="323">
        <v>7.75</v>
      </c>
      <c r="I227" s="323">
        <v>5</v>
      </c>
      <c r="J227" s="323">
        <v>4.5</v>
      </c>
      <c r="K227" s="325">
        <v>61.5</v>
      </c>
      <c r="L227" s="326">
        <f t="shared" ref="L227:L230" si="43">SUM(H227:K227)</f>
        <v>78.75</v>
      </c>
      <c r="M227" s="323" t="str">
        <f t="shared" si="42"/>
        <v>B1</v>
      </c>
    </row>
    <row r="228" spans="1:13" ht="30" customHeight="1">
      <c r="A228" s="339" t="s">
        <v>425</v>
      </c>
      <c r="B228" s="323">
        <v>6.5</v>
      </c>
      <c r="C228" s="323">
        <v>4</v>
      </c>
      <c r="D228" s="323">
        <v>5</v>
      </c>
      <c r="E228" s="323">
        <v>57</v>
      </c>
      <c r="F228" s="323">
        <f t="shared" si="39"/>
        <v>72.5</v>
      </c>
      <c r="G228" s="323" t="str">
        <f t="shared" si="40"/>
        <v>B1</v>
      </c>
      <c r="H228" s="323">
        <v>8.5</v>
      </c>
      <c r="I228" s="323">
        <v>5</v>
      </c>
      <c r="J228" s="323">
        <v>5</v>
      </c>
      <c r="K228" s="325">
        <v>63.5</v>
      </c>
      <c r="L228" s="326">
        <f t="shared" si="43"/>
        <v>82</v>
      </c>
      <c r="M228" s="323" t="str">
        <f t="shared" si="42"/>
        <v>A2</v>
      </c>
    </row>
    <row r="229" spans="1:13" ht="30" customHeight="1">
      <c r="A229" s="339" t="s">
        <v>23</v>
      </c>
      <c r="B229" s="323">
        <v>7.75</v>
      </c>
      <c r="C229" s="323">
        <v>4</v>
      </c>
      <c r="D229" s="323">
        <v>4</v>
      </c>
      <c r="E229" s="323">
        <v>49</v>
      </c>
      <c r="F229" s="323">
        <f t="shared" si="39"/>
        <v>64.75</v>
      </c>
      <c r="G229" s="323" t="str">
        <f t="shared" si="40"/>
        <v>B2</v>
      </c>
      <c r="H229" s="345">
        <v>9.125</v>
      </c>
      <c r="I229" s="323">
        <v>4</v>
      </c>
      <c r="J229" s="323">
        <v>4</v>
      </c>
      <c r="K229" s="325">
        <v>67</v>
      </c>
      <c r="L229" s="326">
        <f t="shared" si="43"/>
        <v>84.125</v>
      </c>
      <c r="M229" s="326" t="str">
        <f t="shared" si="42"/>
        <v>A2</v>
      </c>
    </row>
    <row r="230" spans="1:13" ht="30" customHeight="1">
      <c r="A230" s="339" t="s">
        <v>25</v>
      </c>
      <c r="B230" s="323">
        <v>9.75</v>
      </c>
      <c r="C230" s="323">
        <v>5</v>
      </c>
      <c r="D230" s="323">
        <v>5</v>
      </c>
      <c r="E230" s="323">
        <v>63.5</v>
      </c>
      <c r="F230" s="323">
        <f t="shared" si="39"/>
        <v>83.25</v>
      </c>
      <c r="G230" s="323" t="str">
        <f t="shared" si="40"/>
        <v>A2</v>
      </c>
      <c r="H230" s="323">
        <v>9.5</v>
      </c>
      <c r="I230" s="323">
        <v>5</v>
      </c>
      <c r="J230" s="323">
        <v>5</v>
      </c>
      <c r="K230" s="325">
        <v>69</v>
      </c>
      <c r="L230" s="326">
        <f t="shared" si="43"/>
        <v>88.5</v>
      </c>
      <c r="M230" s="323" t="str">
        <f t="shared" si="42"/>
        <v>A2</v>
      </c>
    </row>
    <row r="231" spans="1:13" ht="30" customHeight="1">
      <c r="A231" s="339" t="s">
        <v>426</v>
      </c>
      <c r="B231" s="323"/>
      <c r="C231" s="323"/>
      <c r="D231" s="323"/>
      <c r="E231" s="325">
        <v>44.5</v>
      </c>
      <c r="F231" s="323"/>
      <c r="G231" s="323"/>
      <c r="H231" s="323"/>
      <c r="I231" s="323"/>
      <c r="J231" s="323"/>
      <c r="K231" s="323">
        <v>47.5</v>
      </c>
      <c r="L231" s="323"/>
      <c r="M231" s="328"/>
    </row>
    <row r="232" spans="1:13" ht="30" customHeight="1">
      <c r="A232" s="339" t="s">
        <v>427</v>
      </c>
      <c r="B232" s="323"/>
      <c r="C232" s="323"/>
      <c r="D232" s="323"/>
      <c r="E232" s="344">
        <v>38</v>
      </c>
      <c r="F232" s="323"/>
      <c r="G232" s="323"/>
      <c r="H232" s="323"/>
      <c r="I232" s="323"/>
      <c r="J232" s="323"/>
      <c r="K232" s="323">
        <v>45.5</v>
      </c>
      <c r="L232" s="323"/>
      <c r="M232" s="328"/>
    </row>
    <row r="233" spans="1:13" ht="30" customHeight="1">
      <c r="A233" s="339" t="s">
        <v>669</v>
      </c>
      <c r="B233" s="323"/>
      <c r="C233" s="323"/>
      <c r="D233" s="323"/>
      <c r="E233" s="341">
        <v>40</v>
      </c>
      <c r="F233" s="323"/>
      <c r="G233" s="323"/>
      <c r="H233" s="323"/>
      <c r="I233" s="323"/>
      <c r="J233" s="323"/>
      <c r="K233" s="323">
        <v>42</v>
      </c>
      <c r="L233" s="323"/>
      <c r="M233" s="328"/>
    </row>
    <row r="234" spans="1:13" ht="30" customHeight="1">
      <c r="A234" s="339" t="s">
        <v>394</v>
      </c>
      <c r="B234" s="323"/>
      <c r="C234" s="323"/>
      <c r="D234" s="323"/>
      <c r="E234" s="341">
        <v>36</v>
      </c>
      <c r="F234" s="323"/>
      <c r="G234" s="323"/>
      <c r="H234" s="323"/>
      <c r="I234" s="323"/>
      <c r="J234" s="323"/>
      <c r="K234" s="323">
        <v>38.5</v>
      </c>
      <c r="L234" s="323"/>
      <c r="M234" s="328"/>
    </row>
    <row r="235" spans="1:13" ht="30" customHeight="1">
      <c r="A235" s="339" t="s">
        <v>669</v>
      </c>
      <c r="B235" s="323"/>
      <c r="C235" s="323"/>
      <c r="D235" s="323"/>
      <c r="E235" s="323"/>
      <c r="F235" s="323"/>
      <c r="G235" s="323"/>
      <c r="H235" s="323"/>
      <c r="I235" s="323"/>
      <c r="J235" s="323"/>
      <c r="K235" s="323"/>
      <c r="L235" s="323"/>
      <c r="M235" s="328"/>
    </row>
    <row r="236" spans="1:13" ht="66" customHeight="1">
      <c r="A236" s="339" t="s">
        <v>428</v>
      </c>
      <c r="B236" s="316"/>
      <c r="C236" s="346" t="s">
        <v>429</v>
      </c>
      <c r="D236" s="323">
        <f>(F226+F227+F228+F229+F230)</f>
        <v>375.25</v>
      </c>
      <c r="E236" s="323"/>
      <c r="F236" s="346" t="s">
        <v>430</v>
      </c>
      <c r="G236" s="323">
        <f>(D236/500)*100</f>
        <v>75.05</v>
      </c>
      <c r="H236" s="323"/>
      <c r="I236" s="332"/>
      <c r="J236" s="586" t="s">
        <v>431</v>
      </c>
      <c r="K236" s="586"/>
      <c r="L236" s="565" t="str">
        <f>IF(G236&gt;=91,"A1",IF(G236&gt;=81,"A2",IF(G236&gt;=71,"B1",IF(G236&gt;=61,"B2",IF(G236&gt;=51,"C1",IF(G236&gt;=41,"C2",IF(G236&gt;=33,"D","E")))))))</f>
        <v>B1</v>
      </c>
      <c r="M236" s="566" t="str">
        <f t="shared" ref="M236:M237" si="44">IF(K236&gt;=91,"A1",IF(K236&gt;=81,"A2",IF(K236&gt;=71,"B1",IF(K236&gt;=61,"B2",IF(K236&gt;=51,"C1",IF(K236&gt;=41,"C2",IF(K236&gt;=33,"D","E")))))))</f>
        <v>E</v>
      </c>
    </row>
    <row r="237" spans="1:13" ht="58.5" customHeight="1">
      <c r="A237" s="362" t="s">
        <v>432</v>
      </c>
      <c r="B237" s="316"/>
      <c r="C237" s="346" t="s">
        <v>433</v>
      </c>
      <c r="D237" s="326">
        <f>(L226+L227+L228+L229+L230)</f>
        <v>412.875</v>
      </c>
      <c r="E237" s="323"/>
      <c r="F237" s="346" t="s">
        <v>434</v>
      </c>
      <c r="G237" s="326">
        <f>D237/500*100</f>
        <v>82.575000000000003</v>
      </c>
      <c r="H237" s="323"/>
      <c r="I237" s="332"/>
      <c r="J237" s="586" t="s">
        <v>435</v>
      </c>
      <c r="K237" s="586"/>
      <c r="L237" s="565" t="str">
        <f>IF(G237&gt;=91,"A1",IF(G237&gt;=81,"A2",IF(G237&gt;=71,"B1",IF(G237&gt;=61,"B2",IF(G237&gt;=51,"C1",IF(G237&gt;=41,"C2",IF(G237&gt;=33,"D","E")))))))</f>
        <v>A2</v>
      </c>
      <c r="M237" s="566" t="str">
        <f t="shared" si="44"/>
        <v>E</v>
      </c>
    </row>
    <row r="238" spans="1:13" ht="56.25" customHeight="1">
      <c r="A238" s="571" t="s">
        <v>437</v>
      </c>
      <c r="B238" s="565"/>
      <c r="C238" s="565"/>
      <c r="D238" s="576">
        <f>SUM(D236:D237)/1000*100</f>
        <v>78.8125</v>
      </c>
      <c r="E238" s="576"/>
      <c r="F238" s="565" t="s">
        <v>650</v>
      </c>
      <c r="G238" s="565"/>
      <c r="H238" s="565"/>
      <c r="I238" s="565"/>
      <c r="J238" s="565"/>
      <c r="K238" s="565"/>
      <c r="L238" s="565" t="s">
        <v>301</v>
      </c>
      <c r="M238" s="566"/>
    </row>
    <row r="239" spans="1:13" ht="30" customHeight="1">
      <c r="A239" s="580" t="s">
        <v>273</v>
      </c>
      <c r="B239" s="581"/>
      <c r="C239" s="581"/>
      <c r="D239" s="581"/>
      <c r="E239" s="581"/>
      <c r="F239" s="581"/>
      <c r="G239" s="581"/>
      <c r="H239" s="581"/>
      <c r="I239" s="581"/>
      <c r="J239" s="581"/>
      <c r="K239" s="581"/>
      <c r="L239" s="581"/>
      <c r="M239" s="582"/>
    </row>
    <row r="240" spans="1:13" ht="30" customHeight="1">
      <c r="A240" s="571" t="s">
        <v>274</v>
      </c>
      <c r="B240" s="565"/>
      <c r="C240" s="565"/>
      <c r="D240" s="565"/>
      <c r="E240" s="565"/>
      <c r="F240" s="565"/>
      <c r="G240" s="565"/>
      <c r="H240" s="565"/>
      <c r="I240" s="565"/>
      <c r="J240" s="565"/>
      <c r="K240" s="565"/>
      <c r="L240" s="565"/>
      <c r="M240" s="566"/>
    </row>
    <row r="241" spans="1:13" ht="30" customHeight="1">
      <c r="A241" s="571" t="s">
        <v>275</v>
      </c>
      <c r="B241" s="565"/>
      <c r="C241" s="565"/>
      <c r="D241" s="565"/>
      <c r="E241" s="565"/>
      <c r="F241" s="565" t="s">
        <v>276</v>
      </c>
      <c r="G241" s="565"/>
      <c r="H241" s="565"/>
      <c r="I241" s="565"/>
      <c r="J241" s="565"/>
      <c r="K241" s="565" t="s">
        <v>439</v>
      </c>
      <c r="L241" s="565"/>
      <c r="M241" s="566"/>
    </row>
    <row r="242" spans="1:13" ht="30" customHeight="1">
      <c r="A242" s="580" t="s">
        <v>277</v>
      </c>
      <c r="B242" s="581"/>
      <c r="C242" s="581"/>
      <c r="D242" s="581"/>
      <c r="E242" s="581"/>
      <c r="F242" s="565" t="s">
        <v>294</v>
      </c>
      <c r="G242" s="565"/>
      <c r="H242" s="565"/>
      <c r="I242" s="565"/>
      <c r="J242" s="565"/>
      <c r="K242" s="565" t="s">
        <v>294</v>
      </c>
      <c r="L242" s="565"/>
      <c r="M242" s="566"/>
    </row>
    <row r="243" spans="1:13" ht="30" customHeight="1">
      <c r="A243" s="571" t="s">
        <v>278</v>
      </c>
      <c r="B243" s="565"/>
      <c r="C243" s="565"/>
      <c r="D243" s="565"/>
      <c r="E243" s="565"/>
      <c r="F243" s="565"/>
      <c r="G243" s="565"/>
      <c r="H243" s="565"/>
      <c r="I243" s="565"/>
      <c r="J243" s="565"/>
      <c r="K243" s="565"/>
      <c r="L243" s="565"/>
      <c r="M243" s="566"/>
    </row>
    <row r="244" spans="1:13" ht="30" customHeight="1">
      <c r="A244" s="571" t="s">
        <v>275</v>
      </c>
      <c r="B244" s="565"/>
      <c r="C244" s="565"/>
      <c r="D244" s="565"/>
      <c r="E244" s="565"/>
      <c r="F244" s="565" t="s">
        <v>276</v>
      </c>
      <c r="G244" s="565"/>
      <c r="H244" s="565"/>
      <c r="I244" s="565"/>
      <c r="J244" s="565"/>
      <c r="K244" s="565" t="s">
        <v>439</v>
      </c>
      <c r="L244" s="565"/>
      <c r="M244" s="566"/>
    </row>
    <row r="245" spans="1:13" ht="30" customHeight="1">
      <c r="A245" s="559" t="s">
        <v>279</v>
      </c>
      <c r="B245" s="560"/>
      <c r="C245" s="560"/>
      <c r="D245" s="560"/>
      <c r="E245" s="560"/>
      <c r="F245" s="565" t="s">
        <v>294</v>
      </c>
      <c r="G245" s="565"/>
      <c r="H245" s="565"/>
      <c r="I245" s="565"/>
      <c r="J245" s="565"/>
      <c r="K245" s="565" t="s">
        <v>294</v>
      </c>
      <c r="L245" s="565"/>
      <c r="M245" s="566"/>
    </row>
    <row r="246" spans="1:13" ht="30" customHeight="1">
      <c r="A246" s="559" t="s">
        <v>280</v>
      </c>
      <c r="B246" s="560"/>
      <c r="C246" s="560"/>
      <c r="D246" s="560"/>
      <c r="E246" s="560"/>
      <c r="F246" s="565" t="s">
        <v>294</v>
      </c>
      <c r="G246" s="565"/>
      <c r="H246" s="565"/>
      <c r="I246" s="565"/>
      <c r="J246" s="565"/>
      <c r="K246" s="565" t="s">
        <v>294</v>
      </c>
      <c r="L246" s="565"/>
      <c r="M246" s="566"/>
    </row>
    <row r="247" spans="1:13" ht="30" customHeight="1">
      <c r="A247" s="556" t="s">
        <v>281</v>
      </c>
      <c r="B247" s="557"/>
      <c r="C247" s="557"/>
      <c r="D247" s="557"/>
      <c r="E247" s="579"/>
      <c r="F247" s="561" t="s">
        <v>294</v>
      </c>
      <c r="G247" s="562"/>
      <c r="H247" s="562"/>
      <c r="I247" s="562"/>
      <c r="J247" s="563"/>
      <c r="K247" s="561" t="s">
        <v>294</v>
      </c>
      <c r="L247" s="562"/>
      <c r="M247" s="564"/>
    </row>
    <row r="248" spans="1:13" ht="30" customHeight="1">
      <c r="A248" s="556" t="s">
        <v>282</v>
      </c>
      <c r="B248" s="557"/>
      <c r="C248" s="557"/>
      <c r="D248" s="557"/>
      <c r="E248" s="579"/>
      <c r="F248" s="561" t="s">
        <v>294</v>
      </c>
      <c r="G248" s="562"/>
      <c r="H248" s="562"/>
      <c r="I248" s="562"/>
      <c r="J248" s="563"/>
      <c r="K248" s="561" t="s">
        <v>294</v>
      </c>
      <c r="L248" s="562"/>
      <c r="M248" s="564"/>
    </row>
    <row r="249" spans="1:13" ht="30" customHeight="1">
      <c r="A249" s="571" t="s">
        <v>283</v>
      </c>
      <c r="B249" s="565"/>
      <c r="C249" s="565"/>
      <c r="D249" s="565"/>
      <c r="E249" s="565"/>
      <c r="F249" s="565"/>
      <c r="G249" s="565"/>
      <c r="H249" s="565"/>
      <c r="I249" s="565"/>
      <c r="J249" s="565"/>
      <c r="K249" s="565"/>
      <c r="L249" s="565"/>
      <c r="M249" s="566"/>
    </row>
    <row r="250" spans="1:13" ht="30" customHeight="1">
      <c r="A250" s="571" t="s">
        <v>275</v>
      </c>
      <c r="B250" s="565"/>
      <c r="C250" s="565"/>
      <c r="D250" s="565"/>
      <c r="E250" s="565"/>
      <c r="F250" s="565" t="s">
        <v>276</v>
      </c>
      <c r="G250" s="565"/>
      <c r="H250" s="565"/>
      <c r="I250" s="565"/>
      <c r="J250" s="565"/>
      <c r="K250" s="565" t="s">
        <v>439</v>
      </c>
      <c r="L250" s="565"/>
      <c r="M250" s="566"/>
    </row>
    <row r="251" spans="1:13" ht="30" customHeight="1">
      <c r="A251" s="580" t="s">
        <v>284</v>
      </c>
      <c r="B251" s="581"/>
      <c r="C251" s="581"/>
      <c r="D251" s="581"/>
      <c r="E251" s="581"/>
      <c r="F251" s="581"/>
      <c r="G251" s="565" t="s">
        <v>711</v>
      </c>
      <c r="H251" s="565"/>
      <c r="I251" s="565"/>
      <c r="J251" s="565"/>
      <c r="K251" s="565"/>
      <c r="L251" s="565"/>
      <c r="M251" s="566"/>
    </row>
    <row r="252" spans="1:13" ht="30" customHeight="1">
      <c r="A252" s="339" t="s">
        <v>440</v>
      </c>
      <c r="B252" s="565" t="s">
        <v>548</v>
      </c>
      <c r="C252" s="565"/>
      <c r="D252" s="565"/>
      <c r="E252" s="565"/>
      <c r="F252" s="565"/>
      <c r="G252" s="565"/>
      <c r="H252" s="565"/>
      <c r="I252" s="565"/>
      <c r="J252" s="565"/>
      <c r="K252" s="565"/>
      <c r="L252" s="565"/>
      <c r="M252" s="566"/>
    </row>
    <row r="253" spans="1:13" ht="30" customHeight="1">
      <c r="A253" s="339" t="s">
        <v>285</v>
      </c>
      <c r="B253" s="565" t="s">
        <v>649</v>
      </c>
      <c r="C253" s="565"/>
      <c r="D253" s="565"/>
      <c r="E253" s="565"/>
      <c r="F253" s="565"/>
      <c r="G253" s="565"/>
      <c r="H253" s="565"/>
      <c r="I253" s="565"/>
      <c r="J253" s="565"/>
      <c r="K253" s="565"/>
      <c r="L253" s="565"/>
      <c r="M253" s="566"/>
    </row>
    <row r="254" spans="1:13" ht="30" customHeight="1">
      <c r="A254" s="571" t="s">
        <v>441</v>
      </c>
      <c r="B254" s="565"/>
      <c r="C254" s="565"/>
      <c r="D254" s="565"/>
      <c r="E254" s="565"/>
      <c r="F254" s="565"/>
      <c r="G254" s="565"/>
      <c r="H254" s="565"/>
      <c r="I254" s="565"/>
      <c r="J254" s="565" t="s">
        <v>442</v>
      </c>
      <c r="K254" s="565"/>
      <c r="L254" s="565"/>
      <c r="M254" s="566"/>
    </row>
    <row r="255" spans="1:13" ht="30" customHeight="1">
      <c r="A255" s="571"/>
      <c r="B255" s="565"/>
      <c r="C255" s="565"/>
      <c r="D255" s="565"/>
      <c r="E255" s="565"/>
      <c r="F255" s="565"/>
      <c r="G255" s="565"/>
      <c r="H255" s="565"/>
      <c r="I255" s="565"/>
      <c r="J255" s="565"/>
      <c r="K255" s="565"/>
      <c r="L255" s="565"/>
      <c r="M255" s="566"/>
    </row>
    <row r="256" spans="1:13" ht="30" customHeight="1">
      <c r="A256" s="571"/>
      <c r="B256" s="565"/>
      <c r="C256" s="565"/>
      <c r="D256" s="565"/>
      <c r="E256" s="565"/>
      <c r="F256" s="565"/>
      <c r="G256" s="565"/>
      <c r="H256" s="565"/>
      <c r="I256" s="565"/>
      <c r="J256" s="565"/>
      <c r="K256" s="565"/>
      <c r="L256" s="565"/>
      <c r="M256" s="566"/>
    </row>
    <row r="257" spans="1:13" ht="30" customHeight="1">
      <c r="A257" s="571"/>
      <c r="B257" s="565"/>
      <c r="C257" s="565"/>
      <c r="D257" s="565"/>
      <c r="E257" s="565"/>
      <c r="F257" s="565"/>
      <c r="G257" s="565"/>
      <c r="H257" s="565"/>
      <c r="I257" s="565"/>
      <c r="J257" s="565"/>
      <c r="K257" s="565"/>
      <c r="L257" s="565"/>
      <c r="M257" s="566"/>
    </row>
    <row r="258" spans="1:13" ht="30" customHeight="1">
      <c r="A258" s="571" t="s">
        <v>286</v>
      </c>
      <c r="B258" s="565"/>
      <c r="C258" s="565"/>
      <c r="D258" s="565"/>
      <c r="E258" s="565"/>
      <c r="F258" s="565"/>
      <c r="G258" s="565"/>
      <c r="H258" s="561" t="s">
        <v>287</v>
      </c>
      <c r="I258" s="562"/>
      <c r="J258" s="562"/>
      <c r="K258" s="562"/>
      <c r="L258" s="562"/>
      <c r="M258" s="564"/>
    </row>
    <row r="259" spans="1:13" ht="30" customHeight="1">
      <c r="A259" s="339" t="s">
        <v>288</v>
      </c>
      <c r="B259" s="565" t="s">
        <v>20</v>
      </c>
      <c r="C259" s="565"/>
      <c r="D259" s="332" t="s">
        <v>288</v>
      </c>
      <c r="E259" s="323"/>
      <c r="F259" s="565" t="s">
        <v>20</v>
      </c>
      <c r="G259" s="565"/>
      <c r="H259" s="333"/>
      <c r="I259" s="333"/>
      <c r="J259" s="334" t="s">
        <v>289</v>
      </c>
      <c r="K259" s="333"/>
      <c r="L259" s="333" t="s">
        <v>20</v>
      </c>
      <c r="M259" s="335"/>
    </row>
    <row r="260" spans="1:13" ht="30" customHeight="1">
      <c r="A260" s="339" t="s">
        <v>290</v>
      </c>
      <c r="B260" s="565" t="s">
        <v>291</v>
      </c>
      <c r="C260" s="565"/>
      <c r="D260" s="565" t="s">
        <v>292</v>
      </c>
      <c r="E260" s="565"/>
      <c r="F260" s="565" t="s">
        <v>293</v>
      </c>
      <c r="G260" s="565"/>
      <c r="H260" s="333"/>
      <c r="I260" s="333"/>
      <c r="J260" s="561">
        <v>3</v>
      </c>
      <c r="K260" s="563"/>
      <c r="L260" s="323" t="s">
        <v>294</v>
      </c>
      <c r="M260" s="335"/>
    </row>
    <row r="261" spans="1:13" ht="30" customHeight="1">
      <c r="A261" s="339" t="s">
        <v>295</v>
      </c>
      <c r="B261" s="565" t="s">
        <v>296</v>
      </c>
      <c r="C261" s="565"/>
      <c r="D261" s="565" t="s">
        <v>297</v>
      </c>
      <c r="E261" s="565"/>
      <c r="F261" s="565" t="s">
        <v>298</v>
      </c>
      <c r="G261" s="565"/>
      <c r="H261" s="333"/>
      <c r="I261" s="333"/>
      <c r="J261" s="561">
        <v>2</v>
      </c>
      <c r="K261" s="563"/>
      <c r="L261" s="323" t="s">
        <v>299</v>
      </c>
      <c r="M261" s="335"/>
    </row>
    <row r="262" spans="1:13" ht="30" customHeight="1">
      <c r="A262" s="339" t="s">
        <v>300</v>
      </c>
      <c r="B262" s="565" t="s">
        <v>301</v>
      </c>
      <c r="C262" s="565"/>
      <c r="D262" s="565" t="s">
        <v>302</v>
      </c>
      <c r="E262" s="565"/>
      <c r="F262" s="565" t="s">
        <v>303</v>
      </c>
      <c r="G262" s="565"/>
      <c r="H262" s="333"/>
      <c r="I262" s="333"/>
      <c r="J262" s="561">
        <v>1</v>
      </c>
      <c r="K262" s="563"/>
      <c r="L262" s="323" t="s">
        <v>304</v>
      </c>
      <c r="M262" s="335"/>
    </row>
    <row r="263" spans="1:13" ht="30" customHeight="1" thickBot="1">
      <c r="A263" s="363" t="s">
        <v>305</v>
      </c>
      <c r="B263" s="583" t="s">
        <v>306</v>
      </c>
      <c r="C263" s="583"/>
      <c r="D263" s="584" t="s">
        <v>307</v>
      </c>
      <c r="E263" s="584"/>
      <c r="F263" s="584" t="s">
        <v>308</v>
      </c>
      <c r="G263" s="584"/>
      <c r="H263" s="336"/>
      <c r="I263" s="336"/>
      <c r="J263" s="336"/>
      <c r="K263" s="336"/>
      <c r="L263" s="336"/>
      <c r="M263" s="337"/>
    </row>
    <row r="265" spans="1:13" ht="30" customHeight="1" thickBot="1"/>
    <row r="266" spans="1:13" ht="30" customHeight="1">
      <c r="A266" s="360"/>
      <c r="B266" s="567" t="s">
        <v>395</v>
      </c>
      <c r="C266" s="567"/>
      <c r="D266" s="567"/>
      <c r="E266" s="567"/>
      <c r="F266" s="567"/>
      <c r="G266" s="567"/>
      <c r="H266" s="567"/>
      <c r="I266" s="568"/>
      <c r="J266" s="569" t="s">
        <v>396</v>
      </c>
      <c r="K266" s="567"/>
      <c r="L266" s="567"/>
      <c r="M266" s="570"/>
    </row>
    <row r="267" spans="1:13" ht="30" customHeight="1">
      <c r="A267" s="571" t="s">
        <v>397</v>
      </c>
      <c r="B267" s="565"/>
      <c r="C267" s="565"/>
      <c r="D267" s="565"/>
      <c r="E267" s="565"/>
      <c r="F267" s="565"/>
      <c r="G267" s="565"/>
      <c r="H267" s="565"/>
      <c r="I267" s="565"/>
      <c r="J267" s="565"/>
      <c r="K267" s="565"/>
      <c r="L267" s="565"/>
      <c r="M267" s="566"/>
    </row>
    <row r="268" spans="1:13" ht="30" customHeight="1">
      <c r="A268" s="361"/>
      <c r="B268" s="572" t="s">
        <v>398</v>
      </c>
      <c r="C268" s="572"/>
      <c r="D268" s="572"/>
      <c r="E268" s="573"/>
      <c r="F268" s="314" t="s">
        <v>399</v>
      </c>
      <c r="G268" s="314"/>
      <c r="H268" s="561" t="s">
        <v>400</v>
      </c>
      <c r="I268" s="562"/>
      <c r="J268" s="563"/>
      <c r="K268" s="315" t="s">
        <v>401</v>
      </c>
      <c r="L268" s="316"/>
      <c r="M268" s="317"/>
    </row>
    <row r="269" spans="1:13" ht="30" customHeight="1">
      <c r="A269" s="574" t="s">
        <v>402</v>
      </c>
      <c r="B269" s="562"/>
      <c r="C269" s="562"/>
      <c r="D269" s="562"/>
      <c r="E269" s="562"/>
      <c r="F269" s="562"/>
      <c r="G269" s="562"/>
      <c r="H269" s="562"/>
      <c r="I269" s="562"/>
      <c r="J269" s="562"/>
      <c r="K269" s="562"/>
      <c r="L269" s="562"/>
      <c r="M269" s="564"/>
    </row>
    <row r="270" spans="1:13" ht="30" customHeight="1">
      <c r="A270" s="556" t="s">
        <v>524</v>
      </c>
      <c r="B270" s="557"/>
      <c r="C270" s="557"/>
      <c r="D270" s="557"/>
      <c r="E270" s="557"/>
      <c r="F270" s="557"/>
      <c r="G270" s="557"/>
      <c r="H270" s="557"/>
      <c r="I270" s="557"/>
      <c r="J270" s="557"/>
      <c r="K270" s="557"/>
      <c r="L270" s="557"/>
      <c r="M270" s="558"/>
    </row>
    <row r="271" spans="1:13" ht="30" customHeight="1">
      <c r="A271" s="559" t="s">
        <v>404</v>
      </c>
      <c r="B271" s="560"/>
      <c r="C271" s="561" t="s">
        <v>76</v>
      </c>
      <c r="D271" s="562"/>
      <c r="E271" s="562"/>
      <c r="F271" s="562"/>
      <c r="G271" s="563"/>
      <c r="H271" s="316" t="s">
        <v>406</v>
      </c>
      <c r="I271" s="318"/>
      <c r="J271" s="561">
        <f>J218+1</f>
        <v>7</v>
      </c>
      <c r="K271" s="562"/>
      <c r="L271" s="562"/>
      <c r="M271" s="564"/>
    </row>
    <row r="272" spans="1:13" ht="30" customHeight="1">
      <c r="A272" s="559" t="s">
        <v>407</v>
      </c>
      <c r="B272" s="560"/>
      <c r="C272" s="561" t="s">
        <v>68</v>
      </c>
      <c r="D272" s="562"/>
      <c r="E272" s="562"/>
      <c r="F272" s="562"/>
      <c r="G272" s="563"/>
      <c r="H272" s="316" t="s">
        <v>409</v>
      </c>
      <c r="I272" s="318"/>
      <c r="J272" s="565" t="s">
        <v>553</v>
      </c>
      <c r="K272" s="565"/>
      <c r="L272" s="565"/>
      <c r="M272" s="566"/>
    </row>
    <row r="273" spans="1:13" ht="30" customHeight="1">
      <c r="A273" s="559" t="s">
        <v>410</v>
      </c>
      <c r="B273" s="560"/>
      <c r="C273" s="578">
        <v>40776</v>
      </c>
      <c r="D273" s="562"/>
      <c r="E273" s="562"/>
      <c r="F273" s="562"/>
      <c r="G273" s="563"/>
      <c r="H273" s="316" t="s">
        <v>411</v>
      </c>
      <c r="I273" s="318"/>
      <c r="J273" s="565">
        <v>7006922705</v>
      </c>
      <c r="K273" s="565"/>
      <c r="L273" s="565"/>
      <c r="M273" s="566"/>
    </row>
    <row r="274" spans="1:13" ht="30" customHeight="1">
      <c r="A274" s="559" t="s">
        <v>412</v>
      </c>
      <c r="B274" s="560"/>
      <c r="C274" s="561" t="s">
        <v>554</v>
      </c>
      <c r="D274" s="562"/>
      <c r="E274" s="562"/>
      <c r="F274" s="562"/>
      <c r="G274" s="563"/>
      <c r="H274" s="559" t="s">
        <v>18</v>
      </c>
      <c r="I274" s="560"/>
      <c r="J274" s="587" t="s">
        <v>555</v>
      </c>
      <c r="K274" s="588"/>
      <c r="L274" s="588"/>
      <c r="M274" s="589"/>
    </row>
    <row r="275" spans="1:13" ht="30" customHeight="1">
      <c r="A275" s="559" t="s">
        <v>528</v>
      </c>
      <c r="B275" s="560"/>
      <c r="C275" s="561" t="s">
        <v>556</v>
      </c>
      <c r="D275" s="562"/>
      <c r="E275" s="562"/>
      <c r="F275" s="562"/>
      <c r="G275" s="562"/>
      <c r="H275" s="562"/>
      <c r="I275" s="562"/>
      <c r="J275" s="562"/>
      <c r="K275" s="562"/>
      <c r="L275" s="562"/>
      <c r="M275" s="564"/>
    </row>
    <row r="276" spans="1:13" ht="30" customHeight="1">
      <c r="A276" s="571" t="s">
        <v>415</v>
      </c>
      <c r="B276" s="565"/>
      <c r="C276" s="565"/>
      <c r="D276" s="565"/>
      <c r="E276" s="565"/>
      <c r="F276" s="565"/>
      <c r="G276" s="565"/>
      <c r="H276" s="565"/>
      <c r="I276" s="565"/>
      <c r="J276" s="565"/>
      <c r="K276" s="565"/>
      <c r="L276" s="565"/>
      <c r="M276" s="566"/>
    </row>
    <row r="277" spans="1:13" ht="30" customHeight="1">
      <c r="A277" s="577" t="s">
        <v>416</v>
      </c>
      <c r="B277" s="565" t="s">
        <v>417</v>
      </c>
      <c r="C277" s="565"/>
      <c r="D277" s="565"/>
      <c r="E277" s="565"/>
      <c r="F277" s="565"/>
      <c r="G277" s="565"/>
      <c r="H277" s="565" t="s">
        <v>418</v>
      </c>
      <c r="I277" s="565"/>
      <c r="J277" s="565"/>
      <c r="K277" s="565"/>
      <c r="L277" s="565"/>
      <c r="M277" s="566"/>
    </row>
    <row r="278" spans="1:13" ht="50.25" customHeight="1">
      <c r="A278" s="577"/>
      <c r="B278" s="319" t="s">
        <v>419</v>
      </c>
      <c r="C278" s="319" t="s">
        <v>420</v>
      </c>
      <c r="D278" s="319" t="s">
        <v>421</v>
      </c>
      <c r="E278" s="319" t="s">
        <v>422</v>
      </c>
      <c r="F278" s="319">
        <v>100</v>
      </c>
      <c r="G278" s="320" t="s">
        <v>33</v>
      </c>
      <c r="H278" s="319" t="s">
        <v>423</v>
      </c>
      <c r="I278" s="319" t="s">
        <v>420</v>
      </c>
      <c r="J278" s="319" t="s">
        <v>421</v>
      </c>
      <c r="K278" s="319" t="s">
        <v>530</v>
      </c>
      <c r="L278" s="319">
        <v>100</v>
      </c>
      <c r="M278" s="321" t="s">
        <v>33</v>
      </c>
    </row>
    <row r="279" spans="1:13" ht="30" customHeight="1">
      <c r="A279" s="339" t="s">
        <v>11</v>
      </c>
      <c r="B279" s="340">
        <v>7.75</v>
      </c>
      <c r="C279" s="323">
        <v>5</v>
      </c>
      <c r="D279" s="323">
        <v>3</v>
      </c>
      <c r="E279" s="340">
        <v>60.5</v>
      </c>
      <c r="F279" s="324">
        <f t="shared" ref="F279" si="45">SUM(B279:E279)</f>
        <v>76.25</v>
      </c>
      <c r="G279" s="340" t="str">
        <f t="shared" ref="G279" si="46">IF(F279&gt;=91,"A1",IF(F279&gt;=81,"A2",IF(F279&gt;=71,"B1",IF(F279&gt;=61,"B2",IF(F279&gt;=51,"C1",IF(F279&gt;=41,"C2",IF(F279&gt;=33,"D","E")))))))</f>
        <v>B1</v>
      </c>
      <c r="H279" s="320">
        <v>8.5</v>
      </c>
      <c r="I279" s="325">
        <v>4</v>
      </c>
      <c r="J279" s="325">
        <v>5</v>
      </c>
      <c r="K279" s="327">
        <v>56.5</v>
      </c>
      <c r="L279" s="327">
        <f t="shared" ref="L279" si="47">SUM(H279:K279)</f>
        <v>74</v>
      </c>
      <c r="M279" s="327" t="str">
        <f t="shared" ref="M279" si="48">IF(L279&gt;=91,"A1",IF(L279&gt;=81,"A2",IF(L279&gt;=71,"B1",IF(L279&gt;=61,"B2",IF(L279&gt;=51,"C1",IF(L279&gt;=41,"C2",IF(L279&gt;=33,"D","E")))))))</f>
        <v>B1</v>
      </c>
    </row>
    <row r="280" spans="1:13" ht="30" customHeight="1">
      <c r="A280" s="339" t="s">
        <v>12</v>
      </c>
      <c r="B280" s="340">
        <v>7.25</v>
      </c>
      <c r="C280" s="340">
        <v>4</v>
      </c>
      <c r="D280" s="323">
        <v>4</v>
      </c>
      <c r="E280" s="323">
        <v>48</v>
      </c>
      <c r="F280" s="323">
        <f t="shared" ref="F280" si="49">SUM(B280:E280)</f>
        <v>63.25</v>
      </c>
      <c r="G280" s="323" t="str">
        <f t="shared" ref="G280" si="50">IF(F280&gt;=91,"A1",IF(F280&gt;=81,"A2",IF(F280&gt;=71,"B1",IF(F280&gt;=61,"B2",IF(F280&gt;=51,"C1",IF(F280&gt;=41,"C2",IF(F280&gt;=33,"D","E")))))))</f>
        <v>B2</v>
      </c>
      <c r="H280" s="323">
        <v>5.75</v>
      </c>
      <c r="I280" s="323">
        <v>3.5</v>
      </c>
      <c r="J280" s="323">
        <v>4.5</v>
      </c>
      <c r="K280" s="323">
        <v>54.5</v>
      </c>
      <c r="L280" s="326">
        <f t="shared" ref="L280" si="51">SUM(H280:K280)</f>
        <v>68.25</v>
      </c>
      <c r="M280" s="323" t="str">
        <f t="shared" ref="M280" si="52">IF(L280&gt;=91,"A1",IF(L280&gt;=81,"A2",IF(L280&gt;=71,"B1",IF(L280&gt;=61,"B2",IF(L280&gt;=51,"C1",IF(L280&gt;=41,"C2",IF(L280&gt;=33,"D","E")))))))</f>
        <v>B2</v>
      </c>
    </row>
    <row r="281" spans="1:13" ht="30" customHeight="1">
      <c r="A281" s="339" t="s">
        <v>425</v>
      </c>
      <c r="B281" s="323">
        <v>3.75</v>
      </c>
      <c r="C281" s="323">
        <v>3</v>
      </c>
      <c r="D281" s="323">
        <v>3.5</v>
      </c>
      <c r="E281" s="323">
        <v>35.5</v>
      </c>
      <c r="F281" s="323">
        <f t="shared" ref="F281" si="53">SUM(B281:E281)</f>
        <v>45.75</v>
      </c>
      <c r="G281" s="323" t="str">
        <f t="shared" ref="G281" si="54">IF(F281&gt;=91,"A1",IF(F281&gt;=81,"A2",IF(F281&gt;=71,"B1",IF(F281&gt;=61,"B2",IF(F281&gt;=51,"C1",IF(F281&gt;=41,"C2",IF(F281&gt;=33,"D","E")))))))</f>
        <v>C2</v>
      </c>
      <c r="H281" s="323">
        <v>3.5</v>
      </c>
      <c r="I281" s="323">
        <v>3</v>
      </c>
      <c r="J281" s="323">
        <v>3</v>
      </c>
      <c r="K281" s="323">
        <v>35</v>
      </c>
      <c r="L281" s="326">
        <f t="shared" ref="L281" si="55">SUM(H281:K281)</f>
        <v>44.5</v>
      </c>
      <c r="M281" s="323" t="str">
        <f t="shared" ref="M281" si="56">IF(L281&gt;=91,"A1",IF(L281&gt;=81,"A2",IF(L281&gt;=71,"B1",IF(L281&gt;=61,"B2",IF(L281&gt;=51,"C1",IF(L281&gt;=41,"C2",IF(L281&gt;=33,"D","E")))))))</f>
        <v>C2</v>
      </c>
    </row>
    <row r="282" spans="1:13" ht="30" customHeight="1">
      <c r="A282" s="339" t="s">
        <v>23</v>
      </c>
      <c r="B282" s="323">
        <v>7.25</v>
      </c>
      <c r="C282" s="323">
        <v>3.5</v>
      </c>
      <c r="D282" s="323">
        <v>3.5</v>
      </c>
      <c r="E282" s="323">
        <v>33.5</v>
      </c>
      <c r="F282" s="323">
        <f t="shared" ref="F282" si="57">SUM(B282:E282)</f>
        <v>47.75</v>
      </c>
      <c r="G282" s="323" t="str">
        <f t="shared" ref="G282" si="58">IF(F282&gt;=91,"A1",IF(F282&gt;=81,"A2",IF(F282&gt;=71,"B1",IF(F282&gt;=61,"B2",IF(F282&gt;=51,"C1",IF(F282&gt;=41,"C2",IF(F282&gt;=33,"D","E")))))))</f>
        <v>C2</v>
      </c>
      <c r="H282" s="320">
        <v>0</v>
      </c>
      <c r="I282" s="323">
        <v>3.5</v>
      </c>
      <c r="J282" s="323">
        <v>3.5</v>
      </c>
      <c r="K282" s="323">
        <v>40</v>
      </c>
      <c r="L282" s="326">
        <f t="shared" ref="L282" si="59">SUM(H282:K282)</f>
        <v>47</v>
      </c>
      <c r="M282" s="326" t="str">
        <f t="shared" ref="M282" si="60">IF(L282&gt;=91,"A1",IF(L282&gt;=81,"A2",IF(L282&gt;=71,"B1",IF(L282&gt;=61,"B2",IF(L282&gt;=51,"C1",IF(L282&gt;=41,"C2",IF(L282&gt;=33,"D","E")))))))</f>
        <v>C2</v>
      </c>
    </row>
    <row r="283" spans="1:13" ht="30" customHeight="1">
      <c r="A283" s="339" t="s">
        <v>25</v>
      </c>
      <c r="B283" s="323">
        <v>7</v>
      </c>
      <c r="C283" s="323">
        <v>3.5</v>
      </c>
      <c r="D283" s="323">
        <v>3</v>
      </c>
      <c r="E283" s="323">
        <v>28.5</v>
      </c>
      <c r="F283" s="323">
        <f t="shared" ref="F283" si="61">SUM(B283:E283)</f>
        <v>42</v>
      </c>
      <c r="G283" s="323" t="str">
        <f t="shared" ref="G283" si="62">IF(F283&gt;=91,"A1",IF(F283&gt;=81,"A2",IF(F283&gt;=71,"B1",IF(F283&gt;=61,"B2",IF(F283&gt;=51,"C1",IF(F283&gt;=41,"C2",IF(F283&gt;=33,"D","E")))))))</f>
        <v>C2</v>
      </c>
      <c r="H283" s="323">
        <v>0</v>
      </c>
      <c r="I283" s="323">
        <v>5</v>
      </c>
      <c r="J283" s="323">
        <v>3</v>
      </c>
      <c r="K283" s="323">
        <v>34.5</v>
      </c>
      <c r="L283" s="326">
        <f t="shared" ref="L283" si="63">SUM(H283:K283)</f>
        <v>42.5</v>
      </c>
      <c r="M283" s="323" t="str">
        <f t="shared" ref="M283" si="64">IF(L283&gt;=91,"A1",IF(L283&gt;=81,"A2",IF(L283&gt;=71,"B1",IF(L283&gt;=61,"B2",IF(L283&gt;=51,"C1",IF(L283&gt;=41,"C2",IF(L283&gt;=33,"D","E")))))))</f>
        <v>C2</v>
      </c>
    </row>
    <row r="284" spans="1:13" ht="30" customHeight="1">
      <c r="A284" s="339" t="s">
        <v>426</v>
      </c>
      <c r="B284" s="323"/>
      <c r="C284" s="323"/>
      <c r="D284" s="323"/>
      <c r="E284" s="344">
        <v>26.5</v>
      </c>
      <c r="F284" s="323"/>
      <c r="G284" s="323"/>
      <c r="H284" s="323"/>
      <c r="I284" s="323"/>
      <c r="J284" s="323"/>
      <c r="K284" s="323">
        <v>29.5</v>
      </c>
      <c r="L284" s="323"/>
      <c r="M284" s="328"/>
    </row>
    <row r="285" spans="1:13" ht="30" customHeight="1">
      <c r="A285" s="339" t="s">
        <v>427</v>
      </c>
      <c r="B285" s="323"/>
      <c r="C285" s="323"/>
      <c r="D285" s="323"/>
      <c r="E285" s="341">
        <v>11</v>
      </c>
      <c r="F285" s="323"/>
      <c r="G285" s="323"/>
      <c r="H285" s="323"/>
      <c r="I285" s="323"/>
      <c r="J285" s="323"/>
      <c r="K285" s="323">
        <v>35</v>
      </c>
      <c r="L285" s="323"/>
      <c r="M285" s="328"/>
    </row>
    <row r="286" spans="1:13" ht="30" customHeight="1">
      <c r="A286" s="339" t="s">
        <v>669</v>
      </c>
      <c r="B286" s="323"/>
      <c r="C286" s="323"/>
      <c r="D286" s="323"/>
      <c r="E286" s="341">
        <v>29</v>
      </c>
      <c r="F286" s="323"/>
      <c r="G286" s="323"/>
      <c r="H286" s="323"/>
      <c r="I286" s="323"/>
      <c r="J286" s="323"/>
      <c r="K286" s="323">
        <v>27</v>
      </c>
      <c r="L286" s="323"/>
      <c r="M286" s="328"/>
    </row>
    <row r="287" spans="1:13" ht="30" customHeight="1">
      <c r="A287" s="339" t="s">
        <v>394</v>
      </c>
      <c r="B287" s="323"/>
      <c r="C287" s="323"/>
      <c r="D287" s="323"/>
      <c r="E287" s="341">
        <v>6</v>
      </c>
      <c r="F287" s="323"/>
      <c r="G287" s="323"/>
      <c r="H287" s="323"/>
      <c r="I287" s="323"/>
      <c r="J287" s="323"/>
      <c r="K287" s="323">
        <v>14</v>
      </c>
      <c r="L287" s="323"/>
      <c r="M287" s="328"/>
    </row>
    <row r="288" spans="1:13" ht="30" customHeight="1">
      <c r="A288" s="339" t="s">
        <v>669</v>
      </c>
      <c r="B288" s="323"/>
      <c r="C288" s="323"/>
      <c r="D288" s="323"/>
      <c r="E288" s="323"/>
      <c r="F288" s="323"/>
      <c r="G288" s="323"/>
      <c r="H288" s="323"/>
      <c r="I288" s="323"/>
      <c r="J288" s="323"/>
      <c r="K288" s="323"/>
      <c r="L288" s="323"/>
      <c r="M288" s="328"/>
    </row>
    <row r="289" spans="1:13" ht="69" customHeight="1">
      <c r="A289" s="339" t="s">
        <v>428</v>
      </c>
      <c r="B289" s="323"/>
      <c r="C289" s="330" t="s">
        <v>429</v>
      </c>
      <c r="D289" s="323">
        <f>(F279+F280+F281+F282+F283)</f>
        <v>275</v>
      </c>
      <c r="E289" s="323"/>
      <c r="F289" s="330" t="s">
        <v>430</v>
      </c>
      <c r="G289" s="323">
        <f>(D289/500)*100</f>
        <v>55.000000000000007</v>
      </c>
      <c r="H289" s="323"/>
      <c r="I289" s="323"/>
      <c r="J289" s="575" t="s">
        <v>431</v>
      </c>
      <c r="K289" s="575"/>
      <c r="L289" s="565" t="str">
        <f>IF(G289&gt;=91,"A1",IF(G289&gt;=81,"A2",IF(G289&gt;=71,"B1",IF(G289&gt;=61,"B2",IF(G289&gt;=51,"C1",IF(G289&gt;=41,"C2",IF(G289&gt;=33,"D","E")))))))</f>
        <v>C1</v>
      </c>
      <c r="M289" s="566" t="str">
        <f t="shared" ref="M289:M290" si="65">IF(K289&gt;=91,"A1",IF(K289&gt;=81,"A2",IF(K289&gt;=71,"B1",IF(K289&gt;=61,"B2",IF(K289&gt;=51,"C1",IF(K289&gt;=41,"C2",IF(K289&gt;=33,"D","E")))))))</f>
        <v>E</v>
      </c>
    </row>
    <row r="290" spans="1:13" ht="60.75" customHeight="1">
      <c r="A290" s="362" t="s">
        <v>432</v>
      </c>
      <c r="B290" s="323"/>
      <c r="C290" s="330" t="s">
        <v>433</v>
      </c>
      <c r="D290" s="323">
        <f>(L279+L280+L281+L282+L283)</f>
        <v>276.25</v>
      </c>
      <c r="E290" s="323"/>
      <c r="F290" s="330" t="s">
        <v>434</v>
      </c>
      <c r="G290" s="323">
        <f>D290/500*100</f>
        <v>55.25</v>
      </c>
      <c r="H290" s="323"/>
      <c r="I290" s="323"/>
      <c r="J290" s="575" t="s">
        <v>435</v>
      </c>
      <c r="K290" s="575"/>
      <c r="L290" s="565" t="str">
        <f>IF(G290&gt;=91,"A1",IF(G290&gt;=81,"A2",IF(G290&gt;=71,"B1",IF(G290&gt;=61,"B2",IF(G290&gt;=51,"C1",IF(G290&gt;=41,"C2",IF(G290&gt;=33,"D","E")))))))</f>
        <v>C1</v>
      </c>
      <c r="M290" s="566" t="str">
        <f t="shared" si="65"/>
        <v>E</v>
      </c>
    </row>
    <row r="291" spans="1:13" ht="60" customHeight="1">
      <c r="A291" s="571" t="s">
        <v>437</v>
      </c>
      <c r="B291" s="565"/>
      <c r="C291" s="565"/>
      <c r="D291" s="347">
        <f>SUM(D289:D290)/1000*100</f>
        <v>55.125</v>
      </c>
      <c r="E291" s="348"/>
      <c r="F291" s="565" t="s">
        <v>651</v>
      </c>
      <c r="G291" s="565"/>
      <c r="H291" s="565"/>
      <c r="I291" s="565"/>
      <c r="J291" s="565"/>
      <c r="K291" s="565"/>
      <c r="L291" s="565" t="str">
        <f>IF(D291&gt;=91,"A1",IF(D291&gt;=81,"A2",IF(D291&gt;=71,"B1",IF(D291&gt;=61,"B2",IF(D291&gt;=51,"C1",IF(D291&gt;=41,"C2",IF(D291&gt;=33,"D","E")))))))</f>
        <v>C1</v>
      </c>
      <c r="M291" s="566" t="str">
        <f t="shared" ref="M291" si="66">IF(K291&gt;=91,"A1",IF(K291&gt;=81,"A2",IF(K291&gt;=71,"B1",IF(K291&gt;=61,"B2",IF(K291&gt;=51,"C1",IF(K291&gt;=41,"C2",IF(K291&gt;=33,"D","E")))))))</f>
        <v>E</v>
      </c>
    </row>
    <row r="292" spans="1:13" ht="30" customHeight="1">
      <c r="A292" s="580" t="s">
        <v>273</v>
      </c>
      <c r="B292" s="581"/>
      <c r="C292" s="581"/>
      <c r="D292" s="581"/>
      <c r="E292" s="581"/>
      <c r="F292" s="581"/>
      <c r="G292" s="581"/>
      <c r="H292" s="581"/>
      <c r="I292" s="581"/>
      <c r="J292" s="581"/>
      <c r="K292" s="581"/>
      <c r="L292" s="581"/>
      <c r="M292" s="582"/>
    </row>
    <row r="293" spans="1:13" ht="30" customHeight="1">
      <c r="A293" s="571" t="s">
        <v>274</v>
      </c>
      <c r="B293" s="565"/>
      <c r="C293" s="565"/>
      <c r="D293" s="565"/>
      <c r="E293" s="565"/>
      <c r="F293" s="565"/>
      <c r="G293" s="565"/>
      <c r="H293" s="565"/>
      <c r="I293" s="565"/>
      <c r="J293" s="565"/>
      <c r="K293" s="565"/>
      <c r="L293" s="565"/>
      <c r="M293" s="566"/>
    </row>
    <row r="294" spans="1:13" ht="30" customHeight="1">
      <c r="A294" s="571" t="s">
        <v>275</v>
      </c>
      <c r="B294" s="565"/>
      <c r="C294" s="565"/>
      <c r="D294" s="565"/>
      <c r="E294" s="565"/>
      <c r="F294" s="565" t="s">
        <v>276</v>
      </c>
      <c r="G294" s="565"/>
      <c r="H294" s="565"/>
      <c r="I294" s="565"/>
      <c r="J294" s="565"/>
      <c r="K294" s="565" t="s">
        <v>439</v>
      </c>
      <c r="L294" s="565"/>
      <c r="M294" s="566"/>
    </row>
    <row r="295" spans="1:13" ht="30" customHeight="1">
      <c r="A295" s="580" t="s">
        <v>277</v>
      </c>
      <c r="B295" s="581"/>
      <c r="C295" s="581"/>
      <c r="D295" s="581"/>
      <c r="E295" s="581"/>
      <c r="F295" s="565" t="s">
        <v>294</v>
      </c>
      <c r="G295" s="565"/>
      <c r="H295" s="565"/>
      <c r="I295" s="565"/>
      <c r="J295" s="565"/>
      <c r="K295" s="565" t="s">
        <v>294</v>
      </c>
      <c r="L295" s="565"/>
      <c r="M295" s="566"/>
    </row>
    <row r="296" spans="1:13" ht="30" customHeight="1">
      <c r="A296" s="571" t="s">
        <v>278</v>
      </c>
      <c r="B296" s="565"/>
      <c r="C296" s="565"/>
      <c r="D296" s="565"/>
      <c r="E296" s="565"/>
      <c r="F296" s="565"/>
      <c r="G296" s="565"/>
      <c r="H296" s="565"/>
      <c r="I296" s="565"/>
      <c r="J296" s="565"/>
      <c r="K296" s="565"/>
      <c r="L296" s="565"/>
      <c r="M296" s="566"/>
    </row>
    <row r="297" spans="1:13" ht="30" customHeight="1">
      <c r="A297" s="571" t="s">
        <v>275</v>
      </c>
      <c r="B297" s="565"/>
      <c r="C297" s="565"/>
      <c r="D297" s="565"/>
      <c r="E297" s="565"/>
      <c r="F297" s="565" t="s">
        <v>276</v>
      </c>
      <c r="G297" s="565"/>
      <c r="H297" s="565"/>
      <c r="I297" s="565"/>
      <c r="J297" s="565"/>
      <c r="K297" s="565" t="s">
        <v>439</v>
      </c>
      <c r="L297" s="565"/>
      <c r="M297" s="566"/>
    </row>
    <row r="298" spans="1:13" ht="30" customHeight="1">
      <c r="A298" s="559" t="s">
        <v>279</v>
      </c>
      <c r="B298" s="560"/>
      <c r="C298" s="560"/>
      <c r="D298" s="560"/>
      <c r="E298" s="560"/>
      <c r="F298" s="565" t="s">
        <v>294</v>
      </c>
      <c r="G298" s="565"/>
      <c r="H298" s="565"/>
      <c r="I298" s="565"/>
      <c r="J298" s="565"/>
      <c r="K298" s="565" t="s">
        <v>294</v>
      </c>
      <c r="L298" s="565"/>
      <c r="M298" s="566"/>
    </row>
    <row r="299" spans="1:13" ht="30" customHeight="1">
      <c r="A299" s="559" t="s">
        <v>280</v>
      </c>
      <c r="B299" s="560"/>
      <c r="C299" s="560"/>
      <c r="D299" s="560"/>
      <c r="E299" s="560"/>
      <c r="F299" s="565" t="s">
        <v>294</v>
      </c>
      <c r="G299" s="565"/>
      <c r="H299" s="565"/>
      <c r="I299" s="565"/>
      <c r="J299" s="565"/>
      <c r="K299" s="565" t="s">
        <v>294</v>
      </c>
      <c r="L299" s="565"/>
      <c r="M299" s="566"/>
    </row>
    <row r="300" spans="1:13" ht="30" customHeight="1">
      <c r="A300" s="556" t="s">
        <v>281</v>
      </c>
      <c r="B300" s="557"/>
      <c r="C300" s="557"/>
      <c r="D300" s="557"/>
      <c r="E300" s="579"/>
      <c r="F300" s="561" t="s">
        <v>294</v>
      </c>
      <c r="G300" s="562"/>
      <c r="H300" s="562"/>
      <c r="I300" s="562"/>
      <c r="J300" s="563"/>
      <c r="K300" s="561" t="s">
        <v>294</v>
      </c>
      <c r="L300" s="562"/>
      <c r="M300" s="564"/>
    </row>
    <row r="301" spans="1:13" ht="30" customHeight="1">
      <c r="A301" s="556" t="s">
        <v>282</v>
      </c>
      <c r="B301" s="557"/>
      <c r="C301" s="557"/>
      <c r="D301" s="557"/>
      <c r="E301" s="579"/>
      <c r="F301" s="561" t="s">
        <v>294</v>
      </c>
      <c r="G301" s="562"/>
      <c r="H301" s="562"/>
      <c r="I301" s="562"/>
      <c r="J301" s="563"/>
      <c r="K301" s="561" t="s">
        <v>294</v>
      </c>
      <c r="L301" s="562"/>
      <c r="M301" s="564"/>
    </row>
    <row r="302" spans="1:13" ht="30" customHeight="1">
      <c r="A302" s="571" t="s">
        <v>283</v>
      </c>
      <c r="B302" s="565"/>
      <c r="C302" s="565"/>
      <c r="D302" s="565"/>
      <c r="E302" s="565"/>
      <c r="F302" s="565"/>
      <c r="G302" s="565"/>
      <c r="H302" s="565"/>
      <c r="I302" s="565"/>
      <c r="J302" s="565"/>
      <c r="K302" s="565"/>
      <c r="L302" s="565"/>
      <c r="M302" s="566"/>
    </row>
    <row r="303" spans="1:13" ht="30" customHeight="1">
      <c r="A303" s="571" t="s">
        <v>275</v>
      </c>
      <c r="B303" s="565"/>
      <c r="C303" s="565"/>
      <c r="D303" s="565"/>
      <c r="E303" s="565"/>
      <c r="F303" s="565" t="s">
        <v>276</v>
      </c>
      <c r="G303" s="565"/>
      <c r="H303" s="565"/>
      <c r="I303" s="565"/>
      <c r="J303" s="565"/>
      <c r="K303" s="565" t="s">
        <v>439</v>
      </c>
      <c r="L303" s="565"/>
      <c r="M303" s="566"/>
    </row>
    <row r="304" spans="1:13" ht="30" customHeight="1">
      <c r="A304" s="580" t="s">
        <v>284</v>
      </c>
      <c r="B304" s="581"/>
      <c r="C304" s="581"/>
      <c r="D304" s="581"/>
      <c r="E304" s="581"/>
      <c r="F304" s="581"/>
      <c r="G304" s="565" t="s">
        <v>712</v>
      </c>
      <c r="H304" s="565"/>
      <c r="I304" s="565"/>
      <c r="J304" s="565"/>
      <c r="K304" s="565"/>
      <c r="L304" s="565"/>
      <c r="M304" s="566"/>
    </row>
    <row r="305" spans="1:13" ht="30" customHeight="1">
      <c r="A305" s="339" t="s">
        <v>440</v>
      </c>
      <c r="B305" s="565" t="s">
        <v>681</v>
      </c>
      <c r="C305" s="565"/>
      <c r="D305" s="565"/>
      <c r="E305" s="565"/>
      <c r="F305" s="565"/>
      <c r="G305" s="565"/>
      <c r="H305" s="565"/>
      <c r="I305" s="565"/>
      <c r="J305" s="565"/>
      <c r="K305" s="565"/>
      <c r="L305" s="565"/>
      <c r="M305" s="566"/>
    </row>
    <row r="306" spans="1:13" ht="30" customHeight="1">
      <c r="A306" s="339" t="s">
        <v>285</v>
      </c>
      <c r="B306" s="565" t="s">
        <v>649</v>
      </c>
      <c r="C306" s="565"/>
      <c r="D306" s="565"/>
      <c r="E306" s="565"/>
      <c r="F306" s="565"/>
      <c r="G306" s="565"/>
      <c r="H306" s="565"/>
      <c r="I306" s="565"/>
      <c r="J306" s="565"/>
      <c r="K306" s="565"/>
      <c r="L306" s="565"/>
      <c r="M306" s="566"/>
    </row>
    <row r="307" spans="1:13" ht="30" customHeight="1">
      <c r="A307" s="571" t="s">
        <v>441</v>
      </c>
      <c r="B307" s="565"/>
      <c r="C307" s="565"/>
      <c r="D307" s="565"/>
      <c r="E307" s="565"/>
      <c r="F307" s="565"/>
      <c r="G307" s="565"/>
      <c r="H307" s="565"/>
      <c r="I307" s="565"/>
      <c r="J307" s="565" t="s">
        <v>442</v>
      </c>
      <c r="K307" s="565"/>
      <c r="L307" s="565"/>
      <c r="M307" s="566"/>
    </row>
    <row r="308" spans="1:13" ht="30" customHeight="1">
      <c r="A308" s="571"/>
      <c r="B308" s="565"/>
      <c r="C308" s="565"/>
      <c r="D308" s="565"/>
      <c r="E308" s="565"/>
      <c r="F308" s="565"/>
      <c r="G308" s="565"/>
      <c r="H308" s="565"/>
      <c r="I308" s="565"/>
      <c r="J308" s="565"/>
      <c r="K308" s="565"/>
      <c r="L308" s="565"/>
      <c r="M308" s="566"/>
    </row>
    <row r="309" spans="1:13" ht="30" customHeight="1">
      <c r="A309" s="571"/>
      <c r="B309" s="565"/>
      <c r="C309" s="565"/>
      <c r="D309" s="565"/>
      <c r="E309" s="565"/>
      <c r="F309" s="565"/>
      <c r="G309" s="565"/>
      <c r="H309" s="565"/>
      <c r="I309" s="565"/>
      <c r="J309" s="565"/>
      <c r="K309" s="565"/>
      <c r="L309" s="565"/>
      <c r="M309" s="566"/>
    </row>
    <row r="310" spans="1:13" ht="30" customHeight="1">
      <c r="A310" s="571"/>
      <c r="B310" s="565"/>
      <c r="C310" s="565"/>
      <c r="D310" s="565"/>
      <c r="E310" s="565"/>
      <c r="F310" s="565"/>
      <c r="G310" s="565"/>
      <c r="H310" s="565"/>
      <c r="I310" s="565"/>
      <c r="J310" s="565"/>
      <c r="K310" s="565"/>
      <c r="L310" s="565"/>
      <c r="M310" s="566"/>
    </row>
    <row r="311" spans="1:13" ht="30" customHeight="1">
      <c r="A311" s="571" t="s">
        <v>286</v>
      </c>
      <c r="B311" s="565"/>
      <c r="C311" s="565"/>
      <c r="D311" s="565"/>
      <c r="E311" s="565"/>
      <c r="F311" s="565"/>
      <c r="G311" s="565"/>
      <c r="H311" s="561" t="s">
        <v>287</v>
      </c>
      <c r="I311" s="562"/>
      <c r="J311" s="562"/>
      <c r="K311" s="562"/>
      <c r="L311" s="562"/>
      <c r="M311" s="564"/>
    </row>
    <row r="312" spans="1:13" ht="30" customHeight="1">
      <c r="A312" s="339" t="s">
        <v>288</v>
      </c>
      <c r="B312" s="565" t="s">
        <v>20</v>
      </c>
      <c r="C312" s="565"/>
      <c r="D312" s="332" t="s">
        <v>288</v>
      </c>
      <c r="E312" s="323"/>
      <c r="F312" s="565" t="s">
        <v>20</v>
      </c>
      <c r="G312" s="565"/>
      <c r="H312" s="333"/>
      <c r="I312" s="333"/>
      <c r="J312" s="334" t="s">
        <v>289</v>
      </c>
      <c r="K312" s="333"/>
      <c r="L312" s="333" t="s">
        <v>20</v>
      </c>
      <c r="M312" s="335"/>
    </row>
    <row r="313" spans="1:13" ht="30" customHeight="1">
      <c r="A313" s="339" t="s">
        <v>290</v>
      </c>
      <c r="B313" s="565" t="s">
        <v>291</v>
      </c>
      <c r="C313" s="565"/>
      <c r="D313" s="565" t="s">
        <v>292</v>
      </c>
      <c r="E313" s="565"/>
      <c r="F313" s="565" t="s">
        <v>293</v>
      </c>
      <c r="G313" s="565"/>
      <c r="H313" s="333"/>
      <c r="I313" s="333"/>
      <c r="J313" s="561">
        <v>3</v>
      </c>
      <c r="K313" s="563"/>
      <c r="L313" s="323" t="s">
        <v>294</v>
      </c>
      <c r="M313" s="335"/>
    </row>
    <row r="314" spans="1:13" ht="30" customHeight="1">
      <c r="A314" s="339" t="s">
        <v>295</v>
      </c>
      <c r="B314" s="565" t="s">
        <v>296</v>
      </c>
      <c r="C314" s="565"/>
      <c r="D314" s="565" t="s">
        <v>297</v>
      </c>
      <c r="E314" s="565"/>
      <c r="F314" s="565" t="s">
        <v>298</v>
      </c>
      <c r="G314" s="565"/>
      <c r="H314" s="333"/>
      <c r="I314" s="333"/>
      <c r="J314" s="561">
        <v>2</v>
      </c>
      <c r="K314" s="563"/>
      <c r="L314" s="323" t="s">
        <v>299</v>
      </c>
      <c r="M314" s="335"/>
    </row>
    <row r="315" spans="1:13" ht="30" customHeight="1">
      <c r="A315" s="339" t="s">
        <v>300</v>
      </c>
      <c r="B315" s="565" t="s">
        <v>301</v>
      </c>
      <c r="C315" s="565"/>
      <c r="D315" s="565" t="s">
        <v>302</v>
      </c>
      <c r="E315" s="565"/>
      <c r="F315" s="565" t="s">
        <v>303</v>
      </c>
      <c r="G315" s="565"/>
      <c r="H315" s="333"/>
      <c r="I315" s="333"/>
      <c r="J315" s="561">
        <v>1</v>
      </c>
      <c r="K315" s="563"/>
      <c r="L315" s="323" t="s">
        <v>304</v>
      </c>
      <c r="M315" s="335"/>
    </row>
    <row r="316" spans="1:13" ht="30" customHeight="1" thickBot="1">
      <c r="A316" s="363" t="s">
        <v>305</v>
      </c>
      <c r="B316" s="583" t="s">
        <v>306</v>
      </c>
      <c r="C316" s="583"/>
      <c r="D316" s="584" t="s">
        <v>307</v>
      </c>
      <c r="E316" s="584"/>
      <c r="F316" s="584" t="s">
        <v>308</v>
      </c>
      <c r="G316" s="584"/>
      <c r="H316" s="336"/>
      <c r="I316" s="336"/>
      <c r="J316" s="336"/>
      <c r="K316" s="336"/>
      <c r="L316" s="336"/>
      <c r="M316" s="337"/>
    </row>
    <row r="318" spans="1:13" ht="30" customHeight="1" thickBot="1"/>
    <row r="319" spans="1:13" ht="30" customHeight="1">
      <c r="A319" s="360"/>
      <c r="B319" s="567" t="s">
        <v>395</v>
      </c>
      <c r="C319" s="567"/>
      <c r="D319" s="567"/>
      <c r="E319" s="567"/>
      <c r="F319" s="567"/>
      <c r="G319" s="567"/>
      <c r="H319" s="567"/>
      <c r="I319" s="568"/>
      <c r="J319" s="569" t="s">
        <v>396</v>
      </c>
      <c r="K319" s="567"/>
      <c r="L319" s="567"/>
      <c r="M319" s="570"/>
    </row>
    <row r="320" spans="1:13" ht="30" customHeight="1">
      <c r="A320" s="571" t="s">
        <v>397</v>
      </c>
      <c r="B320" s="565"/>
      <c r="C320" s="565"/>
      <c r="D320" s="565"/>
      <c r="E320" s="565"/>
      <c r="F320" s="565"/>
      <c r="G320" s="565"/>
      <c r="H320" s="565"/>
      <c r="I320" s="565"/>
      <c r="J320" s="565"/>
      <c r="K320" s="565"/>
      <c r="L320" s="565"/>
      <c r="M320" s="566"/>
    </row>
    <row r="321" spans="1:13" ht="30" customHeight="1">
      <c r="A321" s="361"/>
      <c r="B321" s="572" t="s">
        <v>398</v>
      </c>
      <c r="C321" s="572"/>
      <c r="D321" s="572"/>
      <c r="E321" s="573"/>
      <c r="F321" s="314" t="s">
        <v>399</v>
      </c>
      <c r="G321" s="314"/>
      <c r="H321" s="561" t="s">
        <v>400</v>
      </c>
      <c r="I321" s="562"/>
      <c r="J321" s="563"/>
      <c r="K321" s="315" t="s">
        <v>401</v>
      </c>
      <c r="L321" s="316"/>
      <c r="M321" s="317"/>
    </row>
    <row r="322" spans="1:13" ht="30" customHeight="1">
      <c r="A322" s="574" t="s">
        <v>402</v>
      </c>
      <c r="B322" s="562"/>
      <c r="C322" s="562"/>
      <c r="D322" s="562"/>
      <c r="E322" s="562"/>
      <c r="F322" s="562"/>
      <c r="G322" s="562"/>
      <c r="H322" s="562"/>
      <c r="I322" s="562"/>
      <c r="J322" s="562"/>
      <c r="K322" s="562"/>
      <c r="L322" s="562"/>
      <c r="M322" s="564"/>
    </row>
    <row r="323" spans="1:13" ht="30" customHeight="1">
      <c r="A323" s="556" t="s">
        <v>524</v>
      </c>
      <c r="B323" s="557"/>
      <c r="C323" s="557"/>
      <c r="D323" s="557"/>
      <c r="E323" s="557"/>
      <c r="F323" s="557"/>
      <c r="G323" s="557"/>
      <c r="H323" s="557"/>
      <c r="I323" s="557"/>
      <c r="J323" s="557"/>
      <c r="K323" s="557"/>
      <c r="L323" s="557"/>
      <c r="M323" s="558"/>
    </row>
    <row r="324" spans="1:13" ht="30" customHeight="1">
      <c r="A324" s="559" t="s">
        <v>404</v>
      </c>
      <c r="B324" s="560"/>
      <c r="C324" s="561" t="s">
        <v>659</v>
      </c>
      <c r="D324" s="562"/>
      <c r="E324" s="562"/>
      <c r="F324" s="562"/>
      <c r="G324" s="563"/>
      <c r="H324" s="316" t="s">
        <v>406</v>
      </c>
      <c r="I324" s="318"/>
      <c r="J324" s="561">
        <v>1</v>
      </c>
      <c r="K324" s="562"/>
      <c r="L324" s="562"/>
      <c r="M324" s="564"/>
    </row>
    <row r="325" spans="1:13" ht="30" customHeight="1">
      <c r="A325" s="559" t="s">
        <v>407</v>
      </c>
      <c r="B325" s="560"/>
      <c r="C325" s="561" t="s">
        <v>68</v>
      </c>
      <c r="D325" s="562"/>
      <c r="E325" s="562"/>
      <c r="F325" s="562"/>
      <c r="G325" s="563"/>
      <c r="H325" s="316" t="s">
        <v>409</v>
      </c>
      <c r="I325" s="318"/>
      <c r="J325" s="565" t="s">
        <v>660</v>
      </c>
      <c r="K325" s="565"/>
      <c r="L325" s="565"/>
      <c r="M325" s="566"/>
    </row>
    <row r="326" spans="1:13" ht="30" customHeight="1">
      <c r="A326" s="559" t="s">
        <v>410</v>
      </c>
      <c r="B326" s="560"/>
      <c r="C326" s="578" t="s">
        <v>713</v>
      </c>
      <c r="D326" s="562"/>
      <c r="E326" s="562"/>
      <c r="F326" s="562"/>
      <c r="G326" s="563"/>
      <c r="H326" s="316" t="s">
        <v>411</v>
      </c>
      <c r="I326" s="318"/>
      <c r="J326" s="565">
        <v>788939551</v>
      </c>
      <c r="K326" s="565"/>
      <c r="L326" s="565"/>
      <c r="M326" s="566"/>
    </row>
    <row r="327" spans="1:13" ht="30" customHeight="1">
      <c r="A327" s="559" t="s">
        <v>412</v>
      </c>
      <c r="B327" s="560"/>
      <c r="C327" s="561" t="s">
        <v>373</v>
      </c>
      <c r="D327" s="562"/>
      <c r="E327" s="562"/>
      <c r="F327" s="562"/>
      <c r="G327" s="563"/>
      <c r="H327" s="559" t="s">
        <v>18</v>
      </c>
      <c r="I327" s="560"/>
      <c r="J327" s="565" t="s">
        <v>374</v>
      </c>
      <c r="K327" s="565"/>
      <c r="L327" s="565"/>
      <c r="M327" s="566"/>
    </row>
    <row r="328" spans="1:13" ht="30" customHeight="1">
      <c r="A328" s="559" t="s">
        <v>528</v>
      </c>
      <c r="B328" s="560"/>
      <c r="C328" s="561" t="s">
        <v>714</v>
      </c>
      <c r="D328" s="562"/>
      <c r="E328" s="562"/>
      <c r="F328" s="562"/>
      <c r="G328" s="562"/>
      <c r="H328" s="562"/>
      <c r="I328" s="562"/>
      <c r="J328" s="562"/>
      <c r="K328" s="562"/>
      <c r="L328" s="562"/>
      <c r="M328" s="564"/>
    </row>
    <row r="329" spans="1:13" ht="30" customHeight="1">
      <c r="A329" s="571" t="s">
        <v>415</v>
      </c>
      <c r="B329" s="565"/>
      <c r="C329" s="565"/>
      <c r="D329" s="565"/>
      <c r="E329" s="565"/>
      <c r="F329" s="565"/>
      <c r="G329" s="565"/>
      <c r="H329" s="565"/>
      <c r="I329" s="565"/>
      <c r="J329" s="565"/>
      <c r="K329" s="565"/>
      <c r="L329" s="565"/>
      <c r="M329" s="566"/>
    </row>
    <row r="330" spans="1:13" ht="30" customHeight="1">
      <c r="A330" s="577" t="s">
        <v>416</v>
      </c>
      <c r="B330" s="565" t="s">
        <v>417</v>
      </c>
      <c r="C330" s="565"/>
      <c r="D330" s="565"/>
      <c r="E330" s="565"/>
      <c r="F330" s="565"/>
      <c r="G330" s="565"/>
      <c r="H330" s="565" t="s">
        <v>418</v>
      </c>
      <c r="I330" s="565"/>
      <c r="J330" s="565"/>
      <c r="K330" s="565"/>
      <c r="L330" s="565"/>
      <c r="M330" s="566"/>
    </row>
    <row r="331" spans="1:13" ht="60" customHeight="1">
      <c r="A331" s="577"/>
      <c r="B331" s="319" t="s">
        <v>419</v>
      </c>
      <c r="C331" s="319" t="s">
        <v>420</v>
      </c>
      <c r="D331" s="319" t="s">
        <v>421</v>
      </c>
      <c r="E331" s="319" t="s">
        <v>422</v>
      </c>
      <c r="F331" s="319">
        <v>100</v>
      </c>
      <c r="G331" s="320" t="s">
        <v>33</v>
      </c>
      <c r="H331" s="319" t="s">
        <v>423</v>
      </c>
      <c r="I331" s="319" t="s">
        <v>420</v>
      </c>
      <c r="J331" s="319" t="s">
        <v>421</v>
      </c>
      <c r="K331" s="319" t="s">
        <v>530</v>
      </c>
      <c r="L331" s="319">
        <v>100</v>
      </c>
      <c r="M331" s="321" t="s">
        <v>33</v>
      </c>
    </row>
    <row r="332" spans="1:13" ht="30" customHeight="1">
      <c r="A332" s="339" t="s">
        <v>11</v>
      </c>
      <c r="B332" s="322">
        <v>8</v>
      </c>
      <c r="C332" s="323">
        <v>3</v>
      </c>
      <c r="D332" s="323">
        <v>3</v>
      </c>
      <c r="E332" s="322">
        <v>61</v>
      </c>
      <c r="F332" s="324">
        <f>SUM(B332:E332)</f>
        <v>75</v>
      </c>
      <c r="G332" s="323" t="str">
        <f t="shared" ref="G332:G336" si="67">IF(F332&gt;=91,"A1",IF(F332&gt;=81,"A2",IF(F332&gt;=71,"B1",IF(F332&gt;=61,"B2",IF(F332&gt;=51,"C1",IF(F332&gt;=41,"C2",IF(F332&gt;=33,"D","E")))))))</f>
        <v>B1</v>
      </c>
      <c r="H332" s="320">
        <v>9</v>
      </c>
      <c r="I332" s="325">
        <v>5</v>
      </c>
      <c r="J332" s="325">
        <v>5</v>
      </c>
      <c r="K332" s="327">
        <v>62</v>
      </c>
      <c r="L332" s="327">
        <f t="shared" ref="L332:L333" si="68">SUM(H332:K332)</f>
        <v>81</v>
      </c>
      <c r="M332" s="327" t="str">
        <f>IF(L332&gt;=91,"A1",IF(L332&gt;=81,"A2",IF(L332&gt;=71,"B1",IF(L332&gt;=61,"B2",IF(L332&gt;=51,"C1",IF(L332&gt;=41,"C2",IF(L332&gt;=33,"D","E")))))))</f>
        <v>A2</v>
      </c>
    </row>
    <row r="333" spans="1:13" ht="30" customHeight="1">
      <c r="A333" s="339" t="s">
        <v>12</v>
      </c>
      <c r="B333" s="320">
        <v>7.5</v>
      </c>
      <c r="C333" s="320">
        <v>4</v>
      </c>
      <c r="D333" s="323">
        <v>4</v>
      </c>
      <c r="E333" s="323">
        <v>58.5</v>
      </c>
      <c r="F333" s="323">
        <f>SUM(B333:E333)</f>
        <v>74</v>
      </c>
      <c r="G333" s="323" t="str">
        <f t="shared" si="67"/>
        <v>B1</v>
      </c>
      <c r="H333" s="323">
        <v>7.5</v>
      </c>
      <c r="I333" s="323">
        <v>5</v>
      </c>
      <c r="J333" s="323">
        <v>4</v>
      </c>
      <c r="K333" s="323">
        <v>62.5</v>
      </c>
      <c r="L333" s="327">
        <f t="shared" si="68"/>
        <v>79</v>
      </c>
      <c r="M333" s="323" t="str">
        <f>IF(L333&gt;=91,"A1",IF(L333&gt;=81,"A2",IF(L333&gt;=71,"B1",IF(L333&gt;=61,"B2",IF(L333&gt;=51,"C1",IF(L333&gt;=41,"C2",IF(L333&gt;=33,"D","E")))))))</f>
        <v>B1</v>
      </c>
    </row>
    <row r="334" spans="1:13" ht="30" customHeight="1">
      <c r="A334" s="339" t="s">
        <v>425</v>
      </c>
      <c r="B334" s="323">
        <v>6.25</v>
      </c>
      <c r="C334" s="323">
        <v>4</v>
      </c>
      <c r="D334" s="323">
        <v>5</v>
      </c>
      <c r="E334" s="323">
        <v>55</v>
      </c>
      <c r="F334" s="323">
        <f>SUM(B334:E334)</f>
        <v>70.25</v>
      </c>
      <c r="G334" s="323" t="str">
        <f t="shared" si="67"/>
        <v>B2</v>
      </c>
      <c r="H334" s="323">
        <v>8.5</v>
      </c>
      <c r="I334" s="323">
        <v>4</v>
      </c>
      <c r="J334" s="323">
        <v>5</v>
      </c>
      <c r="K334" s="325">
        <v>59</v>
      </c>
      <c r="L334" s="343">
        <f>SUM(H334:K334)</f>
        <v>76.5</v>
      </c>
      <c r="M334" s="323" t="str">
        <f>IF(L334&gt;=91,"A1",IF(L334&gt;=81,"A2",IF(L334&gt;=71,"B1",IF(L334&gt;=61,"B2",IF(L334&gt;=51,"C1",IF(L334&gt;=41,"C2",IF(L334&gt;=33,"D","E")))))))</f>
        <v>B1</v>
      </c>
    </row>
    <row r="335" spans="1:13" ht="30" customHeight="1">
      <c r="A335" s="339" t="s">
        <v>23</v>
      </c>
      <c r="B335" s="323">
        <v>8.5</v>
      </c>
      <c r="C335" s="323">
        <v>4</v>
      </c>
      <c r="D335" s="323">
        <v>4</v>
      </c>
      <c r="E335" s="323">
        <v>50.5</v>
      </c>
      <c r="F335" s="323">
        <f>SUM(B335:E335)</f>
        <v>67</v>
      </c>
      <c r="G335" s="323" t="str">
        <f t="shared" si="67"/>
        <v>B2</v>
      </c>
      <c r="H335" s="320">
        <v>7.75</v>
      </c>
      <c r="I335" s="323">
        <v>5</v>
      </c>
      <c r="J335" s="323">
        <v>4</v>
      </c>
      <c r="K335" s="325">
        <v>56</v>
      </c>
      <c r="L335" s="326">
        <f t="shared" ref="L335" si="69">SUM(H335:K335)</f>
        <v>72.75</v>
      </c>
      <c r="M335" s="326" t="str">
        <f>IF(L335&gt;=91,"A1",IF(L335&gt;=81,"A2",IF(L335&gt;=71,"B1",IF(L335&gt;=61,"B2",IF(L335&gt;=51,"C1",IF(L335&gt;=41,"C2",IF(L335&gt;=33,"D","E")))))))</f>
        <v>B1</v>
      </c>
    </row>
    <row r="336" spans="1:13" ht="30" customHeight="1">
      <c r="A336" s="339" t="s">
        <v>25</v>
      </c>
      <c r="B336" s="323">
        <v>9.25</v>
      </c>
      <c r="C336" s="323">
        <v>5</v>
      </c>
      <c r="D336" s="323">
        <v>5</v>
      </c>
      <c r="E336" s="323">
        <v>58</v>
      </c>
      <c r="F336" s="323">
        <f>SUM(B336:E336)</f>
        <v>77.25</v>
      </c>
      <c r="G336" s="323" t="str">
        <f t="shared" si="67"/>
        <v>B1</v>
      </c>
      <c r="H336" s="323">
        <v>9.25</v>
      </c>
      <c r="I336" s="323">
        <v>5</v>
      </c>
      <c r="J336" s="323">
        <v>5</v>
      </c>
      <c r="K336" s="325">
        <v>62.5</v>
      </c>
      <c r="L336" s="326">
        <f>SUM(H336:K336)</f>
        <v>81.75</v>
      </c>
      <c r="M336" s="323" t="str">
        <f>IF(L336&gt;=91,"A1",IF(L336&gt;=81,"A2",IF(L336&gt;=71,"B1",IF(L336&gt;=61,"B2",IF(L336&gt;=51,"C1",IF(L336&gt;=41,"C2",IF(L336&gt;=33,"D","E")))))))</f>
        <v>A2</v>
      </c>
    </row>
    <row r="337" spans="1:13" ht="30" customHeight="1">
      <c r="A337" s="339" t="s">
        <v>426</v>
      </c>
      <c r="B337" s="323"/>
      <c r="C337" s="323"/>
      <c r="D337" s="323"/>
      <c r="E337" s="325">
        <v>45</v>
      </c>
      <c r="F337" s="323"/>
      <c r="G337" s="323"/>
      <c r="H337" s="323"/>
      <c r="I337" s="323"/>
      <c r="J337" s="323"/>
      <c r="K337" s="323">
        <v>46</v>
      </c>
      <c r="L337" s="323"/>
      <c r="M337" s="328"/>
    </row>
    <row r="338" spans="1:13" ht="30" customHeight="1">
      <c r="A338" s="339" t="s">
        <v>427</v>
      </c>
      <c r="B338" s="323"/>
      <c r="C338" s="323"/>
      <c r="D338" s="323"/>
      <c r="E338" s="349">
        <v>33</v>
      </c>
      <c r="F338" s="323"/>
      <c r="G338" s="323"/>
      <c r="H338" s="323"/>
      <c r="I338" s="323"/>
      <c r="J338" s="323"/>
      <c r="K338" s="323">
        <v>46</v>
      </c>
      <c r="L338" s="323"/>
      <c r="M338" s="328"/>
    </row>
    <row r="339" spans="1:13" ht="30" customHeight="1">
      <c r="A339" s="339" t="s">
        <v>669</v>
      </c>
      <c r="B339" s="323"/>
      <c r="C339" s="323"/>
      <c r="D339" s="323"/>
      <c r="E339" s="350">
        <v>43</v>
      </c>
      <c r="F339" s="323"/>
      <c r="G339" s="323"/>
      <c r="H339" s="323"/>
      <c r="I339" s="323"/>
      <c r="J339" s="323"/>
      <c r="K339" s="323">
        <v>42</v>
      </c>
      <c r="L339" s="323"/>
      <c r="M339" s="328"/>
    </row>
    <row r="340" spans="1:13" ht="30" customHeight="1">
      <c r="A340" s="339" t="s">
        <v>394</v>
      </c>
      <c r="B340" s="323"/>
      <c r="C340" s="323"/>
      <c r="D340" s="323"/>
      <c r="E340" s="350">
        <v>43</v>
      </c>
      <c r="F340" s="323"/>
      <c r="G340" s="323"/>
      <c r="H340" s="323"/>
      <c r="I340" s="323"/>
      <c r="J340" s="323"/>
      <c r="K340" s="323">
        <v>43</v>
      </c>
      <c r="L340" s="323"/>
      <c r="M340" s="328"/>
    </row>
    <row r="341" spans="1:13" ht="30" customHeight="1">
      <c r="A341" s="339" t="s">
        <v>669</v>
      </c>
      <c r="B341" s="323"/>
      <c r="C341" s="323"/>
      <c r="D341" s="323"/>
      <c r="E341" s="323"/>
      <c r="F341" s="323"/>
      <c r="G341" s="323"/>
      <c r="H341" s="323"/>
      <c r="I341" s="323"/>
      <c r="J341" s="323"/>
      <c r="K341" s="323"/>
      <c r="L341" s="323"/>
      <c r="M341" s="328"/>
    </row>
    <row r="342" spans="1:13" ht="63.75" customHeight="1">
      <c r="A342" s="339" t="s">
        <v>428</v>
      </c>
      <c r="B342" s="316"/>
      <c r="C342" s="346" t="s">
        <v>429</v>
      </c>
      <c r="D342" s="323">
        <f>(F332+F333+F334+F335+F336)</f>
        <v>363.5</v>
      </c>
      <c r="E342" s="323"/>
      <c r="F342" s="346" t="s">
        <v>430</v>
      </c>
      <c r="G342" s="323">
        <f>(D342/500)*100</f>
        <v>72.7</v>
      </c>
      <c r="H342" s="323"/>
      <c r="I342" s="332"/>
      <c r="J342" s="586" t="s">
        <v>431</v>
      </c>
      <c r="K342" s="586"/>
      <c r="L342" s="565" t="str">
        <f>IF(G342&gt;=91,"A1",IF(G342&gt;=81,"A2",IF(G342&gt;=71,"B1",IF(G342&gt;=61,"B2",IF(G342&gt;=51,"C1",IF(G342&gt;=41,"C2",IF(G342&gt;=33,"D","E")))))))</f>
        <v>B1</v>
      </c>
      <c r="M342" s="566" t="str">
        <f t="shared" ref="M342:M344" si="70">IF(K342&gt;=91,"A1",IF(K342&gt;=81,"A2",IF(K342&gt;=71,"B1",IF(K342&gt;=61,"B2",IF(K342&gt;=51,"C1",IF(K342&gt;=41,"C2",IF(K342&gt;=33,"D","E")))))))</f>
        <v>E</v>
      </c>
    </row>
    <row r="343" spans="1:13" ht="56.25" customHeight="1">
      <c r="A343" s="362" t="s">
        <v>432</v>
      </c>
      <c r="B343" s="316"/>
      <c r="C343" s="346" t="s">
        <v>433</v>
      </c>
      <c r="D343" s="323">
        <f>(L332+L333+L334+L335+L336)</f>
        <v>391</v>
      </c>
      <c r="E343" s="323"/>
      <c r="F343" s="346" t="s">
        <v>434</v>
      </c>
      <c r="G343" s="323">
        <f>D343/500*100</f>
        <v>78.2</v>
      </c>
      <c r="H343" s="323"/>
      <c r="I343" s="332"/>
      <c r="J343" s="586" t="s">
        <v>435</v>
      </c>
      <c r="K343" s="586"/>
      <c r="L343" s="565" t="str">
        <f>IF(G343&gt;=91,"A1",IF(G343&gt;=81,"A2",IF(G343&gt;=71,"B1",IF(G343&gt;=61,"B2",IF(G343&gt;=51,"C1",IF(G343&gt;=41,"C2",IF(G343&gt;=33,"D","E")))))))</f>
        <v>B1</v>
      </c>
      <c r="M343" s="566" t="str">
        <f t="shared" si="70"/>
        <v>E</v>
      </c>
    </row>
    <row r="344" spans="1:13" ht="67.5" customHeight="1">
      <c r="A344" s="571" t="s">
        <v>437</v>
      </c>
      <c r="B344" s="565"/>
      <c r="C344" s="565"/>
      <c r="D344" s="565">
        <f>SUM(D342:D343)/1000*100</f>
        <v>75.449999999999989</v>
      </c>
      <c r="E344" s="565"/>
      <c r="F344" s="565" t="s">
        <v>652</v>
      </c>
      <c r="G344" s="565"/>
      <c r="H344" s="565"/>
      <c r="I344" s="565"/>
      <c r="J344" s="565"/>
      <c r="K344" s="565"/>
      <c r="L344" s="565" t="str">
        <f>IF(D344&gt;=91,"A1",IF(D344&gt;=81,"A2",IF(D344&gt;=71,"B1",IF(D344&gt;=61,"B2",IF(D344&gt;=51,"C1",IF(D344&gt;=41,"C2",IF(D344&gt;=33,"D","E")))))))</f>
        <v>B1</v>
      </c>
      <c r="M344" s="566" t="str">
        <f t="shared" si="70"/>
        <v>E</v>
      </c>
    </row>
    <row r="345" spans="1:13" ht="30" customHeight="1">
      <c r="A345" s="580" t="s">
        <v>273</v>
      </c>
      <c r="B345" s="581"/>
      <c r="C345" s="581"/>
      <c r="D345" s="581"/>
      <c r="E345" s="581"/>
      <c r="F345" s="581"/>
      <c r="G345" s="581"/>
      <c r="H345" s="581"/>
      <c r="I345" s="581"/>
      <c r="J345" s="581"/>
      <c r="K345" s="581"/>
      <c r="L345" s="581"/>
      <c r="M345" s="582"/>
    </row>
    <row r="346" spans="1:13" ht="30" customHeight="1">
      <c r="A346" s="571" t="s">
        <v>274</v>
      </c>
      <c r="B346" s="565"/>
      <c r="C346" s="565"/>
      <c r="D346" s="565"/>
      <c r="E346" s="565"/>
      <c r="F346" s="565"/>
      <c r="G346" s="565"/>
      <c r="H346" s="565"/>
      <c r="I346" s="565"/>
      <c r="J346" s="565"/>
      <c r="K346" s="565"/>
      <c r="L346" s="565"/>
      <c r="M346" s="566"/>
    </row>
    <row r="347" spans="1:13" ht="30" customHeight="1">
      <c r="A347" s="571" t="s">
        <v>275</v>
      </c>
      <c r="B347" s="565"/>
      <c r="C347" s="565"/>
      <c r="D347" s="565"/>
      <c r="E347" s="565"/>
      <c r="F347" s="565" t="s">
        <v>276</v>
      </c>
      <c r="G347" s="565"/>
      <c r="H347" s="565"/>
      <c r="I347" s="565"/>
      <c r="J347" s="565"/>
      <c r="K347" s="565" t="s">
        <v>439</v>
      </c>
      <c r="L347" s="565"/>
      <c r="M347" s="566"/>
    </row>
    <row r="348" spans="1:13" ht="30" customHeight="1">
      <c r="A348" s="580" t="s">
        <v>277</v>
      </c>
      <c r="B348" s="581"/>
      <c r="C348" s="581"/>
      <c r="D348" s="581"/>
      <c r="E348" s="581"/>
      <c r="F348" s="565" t="s">
        <v>294</v>
      </c>
      <c r="G348" s="565"/>
      <c r="H348" s="565"/>
      <c r="I348" s="565"/>
      <c r="J348" s="565"/>
      <c r="K348" s="565" t="s">
        <v>294</v>
      </c>
      <c r="L348" s="565"/>
      <c r="M348" s="566"/>
    </row>
    <row r="349" spans="1:13" ht="30" customHeight="1">
      <c r="A349" s="571" t="s">
        <v>278</v>
      </c>
      <c r="B349" s="565"/>
      <c r="C349" s="565"/>
      <c r="D349" s="565"/>
      <c r="E349" s="565"/>
      <c r="F349" s="565"/>
      <c r="G349" s="565"/>
      <c r="H349" s="565"/>
      <c r="I349" s="565"/>
      <c r="J349" s="565"/>
      <c r="K349" s="565"/>
      <c r="L349" s="565"/>
      <c r="M349" s="566"/>
    </row>
    <row r="350" spans="1:13" ht="30" customHeight="1">
      <c r="A350" s="571" t="s">
        <v>275</v>
      </c>
      <c r="B350" s="565"/>
      <c r="C350" s="565"/>
      <c r="D350" s="565"/>
      <c r="E350" s="565"/>
      <c r="F350" s="565" t="s">
        <v>276</v>
      </c>
      <c r="G350" s="565"/>
      <c r="H350" s="565"/>
      <c r="I350" s="565"/>
      <c r="J350" s="565"/>
      <c r="K350" s="565" t="s">
        <v>439</v>
      </c>
      <c r="L350" s="565"/>
      <c r="M350" s="566"/>
    </row>
    <row r="351" spans="1:13" ht="30" customHeight="1">
      <c r="A351" s="559" t="s">
        <v>279</v>
      </c>
      <c r="B351" s="560"/>
      <c r="C351" s="560"/>
      <c r="D351" s="560"/>
      <c r="E351" s="560"/>
      <c r="F351" s="565" t="s">
        <v>299</v>
      </c>
      <c r="G351" s="565"/>
      <c r="H351" s="565"/>
      <c r="I351" s="565"/>
      <c r="J351" s="565"/>
      <c r="K351" s="565" t="s">
        <v>299</v>
      </c>
      <c r="L351" s="565"/>
      <c r="M351" s="566"/>
    </row>
    <row r="352" spans="1:13" ht="30" customHeight="1">
      <c r="A352" s="559" t="s">
        <v>280</v>
      </c>
      <c r="B352" s="560"/>
      <c r="C352" s="560"/>
      <c r="D352" s="560"/>
      <c r="E352" s="560"/>
      <c r="F352" s="565" t="s">
        <v>294</v>
      </c>
      <c r="G352" s="565"/>
      <c r="H352" s="565"/>
      <c r="I352" s="565"/>
      <c r="J352" s="565"/>
      <c r="K352" s="565" t="s">
        <v>294</v>
      </c>
      <c r="L352" s="565"/>
      <c r="M352" s="566"/>
    </row>
    <row r="353" spans="1:13" ht="30" customHeight="1">
      <c r="A353" s="556" t="s">
        <v>281</v>
      </c>
      <c r="B353" s="557"/>
      <c r="C353" s="557"/>
      <c r="D353" s="557"/>
      <c r="E353" s="579"/>
      <c r="F353" s="561" t="s">
        <v>294</v>
      </c>
      <c r="G353" s="562"/>
      <c r="H353" s="562"/>
      <c r="I353" s="562"/>
      <c r="J353" s="563"/>
      <c r="K353" s="561" t="s">
        <v>294</v>
      </c>
      <c r="L353" s="562"/>
      <c r="M353" s="564"/>
    </row>
    <row r="354" spans="1:13" ht="30" customHeight="1">
      <c r="A354" s="556" t="s">
        <v>282</v>
      </c>
      <c r="B354" s="557"/>
      <c r="C354" s="557"/>
      <c r="D354" s="557"/>
      <c r="E354" s="579"/>
      <c r="F354" s="561" t="s">
        <v>294</v>
      </c>
      <c r="G354" s="562"/>
      <c r="H354" s="562"/>
      <c r="I354" s="562"/>
      <c r="J354" s="563"/>
      <c r="K354" s="561" t="s">
        <v>294</v>
      </c>
      <c r="L354" s="562"/>
      <c r="M354" s="564"/>
    </row>
    <row r="355" spans="1:13" ht="30" customHeight="1">
      <c r="A355" s="571" t="s">
        <v>283</v>
      </c>
      <c r="B355" s="565"/>
      <c r="C355" s="565"/>
      <c r="D355" s="565"/>
      <c r="E355" s="565"/>
      <c r="F355" s="565"/>
      <c r="G355" s="565"/>
      <c r="H355" s="565"/>
      <c r="I355" s="565"/>
      <c r="J355" s="565"/>
      <c r="K355" s="565"/>
      <c r="L355" s="565"/>
      <c r="M355" s="566"/>
    </row>
    <row r="356" spans="1:13" ht="30" customHeight="1">
      <c r="A356" s="571" t="s">
        <v>275</v>
      </c>
      <c r="B356" s="565"/>
      <c r="C356" s="565"/>
      <c r="D356" s="565"/>
      <c r="E356" s="565"/>
      <c r="F356" s="565" t="s">
        <v>276</v>
      </c>
      <c r="G356" s="565"/>
      <c r="H356" s="565"/>
      <c r="I356" s="565"/>
      <c r="J356" s="565"/>
      <c r="K356" s="565" t="s">
        <v>439</v>
      </c>
      <c r="L356" s="565"/>
      <c r="M356" s="566"/>
    </row>
    <row r="357" spans="1:13" ht="30" customHeight="1">
      <c r="A357" s="580" t="s">
        <v>284</v>
      </c>
      <c r="B357" s="581"/>
      <c r="C357" s="581"/>
      <c r="D357" s="581"/>
      <c r="E357" s="581"/>
      <c r="F357" s="581"/>
      <c r="G357" s="565" t="s">
        <v>694</v>
      </c>
      <c r="H357" s="565"/>
      <c r="I357" s="565"/>
      <c r="J357" s="565"/>
      <c r="K357" s="565"/>
      <c r="L357" s="565"/>
      <c r="M357" s="566"/>
    </row>
    <row r="358" spans="1:13" ht="30" customHeight="1">
      <c r="A358" s="339" t="s">
        <v>440</v>
      </c>
      <c r="B358" s="565" t="s">
        <v>682</v>
      </c>
      <c r="C358" s="565"/>
      <c r="D358" s="565"/>
      <c r="E358" s="565"/>
      <c r="F358" s="565"/>
      <c r="G358" s="565"/>
      <c r="H358" s="565"/>
      <c r="I358" s="565"/>
      <c r="J358" s="565"/>
      <c r="K358" s="565"/>
      <c r="L358" s="565"/>
      <c r="M358" s="566"/>
    </row>
    <row r="359" spans="1:13" ht="30" customHeight="1">
      <c r="A359" s="339" t="s">
        <v>285</v>
      </c>
      <c r="B359" s="565" t="s">
        <v>649</v>
      </c>
      <c r="C359" s="565"/>
      <c r="D359" s="565"/>
      <c r="E359" s="565"/>
      <c r="F359" s="565"/>
      <c r="G359" s="565"/>
      <c r="H359" s="565"/>
      <c r="I359" s="565"/>
      <c r="J359" s="565"/>
      <c r="K359" s="565"/>
      <c r="L359" s="565"/>
      <c r="M359" s="566"/>
    </row>
    <row r="360" spans="1:13" ht="30" customHeight="1">
      <c r="A360" s="571" t="s">
        <v>441</v>
      </c>
      <c r="B360" s="565"/>
      <c r="C360" s="565"/>
      <c r="D360" s="565"/>
      <c r="E360" s="565"/>
      <c r="F360" s="565"/>
      <c r="G360" s="565"/>
      <c r="H360" s="565"/>
      <c r="I360" s="565"/>
      <c r="J360" s="565" t="s">
        <v>442</v>
      </c>
      <c r="K360" s="565"/>
      <c r="L360" s="565"/>
      <c r="M360" s="566"/>
    </row>
    <row r="361" spans="1:13" ht="30" customHeight="1">
      <c r="A361" s="571"/>
      <c r="B361" s="565"/>
      <c r="C361" s="565"/>
      <c r="D361" s="565"/>
      <c r="E361" s="565"/>
      <c r="F361" s="565"/>
      <c r="G361" s="565"/>
      <c r="H361" s="565"/>
      <c r="I361" s="565"/>
      <c r="J361" s="565"/>
      <c r="K361" s="565"/>
      <c r="L361" s="565"/>
      <c r="M361" s="566"/>
    </row>
    <row r="362" spans="1:13" ht="30" customHeight="1">
      <c r="A362" s="571"/>
      <c r="B362" s="565"/>
      <c r="C362" s="565"/>
      <c r="D362" s="565"/>
      <c r="E362" s="565"/>
      <c r="F362" s="565"/>
      <c r="G362" s="565"/>
      <c r="H362" s="565"/>
      <c r="I362" s="565"/>
      <c r="J362" s="565"/>
      <c r="K362" s="565"/>
      <c r="L362" s="565"/>
      <c r="M362" s="566"/>
    </row>
    <row r="363" spans="1:13" ht="30" customHeight="1">
      <c r="A363" s="571"/>
      <c r="B363" s="565"/>
      <c r="C363" s="565"/>
      <c r="D363" s="565"/>
      <c r="E363" s="565"/>
      <c r="F363" s="565"/>
      <c r="G363" s="565"/>
      <c r="H363" s="565"/>
      <c r="I363" s="565"/>
      <c r="J363" s="565"/>
      <c r="K363" s="565"/>
      <c r="L363" s="565"/>
      <c r="M363" s="566"/>
    </row>
    <row r="364" spans="1:13" ht="30" customHeight="1">
      <c r="A364" s="571" t="s">
        <v>286</v>
      </c>
      <c r="B364" s="565"/>
      <c r="C364" s="565"/>
      <c r="D364" s="565"/>
      <c r="E364" s="565"/>
      <c r="F364" s="565"/>
      <c r="G364" s="565"/>
      <c r="H364" s="561" t="s">
        <v>287</v>
      </c>
      <c r="I364" s="562"/>
      <c r="J364" s="562"/>
      <c r="K364" s="562"/>
      <c r="L364" s="562"/>
      <c r="M364" s="564"/>
    </row>
    <row r="365" spans="1:13" ht="30" customHeight="1">
      <c r="A365" s="339" t="s">
        <v>288</v>
      </c>
      <c r="B365" s="565" t="s">
        <v>20</v>
      </c>
      <c r="C365" s="565"/>
      <c r="D365" s="332" t="s">
        <v>288</v>
      </c>
      <c r="E365" s="323"/>
      <c r="F365" s="565" t="s">
        <v>20</v>
      </c>
      <c r="G365" s="565"/>
      <c r="H365" s="333"/>
      <c r="I365" s="333"/>
      <c r="J365" s="334" t="s">
        <v>289</v>
      </c>
      <c r="K365" s="333"/>
      <c r="L365" s="333" t="s">
        <v>20</v>
      </c>
      <c r="M365" s="335"/>
    </row>
    <row r="366" spans="1:13" ht="30" customHeight="1">
      <c r="A366" s="339" t="s">
        <v>290</v>
      </c>
      <c r="B366" s="565" t="s">
        <v>291</v>
      </c>
      <c r="C366" s="565"/>
      <c r="D366" s="565" t="s">
        <v>292</v>
      </c>
      <c r="E366" s="565"/>
      <c r="F366" s="565" t="s">
        <v>293</v>
      </c>
      <c r="G366" s="565"/>
      <c r="H366" s="333"/>
      <c r="I366" s="333"/>
      <c r="J366" s="561">
        <v>3</v>
      </c>
      <c r="K366" s="563"/>
      <c r="L366" s="323" t="s">
        <v>294</v>
      </c>
      <c r="M366" s="335"/>
    </row>
    <row r="367" spans="1:13" ht="30" customHeight="1">
      <c r="A367" s="339" t="s">
        <v>295</v>
      </c>
      <c r="B367" s="565" t="s">
        <v>296</v>
      </c>
      <c r="C367" s="565"/>
      <c r="D367" s="565" t="s">
        <v>297</v>
      </c>
      <c r="E367" s="565"/>
      <c r="F367" s="565" t="s">
        <v>298</v>
      </c>
      <c r="G367" s="565"/>
      <c r="H367" s="333"/>
      <c r="I367" s="333"/>
      <c r="J367" s="561">
        <v>2</v>
      </c>
      <c r="K367" s="563"/>
      <c r="L367" s="323" t="s">
        <v>299</v>
      </c>
      <c r="M367" s="335"/>
    </row>
    <row r="368" spans="1:13" ht="30" customHeight="1">
      <c r="A368" s="339" t="s">
        <v>300</v>
      </c>
      <c r="B368" s="565" t="s">
        <v>301</v>
      </c>
      <c r="C368" s="565"/>
      <c r="D368" s="565" t="s">
        <v>302</v>
      </c>
      <c r="E368" s="565"/>
      <c r="F368" s="565" t="s">
        <v>303</v>
      </c>
      <c r="G368" s="565"/>
      <c r="H368" s="333"/>
      <c r="I368" s="333"/>
      <c r="J368" s="561">
        <v>1</v>
      </c>
      <c r="K368" s="563"/>
      <c r="L368" s="323" t="s">
        <v>304</v>
      </c>
      <c r="M368" s="335"/>
    </row>
    <row r="369" spans="1:13" ht="30" customHeight="1" thickBot="1">
      <c r="A369" s="363" t="s">
        <v>305</v>
      </c>
      <c r="B369" s="583" t="s">
        <v>306</v>
      </c>
      <c r="C369" s="583"/>
      <c r="D369" s="584" t="s">
        <v>307</v>
      </c>
      <c r="E369" s="584"/>
      <c r="F369" s="584" t="s">
        <v>308</v>
      </c>
      <c r="G369" s="584"/>
      <c r="H369" s="336"/>
      <c r="I369" s="336"/>
      <c r="J369" s="336"/>
      <c r="K369" s="336"/>
      <c r="L369" s="336"/>
      <c r="M369" s="337"/>
    </row>
    <row r="371" spans="1:13" ht="30" customHeight="1" thickBot="1"/>
    <row r="372" spans="1:13" ht="30" customHeight="1">
      <c r="A372" s="360"/>
      <c r="B372" s="567" t="s">
        <v>395</v>
      </c>
      <c r="C372" s="567"/>
      <c r="D372" s="567"/>
      <c r="E372" s="567"/>
      <c r="F372" s="567"/>
      <c r="G372" s="567"/>
      <c r="H372" s="567"/>
      <c r="I372" s="568"/>
      <c r="J372" s="569" t="s">
        <v>396</v>
      </c>
      <c r="K372" s="567"/>
      <c r="L372" s="567"/>
      <c r="M372" s="570"/>
    </row>
    <row r="373" spans="1:13" ht="30" customHeight="1">
      <c r="A373" s="571" t="s">
        <v>397</v>
      </c>
      <c r="B373" s="565"/>
      <c r="C373" s="565"/>
      <c r="D373" s="565"/>
      <c r="E373" s="565"/>
      <c r="F373" s="565"/>
      <c r="G373" s="565"/>
      <c r="H373" s="565"/>
      <c r="I373" s="565"/>
      <c r="J373" s="565"/>
      <c r="K373" s="565"/>
      <c r="L373" s="565"/>
      <c r="M373" s="566"/>
    </row>
    <row r="374" spans="1:13" ht="30" customHeight="1">
      <c r="A374" s="361"/>
      <c r="B374" s="572" t="s">
        <v>398</v>
      </c>
      <c r="C374" s="572"/>
      <c r="D374" s="572"/>
      <c r="E374" s="573"/>
      <c r="F374" s="314" t="s">
        <v>399</v>
      </c>
      <c r="G374" s="314"/>
      <c r="H374" s="561" t="s">
        <v>400</v>
      </c>
      <c r="I374" s="562"/>
      <c r="J374" s="563"/>
      <c r="K374" s="315" t="s">
        <v>401</v>
      </c>
      <c r="L374" s="316"/>
      <c r="M374" s="317"/>
    </row>
    <row r="375" spans="1:13" ht="30" customHeight="1">
      <c r="A375" s="574" t="s">
        <v>402</v>
      </c>
      <c r="B375" s="562"/>
      <c r="C375" s="562"/>
      <c r="D375" s="562"/>
      <c r="E375" s="562"/>
      <c r="F375" s="562"/>
      <c r="G375" s="562"/>
      <c r="H375" s="562"/>
      <c r="I375" s="562"/>
      <c r="J375" s="562"/>
      <c r="K375" s="562"/>
      <c r="L375" s="562"/>
      <c r="M375" s="564"/>
    </row>
    <row r="376" spans="1:13" ht="30" customHeight="1">
      <c r="A376" s="556" t="s">
        <v>524</v>
      </c>
      <c r="B376" s="557"/>
      <c r="C376" s="557"/>
      <c r="D376" s="557"/>
      <c r="E376" s="557"/>
      <c r="F376" s="557"/>
      <c r="G376" s="557"/>
      <c r="H376" s="557"/>
      <c r="I376" s="557"/>
      <c r="J376" s="557"/>
      <c r="K376" s="557"/>
      <c r="L376" s="557"/>
      <c r="M376" s="558"/>
    </row>
    <row r="377" spans="1:13" ht="30" customHeight="1">
      <c r="A377" s="559" t="s">
        <v>404</v>
      </c>
      <c r="B377" s="560"/>
      <c r="C377" s="561" t="s">
        <v>77</v>
      </c>
      <c r="D377" s="562"/>
      <c r="E377" s="562"/>
      <c r="F377" s="562"/>
      <c r="G377" s="563"/>
      <c r="H377" s="316" t="s">
        <v>406</v>
      </c>
      <c r="I377" s="318"/>
      <c r="J377" s="561">
        <v>9</v>
      </c>
      <c r="K377" s="562"/>
      <c r="L377" s="562"/>
      <c r="M377" s="564"/>
    </row>
    <row r="378" spans="1:13" ht="30" customHeight="1">
      <c r="A378" s="559" t="s">
        <v>407</v>
      </c>
      <c r="B378" s="560"/>
      <c r="C378" s="561" t="s">
        <v>68</v>
      </c>
      <c r="D378" s="562"/>
      <c r="E378" s="562"/>
      <c r="F378" s="562"/>
      <c r="G378" s="563"/>
      <c r="H378" s="316" t="s">
        <v>409</v>
      </c>
      <c r="I378" s="318"/>
      <c r="J378" s="565" t="s">
        <v>557</v>
      </c>
      <c r="K378" s="565"/>
      <c r="L378" s="565"/>
      <c r="M378" s="566"/>
    </row>
    <row r="379" spans="1:13" ht="30" customHeight="1">
      <c r="A379" s="559" t="s">
        <v>410</v>
      </c>
      <c r="B379" s="560"/>
      <c r="C379" s="561" t="s">
        <v>558</v>
      </c>
      <c r="D379" s="562"/>
      <c r="E379" s="562"/>
      <c r="F379" s="562"/>
      <c r="G379" s="563"/>
      <c r="H379" s="316" t="s">
        <v>411</v>
      </c>
      <c r="I379" s="318"/>
      <c r="J379" s="565">
        <v>7889745405</v>
      </c>
      <c r="K379" s="565"/>
      <c r="L379" s="565"/>
      <c r="M379" s="566"/>
    </row>
    <row r="380" spans="1:13" ht="30" customHeight="1">
      <c r="A380" s="559" t="s">
        <v>412</v>
      </c>
      <c r="B380" s="560"/>
      <c r="C380" s="561" t="s">
        <v>559</v>
      </c>
      <c r="D380" s="562"/>
      <c r="E380" s="562"/>
      <c r="F380" s="562"/>
      <c r="G380" s="563"/>
      <c r="H380" s="559" t="s">
        <v>18</v>
      </c>
      <c r="I380" s="560"/>
      <c r="J380" s="565" t="s">
        <v>560</v>
      </c>
      <c r="K380" s="565"/>
      <c r="L380" s="565"/>
      <c r="M380" s="566"/>
    </row>
    <row r="381" spans="1:13" ht="30" customHeight="1">
      <c r="A381" s="559" t="s">
        <v>528</v>
      </c>
      <c r="B381" s="560"/>
      <c r="C381" s="561" t="s">
        <v>561</v>
      </c>
      <c r="D381" s="562"/>
      <c r="E381" s="562"/>
      <c r="F381" s="562"/>
      <c r="G381" s="562"/>
      <c r="H381" s="562"/>
      <c r="I381" s="562"/>
      <c r="J381" s="562"/>
      <c r="K381" s="562"/>
      <c r="L381" s="562"/>
      <c r="M381" s="564"/>
    </row>
    <row r="382" spans="1:13" ht="30" customHeight="1">
      <c r="A382" s="571" t="s">
        <v>415</v>
      </c>
      <c r="B382" s="565"/>
      <c r="C382" s="565"/>
      <c r="D382" s="565"/>
      <c r="E382" s="565"/>
      <c r="F382" s="565"/>
      <c r="G382" s="565"/>
      <c r="H382" s="565"/>
      <c r="I382" s="565"/>
      <c r="J382" s="565"/>
      <c r="K382" s="565"/>
      <c r="L382" s="565"/>
      <c r="M382" s="566"/>
    </row>
    <row r="383" spans="1:13" ht="30" customHeight="1">
      <c r="A383" s="577" t="s">
        <v>416</v>
      </c>
      <c r="B383" s="565" t="s">
        <v>417</v>
      </c>
      <c r="C383" s="565"/>
      <c r="D383" s="565"/>
      <c r="E383" s="565"/>
      <c r="F383" s="565"/>
      <c r="G383" s="565"/>
      <c r="H383" s="565" t="s">
        <v>418</v>
      </c>
      <c r="I383" s="565"/>
      <c r="J383" s="565"/>
      <c r="K383" s="565"/>
      <c r="L383" s="565"/>
      <c r="M383" s="566"/>
    </row>
    <row r="384" spans="1:13" ht="48.75" customHeight="1">
      <c r="A384" s="577"/>
      <c r="B384" s="319" t="s">
        <v>419</v>
      </c>
      <c r="C384" s="319" t="s">
        <v>420</v>
      </c>
      <c r="D384" s="319" t="s">
        <v>421</v>
      </c>
      <c r="E384" s="319" t="s">
        <v>422</v>
      </c>
      <c r="F384" s="319">
        <v>100</v>
      </c>
      <c r="G384" s="320" t="s">
        <v>33</v>
      </c>
      <c r="H384" s="319" t="s">
        <v>423</v>
      </c>
      <c r="I384" s="319" t="s">
        <v>420</v>
      </c>
      <c r="J384" s="319" t="s">
        <v>421</v>
      </c>
      <c r="K384" s="319" t="s">
        <v>530</v>
      </c>
      <c r="L384" s="319">
        <v>100</v>
      </c>
      <c r="M384" s="321" t="s">
        <v>33</v>
      </c>
    </row>
    <row r="385" spans="1:13" ht="30" customHeight="1">
      <c r="A385" s="339" t="s">
        <v>11</v>
      </c>
      <c r="B385" s="340">
        <v>9</v>
      </c>
      <c r="C385" s="323">
        <v>5</v>
      </c>
      <c r="D385" s="323">
        <v>5</v>
      </c>
      <c r="E385" s="340">
        <v>59.5</v>
      </c>
      <c r="F385" s="324">
        <f t="shared" ref="F385:F386" si="71">SUM(B385:E385)</f>
        <v>78.5</v>
      </c>
      <c r="G385" s="340" t="str">
        <f t="shared" ref="G385:G386" si="72">IF(F385&gt;=91,"A1",IF(F385&gt;=81,"A2",IF(F385&gt;=71,"B1",IF(F385&gt;=61,"B2",IF(F385&gt;=51,"C1",IF(F385&gt;=41,"C2",IF(F385&gt;=33,"D","E")))))))</f>
        <v>B1</v>
      </c>
      <c r="H385" s="320">
        <v>8.25</v>
      </c>
      <c r="I385" s="325">
        <v>5</v>
      </c>
      <c r="J385" s="325">
        <v>5</v>
      </c>
      <c r="K385" s="343">
        <v>70</v>
      </c>
      <c r="L385" s="326">
        <f t="shared" ref="L385" si="73">SUM(H385:K385)</f>
        <v>88.25</v>
      </c>
      <c r="M385" s="323" t="str">
        <f t="shared" ref="M385:M386" si="74">IF(L385&gt;=91,"A1",IF(L385&gt;=81,"A2",IF(L385&gt;=71,"B1",IF(L385&gt;=61,"B2",IF(L385&gt;=51,"C1",IF(L385&gt;=41,"C2",IF(L385&gt;=33,"D","E")))))))</f>
        <v>A2</v>
      </c>
    </row>
    <row r="386" spans="1:13" ht="30" customHeight="1">
      <c r="A386" s="339" t="s">
        <v>12</v>
      </c>
      <c r="B386" s="340">
        <v>8</v>
      </c>
      <c r="C386" s="340">
        <v>4</v>
      </c>
      <c r="D386" s="323">
        <v>4</v>
      </c>
      <c r="E386" s="323">
        <v>60</v>
      </c>
      <c r="F386" s="323">
        <f t="shared" si="71"/>
        <v>76</v>
      </c>
      <c r="G386" s="323" t="str">
        <f t="shared" si="72"/>
        <v>B1</v>
      </c>
      <c r="H386" s="323">
        <v>9</v>
      </c>
      <c r="I386" s="323">
        <v>5</v>
      </c>
      <c r="J386" s="323">
        <v>5</v>
      </c>
      <c r="K386" s="323">
        <v>71.5</v>
      </c>
      <c r="L386" s="343">
        <f t="shared" ref="L386" si="75">SUM(H386:K386)</f>
        <v>90.5</v>
      </c>
      <c r="M386" s="323" t="str">
        <f t="shared" si="74"/>
        <v>A2</v>
      </c>
    </row>
    <row r="387" spans="1:13" ht="30" customHeight="1">
      <c r="A387" s="339" t="s">
        <v>425</v>
      </c>
      <c r="B387" s="323">
        <v>8.5</v>
      </c>
      <c r="C387" s="323">
        <v>4</v>
      </c>
      <c r="D387" s="323">
        <v>5</v>
      </c>
      <c r="E387" s="323">
        <v>73.5</v>
      </c>
      <c r="F387" s="323">
        <f t="shared" ref="F387" si="76">SUM(B387:E387)</f>
        <v>91</v>
      </c>
      <c r="G387" s="323" t="str">
        <f t="shared" ref="G387" si="77">IF(F387&gt;=91,"A1",IF(F387&gt;=81,"A2",IF(F387&gt;=71,"B1",IF(F387&gt;=61,"B2",IF(F387&gt;=51,"C1",IF(F387&gt;=41,"C2",IF(F387&gt;=33,"D","E")))))))</f>
        <v>A1</v>
      </c>
      <c r="H387" s="323">
        <v>9.25</v>
      </c>
      <c r="I387" s="323">
        <v>5</v>
      </c>
      <c r="J387" s="323">
        <v>5</v>
      </c>
      <c r="K387" s="323">
        <v>68</v>
      </c>
      <c r="L387" s="326">
        <f t="shared" ref="L387" si="78">SUM(H387:K387)</f>
        <v>87.25</v>
      </c>
      <c r="M387" s="323" t="str">
        <f t="shared" ref="M387" si="79">IF(L387&gt;=91,"A1",IF(L387&gt;=81,"A2",IF(L387&gt;=71,"B1",IF(L387&gt;=61,"B2",IF(L387&gt;=51,"C1",IF(L387&gt;=41,"C2",IF(L387&gt;=33,"D","E")))))))</f>
        <v>A2</v>
      </c>
    </row>
    <row r="388" spans="1:13" ht="30" customHeight="1">
      <c r="A388" s="339" t="s">
        <v>23</v>
      </c>
      <c r="B388" s="323">
        <v>9.25</v>
      </c>
      <c r="C388" s="323">
        <v>4</v>
      </c>
      <c r="D388" s="323">
        <v>4</v>
      </c>
      <c r="E388" s="323">
        <v>59</v>
      </c>
      <c r="F388" s="323">
        <f t="shared" ref="F388" si="80">SUM(B388:E388)</f>
        <v>76.25</v>
      </c>
      <c r="G388" s="323" t="str">
        <f t="shared" ref="G388" si="81">IF(F388&gt;=91,"A1",IF(F388&gt;=81,"A2",IF(F388&gt;=71,"B1",IF(F388&gt;=61,"B2",IF(F388&gt;=51,"C1",IF(F388&gt;=41,"C2",IF(F388&gt;=33,"D","E")))))))</f>
        <v>B1</v>
      </c>
      <c r="H388" s="320">
        <v>9.25</v>
      </c>
      <c r="I388" s="323">
        <v>4</v>
      </c>
      <c r="J388" s="323">
        <v>4</v>
      </c>
      <c r="K388" s="323">
        <v>68.5</v>
      </c>
      <c r="L388" s="326">
        <f t="shared" ref="L388" si="82">SUM(H388:K388)</f>
        <v>85.75</v>
      </c>
      <c r="M388" s="326" t="str">
        <f t="shared" ref="M388" si="83">IF(L388&gt;=91,"A1",IF(L388&gt;=81,"A2",IF(L388&gt;=71,"B1",IF(L388&gt;=61,"B2",IF(L388&gt;=51,"C1",IF(L388&gt;=41,"C2",IF(L388&gt;=33,"D","E")))))))</f>
        <v>A2</v>
      </c>
    </row>
    <row r="389" spans="1:13" ht="30" customHeight="1">
      <c r="A389" s="339" t="s">
        <v>25</v>
      </c>
      <c r="B389" s="323">
        <v>8.5</v>
      </c>
      <c r="C389" s="323">
        <v>5</v>
      </c>
      <c r="D389" s="323">
        <v>5</v>
      </c>
      <c r="E389" s="323">
        <v>66.5</v>
      </c>
      <c r="F389" s="323">
        <f t="shared" ref="F389" si="84">SUM(B389:E389)</f>
        <v>85</v>
      </c>
      <c r="G389" s="323" t="str">
        <f t="shared" ref="G389" si="85">IF(F389&gt;=91,"A1",IF(F389&gt;=81,"A2",IF(F389&gt;=71,"B1",IF(F389&gt;=61,"B2",IF(F389&gt;=51,"C1",IF(F389&gt;=41,"C2",IF(F389&gt;=33,"D","E")))))))</f>
        <v>A2</v>
      </c>
      <c r="H389" s="323">
        <v>10</v>
      </c>
      <c r="I389" s="323">
        <v>5</v>
      </c>
      <c r="J389" s="323">
        <v>5</v>
      </c>
      <c r="K389" s="323">
        <v>74</v>
      </c>
      <c r="L389" s="327">
        <f t="shared" ref="L389" si="86">SUM(H389:K389)</f>
        <v>94</v>
      </c>
      <c r="M389" s="323" t="str">
        <f t="shared" ref="M389" si="87">IF(L389&gt;=91,"A1",IF(L389&gt;=81,"A2",IF(L389&gt;=71,"B1",IF(L389&gt;=61,"B2",IF(L389&gt;=51,"C1",IF(L389&gt;=41,"C2",IF(L389&gt;=33,"D","E")))))))</f>
        <v>A1</v>
      </c>
    </row>
    <row r="390" spans="1:13" ht="30" customHeight="1">
      <c r="A390" s="339" t="s">
        <v>426</v>
      </c>
      <c r="B390" s="323"/>
      <c r="C390" s="323"/>
      <c r="D390" s="323"/>
      <c r="E390" s="344">
        <v>44</v>
      </c>
      <c r="F390" s="323"/>
      <c r="G390" s="323"/>
      <c r="H390" s="323"/>
      <c r="I390" s="323"/>
      <c r="J390" s="323"/>
      <c r="K390" s="323">
        <v>46.5</v>
      </c>
      <c r="L390" s="323"/>
      <c r="M390" s="328"/>
    </row>
    <row r="391" spans="1:13" ht="30" customHeight="1">
      <c r="A391" s="339" t="s">
        <v>427</v>
      </c>
      <c r="B391" s="323"/>
      <c r="C391" s="323"/>
      <c r="D391" s="323"/>
      <c r="E391" s="341">
        <v>46.5</v>
      </c>
      <c r="F391" s="323"/>
      <c r="G391" s="323"/>
      <c r="H391" s="323"/>
      <c r="I391" s="323"/>
      <c r="J391" s="323"/>
      <c r="K391" s="323">
        <v>44</v>
      </c>
      <c r="L391" s="323"/>
      <c r="M391" s="328"/>
    </row>
    <row r="392" spans="1:13" ht="30" customHeight="1">
      <c r="A392" s="339" t="s">
        <v>669</v>
      </c>
      <c r="B392" s="323"/>
      <c r="C392" s="323"/>
      <c r="D392" s="323"/>
      <c r="E392" s="341">
        <v>42</v>
      </c>
      <c r="F392" s="323"/>
      <c r="G392" s="323"/>
      <c r="H392" s="323"/>
      <c r="I392" s="323"/>
      <c r="J392" s="323"/>
      <c r="K392" s="323">
        <v>43</v>
      </c>
      <c r="L392" s="323"/>
      <c r="M392" s="328"/>
    </row>
    <row r="393" spans="1:13" ht="30" customHeight="1">
      <c r="A393" s="339" t="s">
        <v>394</v>
      </c>
      <c r="B393" s="323"/>
      <c r="C393" s="323"/>
      <c r="D393" s="323"/>
      <c r="E393" s="341">
        <v>37.5</v>
      </c>
      <c r="F393" s="323"/>
      <c r="G393" s="323"/>
      <c r="H393" s="323"/>
      <c r="I393" s="323"/>
      <c r="J393" s="323"/>
      <c r="K393" s="323">
        <v>41.5</v>
      </c>
      <c r="L393" s="323"/>
      <c r="M393" s="328"/>
    </row>
    <row r="394" spans="1:13" ht="30" customHeight="1">
      <c r="A394" s="339" t="s">
        <v>669</v>
      </c>
      <c r="B394" s="323"/>
      <c r="C394" s="323"/>
      <c r="D394" s="323"/>
      <c r="E394" s="323"/>
      <c r="F394" s="323"/>
      <c r="G394" s="323"/>
      <c r="H394" s="323"/>
      <c r="I394" s="323"/>
      <c r="J394" s="323"/>
      <c r="K394" s="323"/>
      <c r="L394" s="323"/>
      <c r="M394" s="328"/>
    </row>
    <row r="395" spans="1:13" ht="30" customHeight="1">
      <c r="A395" s="339" t="s">
        <v>428</v>
      </c>
      <c r="B395" s="323"/>
      <c r="C395" s="330" t="s">
        <v>429</v>
      </c>
      <c r="D395" s="323">
        <f>(F385+F386+F387+F388+F389)</f>
        <v>406.75</v>
      </c>
      <c r="E395" s="323"/>
      <c r="F395" s="330" t="s">
        <v>430</v>
      </c>
      <c r="G395" s="323">
        <f>(D395/500)*100</f>
        <v>81.349999999999994</v>
      </c>
      <c r="H395" s="323"/>
      <c r="I395" s="323"/>
      <c r="J395" s="575" t="s">
        <v>431</v>
      </c>
      <c r="K395" s="575"/>
      <c r="L395" s="565" t="str">
        <f>IF(G395&gt;=91,"A1",IF(G395&gt;=81,"A2",IF(G395&gt;=71,"B1",IF(G395&gt;=61,"B2",IF(G395&gt;=51,"C1",IF(G395&gt;=41,"C2",IF(G395&gt;=33,"D","E")))))))</f>
        <v>A2</v>
      </c>
      <c r="M395" s="566" t="str">
        <f t="shared" ref="M395:M397" si="88">IF(K395&gt;=91,"A1",IF(K395&gt;=81,"A2",IF(K395&gt;=71,"B1",IF(K395&gt;=61,"B2",IF(K395&gt;=51,"C1",IF(K395&gt;=41,"C2",IF(K395&gt;=33,"D","E")))))))</f>
        <v>E</v>
      </c>
    </row>
    <row r="396" spans="1:13" ht="30" customHeight="1">
      <c r="A396" s="362" t="s">
        <v>432</v>
      </c>
      <c r="B396" s="323"/>
      <c r="C396" s="330" t="s">
        <v>433</v>
      </c>
      <c r="D396" s="323">
        <f>(L385+L386+L387+L388+L389)</f>
        <v>445.75</v>
      </c>
      <c r="E396" s="323"/>
      <c r="F396" s="330" t="s">
        <v>434</v>
      </c>
      <c r="G396" s="323">
        <f>D396/500*100</f>
        <v>89.149999999999991</v>
      </c>
      <c r="H396" s="323"/>
      <c r="I396" s="323"/>
      <c r="J396" s="575" t="s">
        <v>435</v>
      </c>
      <c r="K396" s="575"/>
      <c r="L396" s="565" t="str">
        <f>IF(G396&gt;=91,"A1",IF(G396&gt;=81,"A2",IF(G396&gt;=71,"B1",IF(G396&gt;=61,"B2",IF(G396&gt;=51,"C1",IF(G396&gt;=41,"C2",IF(G396&gt;=33,"D","E")))))))</f>
        <v>A2</v>
      </c>
      <c r="M396" s="566" t="str">
        <f t="shared" si="88"/>
        <v>E</v>
      </c>
    </row>
    <row r="397" spans="1:13" ht="30" customHeight="1">
      <c r="A397" s="571" t="s">
        <v>437</v>
      </c>
      <c r="B397" s="565"/>
      <c r="C397" s="565"/>
      <c r="D397" s="565">
        <f>SUM(D395:D396)/1000*100</f>
        <v>85.25</v>
      </c>
      <c r="E397" s="565"/>
      <c r="F397" s="565" t="s">
        <v>652</v>
      </c>
      <c r="G397" s="565"/>
      <c r="H397" s="565"/>
      <c r="I397" s="565"/>
      <c r="J397" s="565"/>
      <c r="K397" s="565"/>
      <c r="L397" s="565" t="str">
        <f>IF(D397&gt;=91,"A1",IF(D397&gt;=81,"A2",IF(D397&gt;=71,"B1",IF(D397&gt;=61,"B2",IF(D397&gt;=51,"C1",IF(D397&gt;=41,"C2",IF(D397&gt;=33,"D","E")))))))</f>
        <v>A2</v>
      </c>
      <c r="M397" s="566" t="str">
        <f t="shared" si="88"/>
        <v>E</v>
      </c>
    </row>
    <row r="398" spans="1:13" ht="30" customHeight="1">
      <c r="A398" s="580" t="s">
        <v>273</v>
      </c>
      <c r="B398" s="581"/>
      <c r="C398" s="581"/>
      <c r="D398" s="581"/>
      <c r="E398" s="581"/>
      <c r="F398" s="581"/>
      <c r="G398" s="581"/>
      <c r="H398" s="581"/>
      <c r="I398" s="581"/>
      <c r="J398" s="581"/>
      <c r="K398" s="581"/>
      <c r="L398" s="581"/>
      <c r="M398" s="582"/>
    </row>
    <row r="399" spans="1:13" ht="30" customHeight="1">
      <c r="A399" s="571" t="s">
        <v>274</v>
      </c>
      <c r="B399" s="565"/>
      <c r="C399" s="565"/>
      <c r="D399" s="565"/>
      <c r="E399" s="565"/>
      <c r="F399" s="565"/>
      <c r="G399" s="565"/>
      <c r="H399" s="565"/>
      <c r="I399" s="565"/>
      <c r="J399" s="565"/>
      <c r="K399" s="565"/>
      <c r="L399" s="565"/>
      <c r="M399" s="566"/>
    </row>
    <row r="400" spans="1:13" ht="30" customHeight="1">
      <c r="A400" s="571" t="s">
        <v>275</v>
      </c>
      <c r="B400" s="565"/>
      <c r="C400" s="565"/>
      <c r="D400" s="565"/>
      <c r="E400" s="565"/>
      <c r="F400" s="565" t="s">
        <v>276</v>
      </c>
      <c r="G400" s="565"/>
      <c r="H400" s="565"/>
      <c r="I400" s="565"/>
      <c r="J400" s="565"/>
      <c r="K400" s="565" t="s">
        <v>439</v>
      </c>
      <c r="L400" s="565"/>
      <c r="M400" s="566"/>
    </row>
    <row r="401" spans="1:13" ht="30" customHeight="1">
      <c r="A401" s="580" t="s">
        <v>277</v>
      </c>
      <c r="B401" s="581"/>
      <c r="C401" s="581"/>
      <c r="D401" s="581"/>
      <c r="E401" s="581"/>
      <c r="F401" s="565" t="s">
        <v>294</v>
      </c>
      <c r="G401" s="565"/>
      <c r="H401" s="565"/>
      <c r="I401" s="565"/>
      <c r="J401" s="565"/>
      <c r="K401" s="565" t="s">
        <v>294</v>
      </c>
      <c r="L401" s="565"/>
      <c r="M401" s="566"/>
    </row>
    <row r="402" spans="1:13" ht="30" customHeight="1">
      <c r="A402" s="571" t="s">
        <v>278</v>
      </c>
      <c r="B402" s="565"/>
      <c r="C402" s="565"/>
      <c r="D402" s="565"/>
      <c r="E402" s="565"/>
      <c r="F402" s="565"/>
      <c r="G402" s="565"/>
      <c r="H402" s="565"/>
      <c r="I402" s="565"/>
      <c r="J402" s="565"/>
      <c r="K402" s="565"/>
      <c r="L402" s="565"/>
      <c r="M402" s="566"/>
    </row>
    <row r="403" spans="1:13" ht="30" customHeight="1">
      <c r="A403" s="571" t="s">
        <v>275</v>
      </c>
      <c r="B403" s="565"/>
      <c r="C403" s="565"/>
      <c r="D403" s="565"/>
      <c r="E403" s="565"/>
      <c r="F403" s="565" t="s">
        <v>276</v>
      </c>
      <c r="G403" s="565"/>
      <c r="H403" s="565"/>
      <c r="I403" s="565"/>
      <c r="J403" s="565"/>
      <c r="K403" s="565" t="s">
        <v>439</v>
      </c>
      <c r="L403" s="565"/>
      <c r="M403" s="566"/>
    </row>
    <row r="404" spans="1:13" ht="30" customHeight="1">
      <c r="A404" s="559" t="s">
        <v>279</v>
      </c>
      <c r="B404" s="560"/>
      <c r="C404" s="560"/>
      <c r="D404" s="560"/>
      <c r="E404" s="560"/>
      <c r="F404" s="565" t="s">
        <v>294</v>
      </c>
      <c r="G404" s="565"/>
      <c r="H404" s="565"/>
      <c r="I404" s="565"/>
      <c r="J404" s="565"/>
      <c r="K404" s="565" t="s">
        <v>294</v>
      </c>
      <c r="L404" s="565"/>
      <c r="M404" s="566"/>
    </row>
    <row r="405" spans="1:13" ht="30" customHeight="1">
      <c r="A405" s="559" t="s">
        <v>280</v>
      </c>
      <c r="B405" s="560"/>
      <c r="C405" s="560"/>
      <c r="D405" s="560"/>
      <c r="E405" s="560"/>
      <c r="F405" s="565" t="s">
        <v>299</v>
      </c>
      <c r="G405" s="565"/>
      <c r="H405" s="565"/>
      <c r="I405" s="565"/>
      <c r="J405" s="565"/>
      <c r="K405" s="565" t="s">
        <v>294</v>
      </c>
      <c r="L405" s="565"/>
      <c r="M405" s="566"/>
    </row>
    <row r="406" spans="1:13" ht="30" customHeight="1">
      <c r="A406" s="556" t="s">
        <v>281</v>
      </c>
      <c r="B406" s="557"/>
      <c r="C406" s="557"/>
      <c r="D406" s="557"/>
      <c r="E406" s="579"/>
      <c r="F406" s="561" t="s">
        <v>299</v>
      </c>
      <c r="G406" s="562"/>
      <c r="H406" s="562"/>
      <c r="I406" s="562"/>
      <c r="J406" s="563"/>
      <c r="K406" s="561" t="s">
        <v>294</v>
      </c>
      <c r="L406" s="562"/>
      <c r="M406" s="564"/>
    </row>
    <row r="407" spans="1:13" ht="30" customHeight="1">
      <c r="A407" s="556" t="s">
        <v>282</v>
      </c>
      <c r="B407" s="557"/>
      <c r="C407" s="557"/>
      <c r="D407" s="557"/>
      <c r="E407" s="579"/>
      <c r="F407" s="561" t="s">
        <v>299</v>
      </c>
      <c r="G407" s="562"/>
      <c r="H407" s="562"/>
      <c r="I407" s="562"/>
      <c r="J407" s="563"/>
      <c r="K407" s="561" t="s">
        <v>294</v>
      </c>
      <c r="L407" s="562"/>
      <c r="M407" s="564"/>
    </row>
    <row r="408" spans="1:13" ht="30" customHeight="1">
      <c r="A408" s="571" t="s">
        <v>283</v>
      </c>
      <c r="B408" s="565"/>
      <c r="C408" s="565"/>
      <c r="D408" s="565"/>
      <c r="E408" s="565"/>
      <c r="F408" s="565"/>
      <c r="G408" s="565"/>
      <c r="H408" s="565"/>
      <c r="I408" s="565"/>
      <c r="J408" s="565"/>
      <c r="K408" s="565"/>
      <c r="L408" s="565"/>
      <c r="M408" s="566"/>
    </row>
    <row r="409" spans="1:13" ht="30" customHeight="1">
      <c r="A409" s="571" t="s">
        <v>275</v>
      </c>
      <c r="B409" s="565"/>
      <c r="C409" s="565"/>
      <c r="D409" s="565"/>
      <c r="E409" s="565"/>
      <c r="F409" s="565" t="s">
        <v>276</v>
      </c>
      <c r="G409" s="565"/>
      <c r="H409" s="565"/>
      <c r="I409" s="565"/>
      <c r="J409" s="565"/>
      <c r="K409" s="565" t="s">
        <v>439</v>
      </c>
      <c r="L409" s="565"/>
      <c r="M409" s="566"/>
    </row>
    <row r="410" spans="1:13" ht="30" customHeight="1">
      <c r="A410" s="580" t="s">
        <v>284</v>
      </c>
      <c r="B410" s="581"/>
      <c r="C410" s="581"/>
      <c r="D410" s="581"/>
      <c r="E410" s="581"/>
      <c r="F410" s="581"/>
      <c r="G410" s="565" t="s">
        <v>698</v>
      </c>
      <c r="H410" s="565"/>
      <c r="I410" s="565"/>
      <c r="J410" s="565"/>
      <c r="K410" s="565"/>
      <c r="L410" s="565"/>
      <c r="M410" s="566"/>
    </row>
    <row r="411" spans="1:13" ht="30" customHeight="1">
      <c r="A411" s="339" t="s">
        <v>440</v>
      </c>
      <c r="B411" s="565" t="s">
        <v>552</v>
      </c>
      <c r="C411" s="565"/>
      <c r="D411" s="565"/>
      <c r="E411" s="565"/>
      <c r="F411" s="565"/>
      <c r="G411" s="565"/>
      <c r="H411" s="565"/>
      <c r="I411" s="565"/>
      <c r="J411" s="565"/>
      <c r="K411" s="565"/>
      <c r="L411" s="565"/>
      <c r="M411" s="566"/>
    </row>
    <row r="412" spans="1:13" ht="30" customHeight="1">
      <c r="A412" s="339" t="s">
        <v>285</v>
      </c>
      <c r="B412" s="565" t="s">
        <v>649</v>
      </c>
      <c r="C412" s="565"/>
      <c r="D412" s="565"/>
      <c r="E412" s="565"/>
      <c r="F412" s="565"/>
      <c r="G412" s="565"/>
      <c r="H412" s="565"/>
      <c r="I412" s="565"/>
      <c r="J412" s="565"/>
      <c r="K412" s="565"/>
      <c r="L412" s="565"/>
      <c r="M412" s="566"/>
    </row>
    <row r="413" spans="1:13" ht="30" customHeight="1">
      <c r="A413" s="571" t="s">
        <v>441</v>
      </c>
      <c r="B413" s="565"/>
      <c r="C413" s="565"/>
      <c r="D413" s="565"/>
      <c r="E413" s="565"/>
      <c r="F413" s="565"/>
      <c r="G413" s="565"/>
      <c r="H413" s="565"/>
      <c r="I413" s="565"/>
      <c r="J413" s="565" t="s">
        <v>442</v>
      </c>
      <c r="K413" s="565"/>
      <c r="L413" s="565"/>
      <c r="M413" s="566"/>
    </row>
    <row r="414" spans="1:13" ht="30" customHeight="1">
      <c r="A414" s="571"/>
      <c r="B414" s="565"/>
      <c r="C414" s="565"/>
      <c r="D414" s="565"/>
      <c r="E414" s="565"/>
      <c r="F414" s="565"/>
      <c r="G414" s="565"/>
      <c r="H414" s="565"/>
      <c r="I414" s="565"/>
      <c r="J414" s="565"/>
      <c r="K414" s="565"/>
      <c r="L414" s="565"/>
      <c r="M414" s="566"/>
    </row>
    <row r="415" spans="1:13" ht="30" customHeight="1">
      <c r="A415" s="571"/>
      <c r="B415" s="565"/>
      <c r="C415" s="565"/>
      <c r="D415" s="565"/>
      <c r="E415" s="565"/>
      <c r="F415" s="565"/>
      <c r="G415" s="565"/>
      <c r="H415" s="565"/>
      <c r="I415" s="565"/>
      <c r="J415" s="565"/>
      <c r="K415" s="565"/>
      <c r="L415" s="565"/>
      <c r="M415" s="566"/>
    </row>
    <row r="416" spans="1:13" ht="30" customHeight="1">
      <c r="A416" s="571"/>
      <c r="B416" s="565"/>
      <c r="C416" s="565"/>
      <c r="D416" s="565"/>
      <c r="E416" s="565"/>
      <c r="F416" s="565"/>
      <c r="G416" s="565"/>
      <c r="H416" s="565"/>
      <c r="I416" s="565"/>
      <c r="J416" s="565"/>
      <c r="K416" s="565"/>
      <c r="L416" s="565"/>
      <c r="M416" s="566"/>
    </row>
    <row r="417" spans="1:13" ht="30" customHeight="1">
      <c r="A417" s="571" t="s">
        <v>286</v>
      </c>
      <c r="B417" s="565"/>
      <c r="C417" s="565"/>
      <c r="D417" s="565"/>
      <c r="E417" s="565"/>
      <c r="F417" s="565"/>
      <c r="G417" s="565"/>
      <c r="H417" s="561" t="s">
        <v>287</v>
      </c>
      <c r="I417" s="562"/>
      <c r="J417" s="562"/>
      <c r="K417" s="562"/>
      <c r="L417" s="562"/>
      <c r="M417" s="564"/>
    </row>
    <row r="418" spans="1:13" ht="30" customHeight="1">
      <c r="A418" s="339" t="s">
        <v>288</v>
      </c>
      <c r="B418" s="565" t="s">
        <v>20</v>
      </c>
      <c r="C418" s="565"/>
      <c r="D418" s="332" t="s">
        <v>288</v>
      </c>
      <c r="E418" s="323"/>
      <c r="F418" s="565" t="s">
        <v>20</v>
      </c>
      <c r="G418" s="565"/>
      <c r="H418" s="333"/>
      <c r="I418" s="333"/>
      <c r="J418" s="334" t="s">
        <v>289</v>
      </c>
      <c r="K418" s="333"/>
      <c r="L418" s="333" t="s">
        <v>20</v>
      </c>
      <c r="M418" s="335"/>
    </row>
    <row r="419" spans="1:13" ht="30" customHeight="1">
      <c r="A419" s="339" t="s">
        <v>290</v>
      </c>
      <c r="B419" s="565" t="s">
        <v>291</v>
      </c>
      <c r="C419" s="565"/>
      <c r="D419" s="565" t="s">
        <v>292</v>
      </c>
      <c r="E419" s="565"/>
      <c r="F419" s="565" t="s">
        <v>293</v>
      </c>
      <c r="G419" s="565"/>
      <c r="H419" s="333"/>
      <c r="I419" s="333"/>
      <c r="J419" s="561">
        <v>3</v>
      </c>
      <c r="K419" s="563"/>
      <c r="L419" s="323" t="s">
        <v>294</v>
      </c>
      <c r="M419" s="335"/>
    </row>
    <row r="420" spans="1:13" ht="30" customHeight="1">
      <c r="A420" s="339" t="s">
        <v>295</v>
      </c>
      <c r="B420" s="565" t="s">
        <v>296</v>
      </c>
      <c r="C420" s="565"/>
      <c r="D420" s="565" t="s">
        <v>297</v>
      </c>
      <c r="E420" s="565"/>
      <c r="F420" s="565" t="s">
        <v>298</v>
      </c>
      <c r="G420" s="565"/>
      <c r="H420" s="333"/>
      <c r="I420" s="333"/>
      <c r="J420" s="561">
        <v>2</v>
      </c>
      <c r="K420" s="563"/>
      <c r="L420" s="323" t="s">
        <v>299</v>
      </c>
      <c r="M420" s="335"/>
    </row>
    <row r="421" spans="1:13" ht="30" customHeight="1">
      <c r="A421" s="339" t="s">
        <v>300</v>
      </c>
      <c r="B421" s="565" t="s">
        <v>301</v>
      </c>
      <c r="C421" s="565"/>
      <c r="D421" s="565" t="s">
        <v>302</v>
      </c>
      <c r="E421" s="565"/>
      <c r="F421" s="565" t="s">
        <v>303</v>
      </c>
      <c r="G421" s="565"/>
      <c r="H421" s="333"/>
      <c r="I421" s="333"/>
      <c r="J421" s="561">
        <v>1</v>
      </c>
      <c r="K421" s="563"/>
      <c r="L421" s="323" t="s">
        <v>304</v>
      </c>
      <c r="M421" s="335"/>
    </row>
    <row r="422" spans="1:13" ht="30" customHeight="1" thickBot="1">
      <c r="A422" s="363" t="s">
        <v>305</v>
      </c>
      <c r="B422" s="583" t="s">
        <v>306</v>
      </c>
      <c r="C422" s="583"/>
      <c r="D422" s="584" t="s">
        <v>307</v>
      </c>
      <c r="E422" s="584"/>
      <c r="F422" s="584" t="s">
        <v>308</v>
      </c>
      <c r="G422" s="584"/>
      <c r="H422" s="336"/>
      <c r="I422" s="336"/>
      <c r="J422" s="336"/>
      <c r="K422" s="336"/>
      <c r="L422" s="336"/>
      <c r="M422" s="337"/>
    </row>
    <row r="424" spans="1:13" ht="30" customHeight="1" thickBot="1"/>
    <row r="425" spans="1:13" ht="30" customHeight="1">
      <c r="A425" s="360"/>
      <c r="B425" s="567" t="s">
        <v>395</v>
      </c>
      <c r="C425" s="567"/>
      <c r="D425" s="567"/>
      <c r="E425" s="567"/>
      <c r="F425" s="567"/>
      <c r="G425" s="567"/>
      <c r="H425" s="567"/>
      <c r="I425" s="568"/>
      <c r="J425" s="569" t="s">
        <v>396</v>
      </c>
      <c r="K425" s="567"/>
      <c r="L425" s="567"/>
      <c r="M425" s="570"/>
    </row>
    <row r="426" spans="1:13" ht="30" customHeight="1">
      <c r="A426" s="571" t="s">
        <v>397</v>
      </c>
      <c r="B426" s="565"/>
      <c r="C426" s="565"/>
      <c r="D426" s="565"/>
      <c r="E426" s="565"/>
      <c r="F426" s="565"/>
      <c r="G426" s="565"/>
      <c r="H426" s="565"/>
      <c r="I426" s="565"/>
      <c r="J426" s="565"/>
      <c r="K426" s="565"/>
      <c r="L426" s="565"/>
      <c r="M426" s="566"/>
    </row>
    <row r="427" spans="1:13" ht="30" customHeight="1">
      <c r="A427" s="361"/>
      <c r="B427" s="572" t="s">
        <v>398</v>
      </c>
      <c r="C427" s="572"/>
      <c r="D427" s="572"/>
      <c r="E427" s="573"/>
      <c r="F427" s="314" t="s">
        <v>399</v>
      </c>
      <c r="G427" s="314"/>
      <c r="H427" s="561" t="s">
        <v>400</v>
      </c>
      <c r="I427" s="562"/>
      <c r="J427" s="563"/>
      <c r="K427" s="315" t="s">
        <v>401</v>
      </c>
      <c r="L427" s="316"/>
      <c r="M427" s="317"/>
    </row>
    <row r="428" spans="1:13" ht="30" customHeight="1">
      <c r="A428" s="574" t="s">
        <v>402</v>
      </c>
      <c r="B428" s="562"/>
      <c r="C428" s="562"/>
      <c r="D428" s="562"/>
      <c r="E428" s="562"/>
      <c r="F428" s="562"/>
      <c r="G428" s="562"/>
      <c r="H428" s="562"/>
      <c r="I428" s="562"/>
      <c r="J428" s="562"/>
      <c r="K428" s="562"/>
      <c r="L428" s="562"/>
      <c r="M428" s="564"/>
    </row>
    <row r="429" spans="1:13" ht="30" customHeight="1">
      <c r="A429" s="556" t="s">
        <v>524</v>
      </c>
      <c r="B429" s="557"/>
      <c r="C429" s="557"/>
      <c r="D429" s="557"/>
      <c r="E429" s="557"/>
      <c r="F429" s="557"/>
      <c r="G429" s="557"/>
      <c r="H429" s="557"/>
      <c r="I429" s="557"/>
      <c r="J429" s="557"/>
      <c r="K429" s="557"/>
      <c r="L429" s="557"/>
      <c r="M429" s="558"/>
    </row>
    <row r="430" spans="1:13" ht="30" customHeight="1">
      <c r="A430" s="559" t="s">
        <v>404</v>
      </c>
      <c r="B430" s="560"/>
      <c r="C430" s="561" t="s">
        <v>562</v>
      </c>
      <c r="D430" s="562"/>
      <c r="E430" s="562"/>
      <c r="F430" s="562"/>
      <c r="G430" s="563"/>
      <c r="H430" s="316" t="s">
        <v>406</v>
      </c>
      <c r="I430" s="318"/>
      <c r="J430" s="561">
        <f>J377+1</f>
        <v>10</v>
      </c>
      <c r="K430" s="562"/>
      <c r="L430" s="562"/>
      <c r="M430" s="564"/>
    </row>
    <row r="431" spans="1:13" ht="30" customHeight="1">
      <c r="A431" s="559" t="s">
        <v>407</v>
      </c>
      <c r="B431" s="560"/>
      <c r="C431" s="561" t="s">
        <v>68</v>
      </c>
      <c r="D431" s="562"/>
      <c r="E431" s="562"/>
      <c r="F431" s="562"/>
      <c r="G431" s="563"/>
      <c r="H431" s="316" t="s">
        <v>409</v>
      </c>
      <c r="I431" s="318"/>
      <c r="J431" s="565" t="s">
        <v>563</v>
      </c>
      <c r="K431" s="565"/>
      <c r="L431" s="565"/>
      <c r="M431" s="566"/>
    </row>
    <row r="432" spans="1:13" ht="30" customHeight="1">
      <c r="A432" s="559" t="s">
        <v>410</v>
      </c>
      <c r="B432" s="560"/>
      <c r="C432" s="578">
        <v>40819</v>
      </c>
      <c r="D432" s="562"/>
      <c r="E432" s="562"/>
      <c r="F432" s="562"/>
      <c r="G432" s="563"/>
      <c r="H432" s="316" t="s">
        <v>411</v>
      </c>
      <c r="I432" s="318"/>
      <c r="J432" s="565">
        <v>7006330300</v>
      </c>
      <c r="K432" s="565"/>
      <c r="L432" s="565"/>
      <c r="M432" s="566"/>
    </row>
    <row r="433" spans="1:13" ht="30" customHeight="1">
      <c r="A433" s="559" t="s">
        <v>412</v>
      </c>
      <c r="B433" s="560"/>
      <c r="C433" s="561" t="s">
        <v>564</v>
      </c>
      <c r="D433" s="562"/>
      <c r="E433" s="562"/>
      <c r="F433" s="562"/>
      <c r="G433" s="563"/>
      <c r="H433" s="559" t="s">
        <v>18</v>
      </c>
      <c r="I433" s="560"/>
      <c r="J433" s="565" t="s">
        <v>565</v>
      </c>
      <c r="K433" s="565"/>
      <c r="L433" s="565"/>
      <c r="M433" s="566"/>
    </row>
    <row r="434" spans="1:13" ht="30" customHeight="1">
      <c r="A434" s="559" t="s">
        <v>528</v>
      </c>
      <c r="B434" s="560"/>
      <c r="C434" s="561" t="s">
        <v>566</v>
      </c>
      <c r="D434" s="562"/>
      <c r="E434" s="562"/>
      <c r="F434" s="562"/>
      <c r="G434" s="562"/>
      <c r="H434" s="562"/>
      <c r="I434" s="562"/>
      <c r="J434" s="562"/>
      <c r="K434" s="562"/>
      <c r="L434" s="562"/>
      <c r="M434" s="564"/>
    </row>
    <row r="435" spans="1:13" ht="30" customHeight="1">
      <c r="A435" s="571" t="s">
        <v>415</v>
      </c>
      <c r="B435" s="565"/>
      <c r="C435" s="565"/>
      <c r="D435" s="565"/>
      <c r="E435" s="565"/>
      <c r="F435" s="565"/>
      <c r="G435" s="565"/>
      <c r="H435" s="565"/>
      <c r="I435" s="565"/>
      <c r="J435" s="565"/>
      <c r="K435" s="565"/>
      <c r="L435" s="565"/>
      <c r="M435" s="566"/>
    </row>
    <row r="436" spans="1:13" ht="30" customHeight="1">
      <c r="A436" s="577" t="s">
        <v>416</v>
      </c>
      <c r="B436" s="565" t="s">
        <v>417</v>
      </c>
      <c r="C436" s="565"/>
      <c r="D436" s="565"/>
      <c r="E436" s="565"/>
      <c r="F436" s="565"/>
      <c r="G436" s="565"/>
      <c r="H436" s="565" t="s">
        <v>418</v>
      </c>
      <c r="I436" s="565"/>
      <c r="J436" s="565"/>
      <c r="K436" s="565"/>
      <c r="L436" s="565"/>
      <c r="M436" s="566"/>
    </row>
    <row r="437" spans="1:13" ht="54.75" customHeight="1">
      <c r="A437" s="577"/>
      <c r="B437" s="319" t="s">
        <v>419</v>
      </c>
      <c r="C437" s="319" t="s">
        <v>420</v>
      </c>
      <c r="D437" s="319" t="s">
        <v>421</v>
      </c>
      <c r="E437" s="319" t="s">
        <v>422</v>
      </c>
      <c r="F437" s="319">
        <v>100</v>
      </c>
      <c r="G437" s="320" t="s">
        <v>33</v>
      </c>
      <c r="H437" s="319" t="s">
        <v>423</v>
      </c>
      <c r="I437" s="319" t="s">
        <v>420</v>
      </c>
      <c r="J437" s="319" t="s">
        <v>421</v>
      </c>
      <c r="K437" s="319" t="s">
        <v>530</v>
      </c>
      <c r="L437" s="319">
        <v>100</v>
      </c>
      <c r="M437" s="321" t="s">
        <v>33</v>
      </c>
    </row>
    <row r="438" spans="1:13" ht="30" customHeight="1">
      <c r="A438" s="339" t="s">
        <v>11</v>
      </c>
      <c r="B438" s="340">
        <v>8.75</v>
      </c>
      <c r="C438" s="323">
        <v>5</v>
      </c>
      <c r="D438" s="323">
        <v>5</v>
      </c>
      <c r="E438" s="340">
        <v>64.5</v>
      </c>
      <c r="F438" s="324">
        <f t="shared" ref="F438:F442" si="89">SUM(B438:E438)</f>
        <v>83.25</v>
      </c>
      <c r="G438" s="340" t="str">
        <f t="shared" ref="G438:G442" si="90">IF(F438&gt;=91,"A1",IF(F438&gt;=81,"A2",IF(F438&gt;=71,"B1",IF(F438&gt;=61,"B2",IF(F438&gt;=51,"C1",IF(F438&gt;=41,"C2",IF(F438&gt;=33,"D","E")))))))</f>
        <v>A2</v>
      </c>
      <c r="H438" s="320">
        <v>8.75</v>
      </c>
      <c r="I438" s="325">
        <v>5</v>
      </c>
      <c r="J438" s="325">
        <v>5</v>
      </c>
      <c r="K438" s="343">
        <v>67.5</v>
      </c>
      <c r="L438" s="326">
        <f t="shared" ref="L438" si="91">SUM(H438:K438)</f>
        <v>86.25</v>
      </c>
      <c r="M438" s="323" t="str">
        <f t="shared" ref="M438:M442" si="92">IF(L438&gt;=91,"A1",IF(L438&gt;=81,"A2",IF(L438&gt;=71,"B1",IF(L438&gt;=61,"B2",IF(L438&gt;=51,"C1",IF(L438&gt;=41,"C2",IF(L438&gt;=33,"D","E")))))))</f>
        <v>A2</v>
      </c>
    </row>
    <row r="439" spans="1:13" ht="30" customHeight="1">
      <c r="A439" s="339" t="s">
        <v>12</v>
      </c>
      <c r="B439" s="340">
        <v>7.5</v>
      </c>
      <c r="C439" s="340">
        <v>5</v>
      </c>
      <c r="D439" s="323">
        <v>5</v>
      </c>
      <c r="E439" s="323">
        <v>63</v>
      </c>
      <c r="F439" s="323">
        <f t="shared" si="89"/>
        <v>80.5</v>
      </c>
      <c r="G439" s="323" t="str">
        <f t="shared" si="90"/>
        <v>B1</v>
      </c>
      <c r="H439" s="323">
        <v>8.25</v>
      </c>
      <c r="I439" s="323">
        <v>5</v>
      </c>
      <c r="J439" s="323">
        <v>4.5</v>
      </c>
      <c r="K439" s="323">
        <v>66</v>
      </c>
      <c r="L439" s="326">
        <f t="shared" ref="L439:L442" si="93">SUM(H439:K439)</f>
        <v>83.75</v>
      </c>
      <c r="M439" s="323" t="str">
        <f t="shared" si="92"/>
        <v>A2</v>
      </c>
    </row>
    <row r="440" spans="1:13" ht="30" customHeight="1">
      <c r="A440" s="339" t="s">
        <v>425</v>
      </c>
      <c r="B440" s="323">
        <v>8</v>
      </c>
      <c r="C440" s="323">
        <v>5</v>
      </c>
      <c r="D440" s="323">
        <v>5</v>
      </c>
      <c r="E440" s="323">
        <v>75.5</v>
      </c>
      <c r="F440" s="323">
        <f t="shared" si="89"/>
        <v>93.5</v>
      </c>
      <c r="G440" s="323" t="str">
        <f t="shared" si="90"/>
        <v>A1</v>
      </c>
      <c r="H440" s="323">
        <v>10</v>
      </c>
      <c r="I440" s="323">
        <v>5</v>
      </c>
      <c r="J440" s="323">
        <v>5</v>
      </c>
      <c r="K440" s="323">
        <v>70</v>
      </c>
      <c r="L440" s="327">
        <f t="shared" si="93"/>
        <v>90</v>
      </c>
      <c r="M440" s="323" t="str">
        <f t="shared" si="92"/>
        <v>A2</v>
      </c>
    </row>
    <row r="441" spans="1:13" ht="30" customHeight="1">
      <c r="A441" s="339" t="s">
        <v>23</v>
      </c>
      <c r="B441" s="323">
        <v>9.5</v>
      </c>
      <c r="C441" s="323">
        <v>5</v>
      </c>
      <c r="D441" s="323">
        <v>5</v>
      </c>
      <c r="E441" s="323">
        <v>75</v>
      </c>
      <c r="F441" s="323">
        <f t="shared" si="89"/>
        <v>94.5</v>
      </c>
      <c r="G441" s="323" t="str">
        <f t="shared" si="90"/>
        <v>A1</v>
      </c>
      <c r="H441" s="320">
        <v>10</v>
      </c>
      <c r="I441" s="323">
        <v>5</v>
      </c>
      <c r="J441" s="323">
        <v>5</v>
      </c>
      <c r="K441" s="323">
        <v>73.5</v>
      </c>
      <c r="L441" s="343">
        <f t="shared" si="93"/>
        <v>93.5</v>
      </c>
      <c r="M441" s="326" t="str">
        <f t="shared" si="92"/>
        <v>A1</v>
      </c>
    </row>
    <row r="442" spans="1:13" ht="30" customHeight="1">
      <c r="A442" s="339" t="s">
        <v>25</v>
      </c>
      <c r="B442" s="323">
        <v>9.5</v>
      </c>
      <c r="C442" s="323">
        <v>5</v>
      </c>
      <c r="D442" s="323">
        <v>5</v>
      </c>
      <c r="E442" s="323">
        <v>79</v>
      </c>
      <c r="F442" s="323">
        <f t="shared" si="89"/>
        <v>98.5</v>
      </c>
      <c r="G442" s="323" t="str">
        <f t="shared" si="90"/>
        <v>A1</v>
      </c>
      <c r="H442" s="323">
        <v>10</v>
      </c>
      <c r="I442" s="323">
        <v>5</v>
      </c>
      <c r="J442" s="323">
        <v>5</v>
      </c>
      <c r="K442" s="323">
        <v>79.5</v>
      </c>
      <c r="L442" s="343">
        <f t="shared" si="93"/>
        <v>99.5</v>
      </c>
      <c r="M442" s="323" t="str">
        <f t="shared" si="92"/>
        <v>A1</v>
      </c>
    </row>
    <row r="443" spans="1:13" ht="30" customHeight="1">
      <c r="A443" s="339" t="s">
        <v>426</v>
      </c>
      <c r="B443" s="323"/>
      <c r="C443" s="323"/>
      <c r="D443" s="323"/>
      <c r="E443" s="344">
        <v>47.5</v>
      </c>
      <c r="F443" s="323"/>
      <c r="G443" s="323"/>
      <c r="H443" s="323"/>
      <c r="I443" s="323"/>
      <c r="J443" s="323"/>
      <c r="K443" s="323">
        <v>48</v>
      </c>
      <c r="L443" s="323"/>
      <c r="M443" s="328"/>
    </row>
    <row r="444" spans="1:13" ht="30" customHeight="1">
      <c r="A444" s="339" t="s">
        <v>427</v>
      </c>
      <c r="B444" s="323"/>
      <c r="C444" s="323"/>
      <c r="D444" s="323"/>
      <c r="E444" s="341">
        <v>29</v>
      </c>
      <c r="F444" s="323"/>
      <c r="G444" s="323"/>
      <c r="H444" s="323"/>
      <c r="I444" s="323"/>
      <c r="J444" s="323"/>
      <c r="K444" s="323">
        <v>47.75</v>
      </c>
      <c r="L444" s="323"/>
      <c r="M444" s="328"/>
    </row>
    <row r="445" spans="1:13" ht="30" customHeight="1">
      <c r="A445" s="339" t="s">
        <v>669</v>
      </c>
      <c r="B445" s="323"/>
      <c r="C445" s="323"/>
      <c r="D445" s="323"/>
      <c r="E445" s="341">
        <v>46</v>
      </c>
      <c r="F445" s="323"/>
      <c r="G445" s="323"/>
      <c r="H445" s="323"/>
      <c r="I445" s="323"/>
      <c r="J445" s="323"/>
      <c r="K445" s="323">
        <v>46</v>
      </c>
      <c r="L445" s="323"/>
      <c r="M445" s="328"/>
    </row>
    <row r="446" spans="1:13" ht="30" customHeight="1">
      <c r="A446" s="339" t="s">
        <v>394</v>
      </c>
      <c r="B446" s="323"/>
      <c r="C446" s="323"/>
      <c r="D446" s="323"/>
      <c r="E446" s="341">
        <v>30</v>
      </c>
      <c r="F446" s="323"/>
      <c r="G446" s="323"/>
      <c r="H446" s="323"/>
      <c r="I446" s="323"/>
      <c r="J446" s="323"/>
      <c r="K446" s="323">
        <v>47</v>
      </c>
      <c r="L446" s="323"/>
      <c r="M446" s="328"/>
    </row>
    <row r="447" spans="1:13" ht="30" customHeight="1">
      <c r="A447" s="339" t="s">
        <v>669</v>
      </c>
      <c r="B447" s="323"/>
      <c r="C447" s="323"/>
      <c r="D447" s="323"/>
      <c r="E447" s="323"/>
      <c r="F447" s="323"/>
      <c r="G447" s="323"/>
      <c r="H447" s="323"/>
      <c r="I447" s="323"/>
      <c r="J447" s="323"/>
      <c r="K447" s="323"/>
      <c r="L447" s="323"/>
      <c r="M447" s="328"/>
    </row>
    <row r="448" spans="1:13" ht="62.25" customHeight="1">
      <c r="A448" s="339" t="s">
        <v>428</v>
      </c>
      <c r="B448" s="316"/>
      <c r="C448" s="346" t="s">
        <v>429</v>
      </c>
      <c r="D448" s="323">
        <f>(F438+F439+F440+F441+F442)</f>
        <v>450.25</v>
      </c>
      <c r="E448" s="323"/>
      <c r="F448" s="346" t="s">
        <v>430</v>
      </c>
      <c r="G448" s="323">
        <f>(D448/500)*100</f>
        <v>90.05</v>
      </c>
      <c r="H448" s="323"/>
      <c r="I448" s="332"/>
      <c r="J448" s="586" t="s">
        <v>431</v>
      </c>
      <c r="K448" s="586"/>
      <c r="L448" s="565" t="str">
        <f>IF(G448&gt;=91,"A1",IF(G448&gt;=81,"A2",IF(G448&gt;=71,"B1",IF(G448&gt;=61,"B2",IF(G448&gt;=51,"C1",IF(G448&gt;=41,"C2",IF(G448&gt;=33,"D","E")))))))</f>
        <v>A2</v>
      </c>
      <c r="M448" s="566" t="str">
        <f t="shared" ref="M448:M450" si="94">IF(K448&gt;=91,"A1",IF(K448&gt;=81,"A2",IF(K448&gt;=71,"B1",IF(K448&gt;=61,"B2",IF(K448&gt;=51,"C1",IF(K448&gt;=41,"C2",IF(K448&gt;=33,"D","E")))))))</f>
        <v>E</v>
      </c>
    </row>
    <row r="449" spans="1:13" ht="63.75" customHeight="1">
      <c r="A449" s="362" t="s">
        <v>432</v>
      </c>
      <c r="B449" s="316"/>
      <c r="C449" s="346" t="s">
        <v>433</v>
      </c>
      <c r="D449" s="323">
        <f>(L438+L439+L440+L441+L442)</f>
        <v>453</v>
      </c>
      <c r="E449" s="323"/>
      <c r="F449" s="346" t="s">
        <v>434</v>
      </c>
      <c r="G449" s="323">
        <f>D449/500*100</f>
        <v>90.600000000000009</v>
      </c>
      <c r="H449" s="323"/>
      <c r="I449" s="332"/>
      <c r="J449" s="586" t="s">
        <v>435</v>
      </c>
      <c r="K449" s="586"/>
      <c r="L449" s="565" t="str">
        <f>IF(G449&gt;=91,"A1",IF(G449&gt;=81,"A2",IF(G449&gt;=71,"B1",IF(G449&gt;=61,"B2",IF(G449&gt;=51,"C1",IF(G449&gt;=41,"C2",IF(G449&gt;=33,"D","E")))))))</f>
        <v>A2</v>
      </c>
      <c r="M449" s="566" t="str">
        <f t="shared" si="94"/>
        <v>E</v>
      </c>
    </row>
    <row r="450" spans="1:13" ht="56.25" customHeight="1">
      <c r="A450" s="571" t="s">
        <v>437</v>
      </c>
      <c r="B450" s="565"/>
      <c r="C450" s="565"/>
      <c r="D450" s="576">
        <f>SUM(D448:D449)/1000*100</f>
        <v>90.325000000000003</v>
      </c>
      <c r="E450" s="576"/>
      <c r="F450" s="565" t="s">
        <v>653</v>
      </c>
      <c r="G450" s="565"/>
      <c r="H450" s="565"/>
      <c r="I450" s="565"/>
      <c r="J450" s="565"/>
      <c r="K450" s="565"/>
      <c r="L450" s="565" t="str">
        <f>IF(D450&gt;=91,"A1",IF(D450&gt;=81,"A2",IF(D450&gt;=71,"B1",IF(D450&gt;=61,"B2",IF(D450&gt;=51,"C1",IF(D450&gt;=41,"C2",IF(D450&gt;=33,"D","E")))))))</f>
        <v>A2</v>
      </c>
      <c r="M450" s="566" t="str">
        <f t="shared" si="94"/>
        <v>E</v>
      </c>
    </row>
    <row r="451" spans="1:13" ht="30" customHeight="1">
      <c r="A451" s="580" t="s">
        <v>273</v>
      </c>
      <c r="B451" s="581"/>
      <c r="C451" s="581"/>
      <c r="D451" s="581"/>
      <c r="E451" s="581"/>
      <c r="F451" s="581"/>
      <c r="G451" s="581"/>
      <c r="H451" s="581"/>
      <c r="I451" s="581"/>
      <c r="J451" s="581"/>
      <c r="K451" s="581"/>
      <c r="L451" s="581"/>
      <c r="M451" s="582"/>
    </row>
    <row r="452" spans="1:13" ht="30" customHeight="1">
      <c r="A452" s="571" t="s">
        <v>274</v>
      </c>
      <c r="B452" s="565"/>
      <c r="C452" s="565"/>
      <c r="D452" s="565"/>
      <c r="E452" s="565"/>
      <c r="F452" s="565"/>
      <c r="G452" s="565"/>
      <c r="H452" s="565"/>
      <c r="I452" s="565"/>
      <c r="J452" s="565"/>
      <c r="K452" s="565"/>
      <c r="L452" s="565"/>
      <c r="M452" s="566"/>
    </row>
    <row r="453" spans="1:13" ht="30" customHeight="1">
      <c r="A453" s="571" t="s">
        <v>275</v>
      </c>
      <c r="B453" s="565"/>
      <c r="C453" s="565"/>
      <c r="D453" s="565"/>
      <c r="E453" s="565"/>
      <c r="F453" s="565" t="s">
        <v>276</v>
      </c>
      <c r="G453" s="565"/>
      <c r="H453" s="565"/>
      <c r="I453" s="565"/>
      <c r="J453" s="565"/>
      <c r="K453" s="565" t="s">
        <v>439</v>
      </c>
      <c r="L453" s="565"/>
      <c r="M453" s="566"/>
    </row>
    <row r="454" spans="1:13" ht="30" customHeight="1">
      <c r="A454" s="580" t="s">
        <v>277</v>
      </c>
      <c r="B454" s="581"/>
      <c r="C454" s="581"/>
      <c r="D454" s="581"/>
      <c r="E454" s="581"/>
      <c r="F454" s="565" t="s">
        <v>294</v>
      </c>
      <c r="G454" s="565"/>
      <c r="H454" s="565"/>
      <c r="I454" s="565"/>
      <c r="J454" s="565"/>
      <c r="K454" s="565" t="s">
        <v>294</v>
      </c>
      <c r="L454" s="565"/>
      <c r="M454" s="566"/>
    </row>
    <row r="455" spans="1:13" ht="30" customHeight="1">
      <c r="A455" s="571" t="s">
        <v>278</v>
      </c>
      <c r="B455" s="565"/>
      <c r="C455" s="565"/>
      <c r="D455" s="565"/>
      <c r="E455" s="565"/>
      <c r="F455" s="565"/>
      <c r="G455" s="565"/>
      <c r="H455" s="565"/>
      <c r="I455" s="565"/>
      <c r="J455" s="565"/>
      <c r="K455" s="565"/>
      <c r="L455" s="565"/>
      <c r="M455" s="566"/>
    </row>
    <row r="456" spans="1:13" ht="30" customHeight="1">
      <c r="A456" s="571" t="s">
        <v>275</v>
      </c>
      <c r="B456" s="565"/>
      <c r="C456" s="565"/>
      <c r="D456" s="565"/>
      <c r="E456" s="565"/>
      <c r="F456" s="565" t="s">
        <v>276</v>
      </c>
      <c r="G456" s="565"/>
      <c r="H456" s="565"/>
      <c r="I456" s="565"/>
      <c r="J456" s="565"/>
      <c r="K456" s="565" t="s">
        <v>439</v>
      </c>
      <c r="L456" s="565"/>
      <c r="M456" s="566"/>
    </row>
    <row r="457" spans="1:13" ht="30" customHeight="1">
      <c r="A457" s="559" t="s">
        <v>279</v>
      </c>
      <c r="B457" s="560"/>
      <c r="C457" s="560"/>
      <c r="D457" s="560"/>
      <c r="E457" s="560"/>
      <c r="F457" s="565" t="s">
        <v>294</v>
      </c>
      <c r="G457" s="565"/>
      <c r="H457" s="565"/>
      <c r="I457" s="565"/>
      <c r="J457" s="565"/>
      <c r="K457" s="565" t="s">
        <v>294</v>
      </c>
      <c r="L457" s="565"/>
      <c r="M457" s="566"/>
    </row>
    <row r="458" spans="1:13" ht="30" customHeight="1">
      <c r="A458" s="559" t="s">
        <v>280</v>
      </c>
      <c r="B458" s="560"/>
      <c r="C458" s="560"/>
      <c r="D458" s="560"/>
      <c r="E458" s="560"/>
      <c r="F458" s="565" t="s">
        <v>294</v>
      </c>
      <c r="G458" s="565"/>
      <c r="H458" s="565"/>
      <c r="I458" s="565"/>
      <c r="J458" s="565"/>
      <c r="K458" s="565" t="s">
        <v>294</v>
      </c>
      <c r="L458" s="565"/>
      <c r="M458" s="566"/>
    </row>
    <row r="459" spans="1:13" ht="30" customHeight="1">
      <c r="A459" s="556" t="s">
        <v>281</v>
      </c>
      <c r="B459" s="557"/>
      <c r="C459" s="557"/>
      <c r="D459" s="557"/>
      <c r="E459" s="579"/>
      <c r="F459" s="561" t="s">
        <v>294</v>
      </c>
      <c r="G459" s="562"/>
      <c r="H459" s="562"/>
      <c r="I459" s="562"/>
      <c r="J459" s="563"/>
      <c r="K459" s="561" t="s">
        <v>294</v>
      </c>
      <c r="L459" s="562"/>
      <c r="M459" s="564"/>
    </row>
    <row r="460" spans="1:13" ht="30" customHeight="1">
      <c r="A460" s="556" t="s">
        <v>282</v>
      </c>
      <c r="B460" s="557"/>
      <c r="C460" s="557"/>
      <c r="D460" s="557"/>
      <c r="E460" s="579"/>
      <c r="F460" s="561" t="s">
        <v>294</v>
      </c>
      <c r="G460" s="562"/>
      <c r="H460" s="562"/>
      <c r="I460" s="562"/>
      <c r="J460" s="563"/>
      <c r="K460" s="561" t="s">
        <v>294</v>
      </c>
      <c r="L460" s="562"/>
      <c r="M460" s="564"/>
    </row>
    <row r="461" spans="1:13" ht="30" customHeight="1">
      <c r="A461" s="571" t="s">
        <v>283</v>
      </c>
      <c r="B461" s="565"/>
      <c r="C461" s="565"/>
      <c r="D461" s="565"/>
      <c r="E461" s="565"/>
      <c r="F461" s="565"/>
      <c r="G461" s="565"/>
      <c r="H461" s="565"/>
      <c r="I461" s="565"/>
      <c r="J461" s="565"/>
      <c r="K461" s="565"/>
      <c r="L461" s="565"/>
      <c r="M461" s="566"/>
    </row>
    <row r="462" spans="1:13" ht="30" customHeight="1">
      <c r="A462" s="571" t="s">
        <v>275</v>
      </c>
      <c r="B462" s="565"/>
      <c r="C462" s="565"/>
      <c r="D462" s="565"/>
      <c r="E462" s="565"/>
      <c r="F462" s="565" t="s">
        <v>276</v>
      </c>
      <c r="G462" s="565"/>
      <c r="H462" s="565"/>
      <c r="I462" s="565"/>
      <c r="J462" s="565"/>
      <c r="K462" s="565" t="s">
        <v>439</v>
      </c>
      <c r="L462" s="565"/>
      <c r="M462" s="566"/>
    </row>
    <row r="463" spans="1:13" ht="30" customHeight="1">
      <c r="A463" s="580" t="s">
        <v>284</v>
      </c>
      <c r="B463" s="581"/>
      <c r="C463" s="581"/>
      <c r="D463" s="581"/>
      <c r="E463" s="581"/>
      <c r="F463" s="581"/>
      <c r="G463" s="565" t="s">
        <v>706</v>
      </c>
      <c r="H463" s="565"/>
      <c r="I463" s="565"/>
      <c r="J463" s="565"/>
      <c r="K463" s="565"/>
      <c r="L463" s="565"/>
      <c r="M463" s="566"/>
    </row>
    <row r="464" spans="1:13" ht="30" customHeight="1">
      <c r="A464" s="339" t="s">
        <v>440</v>
      </c>
      <c r="B464" s="565" t="s">
        <v>552</v>
      </c>
      <c r="C464" s="565"/>
      <c r="D464" s="565"/>
      <c r="E464" s="565"/>
      <c r="F464" s="565"/>
      <c r="G464" s="565"/>
      <c r="H464" s="565"/>
      <c r="I464" s="565"/>
      <c r="J464" s="565"/>
      <c r="K464" s="565"/>
      <c r="L464" s="565"/>
      <c r="M464" s="566"/>
    </row>
    <row r="465" spans="1:13" ht="30" customHeight="1">
      <c r="A465" s="339" t="s">
        <v>285</v>
      </c>
      <c r="B465" s="565" t="s">
        <v>649</v>
      </c>
      <c r="C465" s="565"/>
      <c r="D465" s="565"/>
      <c r="E465" s="565"/>
      <c r="F465" s="565"/>
      <c r="G465" s="565"/>
      <c r="H465" s="565"/>
      <c r="I465" s="565"/>
      <c r="J465" s="565"/>
      <c r="K465" s="565"/>
      <c r="L465" s="565"/>
      <c r="M465" s="566"/>
    </row>
    <row r="466" spans="1:13" ht="30" customHeight="1">
      <c r="A466" s="571" t="s">
        <v>441</v>
      </c>
      <c r="B466" s="565"/>
      <c r="C466" s="565"/>
      <c r="D466" s="565"/>
      <c r="E466" s="565"/>
      <c r="F466" s="565"/>
      <c r="G466" s="565"/>
      <c r="H466" s="565"/>
      <c r="I466" s="565"/>
      <c r="J466" s="565" t="s">
        <v>442</v>
      </c>
      <c r="K466" s="565"/>
      <c r="L466" s="565"/>
      <c r="M466" s="566"/>
    </row>
    <row r="467" spans="1:13" ht="30" customHeight="1">
      <c r="A467" s="571"/>
      <c r="B467" s="565"/>
      <c r="C467" s="565"/>
      <c r="D467" s="565"/>
      <c r="E467" s="565"/>
      <c r="F467" s="565"/>
      <c r="G467" s="565"/>
      <c r="H467" s="565"/>
      <c r="I467" s="565"/>
      <c r="J467" s="565"/>
      <c r="K467" s="565"/>
      <c r="L467" s="565"/>
      <c r="M467" s="566"/>
    </row>
    <row r="468" spans="1:13" ht="30" customHeight="1">
      <c r="A468" s="571"/>
      <c r="B468" s="565"/>
      <c r="C468" s="565"/>
      <c r="D468" s="565"/>
      <c r="E468" s="565"/>
      <c r="F468" s="565"/>
      <c r="G468" s="565"/>
      <c r="H468" s="565"/>
      <c r="I468" s="565"/>
      <c r="J468" s="565"/>
      <c r="K468" s="565"/>
      <c r="L468" s="565"/>
      <c r="M468" s="566"/>
    </row>
    <row r="469" spans="1:13" ht="30" customHeight="1">
      <c r="A469" s="571"/>
      <c r="B469" s="565"/>
      <c r="C469" s="565"/>
      <c r="D469" s="565"/>
      <c r="E469" s="565"/>
      <c r="F469" s="565"/>
      <c r="G469" s="565"/>
      <c r="H469" s="565"/>
      <c r="I469" s="565"/>
      <c r="J469" s="565"/>
      <c r="K469" s="565"/>
      <c r="L469" s="565"/>
      <c r="M469" s="566"/>
    </row>
    <row r="470" spans="1:13" ht="30" customHeight="1">
      <c r="A470" s="571" t="s">
        <v>286</v>
      </c>
      <c r="B470" s="565"/>
      <c r="C470" s="565"/>
      <c r="D470" s="565"/>
      <c r="E470" s="565"/>
      <c r="F470" s="565"/>
      <c r="G470" s="565"/>
      <c r="H470" s="561" t="s">
        <v>287</v>
      </c>
      <c r="I470" s="562"/>
      <c r="J470" s="562"/>
      <c r="K470" s="562"/>
      <c r="L470" s="562"/>
      <c r="M470" s="564"/>
    </row>
    <row r="471" spans="1:13" ht="30" customHeight="1">
      <c r="A471" s="339" t="s">
        <v>288</v>
      </c>
      <c r="B471" s="565" t="s">
        <v>20</v>
      </c>
      <c r="C471" s="565"/>
      <c r="D471" s="332" t="s">
        <v>288</v>
      </c>
      <c r="E471" s="323"/>
      <c r="F471" s="565" t="s">
        <v>20</v>
      </c>
      <c r="G471" s="565"/>
      <c r="H471" s="333"/>
      <c r="I471" s="333"/>
      <c r="J471" s="334" t="s">
        <v>289</v>
      </c>
      <c r="K471" s="333"/>
      <c r="L471" s="333" t="s">
        <v>20</v>
      </c>
      <c r="M471" s="335"/>
    </row>
    <row r="472" spans="1:13" ht="30" customHeight="1">
      <c r="A472" s="339" t="s">
        <v>290</v>
      </c>
      <c r="B472" s="565" t="s">
        <v>291</v>
      </c>
      <c r="C472" s="565"/>
      <c r="D472" s="565" t="s">
        <v>292</v>
      </c>
      <c r="E472" s="565"/>
      <c r="F472" s="565" t="s">
        <v>293</v>
      </c>
      <c r="G472" s="565"/>
      <c r="H472" s="333"/>
      <c r="I472" s="333"/>
      <c r="J472" s="561">
        <v>3</v>
      </c>
      <c r="K472" s="563"/>
      <c r="L472" s="323" t="s">
        <v>294</v>
      </c>
      <c r="M472" s="335"/>
    </row>
    <row r="473" spans="1:13" ht="30" customHeight="1">
      <c r="A473" s="339" t="s">
        <v>295</v>
      </c>
      <c r="B473" s="565" t="s">
        <v>296</v>
      </c>
      <c r="C473" s="565"/>
      <c r="D473" s="565" t="s">
        <v>297</v>
      </c>
      <c r="E473" s="565"/>
      <c r="F473" s="565" t="s">
        <v>298</v>
      </c>
      <c r="G473" s="565"/>
      <c r="H473" s="333"/>
      <c r="I473" s="333"/>
      <c r="J473" s="561">
        <v>2</v>
      </c>
      <c r="K473" s="563"/>
      <c r="L473" s="323" t="s">
        <v>299</v>
      </c>
      <c r="M473" s="335"/>
    </row>
    <row r="474" spans="1:13" ht="30" customHeight="1">
      <c r="A474" s="339" t="s">
        <v>300</v>
      </c>
      <c r="B474" s="565" t="s">
        <v>301</v>
      </c>
      <c r="C474" s="565"/>
      <c r="D474" s="565" t="s">
        <v>302</v>
      </c>
      <c r="E474" s="565"/>
      <c r="F474" s="565" t="s">
        <v>303</v>
      </c>
      <c r="G474" s="565"/>
      <c r="H474" s="333"/>
      <c r="I474" s="333"/>
      <c r="J474" s="561">
        <v>1</v>
      </c>
      <c r="K474" s="563"/>
      <c r="L474" s="323" t="s">
        <v>304</v>
      </c>
      <c r="M474" s="335"/>
    </row>
    <row r="475" spans="1:13" ht="30" customHeight="1" thickBot="1">
      <c r="A475" s="363" t="s">
        <v>305</v>
      </c>
      <c r="B475" s="583" t="s">
        <v>306</v>
      </c>
      <c r="C475" s="583"/>
      <c r="D475" s="584" t="s">
        <v>307</v>
      </c>
      <c r="E475" s="584"/>
      <c r="F475" s="584" t="s">
        <v>308</v>
      </c>
      <c r="G475" s="584"/>
      <c r="H475" s="336"/>
      <c r="I475" s="336"/>
      <c r="J475" s="336"/>
      <c r="K475" s="336"/>
      <c r="L475" s="336"/>
      <c r="M475" s="337"/>
    </row>
    <row r="477" spans="1:13" ht="30" customHeight="1" thickBot="1"/>
    <row r="478" spans="1:13" ht="30" customHeight="1">
      <c r="A478" s="360"/>
      <c r="B478" s="567" t="s">
        <v>395</v>
      </c>
      <c r="C478" s="567"/>
      <c r="D478" s="567"/>
      <c r="E478" s="567"/>
      <c r="F478" s="567"/>
      <c r="G478" s="567"/>
      <c r="H478" s="567"/>
      <c r="I478" s="568"/>
      <c r="J478" s="569" t="s">
        <v>396</v>
      </c>
      <c r="K478" s="567"/>
      <c r="L478" s="567"/>
      <c r="M478" s="570"/>
    </row>
    <row r="479" spans="1:13" ht="30" customHeight="1">
      <c r="A479" s="571" t="s">
        <v>397</v>
      </c>
      <c r="B479" s="565"/>
      <c r="C479" s="565"/>
      <c r="D479" s="565"/>
      <c r="E479" s="565"/>
      <c r="F479" s="565"/>
      <c r="G479" s="565"/>
      <c r="H479" s="565"/>
      <c r="I479" s="565"/>
      <c r="J479" s="565"/>
      <c r="K479" s="565"/>
      <c r="L479" s="565"/>
      <c r="M479" s="566"/>
    </row>
    <row r="480" spans="1:13" ht="30" customHeight="1">
      <c r="A480" s="361"/>
      <c r="B480" s="572" t="s">
        <v>398</v>
      </c>
      <c r="C480" s="572"/>
      <c r="D480" s="572"/>
      <c r="E480" s="573"/>
      <c r="F480" s="314" t="s">
        <v>399</v>
      </c>
      <c r="G480" s="314"/>
      <c r="H480" s="561" t="s">
        <v>400</v>
      </c>
      <c r="I480" s="562"/>
      <c r="J480" s="563"/>
      <c r="K480" s="315" t="s">
        <v>401</v>
      </c>
      <c r="L480" s="316"/>
      <c r="M480" s="317"/>
    </row>
    <row r="481" spans="1:13" ht="30" customHeight="1">
      <c r="A481" s="574" t="s">
        <v>402</v>
      </c>
      <c r="B481" s="562"/>
      <c r="C481" s="562"/>
      <c r="D481" s="562"/>
      <c r="E481" s="562"/>
      <c r="F481" s="562"/>
      <c r="G481" s="562"/>
      <c r="H481" s="562"/>
      <c r="I481" s="562"/>
      <c r="J481" s="562"/>
      <c r="K481" s="562"/>
      <c r="L481" s="562"/>
      <c r="M481" s="564"/>
    </row>
    <row r="482" spans="1:13" ht="30" customHeight="1">
      <c r="A482" s="556" t="s">
        <v>524</v>
      </c>
      <c r="B482" s="557"/>
      <c r="C482" s="557"/>
      <c r="D482" s="557"/>
      <c r="E482" s="557"/>
      <c r="F482" s="557"/>
      <c r="G482" s="557"/>
      <c r="H482" s="557"/>
      <c r="I482" s="557"/>
      <c r="J482" s="557"/>
      <c r="K482" s="557"/>
      <c r="L482" s="557"/>
      <c r="M482" s="558"/>
    </row>
    <row r="483" spans="1:13" ht="30" customHeight="1">
      <c r="A483" s="559" t="s">
        <v>567</v>
      </c>
      <c r="B483" s="560"/>
      <c r="C483" s="561" t="s">
        <v>79</v>
      </c>
      <c r="D483" s="562"/>
      <c r="E483" s="562"/>
      <c r="F483" s="562"/>
      <c r="G483" s="563"/>
      <c r="H483" s="316" t="s">
        <v>406</v>
      </c>
      <c r="I483" s="318"/>
      <c r="J483" s="561">
        <f>J430+1</f>
        <v>11</v>
      </c>
      <c r="K483" s="562"/>
      <c r="L483" s="562"/>
      <c r="M483" s="564"/>
    </row>
    <row r="484" spans="1:13" ht="30" customHeight="1">
      <c r="A484" s="559" t="s">
        <v>407</v>
      </c>
      <c r="B484" s="560"/>
      <c r="C484" s="561" t="s">
        <v>68</v>
      </c>
      <c r="D484" s="562"/>
      <c r="E484" s="562"/>
      <c r="F484" s="562"/>
      <c r="G484" s="563"/>
      <c r="H484" s="316" t="s">
        <v>409</v>
      </c>
      <c r="I484" s="318"/>
      <c r="J484" s="565" t="s">
        <v>568</v>
      </c>
      <c r="K484" s="565"/>
      <c r="L484" s="565"/>
      <c r="M484" s="566"/>
    </row>
    <row r="485" spans="1:13" ht="30" customHeight="1">
      <c r="A485" s="559" t="s">
        <v>410</v>
      </c>
      <c r="B485" s="560"/>
      <c r="C485" s="578">
        <v>40617</v>
      </c>
      <c r="D485" s="562"/>
      <c r="E485" s="562"/>
      <c r="F485" s="562"/>
      <c r="G485" s="563"/>
      <c r="H485" s="316" t="s">
        <v>411</v>
      </c>
      <c r="I485" s="318"/>
      <c r="J485" s="565">
        <v>9419140784</v>
      </c>
      <c r="K485" s="565"/>
      <c r="L485" s="565"/>
      <c r="M485" s="566"/>
    </row>
    <row r="486" spans="1:13" ht="30" customHeight="1">
      <c r="A486" s="559" t="s">
        <v>412</v>
      </c>
      <c r="B486" s="560"/>
      <c r="C486" s="561" t="s">
        <v>569</v>
      </c>
      <c r="D486" s="562"/>
      <c r="E486" s="562"/>
      <c r="F486" s="562"/>
      <c r="G486" s="563"/>
      <c r="H486" s="559" t="s">
        <v>18</v>
      </c>
      <c r="I486" s="560"/>
      <c r="J486" s="565" t="s">
        <v>570</v>
      </c>
      <c r="K486" s="565"/>
      <c r="L486" s="565"/>
      <c r="M486" s="566"/>
    </row>
    <row r="487" spans="1:13" ht="30" customHeight="1">
      <c r="A487" s="559" t="s">
        <v>528</v>
      </c>
      <c r="B487" s="560"/>
      <c r="C487" s="561" t="s">
        <v>571</v>
      </c>
      <c r="D487" s="562"/>
      <c r="E487" s="562"/>
      <c r="F487" s="562"/>
      <c r="G487" s="562"/>
      <c r="H487" s="562"/>
      <c r="I487" s="562"/>
      <c r="J487" s="562"/>
      <c r="K487" s="562"/>
      <c r="L487" s="562"/>
      <c r="M487" s="564"/>
    </row>
    <row r="488" spans="1:13" ht="30" customHeight="1">
      <c r="A488" s="571" t="s">
        <v>415</v>
      </c>
      <c r="B488" s="565"/>
      <c r="C488" s="565"/>
      <c r="D488" s="565"/>
      <c r="E488" s="565"/>
      <c r="F488" s="565"/>
      <c r="G488" s="565"/>
      <c r="H488" s="565"/>
      <c r="I488" s="565"/>
      <c r="J488" s="565"/>
      <c r="K488" s="565"/>
      <c r="L488" s="565"/>
      <c r="M488" s="566"/>
    </row>
    <row r="489" spans="1:13" ht="30" customHeight="1">
      <c r="A489" s="577" t="s">
        <v>416</v>
      </c>
      <c r="B489" s="565" t="s">
        <v>417</v>
      </c>
      <c r="C489" s="565"/>
      <c r="D489" s="565"/>
      <c r="E489" s="565"/>
      <c r="F489" s="565"/>
      <c r="G489" s="565"/>
      <c r="H489" s="565" t="s">
        <v>418</v>
      </c>
      <c r="I489" s="565"/>
      <c r="J489" s="565"/>
      <c r="K489" s="565"/>
      <c r="L489" s="565"/>
      <c r="M489" s="566"/>
    </row>
    <row r="490" spans="1:13" ht="61.5" customHeight="1">
      <c r="A490" s="577"/>
      <c r="B490" s="319" t="s">
        <v>419</v>
      </c>
      <c r="C490" s="319" t="s">
        <v>420</v>
      </c>
      <c r="D490" s="319" t="s">
        <v>421</v>
      </c>
      <c r="E490" s="319" t="s">
        <v>422</v>
      </c>
      <c r="F490" s="319">
        <v>100</v>
      </c>
      <c r="G490" s="320" t="s">
        <v>33</v>
      </c>
      <c r="H490" s="319" t="s">
        <v>423</v>
      </c>
      <c r="I490" s="319" t="s">
        <v>420</v>
      </c>
      <c r="J490" s="319" t="s">
        <v>421</v>
      </c>
      <c r="K490" s="319" t="s">
        <v>530</v>
      </c>
      <c r="L490" s="319">
        <v>100</v>
      </c>
      <c r="M490" s="321" t="s">
        <v>33</v>
      </c>
    </row>
    <row r="491" spans="1:13" ht="30" customHeight="1">
      <c r="A491" s="339" t="s">
        <v>11</v>
      </c>
      <c r="B491" s="340">
        <v>9.25</v>
      </c>
      <c r="C491" s="323">
        <v>4</v>
      </c>
      <c r="D491" s="323">
        <v>5</v>
      </c>
      <c r="E491" s="340">
        <v>72.5</v>
      </c>
      <c r="F491" s="324">
        <f t="shared" ref="F491:F492" si="95">SUM(B491:E491)</f>
        <v>90.75</v>
      </c>
      <c r="G491" s="340" t="str">
        <f t="shared" ref="G491:G492" si="96">IF(F491&gt;=91,"A1",IF(F491&gt;=81,"A2",IF(F491&gt;=71,"B1",IF(F491&gt;=61,"B2",IF(F491&gt;=51,"C1",IF(F491&gt;=41,"C2",IF(F491&gt;=33,"D","E")))))))</f>
        <v>A2</v>
      </c>
      <c r="H491" s="320">
        <v>9</v>
      </c>
      <c r="I491" s="325">
        <v>5</v>
      </c>
      <c r="J491" s="325">
        <v>5</v>
      </c>
      <c r="K491" s="327">
        <v>74</v>
      </c>
      <c r="L491" s="327">
        <f t="shared" ref="L491" si="97">SUM(H491:K491)</f>
        <v>93</v>
      </c>
      <c r="M491" s="323" t="str">
        <f t="shared" ref="M491:M492" si="98">IF(L491&gt;=91,"A1",IF(L491&gt;=81,"A2",IF(L491&gt;=71,"B1",IF(L491&gt;=61,"B2",IF(L491&gt;=51,"C1",IF(L491&gt;=41,"C2",IF(L491&gt;=33,"D","E")))))))</f>
        <v>A1</v>
      </c>
    </row>
    <row r="492" spans="1:13" ht="30" customHeight="1">
      <c r="A492" s="339" t="s">
        <v>12</v>
      </c>
      <c r="B492" s="340">
        <v>5.5</v>
      </c>
      <c r="C492" s="340">
        <v>4</v>
      </c>
      <c r="D492" s="323">
        <v>4</v>
      </c>
      <c r="E492" s="323">
        <v>48.5</v>
      </c>
      <c r="F492" s="323">
        <f t="shared" si="95"/>
        <v>62</v>
      </c>
      <c r="G492" s="323" t="str">
        <f t="shared" si="96"/>
        <v>B2</v>
      </c>
      <c r="H492" s="325">
        <v>6</v>
      </c>
      <c r="I492" s="323">
        <v>5</v>
      </c>
      <c r="J492" s="323">
        <v>4.5</v>
      </c>
      <c r="K492" s="323">
        <v>60</v>
      </c>
      <c r="L492" s="343">
        <f t="shared" ref="L492" si="99">SUM(H492:K492)</f>
        <v>75.5</v>
      </c>
      <c r="M492" s="323" t="str">
        <f t="shared" si="98"/>
        <v>B1</v>
      </c>
    </row>
    <row r="493" spans="1:13" ht="30" customHeight="1">
      <c r="A493" s="339" t="s">
        <v>425</v>
      </c>
      <c r="B493" s="323">
        <v>3.75</v>
      </c>
      <c r="C493" s="323">
        <v>3</v>
      </c>
      <c r="D493" s="323">
        <v>5</v>
      </c>
      <c r="E493" s="323">
        <v>37.5</v>
      </c>
      <c r="F493" s="323">
        <f t="shared" ref="F493" si="100">SUM(B493:E493)</f>
        <v>49.25</v>
      </c>
      <c r="G493" s="323" t="str">
        <f t="shared" ref="G493" si="101">IF(F493&gt;=91,"A1",IF(F493&gt;=81,"A2",IF(F493&gt;=71,"B1",IF(F493&gt;=61,"B2",IF(F493&gt;=51,"C1",IF(F493&gt;=41,"C2",IF(F493&gt;=33,"D","E")))))))</f>
        <v>C2</v>
      </c>
      <c r="H493" s="325">
        <v>4.25</v>
      </c>
      <c r="I493" s="323">
        <v>5</v>
      </c>
      <c r="J493" s="323">
        <v>4</v>
      </c>
      <c r="K493" s="323">
        <v>56</v>
      </c>
      <c r="L493" s="326">
        <f t="shared" ref="L493" si="102">SUM(H493:K493)</f>
        <v>69.25</v>
      </c>
      <c r="M493" s="323" t="str">
        <f t="shared" ref="M493" si="103">IF(L493&gt;=91,"A1",IF(L493&gt;=81,"A2",IF(L493&gt;=71,"B1",IF(L493&gt;=61,"B2",IF(L493&gt;=51,"C1",IF(L493&gt;=41,"C2",IF(L493&gt;=33,"D","E")))))))</f>
        <v>B2</v>
      </c>
    </row>
    <row r="494" spans="1:13" ht="30" customHeight="1">
      <c r="A494" s="339" t="s">
        <v>23</v>
      </c>
      <c r="B494" s="323">
        <v>3.75</v>
      </c>
      <c r="C494" s="323">
        <v>3</v>
      </c>
      <c r="D494" s="323">
        <v>4</v>
      </c>
      <c r="E494" s="323">
        <v>31</v>
      </c>
      <c r="F494" s="323">
        <f t="shared" ref="F494" si="104">SUM(B494:E494)</f>
        <v>41.75</v>
      </c>
      <c r="G494" s="323" t="str">
        <f t="shared" ref="G494" si="105">IF(F494&gt;=91,"A1",IF(F494&gt;=81,"A2",IF(F494&gt;=71,"B1",IF(F494&gt;=61,"B2",IF(F494&gt;=51,"C1",IF(F494&gt;=41,"C2",IF(F494&gt;=33,"D","E")))))))</f>
        <v>C2</v>
      </c>
      <c r="H494" s="320">
        <v>6.25</v>
      </c>
      <c r="I494" s="323">
        <v>4</v>
      </c>
      <c r="J494" s="323">
        <v>4</v>
      </c>
      <c r="K494" s="323">
        <v>63.5</v>
      </c>
      <c r="L494" s="326">
        <f t="shared" ref="L494" si="106">SUM(H494:K494)</f>
        <v>77.75</v>
      </c>
      <c r="M494" s="326" t="str">
        <f t="shared" ref="M494" si="107">IF(L494&gt;=91,"A1",IF(L494&gt;=81,"A2",IF(L494&gt;=71,"B1",IF(L494&gt;=61,"B2",IF(L494&gt;=51,"C1",IF(L494&gt;=41,"C2",IF(L494&gt;=33,"D","E")))))))</f>
        <v>B1</v>
      </c>
    </row>
    <row r="495" spans="1:13" ht="30" customHeight="1">
      <c r="A495" s="339" t="s">
        <v>25</v>
      </c>
      <c r="B495" s="323">
        <v>6.5</v>
      </c>
      <c r="C495" s="323">
        <v>4</v>
      </c>
      <c r="D495" s="323">
        <v>4.5</v>
      </c>
      <c r="E495" s="323">
        <v>54.5</v>
      </c>
      <c r="F495" s="323">
        <f t="shared" ref="F495" si="108">SUM(B495:E495)</f>
        <v>69.5</v>
      </c>
      <c r="G495" s="323" t="str">
        <f t="shared" ref="G495" si="109">IF(F495&gt;=91,"A1",IF(F495&gt;=81,"A2",IF(F495&gt;=71,"B1",IF(F495&gt;=61,"B2",IF(F495&gt;=51,"C1",IF(F495&gt;=41,"C2",IF(F495&gt;=33,"D","E")))))))</f>
        <v>B2</v>
      </c>
      <c r="H495" s="323">
        <v>8.75</v>
      </c>
      <c r="I495" s="323">
        <v>5</v>
      </c>
      <c r="J495" s="323">
        <v>5</v>
      </c>
      <c r="K495" s="323">
        <v>67</v>
      </c>
      <c r="L495" s="326">
        <f t="shared" ref="L495" si="110">SUM(H495:K495)</f>
        <v>85.75</v>
      </c>
      <c r="M495" s="323" t="str">
        <f t="shared" ref="M495" si="111">IF(L495&gt;=91,"A1",IF(L495&gt;=81,"A2",IF(L495&gt;=71,"B1",IF(L495&gt;=61,"B2",IF(L495&gt;=51,"C1",IF(L495&gt;=41,"C2",IF(L495&gt;=33,"D","E")))))))</f>
        <v>A2</v>
      </c>
    </row>
    <row r="496" spans="1:13" ht="30" customHeight="1">
      <c r="A496" s="339" t="s">
        <v>426</v>
      </c>
      <c r="B496" s="343"/>
      <c r="C496" s="343"/>
      <c r="D496" s="343"/>
      <c r="E496" s="344">
        <v>34.5</v>
      </c>
      <c r="F496" s="343"/>
      <c r="G496" s="343"/>
      <c r="H496" s="343"/>
      <c r="I496" s="343"/>
      <c r="J496" s="343"/>
      <c r="K496" s="327">
        <v>42</v>
      </c>
      <c r="L496" s="343"/>
      <c r="M496" s="351"/>
    </row>
    <row r="497" spans="1:13" ht="30" customHeight="1">
      <c r="A497" s="339" t="s">
        <v>427</v>
      </c>
      <c r="B497" s="343"/>
      <c r="C497" s="343"/>
      <c r="D497" s="343"/>
      <c r="E497" s="341">
        <v>23.5</v>
      </c>
      <c r="F497" s="343"/>
      <c r="G497" s="343"/>
      <c r="H497" s="343"/>
      <c r="I497" s="343"/>
      <c r="J497" s="343"/>
      <c r="K497" s="327">
        <v>48</v>
      </c>
      <c r="L497" s="343"/>
      <c r="M497" s="351"/>
    </row>
    <row r="498" spans="1:13" ht="30" customHeight="1">
      <c r="A498" s="339" t="s">
        <v>669</v>
      </c>
      <c r="B498" s="343"/>
      <c r="C498" s="343"/>
      <c r="D498" s="343"/>
      <c r="E498" s="341">
        <v>39.5</v>
      </c>
      <c r="F498" s="343"/>
      <c r="G498" s="343"/>
      <c r="H498" s="343"/>
      <c r="I498" s="343"/>
      <c r="J498" s="343"/>
      <c r="K498" s="327">
        <v>46</v>
      </c>
      <c r="L498" s="343"/>
      <c r="M498" s="351"/>
    </row>
    <row r="499" spans="1:13" ht="30" customHeight="1">
      <c r="A499" s="339" t="s">
        <v>394</v>
      </c>
      <c r="B499" s="323"/>
      <c r="C499" s="323"/>
      <c r="D499" s="323"/>
      <c r="E499" s="341">
        <v>16.5</v>
      </c>
      <c r="F499" s="323"/>
      <c r="G499" s="323"/>
      <c r="H499" s="323"/>
      <c r="I499" s="323"/>
      <c r="J499" s="323"/>
      <c r="K499" s="323">
        <v>24</v>
      </c>
      <c r="L499" s="323"/>
      <c r="M499" s="328"/>
    </row>
    <row r="500" spans="1:13" ht="30" customHeight="1">
      <c r="A500" s="339" t="s">
        <v>669</v>
      </c>
      <c r="B500" s="323"/>
      <c r="C500" s="323"/>
      <c r="D500" s="323"/>
      <c r="E500" s="323"/>
      <c r="F500" s="323"/>
      <c r="G500" s="323"/>
      <c r="H500" s="323"/>
      <c r="I500" s="323"/>
      <c r="J500" s="323"/>
      <c r="K500" s="323"/>
      <c r="L500" s="323"/>
      <c r="M500" s="328"/>
    </row>
    <row r="501" spans="1:13" ht="60" customHeight="1">
      <c r="A501" s="339" t="s">
        <v>428</v>
      </c>
      <c r="B501" s="323"/>
      <c r="C501" s="330" t="s">
        <v>429</v>
      </c>
      <c r="D501" s="323">
        <f>(F491+F492+F493+F494+F495)</f>
        <v>313.25</v>
      </c>
      <c r="E501" s="323"/>
      <c r="F501" s="330" t="s">
        <v>430</v>
      </c>
      <c r="G501" s="323">
        <f>(D501/500)*100</f>
        <v>62.649999999999991</v>
      </c>
      <c r="H501" s="323"/>
      <c r="I501" s="323"/>
      <c r="J501" s="575" t="s">
        <v>431</v>
      </c>
      <c r="K501" s="575"/>
      <c r="L501" s="565" t="str">
        <f>IF(G501&gt;=91,"A1",IF(G501&gt;=81,"A2",IF(G501&gt;=71,"B1",IF(G501&gt;=61,"B2",IF(G501&gt;=51,"C1",IF(G501&gt;=41,"C2",IF(G501&gt;=33,"D","E")))))))</f>
        <v>B2</v>
      </c>
      <c r="M501" s="566" t="str">
        <f t="shared" ref="M501:M503" si="112">IF(K501&gt;=91,"A1",IF(K501&gt;=81,"A2",IF(K501&gt;=71,"B1",IF(K501&gt;=61,"B2",IF(K501&gt;=51,"C1",IF(K501&gt;=41,"C2",IF(K501&gt;=33,"D","E")))))))</f>
        <v>E</v>
      </c>
    </row>
    <row r="502" spans="1:13" ht="66" customHeight="1">
      <c r="A502" s="362" t="s">
        <v>432</v>
      </c>
      <c r="B502" s="323"/>
      <c r="C502" s="330" t="s">
        <v>433</v>
      </c>
      <c r="D502" s="323">
        <f>(L491+L492+L493+L494+L495)</f>
        <v>401.25</v>
      </c>
      <c r="E502" s="323"/>
      <c r="F502" s="330" t="s">
        <v>434</v>
      </c>
      <c r="G502" s="323">
        <f>D502/500*100</f>
        <v>80.25</v>
      </c>
      <c r="H502" s="323"/>
      <c r="I502" s="323"/>
      <c r="J502" s="575" t="s">
        <v>435</v>
      </c>
      <c r="K502" s="575"/>
      <c r="L502" s="565" t="str">
        <f>IF(G502&gt;=91,"A1",IF(G502&gt;=81,"A2",IF(G502&gt;=71,"B1",IF(G502&gt;=61,"B2",IF(G502&gt;=51,"C1",IF(G502&gt;=41,"C2",IF(G502&gt;=33,"D","E")))))))</f>
        <v>B1</v>
      </c>
      <c r="M502" s="566" t="str">
        <f t="shared" si="112"/>
        <v>E</v>
      </c>
    </row>
    <row r="503" spans="1:13" ht="62.25" customHeight="1">
      <c r="A503" s="571" t="s">
        <v>437</v>
      </c>
      <c r="B503" s="565"/>
      <c r="C503" s="565"/>
      <c r="D503" s="565">
        <f>SUM(D501:D502)/1000*100</f>
        <v>71.45</v>
      </c>
      <c r="E503" s="565"/>
      <c r="F503" s="565" t="s">
        <v>654</v>
      </c>
      <c r="G503" s="565"/>
      <c r="H503" s="565"/>
      <c r="I503" s="565"/>
      <c r="J503" s="565"/>
      <c r="K503" s="565"/>
      <c r="L503" s="565" t="str">
        <f>IF(D503&gt;=91,"A1",IF(D503&gt;=81,"A2",IF(D503&gt;=71,"B1",IF(D503&gt;=61,"B2",IF(D503&gt;=51,"C1",IF(D503&gt;=41,"C2",IF(D503&gt;=33,"D","E")))))))</f>
        <v>B1</v>
      </c>
      <c r="M503" s="566" t="str">
        <f t="shared" si="112"/>
        <v>E</v>
      </c>
    </row>
    <row r="504" spans="1:13" ht="30" customHeight="1">
      <c r="A504" s="580" t="s">
        <v>273</v>
      </c>
      <c r="B504" s="581"/>
      <c r="C504" s="581"/>
      <c r="D504" s="581"/>
      <c r="E504" s="581"/>
      <c r="F504" s="581"/>
      <c r="G504" s="581"/>
      <c r="H504" s="581"/>
      <c r="I504" s="581"/>
      <c r="J504" s="581"/>
      <c r="K504" s="581"/>
      <c r="L504" s="581"/>
      <c r="M504" s="582"/>
    </row>
    <row r="505" spans="1:13" ht="30" customHeight="1">
      <c r="A505" s="571" t="s">
        <v>274</v>
      </c>
      <c r="B505" s="565"/>
      <c r="C505" s="565"/>
      <c r="D505" s="565"/>
      <c r="E505" s="565"/>
      <c r="F505" s="565"/>
      <c r="G505" s="565"/>
      <c r="H505" s="565"/>
      <c r="I505" s="565"/>
      <c r="J505" s="565"/>
      <c r="K505" s="565"/>
      <c r="L505" s="565"/>
      <c r="M505" s="566"/>
    </row>
    <row r="506" spans="1:13" ht="30" customHeight="1">
      <c r="A506" s="571" t="s">
        <v>275</v>
      </c>
      <c r="B506" s="565"/>
      <c r="C506" s="565"/>
      <c r="D506" s="565"/>
      <c r="E506" s="565"/>
      <c r="F506" s="565" t="s">
        <v>276</v>
      </c>
      <c r="G506" s="565"/>
      <c r="H506" s="565"/>
      <c r="I506" s="565"/>
      <c r="J506" s="565"/>
      <c r="K506" s="565" t="s">
        <v>439</v>
      </c>
      <c r="L506" s="565"/>
      <c r="M506" s="566"/>
    </row>
    <row r="507" spans="1:13" ht="30" customHeight="1">
      <c r="A507" s="580" t="s">
        <v>277</v>
      </c>
      <c r="B507" s="581"/>
      <c r="C507" s="581"/>
      <c r="D507" s="581"/>
      <c r="E507" s="581"/>
      <c r="F507" s="565" t="s">
        <v>294</v>
      </c>
      <c r="G507" s="565"/>
      <c r="H507" s="565"/>
      <c r="I507" s="565"/>
      <c r="J507" s="565"/>
      <c r="K507" s="565" t="s">
        <v>294</v>
      </c>
      <c r="L507" s="565"/>
      <c r="M507" s="566"/>
    </row>
    <row r="508" spans="1:13" ht="30" customHeight="1">
      <c r="A508" s="571" t="s">
        <v>278</v>
      </c>
      <c r="B508" s="565"/>
      <c r="C508" s="565"/>
      <c r="D508" s="565"/>
      <c r="E508" s="565"/>
      <c r="F508" s="565"/>
      <c r="G508" s="565"/>
      <c r="H508" s="565"/>
      <c r="I508" s="565"/>
      <c r="J508" s="565"/>
      <c r="K508" s="565"/>
      <c r="L508" s="565"/>
      <c r="M508" s="566"/>
    </row>
    <row r="509" spans="1:13" ht="30" customHeight="1">
      <c r="A509" s="571" t="s">
        <v>275</v>
      </c>
      <c r="B509" s="565"/>
      <c r="C509" s="565"/>
      <c r="D509" s="565"/>
      <c r="E509" s="565"/>
      <c r="F509" s="565" t="s">
        <v>276</v>
      </c>
      <c r="G509" s="565"/>
      <c r="H509" s="565"/>
      <c r="I509" s="565"/>
      <c r="J509" s="565"/>
      <c r="K509" s="565" t="s">
        <v>439</v>
      </c>
      <c r="L509" s="565"/>
      <c r="M509" s="566"/>
    </row>
    <row r="510" spans="1:13" ht="30" customHeight="1">
      <c r="A510" s="559" t="s">
        <v>279</v>
      </c>
      <c r="B510" s="560"/>
      <c r="C510" s="560"/>
      <c r="D510" s="560"/>
      <c r="E510" s="560"/>
      <c r="F510" s="565" t="s">
        <v>304</v>
      </c>
      <c r="G510" s="565"/>
      <c r="H510" s="565"/>
      <c r="I510" s="565"/>
      <c r="J510" s="565"/>
      <c r="K510" s="565" t="s">
        <v>304</v>
      </c>
      <c r="L510" s="565"/>
      <c r="M510" s="566"/>
    </row>
    <row r="511" spans="1:13" ht="30" customHeight="1">
      <c r="A511" s="559" t="s">
        <v>280</v>
      </c>
      <c r="B511" s="560"/>
      <c r="C511" s="560"/>
      <c r="D511" s="560"/>
      <c r="E511" s="560"/>
      <c r="F511" s="565" t="s">
        <v>299</v>
      </c>
      <c r="G511" s="565"/>
      <c r="H511" s="565"/>
      <c r="I511" s="565"/>
      <c r="J511" s="565"/>
      <c r="K511" s="565" t="s">
        <v>294</v>
      </c>
      <c r="L511" s="565"/>
      <c r="M511" s="566"/>
    </row>
    <row r="512" spans="1:13" ht="30" customHeight="1">
      <c r="A512" s="556" t="s">
        <v>281</v>
      </c>
      <c r="B512" s="557"/>
      <c r="C512" s="557"/>
      <c r="D512" s="557"/>
      <c r="E512" s="579"/>
      <c r="F512" s="561" t="s">
        <v>294</v>
      </c>
      <c r="G512" s="562"/>
      <c r="H512" s="562"/>
      <c r="I512" s="562"/>
      <c r="J512" s="563"/>
      <c r="K512" s="561" t="s">
        <v>294</v>
      </c>
      <c r="L512" s="562"/>
      <c r="M512" s="564"/>
    </row>
    <row r="513" spans="1:13" ht="30" customHeight="1">
      <c r="A513" s="556" t="s">
        <v>282</v>
      </c>
      <c r="B513" s="557"/>
      <c r="C513" s="557"/>
      <c r="D513" s="557"/>
      <c r="E513" s="579"/>
      <c r="F513" s="561" t="s">
        <v>294</v>
      </c>
      <c r="G513" s="562"/>
      <c r="H513" s="562"/>
      <c r="I513" s="562"/>
      <c r="J513" s="563"/>
      <c r="K513" s="561" t="s">
        <v>294</v>
      </c>
      <c r="L513" s="562"/>
      <c r="M513" s="564"/>
    </row>
    <row r="514" spans="1:13" ht="30" customHeight="1">
      <c r="A514" s="571" t="s">
        <v>283</v>
      </c>
      <c r="B514" s="565"/>
      <c r="C514" s="565"/>
      <c r="D514" s="565"/>
      <c r="E514" s="565"/>
      <c r="F514" s="565"/>
      <c r="G514" s="565"/>
      <c r="H514" s="565"/>
      <c r="I514" s="565"/>
      <c r="J514" s="565"/>
      <c r="K514" s="565"/>
      <c r="L514" s="565"/>
      <c r="M514" s="566"/>
    </row>
    <row r="515" spans="1:13" ht="30" customHeight="1">
      <c r="A515" s="571" t="s">
        <v>275</v>
      </c>
      <c r="B515" s="565"/>
      <c r="C515" s="565"/>
      <c r="D515" s="565"/>
      <c r="E515" s="565"/>
      <c r="F515" s="565" t="s">
        <v>276</v>
      </c>
      <c r="G515" s="565"/>
      <c r="H515" s="565"/>
      <c r="I515" s="565"/>
      <c r="J515" s="565"/>
      <c r="K515" s="565" t="s">
        <v>439</v>
      </c>
      <c r="L515" s="565"/>
      <c r="M515" s="566"/>
    </row>
    <row r="516" spans="1:13" ht="30" customHeight="1">
      <c r="A516" s="580" t="s">
        <v>284</v>
      </c>
      <c r="B516" s="581"/>
      <c r="C516" s="581"/>
      <c r="D516" s="581"/>
      <c r="E516" s="581"/>
      <c r="F516" s="581"/>
      <c r="G516" s="565" t="s">
        <v>705</v>
      </c>
      <c r="H516" s="565"/>
      <c r="I516" s="565"/>
      <c r="J516" s="565"/>
      <c r="K516" s="565"/>
      <c r="L516" s="565"/>
      <c r="M516" s="566"/>
    </row>
    <row r="517" spans="1:13" ht="30" customHeight="1">
      <c r="A517" s="339" t="s">
        <v>440</v>
      </c>
      <c r="B517" s="565" t="s">
        <v>683</v>
      </c>
      <c r="C517" s="565"/>
      <c r="D517" s="565"/>
      <c r="E517" s="565"/>
      <c r="F517" s="565"/>
      <c r="G517" s="565"/>
      <c r="H517" s="565"/>
      <c r="I517" s="565"/>
      <c r="J517" s="565"/>
      <c r="K517" s="565"/>
      <c r="L517" s="565"/>
      <c r="M517" s="566"/>
    </row>
    <row r="518" spans="1:13" ht="30" customHeight="1">
      <c r="A518" s="339" t="s">
        <v>285</v>
      </c>
      <c r="B518" s="565" t="s">
        <v>649</v>
      </c>
      <c r="C518" s="565"/>
      <c r="D518" s="565"/>
      <c r="E518" s="565"/>
      <c r="F518" s="565"/>
      <c r="G518" s="565"/>
      <c r="H518" s="565"/>
      <c r="I518" s="565"/>
      <c r="J518" s="565"/>
      <c r="K518" s="565"/>
      <c r="L518" s="565"/>
      <c r="M518" s="566"/>
    </row>
    <row r="519" spans="1:13" ht="30" customHeight="1">
      <c r="A519" s="571" t="s">
        <v>441</v>
      </c>
      <c r="B519" s="565"/>
      <c r="C519" s="565"/>
      <c r="D519" s="565"/>
      <c r="E519" s="565"/>
      <c r="F519" s="565"/>
      <c r="G519" s="565"/>
      <c r="H519" s="565"/>
      <c r="I519" s="565"/>
      <c r="J519" s="565" t="s">
        <v>442</v>
      </c>
      <c r="K519" s="565"/>
      <c r="L519" s="565"/>
      <c r="M519" s="566"/>
    </row>
    <row r="520" spans="1:13" ht="30" customHeight="1">
      <c r="A520" s="571"/>
      <c r="B520" s="565"/>
      <c r="C520" s="565"/>
      <c r="D520" s="565"/>
      <c r="E520" s="565"/>
      <c r="F520" s="565"/>
      <c r="G520" s="565"/>
      <c r="H520" s="565"/>
      <c r="I520" s="565"/>
      <c r="J520" s="565"/>
      <c r="K520" s="565"/>
      <c r="L520" s="565"/>
      <c r="M520" s="566"/>
    </row>
    <row r="521" spans="1:13" ht="30" customHeight="1">
      <c r="A521" s="571"/>
      <c r="B521" s="565"/>
      <c r="C521" s="565"/>
      <c r="D521" s="565"/>
      <c r="E521" s="565"/>
      <c r="F521" s="565"/>
      <c r="G521" s="565"/>
      <c r="H521" s="565"/>
      <c r="I521" s="565"/>
      <c r="J521" s="565"/>
      <c r="K521" s="565"/>
      <c r="L521" s="565"/>
      <c r="M521" s="566"/>
    </row>
    <row r="522" spans="1:13" ht="30" customHeight="1">
      <c r="A522" s="571"/>
      <c r="B522" s="565"/>
      <c r="C522" s="565"/>
      <c r="D522" s="565"/>
      <c r="E522" s="565"/>
      <c r="F522" s="565"/>
      <c r="G522" s="565"/>
      <c r="H522" s="565"/>
      <c r="I522" s="565"/>
      <c r="J522" s="565"/>
      <c r="K522" s="565"/>
      <c r="L522" s="565"/>
      <c r="M522" s="566"/>
    </row>
    <row r="523" spans="1:13" ht="30" customHeight="1">
      <c r="A523" s="571" t="s">
        <v>286</v>
      </c>
      <c r="B523" s="565"/>
      <c r="C523" s="565"/>
      <c r="D523" s="565"/>
      <c r="E523" s="565"/>
      <c r="F523" s="565"/>
      <c r="G523" s="565"/>
      <c r="H523" s="561" t="s">
        <v>287</v>
      </c>
      <c r="I523" s="562"/>
      <c r="J523" s="562"/>
      <c r="K523" s="562"/>
      <c r="L523" s="562"/>
      <c r="M523" s="564"/>
    </row>
    <row r="524" spans="1:13" ht="30" customHeight="1">
      <c r="A524" s="339" t="s">
        <v>288</v>
      </c>
      <c r="B524" s="565" t="s">
        <v>20</v>
      </c>
      <c r="C524" s="565"/>
      <c r="D524" s="332" t="s">
        <v>288</v>
      </c>
      <c r="E524" s="323"/>
      <c r="F524" s="565" t="s">
        <v>20</v>
      </c>
      <c r="G524" s="565"/>
      <c r="H524" s="333"/>
      <c r="I524" s="333"/>
      <c r="J524" s="334" t="s">
        <v>289</v>
      </c>
      <c r="K524" s="333"/>
      <c r="L524" s="333" t="s">
        <v>20</v>
      </c>
      <c r="M524" s="335"/>
    </row>
    <row r="525" spans="1:13" ht="30" customHeight="1">
      <c r="A525" s="339" t="s">
        <v>290</v>
      </c>
      <c r="B525" s="565" t="s">
        <v>291</v>
      </c>
      <c r="C525" s="565"/>
      <c r="D525" s="565" t="s">
        <v>292</v>
      </c>
      <c r="E525" s="565"/>
      <c r="F525" s="565" t="s">
        <v>293</v>
      </c>
      <c r="G525" s="565"/>
      <c r="H525" s="333"/>
      <c r="I525" s="333"/>
      <c r="J525" s="561">
        <v>3</v>
      </c>
      <c r="K525" s="563"/>
      <c r="L525" s="323" t="s">
        <v>294</v>
      </c>
      <c r="M525" s="335"/>
    </row>
    <row r="526" spans="1:13" ht="30" customHeight="1">
      <c r="A526" s="339" t="s">
        <v>295</v>
      </c>
      <c r="B526" s="565" t="s">
        <v>296</v>
      </c>
      <c r="C526" s="565"/>
      <c r="D526" s="565" t="s">
        <v>297</v>
      </c>
      <c r="E526" s="565"/>
      <c r="F526" s="565" t="s">
        <v>298</v>
      </c>
      <c r="G526" s="565"/>
      <c r="H526" s="333"/>
      <c r="I526" s="333"/>
      <c r="J526" s="561">
        <v>2</v>
      </c>
      <c r="K526" s="563"/>
      <c r="L526" s="323" t="s">
        <v>299</v>
      </c>
      <c r="M526" s="335"/>
    </row>
    <row r="527" spans="1:13" ht="30" customHeight="1">
      <c r="A527" s="339" t="s">
        <v>300</v>
      </c>
      <c r="B527" s="565" t="s">
        <v>301</v>
      </c>
      <c r="C527" s="565"/>
      <c r="D527" s="565" t="s">
        <v>302</v>
      </c>
      <c r="E527" s="565"/>
      <c r="F527" s="565" t="s">
        <v>303</v>
      </c>
      <c r="G527" s="565"/>
      <c r="H527" s="333"/>
      <c r="I527" s="333"/>
      <c r="J527" s="561">
        <v>1</v>
      </c>
      <c r="K527" s="563"/>
      <c r="L527" s="323" t="s">
        <v>304</v>
      </c>
      <c r="M527" s="335"/>
    </row>
    <row r="528" spans="1:13" ht="30" customHeight="1" thickBot="1">
      <c r="A528" s="363" t="s">
        <v>305</v>
      </c>
      <c r="B528" s="583" t="s">
        <v>306</v>
      </c>
      <c r="C528" s="583"/>
      <c r="D528" s="584" t="s">
        <v>307</v>
      </c>
      <c r="E528" s="584"/>
      <c r="F528" s="584" t="s">
        <v>308</v>
      </c>
      <c r="G528" s="584"/>
      <c r="H528" s="336"/>
      <c r="I528" s="336"/>
      <c r="J528" s="336"/>
      <c r="K528" s="336"/>
      <c r="L528" s="336"/>
      <c r="M528" s="337"/>
    </row>
    <row r="530" spans="1:13" ht="30" customHeight="1" thickBot="1"/>
    <row r="531" spans="1:13" ht="30" customHeight="1">
      <c r="A531" s="360"/>
      <c r="B531" s="567" t="s">
        <v>395</v>
      </c>
      <c r="C531" s="567"/>
      <c r="D531" s="567"/>
      <c r="E531" s="567"/>
      <c r="F531" s="567"/>
      <c r="G531" s="567"/>
      <c r="H531" s="567"/>
      <c r="I531" s="568"/>
      <c r="J531" s="569" t="s">
        <v>396</v>
      </c>
      <c r="K531" s="567"/>
      <c r="L531" s="567"/>
      <c r="M531" s="570"/>
    </row>
    <row r="532" spans="1:13" ht="30" customHeight="1">
      <c r="A532" s="571" t="s">
        <v>397</v>
      </c>
      <c r="B532" s="565"/>
      <c r="C532" s="565"/>
      <c r="D532" s="565"/>
      <c r="E532" s="565"/>
      <c r="F532" s="565"/>
      <c r="G532" s="565"/>
      <c r="H532" s="565"/>
      <c r="I532" s="565"/>
      <c r="J532" s="565"/>
      <c r="K532" s="565"/>
      <c r="L532" s="565"/>
      <c r="M532" s="566"/>
    </row>
    <row r="533" spans="1:13" ht="30" customHeight="1">
      <c r="A533" s="361"/>
      <c r="B533" s="572" t="s">
        <v>398</v>
      </c>
      <c r="C533" s="572"/>
      <c r="D533" s="572"/>
      <c r="E533" s="573"/>
      <c r="F533" s="314" t="s">
        <v>399</v>
      </c>
      <c r="G533" s="314"/>
      <c r="H533" s="561" t="s">
        <v>400</v>
      </c>
      <c r="I533" s="562"/>
      <c r="J533" s="563"/>
      <c r="K533" s="315" t="s">
        <v>401</v>
      </c>
      <c r="L533" s="316"/>
      <c r="M533" s="317"/>
    </row>
    <row r="534" spans="1:13" ht="30" customHeight="1">
      <c r="A534" s="574" t="s">
        <v>402</v>
      </c>
      <c r="B534" s="562"/>
      <c r="C534" s="562"/>
      <c r="D534" s="562"/>
      <c r="E534" s="562"/>
      <c r="F534" s="562"/>
      <c r="G534" s="562"/>
      <c r="H534" s="562"/>
      <c r="I534" s="562"/>
      <c r="J534" s="562"/>
      <c r="K534" s="562"/>
      <c r="L534" s="562"/>
      <c r="M534" s="564"/>
    </row>
    <row r="535" spans="1:13" ht="30" customHeight="1">
      <c r="A535" s="556" t="s">
        <v>524</v>
      </c>
      <c r="B535" s="557"/>
      <c r="C535" s="557"/>
      <c r="D535" s="557"/>
      <c r="E535" s="557"/>
      <c r="F535" s="557"/>
      <c r="G535" s="557"/>
      <c r="H535" s="557"/>
      <c r="I535" s="557"/>
      <c r="J535" s="557"/>
      <c r="K535" s="557"/>
      <c r="L535" s="557"/>
      <c r="M535" s="558"/>
    </row>
    <row r="536" spans="1:13" ht="30" customHeight="1">
      <c r="A536" s="559" t="s">
        <v>404</v>
      </c>
      <c r="B536" s="560"/>
      <c r="C536" s="561" t="s">
        <v>80</v>
      </c>
      <c r="D536" s="562"/>
      <c r="E536" s="562"/>
      <c r="F536" s="562"/>
      <c r="G536" s="563"/>
      <c r="H536" s="316" t="s">
        <v>406</v>
      </c>
      <c r="I536" s="318"/>
      <c r="J536" s="561">
        <f>J483+1</f>
        <v>12</v>
      </c>
      <c r="K536" s="562"/>
      <c r="L536" s="562"/>
      <c r="M536" s="564"/>
    </row>
    <row r="537" spans="1:13" ht="30" customHeight="1">
      <c r="A537" s="559" t="s">
        <v>407</v>
      </c>
      <c r="B537" s="560"/>
      <c r="C537" s="561" t="s">
        <v>68</v>
      </c>
      <c r="D537" s="562"/>
      <c r="E537" s="562"/>
      <c r="F537" s="562"/>
      <c r="G537" s="563"/>
      <c r="H537" s="316" t="s">
        <v>409</v>
      </c>
      <c r="I537" s="318"/>
      <c r="J537" s="565" t="s">
        <v>572</v>
      </c>
      <c r="K537" s="565"/>
      <c r="L537" s="565"/>
      <c r="M537" s="566"/>
    </row>
    <row r="538" spans="1:13" ht="30" customHeight="1">
      <c r="A538" s="559" t="s">
        <v>410</v>
      </c>
      <c r="B538" s="560"/>
      <c r="C538" s="578">
        <v>40589</v>
      </c>
      <c r="D538" s="562"/>
      <c r="E538" s="562"/>
      <c r="F538" s="562"/>
      <c r="G538" s="563"/>
      <c r="H538" s="316" t="s">
        <v>411</v>
      </c>
      <c r="I538" s="318"/>
      <c r="J538" s="565">
        <v>7006183615</v>
      </c>
      <c r="K538" s="565"/>
      <c r="L538" s="565"/>
      <c r="M538" s="566"/>
    </row>
    <row r="539" spans="1:13" ht="30" customHeight="1">
      <c r="A539" s="559" t="s">
        <v>412</v>
      </c>
      <c r="B539" s="560"/>
      <c r="C539" s="561" t="s">
        <v>573</v>
      </c>
      <c r="D539" s="562"/>
      <c r="E539" s="562"/>
      <c r="F539" s="562"/>
      <c r="G539" s="563"/>
      <c r="H539" s="559" t="s">
        <v>18</v>
      </c>
      <c r="I539" s="560"/>
      <c r="J539" s="565" t="s">
        <v>574</v>
      </c>
      <c r="K539" s="565"/>
      <c r="L539" s="565"/>
      <c r="M539" s="566"/>
    </row>
    <row r="540" spans="1:13" ht="30" customHeight="1">
      <c r="A540" s="559" t="s">
        <v>528</v>
      </c>
      <c r="B540" s="560"/>
      <c r="C540" s="561" t="s">
        <v>575</v>
      </c>
      <c r="D540" s="562"/>
      <c r="E540" s="562"/>
      <c r="F540" s="562"/>
      <c r="G540" s="562"/>
      <c r="H540" s="562"/>
      <c r="I540" s="562"/>
      <c r="J540" s="562"/>
      <c r="K540" s="562"/>
      <c r="L540" s="562"/>
      <c r="M540" s="564"/>
    </row>
    <row r="541" spans="1:13" ht="30" customHeight="1">
      <c r="A541" s="571" t="s">
        <v>415</v>
      </c>
      <c r="B541" s="565"/>
      <c r="C541" s="565"/>
      <c r="D541" s="565"/>
      <c r="E541" s="565"/>
      <c r="F541" s="565"/>
      <c r="G541" s="565"/>
      <c r="H541" s="565"/>
      <c r="I541" s="565"/>
      <c r="J541" s="565"/>
      <c r="K541" s="565"/>
      <c r="L541" s="565"/>
      <c r="M541" s="566"/>
    </row>
    <row r="542" spans="1:13" ht="30" customHeight="1">
      <c r="A542" s="577" t="s">
        <v>416</v>
      </c>
      <c r="B542" s="565" t="s">
        <v>417</v>
      </c>
      <c r="C542" s="565"/>
      <c r="D542" s="565"/>
      <c r="E542" s="565"/>
      <c r="F542" s="565"/>
      <c r="G542" s="565"/>
      <c r="H542" s="565" t="s">
        <v>418</v>
      </c>
      <c r="I542" s="565"/>
      <c r="J542" s="565"/>
      <c r="K542" s="565"/>
      <c r="L542" s="565"/>
      <c r="M542" s="566"/>
    </row>
    <row r="543" spans="1:13" ht="56.25" customHeight="1">
      <c r="A543" s="577"/>
      <c r="B543" s="319" t="s">
        <v>419</v>
      </c>
      <c r="C543" s="319" t="s">
        <v>420</v>
      </c>
      <c r="D543" s="319" t="s">
        <v>421</v>
      </c>
      <c r="E543" s="319" t="s">
        <v>422</v>
      </c>
      <c r="F543" s="319">
        <v>100</v>
      </c>
      <c r="G543" s="320" t="s">
        <v>33</v>
      </c>
      <c r="H543" s="319" t="s">
        <v>423</v>
      </c>
      <c r="I543" s="319" t="s">
        <v>420</v>
      </c>
      <c r="J543" s="319" t="s">
        <v>421</v>
      </c>
      <c r="K543" s="319" t="s">
        <v>530</v>
      </c>
      <c r="L543" s="319">
        <v>100</v>
      </c>
      <c r="M543" s="321" t="s">
        <v>33</v>
      </c>
    </row>
    <row r="544" spans="1:13" ht="30" customHeight="1">
      <c r="A544" s="339" t="s">
        <v>11</v>
      </c>
      <c r="B544" s="340">
        <v>8.5</v>
      </c>
      <c r="C544" s="323">
        <v>3</v>
      </c>
      <c r="D544" s="323">
        <v>4</v>
      </c>
      <c r="E544" s="340">
        <v>58.5</v>
      </c>
      <c r="F544" s="324">
        <f t="shared" ref="F544:F548" si="113">SUM(B544:E544)</f>
        <v>74</v>
      </c>
      <c r="G544" s="340" t="str">
        <f t="shared" ref="G544:G548" si="114">IF(F544&gt;=91,"A1",IF(F544&gt;=81,"A2",IF(F544&gt;=71,"B1",IF(F544&gt;=61,"B2",IF(F544&gt;=51,"C1",IF(F544&gt;=41,"C2",IF(F544&gt;=33,"D","E")))))))</f>
        <v>B1</v>
      </c>
      <c r="H544" s="320">
        <v>8.25</v>
      </c>
      <c r="I544" s="325">
        <v>4</v>
      </c>
      <c r="J544" s="325">
        <v>5</v>
      </c>
      <c r="K544" s="343">
        <v>54</v>
      </c>
      <c r="L544" s="326">
        <f t="shared" ref="L544" si="115">SUM(H544:K544)</f>
        <v>71.25</v>
      </c>
      <c r="M544" s="323" t="str">
        <f t="shared" ref="M544:M548" si="116">IF(L544&gt;=91,"A1",IF(L544&gt;=81,"A2",IF(L544&gt;=71,"B1",IF(L544&gt;=61,"B2",IF(L544&gt;=51,"C1",IF(L544&gt;=41,"C2",IF(L544&gt;=33,"D","E")))))))</f>
        <v>B1</v>
      </c>
    </row>
    <row r="545" spans="1:13" ht="30" customHeight="1">
      <c r="A545" s="339" t="s">
        <v>12</v>
      </c>
      <c r="B545" s="340">
        <v>7</v>
      </c>
      <c r="C545" s="340">
        <v>4</v>
      </c>
      <c r="D545" s="323">
        <v>4</v>
      </c>
      <c r="E545" s="323">
        <v>56.5</v>
      </c>
      <c r="F545" s="323">
        <f t="shared" si="113"/>
        <v>71.5</v>
      </c>
      <c r="G545" s="323" t="str">
        <f t="shared" si="114"/>
        <v>B1</v>
      </c>
      <c r="H545" s="323">
        <v>7.75</v>
      </c>
      <c r="I545" s="323">
        <v>5</v>
      </c>
      <c r="J545" s="323">
        <v>4.5</v>
      </c>
      <c r="K545" s="323">
        <v>58.5</v>
      </c>
      <c r="L545" s="326">
        <f t="shared" ref="L545:L548" si="117">SUM(H545:K545)</f>
        <v>75.75</v>
      </c>
      <c r="M545" s="323" t="str">
        <f t="shared" si="116"/>
        <v>B1</v>
      </c>
    </row>
    <row r="546" spans="1:13" ht="30" customHeight="1">
      <c r="A546" s="339" t="s">
        <v>425</v>
      </c>
      <c r="B546" s="323">
        <v>5.75</v>
      </c>
      <c r="C546" s="323">
        <v>5</v>
      </c>
      <c r="D546" s="323">
        <v>5</v>
      </c>
      <c r="E546" s="323">
        <v>71</v>
      </c>
      <c r="F546" s="323">
        <f t="shared" si="113"/>
        <v>86.75</v>
      </c>
      <c r="G546" s="323" t="str">
        <f t="shared" si="114"/>
        <v>A2</v>
      </c>
      <c r="H546" s="323">
        <v>9</v>
      </c>
      <c r="I546" s="323">
        <v>5</v>
      </c>
      <c r="J546" s="323">
        <v>5</v>
      </c>
      <c r="K546" s="323">
        <v>67.5</v>
      </c>
      <c r="L546" s="326">
        <f t="shared" si="117"/>
        <v>86.5</v>
      </c>
      <c r="M546" s="323" t="str">
        <f t="shared" si="116"/>
        <v>A2</v>
      </c>
    </row>
    <row r="547" spans="1:13" ht="30" customHeight="1">
      <c r="A547" s="339" t="s">
        <v>23</v>
      </c>
      <c r="B547" s="323">
        <v>5.5</v>
      </c>
      <c r="C547" s="323">
        <v>3.5</v>
      </c>
      <c r="D547" s="323">
        <v>4</v>
      </c>
      <c r="E547" s="323">
        <v>44.5</v>
      </c>
      <c r="F547" s="323">
        <f t="shared" si="113"/>
        <v>57.5</v>
      </c>
      <c r="G547" s="323" t="str">
        <f t="shared" si="114"/>
        <v>C1</v>
      </c>
      <c r="H547" s="320">
        <v>9</v>
      </c>
      <c r="I547" s="323">
        <v>4</v>
      </c>
      <c r="J547" s="323">
        <v>4</v>
      </c>
      <c r="K547" s="323">
        <v>53.5</v>
      </c>
      <c r="L547" s="326">
        <f t="shared" si="117"/>
        <v>70.5</v>
      </c>
      <c r="M547" s="326" t="str">
        <f t="shared" si="116"/>
        <v>B2</v>
      </c>
    </row>
    <row r="548" spans="1:13" ht="30" customHeight="1">
      <c r="A548" s="339" t="s">
        <v>25</v>
      </c>
      <c r="B548" s="323">
        <v>7.5</v>
      </c>
      <c r="C548" s="323">
        <v>4</v>
      </c>
      <c r="D548" s="323">
        <v>5</v>
      </c>
      <c r="E548" s="323">
        <v>57</v>
      </c>
      <c r="F548" s="323">
        <f t="shared" si="113"/>
        <v>73.5</v>
      </c>
      <c r="G548" s="323" t="str">
        <f t="shared" si="114"/>
        <v>B1</v>
      </c>
      <c r="H548" s="323">
        <v>8</v>
      </c>
      <c r="I548" s="323">
        <v>4</v>
      </c>
      <c r="J548" s="323">
        <v>4</v>
      </c>
      <c r="K548" s="323">
        <v>59.5</v>
      </c>
      <c r="L548" s="326">
        <f t="shared" si="117"/>
        <v>75.5</v>
      </c>
      <c r="M548" s="323" t="str">
        <f t="shared" si="116"/>
        <v>B1</v>
      </c>
    </row>
    <row r="549" spans="1:13" ht="30" customHeight="1">
      <c r="A549" s="339" t="s">
        <v>426</v>
      </c>
      <c r="B549" s="323"/>
      <c r="C549" s="323"/>
      <c r="D549" s="323"/>
      <c r="E549" s="344">
        <v>41</v>
      </c>
      <c r="F549" s="323"/>
      <c r="G549" s="323"/>
      <c r="H549" s="323"/>
      <c r="I549" s="323"/>
      <c r="J549" s="323"/>
      <c r="K549" s="323">
        <v>39.5</v>
      </c>
      <c r="L549" s="323"/>
      <c r="M549" s="328"/>
    </row>
    <row r="550" spans="1:13" ht="30" customHeight="1">
      <c r="A550" s="339" t="s">
        <v>427</v>
      </c>
      <c r="B550" s="323"/>
      <c r="C550" s="323"/>
      <c r="D550" s="323"/>
      <c r="E550" s="341">
        <v>27</v>
      </c>
      <c r="F550" s="323"/>
      <c r="G550" s="323"/>
      <c r="H550" s="323"/>
      <c r="I550" s="323"/>
      <c r="J550" s="323"/>
      <c r="K550" s="323">
        <v>43.5</v>
      </c>
      <c r="L550" s="323"/>
      <c r="M550" s="328"/>
    </row>
    <row r="551" spans="1:13" ht="30" customHeight="1">
      <c r="A551" s="339" t="s">
        <v>669</v>
      </c>
      <c r="B551" s="323"/>
      <c r="C551" s="323"/>
      <c r="D551" s="323"/>
      <c r="E551" s="341">
        <v>34.5</v>
      </c>
      <c r="F551" s="323"/>
      <c r="G551" s="323"/>
      <c r="H551" s="323"/>
      <c r="I551" s="323"/>
      <c r="J551" s="323"/>
      <c r="K551" s="323">
        <v>41</v>
      </c>
      <c r="L551" s="323"/>
      <c r="M551" s="328"/>
    </row>
    <row r="552" spans="1:13" ht="30" customHeight="1">
      <c r="A552" s="339" t="s">
        <v>394</v>
      </c>
      <c r="B552" s="323"/>
      <c r="C552" s="323"/>
      <c r="D552" s="323"/>
      <c r="E552" s="341">
        <v>50</v>
      </c>
      <c r="F552" s="323"/>
      <c r="G552" s="323"/>
      <c r="H552" s="323"/>
      <c r="I552" s="323"/>
      <c r="J552" s="323"/>
      <c r="K552" s="323">
        <v>50</v>
      </c>
      <c r="L552" s="323"/>
      <c r="M552" s="328"/>
    </row>
    <row r="553" spans="1:13" ht="30" customHeight="1">
      <c r="A553" s="339" t="s">
        <v>669</v>
      </c>
      <c r="B553" s="323"/>
      <c r="C553" s="323"/>
      <c r="D553" s="323"/>
      <c r="E553" s="323"/>
      <c r="F553" s="323"/>
      <c r="G553" s="323"/>
      <c r="H553" s="323"/>
      <c r="I553" s="323"/>
      <c r="J553" s="323"/>
      <c r="K553" s="323"/>
      <c r="L553" s="323"/>
      <c r="M553" s="328"/>
    </row>
    <row r="554" spans="1:13" ht="61.5" customHeight="1">
      <c r="A554" s="331" t="s">
        <v>428</v>
      </c>
      <c r="B554" s="323"/>
      <c r="C554" s="330" t="s">
        <v>429</v>
      </c>
      <c r="D554" s="323">
        <f>(F544+F545+F546+F547+F548)</f>
        <v>363.25</v>
      </c>
      <c r="E554" s="323"/>
      <c r="F554" s="330" t="s">
        <v>430</v>
      </c>
      <c r="G554" s="323">
        <f>(D554/500)*100</f>
        <v>72.650000000000006</v>
      </c>
      <c r="H554" s="323"/>
      <c r="I554" s="323"/>
      <c r="J554" s="575" t="s">
        <v>431</v>
      </c>
      <c r="K554" s="575"/>
      <c r="L554" s="565" t="str">
        <f>IF(G554&gt;=91,"A1",IF(G554&gt;=81,"A2",IF(G554&gt;=71,"B1",IF(G554&gt;=61,"B2",IF(G554&gt;=51,"C1",IF(G554&gt;=41,"C2",IF(G554&gt;=33,"D","E")))))))</f>
        <v>B1</v>
      </c>
      <c r="M554" s="565" t="str">
        <f t="shared" ref="M554:M556" si="118">IF(K554&gt;=91,"A1",IF(K554&gt;=81,"A2",IF(K554&gt;=71,"B1",IF(K554&gt;=61,"B2",IF(K554&gt;=51,"C1",IF(K554&gt;=41,"C2",IF(K554&gt;=33,"D","E")))))))</f>
        <v>E</v>
      </c>
    </row>
    <row r="555" spans="1:13" ht="60" customHeight="1">
      <c r="A555" s="365" t="s">
        <v>432</v>
      </c>
      <c r="B555" s="323"/>
      <c r="C555" s="330" t="s">
        <v>433</v>
      </c>
      <c r="D555" s="323">
        <f>(L544+L545+L546+L547+L548)</f>
        <v>379.5</v>
      </c>
      <c r="E555" s="323"/>
      <c r="F555" s="330" t="s">
        <v>434</v>
      </c>
      <c r="G555" s="323">
        <f>D555/500*100</f>
        <v>75.900000000000006</v>
      </c>
      <c r="H555" s="323"/>
      <c r="I555" s="323"/>
      <c r="J555" s="575" t="s">
        <v>435</v>
      </c>
      <c r="K555" s="575"/>
      <c r="L555" s="565" t="str">
        <f>IF(G555&gt;=91,"A1",IF(G555&gt;=81,"A2",IF(G555&gt;=71,"B1",IF(G555&gt;=61,"B2",IF(G555&gt;=51,"C1",IF(G555&gt;=41,"C2",IF(G555&gt;=33,"D","E")))))))</f>
        <v>B1</v>
      </c>
      <c r="M555" s="565" t="str">
        <f t="shared" si="118"/>
        <v>E</v>
      </c>
    </row>
    <row r="556" spans="1:13" ht="61.5" customHeight="1">
      <c r="A556" s="571" t="s">
        <v>437</v>
      </c>
      <c r="B556" s="565"/>
      <c r="C556" s="565"/>
      <c r="D556" s="576">
        <f>SUM(D554:D555)/1000*100</f>
        <v>74.275000000000006</v>
      </c>
      <c r="E556" s="576"/>
      <c r="F556" s="565" t="s">
        <v>653</v>
      </c>
      <c r="G556" s="565"/>
      <c r="H556" s="565"/>
      <c r="I556" s="565"/>
      <c r="J556" s="565"/>
      <c r="K556" s="565"/>
      <c r="L556" s="565" t="str">
        <f>IF(D556&gt;=91,"A1",IF(D556&gt;=81,"A2",IF(D556&gt;=71,"B1",IF(D556&gt;=61,"B2",IF(D556&gt;=51,"C1",IF(D556&gt;=41,"C2",IF(D556&gt;=33,"D","E")))))))</f>
        <v>B1</v>
      </c>
      <c r="M556" s="566" t="str">
        <f t="shared" si="118"/>
        <v>E</v>
      </c>
    </row>
    <row r="557" spans="1:13" ht="30" customHeight="1">
      <c r="A557" s="580" t="s">
        <v>273</v>
      </c>
      <c r="B557" s="581"/>
      <c r="C557" s="581"/>
      <c r="D557" s="581"/>
      <c r="E557" s="581"/>
      <c r="F557" s="581"/>
      <c r="G557" s="581"/>
      <c r="H557" s="581"/>
      <c r="I557" s="581"/>
      <c r="J557" s="581"/>
      <c r="K557" s="581"/>
      <c r="L557" s="581"/>
      <c r="M557" s="582"/>
    </row>
    <row r="558" spans="1:13" ht="30" customHeight="1">
      <c r="A558" s="571" t="s">
        <v>274</v>
      </c>
      <c r="B558" s="565"/>
      <c r="C558" s="565"/>
      <c r="D558" s="565"/>
      <c r="E558" s="565"/>
      <c r="F558" s="565"/>
      <c r="G558" s="565"/>
      <c r="H558" s="565"/>
      <c r="I558" s="565"/>
      <c r="J558" s="565"/>
      <c r="K558" s="565"/>
      <c r="L558" s="565"/>
      <c r="M558" s="566"/>
    </row>
    <row r="559" spans="1:13" ht="30" customHeight="1">
      <c r="A559" s="571" t="s">
        <v>275</v>
      </c>
      <c r="B559" s="565"/>
      <c r="C559" s="565"/>
      <c r="D559" s="565"/>
      <c r="E559" s="565"/>
      <c r="F559" s="565" t="s">
        <v>276</v>
      </c>
      <c r="G559" s="565"/>
      <c r="H559" s="565"/>
      <c r="I559" s="565"/>
      <c r="J559" s="565"/>
      <c r="K559" s="565" t="s">
        <v>439</v>
      </c>
      <c r="L559" s="565"/>
      <c r="M559" s="566"/>
    </row>
    <row r="560" spans="1:13" ht="30" customHeight="1">
      <c r="A560" s="580" t="s">
        <v>277</v>
      </c>
      <c r="B560" s="581"/>
      <c r="C560" s="581"/>
      <c r="D560" s="581"/>
      <c r="E560" s="581"/>
      <c r="F560" s="565" t="s">
        <v>299</v>
      </c>
      <c r="G560" s="565"/>
      <c r="H560" s="565"/>
      <c r="I560" s="565"/>
      <c r="J560" s="565"/>
      <c r="K560" s="565" t="s">
        <v>294</v>
      </c>
      <c r="L560" s="565"/>
      <c r="M560" s="566"/>
    </row>
    <row r="561" spans="1:13" ht="30" customHeight="1">
      <c r="A561" s="571" t="s">
        <v>278</v>
      </c>
      <c r="B561" s="565"/>
      <c r="C561" s="565"/>
      <c r="D561" s="565"/>
      <c r="E561" s="565"/>
      <c r="F561" s="565"/>
      <c r="G561" s="565"/>
      <c r="H561" s="565"/>
      <c r="I561" s="565"/>
      <c r="J561" s="565"/>
      <c r="K561" s="565"/>
      <c r="L561" s="565"/>
      <c r="M561" s="566"/>
    </row>
    <row r="562" spans="1:13" ht="30" customHeight="1">
      <c r="A562" s="571" t="s">
        <v>275</v>
      </c>
      <c r="B562" s="565"/>
      <c r="C562" s="565"/>
      <c r="D562" s="565"/>
      <c r="E562" s="565"/>
      <c r="F562" s="565" t="s">
        <v>276</v>
      </c>
      <c r="G562" s="565"/>
      <c r="H562" s="565"/>
      <c r="I562" s="565"/>
      <c r="J562" s="565"/>
      <c r="K562" s="565" t="s">
        <v>439</v>
      </c>
      <c r="L562" s="565"/>
      <c r="M562" s="566"/>
    </row>
    <row r="563" spans="1:13" ht="30" customHeight="1">
      <c r="A563" s="559" t="s">
        <v>279</v>
      </c>
      <c r="B563" s="560"/>
      <c r="C563" s="560"/>
      <c r="D563" s="560"/>
      <c r="E563" s="560"/>
      <c r="F563" s="561" t="s">
        <v>304</v>
      </c>
      <c r="G563" s="562" t="s">
        <v>304</v>
      </c>
      <c r="H563" s="562" t="s">
        <v>304</v>
      </c>
      <c r="I563" s="562" t="s">
        <v>304</v>
      </c>
      <c r="J563" s="563" t="s">
        <v>304</v>
      </c>
      <c r="K563" s="565" t="s">
        <v>299</v>
      </c>
      <c r="L563" s="565"/>
      <c r="M563" s="566"/>
    </row>
    <row r="564" spans="1:13" ht="30" customHeight="1">
      <c r="A564" s="559" t="s">
        <v>280</v>
      </c>
      <c r="B564" s="560"/>
      <c r="C564" s="560"/>
      <c r="D564" s="560"/>
      <c r="E564" s="560"/>
      <c r="F564" s="561" t="s">
        <v>299</v>
      </c>
      <c r="G564" s="562" t="s">
        <v>299</v>
      </c>
      <c r="H564" s="562" t="s">
        <v>299</v>
      </c>
      <c r="I564" s="562" t="s">
        <v>299</v>
      </c>
      <c r="J564" s="563" t="s">
        <v>299</v>
      </c>
      <c r="K564" s="565" t="s">
        <v>294</v>
      </c>
      <c r="L564" s="565"/>
      <c r="M564" s="566"/>
    </row>
    <row r="565" spans="1:13" ht="30" customHeight="1">
      <c r="A565" s="556" t="s">
        <v>281</v>
      </c>
      <c r="B565" s="557"/>
      <c r="C565" s="557"/>
      <c r="D565" s="557"/>
      <c r="E565" s="579"/>
      <c r="F565" s="561" t="s">
        <v>294</v>
      </c>
      <c r="G565" s="562" t="s">
        <v>294</v>
      </c>
      <c r="H565" s="562" t="s">
        <v>294</v>
      </c>
      <c r="I565" s="562" t="s">
        <v>294</v>
      </c>
      <c r="J565" s="563" t="s">
        <v>294</v>
      </c>
      <c r="K565" s="561" t="s">
        <v>294</v>
      </c>
      <c r="L565" s="562"/>
      <c r="M565" s="564"/>
    </row>
    <row r="566" spans="1:13" ht="30" customHeight="1">
      <c r="A566" s="556" t="s">
        <v>282</v>
      </c>
      <c r="B566" s="557"/>
      <c r="C566" s="557"/>
      <c r="D566" s="557"/>
      <c r="E566" s="579"/>
      <c r="F566" s="561" t="s">
        <v>294</v>
      </c>
      <c r="G566" s="562" t="s">
        <v>294</v>
      </c>
      <c r="H566" s="562" t="s">
        <v>294</v>
      </c>
      <c r="I566" s="562" t="s">
        <v>294</v>
      </c>
      <c r="J566" s="563" t="s">
        <v>294</v>
      </c>
      <c r="K566" s="561" t="s">
        <v>294</v>
      </c>
      <c r="L566" s="562"/>
      <c r="M566" s="564"/>
    </row>
    <row r="567" spans="1:13" ht="30" customHeight="1">
      <c r="A567" s="571" t="s">
        <v>283</v>
      </c>
      <c r="B567" s="565"/>
      <c r="C567" s="565"/>
      <c r="D567" s="565"/>
      <c r="E567" s="565"/>
      <c r="F567" s="565"/>
      <c r="G567" s="565"/>
      <c r="H567" s="565"/>
      <c r="I567" s="565"/>
      <c r="J567" s="565"/>
      <c r="K567" s="565"/>
      <c r="L567" s="565"/>
      <c r="M567" s="566"/>
    </row>
    <row r="568" spans="1:13" ht="30" customHeight="1">
      <c r="A568" s="571" t="s">
        <v>275</v>
      </c>
      <c r="B568" s="565"/>
      <c r="C568" s="565"/>
      <c r="D568" s="565"/>
      <c r="E568" s="565"/>
      <c r="F568" s="565" t="s">
        <v>276</v>
      </c>
      <c r="G568" s="565"/>
      <c r="H568" s="565"/>
      <c r="I568" s="565"/>
      <c r="J568" s="565"/>
      <c r="K568" s="565" t="s">
        <v>439</v>
      </c>
      <c r="L568" s="565"/>
      <c r="M568" s="566"/>
    </row>
    <row r="569" spans="1:13" ht="30" customHeight="1">
      <c r="A569" s="580" t="s">
        <v>284</v>
      </c>
      <c r="B569" s="581"/>
      <c r="C569" s="581"/>
      <c r="D569" s="581"/>
      <c r="E569" s="581"/>
      <c r="F569" s="581"/>
      <c r="G569" s="565" t="s">
        <v>704</v>
      </c>
      <c r="H569" s="565"/>
      <c r="I569" s="565"/>
      <c r="J569" s="565"/>
      <c r="K569" s="565"/>
      <c r="L569" s="565"/>
      <c r="M569" s="566"/>
    </row>
    <row r="570" spans="1:13" ht="30" customHeight="1">
      <c r="A570" s="339" t="s">
        <v>440</v>
      </c>
      <c r="B570" s="565" t="s">
        <v>683</v>
      </c>
      <c r="C570" s="565"/>
      <c r="D570" s="565"/>
      <c r="E570" s="565"/>
      <c r="F570" s="565"/>
      <c r="G570" s="565"/>
      <c r="H570" s="565"/>
      <c r="I570" s="565"/>
      <c r="J570" s="565"/>
      <c r="K570" s="565"/>
      <c r="L570" s="565"/>
      <c r="M570" s="566"/>
    </row>
    <row r="571" spans="1:13" ht="30" customHeight="1">
      <c r="A571" s="339" t="s">
        <v>285</v>
      </c>
      <c r="B571" s="565" t="s">
        <v>649</v>
      </c>
      <c r="C571" s="565"/>
      <c r="D571" s="565"/>
      <c r="E571" s="565"/>
      <c r="F571" s="565"/>
      <c r="G571" s="565"/>
      <c r="H571" s="565"/>
      <c r="I571" s="565"/>
      <c r="J571" s="565"/>
      <c r="K571" s="565"/>
      <c r="L571" s="565"/>
      <c r="M571" s="566"/>
    </row>
    <row r="572" spans="1:13" ht="30" customHeight="1">
      <c r="A572" s="571" t="s">
        <v>441</v>
      </c>
      <c r="B572" s="565"/>
      <c r="C572" s="565"/>
      <c r="D572" s="565"/>
      <c r="E572" s="565"/>
      <c r="F572" s="565"/>
      <c r="G572" s="565"/>
      <c r="H572" s="565"/>
      <c r="I572" s="565"/>
      <c r="J572" s="565" t="s">
        <v>442</v>
      </c>
      <c r="K572" s="565"/>
      <c r="L572" s="565"/>
      <c r="M572" s="566"/>
    </row>
    <row r="573" spans="1:13" ht="30" customHeight="1">
      <c r="A573" s="571"/>
      <c r="B573" s="565"/>
      <c r="C573" s="565"/>
      <c r="D573" s="565"/>
      <c r="E573" s="565"/>
      <c r="F573" s="565"/>
      <c r="G573" s="565"/>
      <c r="H573" s="565"/>
      <c r="I573" s="565"/>
      <c r="J573" s="565"/>
      <c r="K573" s="565"/>
      <c r="L573" s="565"/>
      <c r="M573" s="566"/>
    </row>
    <row r="574" spans="1:13" ht="30" customHeight="1">
      <c r="A574" s="571"/>
      <c r="B574" s="565"/>
      <c r="C574" s="565"/>
      <c r="D574" s="565"/>
      <c r="E574" s="565"/>
      <c r="F574" s="565"/>
      <c r="G574" s="565"/>
      <c r="H574" s="565"/>
      <c r="I574" s="565"/>
      <c r="J574" s="565"/>
      <c r="K574" s="565"/>
      <c r="L574" s="565"/>
      <c r="M574" s="566"/>
    </row>
    <row r="575" spans="1:13" ht="30" customHeight="1">
      <c r="A575" s="571"/>
      <c r="B575" s="565"/>
      <c r="C575" s="565"/>
      <c r="D575" s="565"/>
      <c r="E575" s="565"/>
      <c r="F575" s="565"/>
      <c r="G575" s="565"/>
      <c r="H575" s="565"/>
      <c r="I575" s="565"/>
      <c r="J575" s="565"/>
      <c r="K575" s="565"/>
      <c r="L575" s="565"/>
      <c r="M575" s="566"/>
    </row>
    <row r="576" spans="1:13" ht="30" customHeight="1">
      <c r="A576" s="571" t="s">
        <v>286</v>
      </c>
      <c r="B576" s="565"/>
      <c r="C576" s="565"/>
      <c r="D576" s="565"/>
      <c r="E576" s="565"/>
      <c r="F576" s="565"/>
      <c r="G576" s="565"/>
      <c r="H576" s="561" t="s">
        <v>287</v>
      </c>
      <c r="I576" s="562"/>
      <c r="J576" s="562"/>
      <c r="K576" s="562"/>
      <c r="L576" s="562"/>
      <c r="M576" s="564"/>
    </row>
    <row r="577" spans="1:13" ht="30" customHeight="1">
      <c r="A577" s="339" t="s">
        <v>288</v>
      </c>
      <c r="B577" s="565" t="s">
        <v>20</v>
      </c>
      <c r="C577" s="565"/>
      <c r="D577" s="332" t="s">
        <v>288</v>
      </c>
      <c r="E577" s="323"/>
      <c r="F577" s="565" t="s">
        <v>20</v>
      </c>
      <c r="G577" s="565"/>
      <c r="H577" s="333"/>
      <c r="I577" s="333"/>
      <c r="J577" s="334" t="s">
        <v>289</v>
      </c>
      <c r="K577" s="333"/>
      <c r="L577" s="333" t="s">
        <v>20</v>
      </c>
      <c r="M577" s="335"/>
    </row>
    <row r="578" spans="1:13" ht="30" customHeight="1">
      <c r="A578" s="339" t="s">
        <v>290</v>
      </c>
      <c r="B578" s="565" t="s">
        <v>291</v>
      </c>
      <c r="C578" s="565"/>
      <c r="D578" s="565" t="s">
        <v>292</v>
      </c>
      <c r="E578" s="565"/>
      <c r="F578" s="565" t="s">
        <v>293</v>
      </c>
      <c r="G578" s="565"/>
      <c r="H578" s="333"/>
      <c r="I578" s="333"/>
      <c r="J578" s="561">
        <v>3</v>
      </c>
      <c r="K578" s="563"/>
      <c r="L578" s="323" t="s">
        <v>294</v>
      </c>
      <c r="M578" s="335"/>
    </row>
    <row r="579" spans="1:13" ht="30" customHeight="1">
      <c r="A579" s="339" t="s">
        <v>295</v>
      </c>
      <c r="B579" s="565" t="s">
        <v>296</v>
      </c>
      <c r="C579" s="565"/>
      <c r="D579" s="565" t="s">
        <v>297</v>
      </c>
      <c r="E579" s="565"/>
      <c r="F579" s="565" t="s">
        <v>298</v>
      </c>
      <c r="G579" s="565"/>
      <c r="H579" s="333"/>
      <c r="I579" s="333"/>
      <c r="J579" s="561">
        <v>2</v>
      </c>
      <c r="K579" s="563"/>
      <c r="L579" s="323" t="s">
        <v>299</v>
      </c>
      <c r="M579" s="335"/>
    </row>
    <row r="580" spans="1:13" ht="30" customHeight="1">
      <c r="A580" s="339" t="s">
        <v>300</v>
      </c>
      <c r="B580" s="565" t="s">
        <v>301</v>
      </c>
      <c r="C580" s="565"/>
      <c r="D580" s="565" t="s">
        <v>302</v>
      </c>
      <c r="E580" s="565"/>
      <c r="F580" s="565" t="s">
        <v>303</v>
      </c>
      <c r="G580" s="565"/>
      <c r="H580" s="333"/>
      <c r="I580" s="333"/>
      <c r="J580" s="561">
        <v>1</v>
      </c>
      <c r="K580" s="563"/>
      <c r="L580" s="323" t="s">
        <v>304</v>
      </c>
      <c r="M580" s="335"/>
    </row>
    <row r="581" spans="1:13" ht="30" customHeight="1" thickBot="1">
      <c r="A581" s="363" t="s">
        <v>305</v>
      </c>
      <c r="B581" s="583" t="s">
        <v>306</v>
      </c>
      <c r="C581" s="583"/>
      <c r="D581" s="584" t="s">
        <v>307</v>
      </c>
      <c r="E581" s="584"/>
      <c r="F581" s="584" t="s">
        <v>308</v>
      </c>
      <c r="G581" s="584"/>
      <c r="H581" s="336"/>
      <c r="I581" s="336"/>
      <c r="J581" s="336"/>
      <c r="K581" s="336"/>
      <c r="L581" s="336"/>
      <c r="M581" s="337"/>
    </row>
    <row r="583" spans="1:13" ht="30" customHeight="1" thickBot="1"/>
    <row r="584" spans="1:13" ht="30" customHeight="1">
      <c r="A584" s="360"/>
      <c r="B584" s="567" t="s">
        <v>395</v>
      </c>
      <c r="C584" s="567"/>
      <c r="D584" s="567"/>
      <c r="E584" s="567"/>
      <c r="F584" s="567"/>
      <c r="G584" s="567"/>
      <c r="H584" s="567"/>
      <c r="I584" s="568"/>
      <c r="J584" s="569" t="s">
        <v>396</v>
      </c>
      <c r="K584" s="567"/>
      <c r="L584" s="567"/>
      <c r="M584" s="570"/>
    </row>
    <row r="585" spans="1:13" ht="30" customHeight="1">
      <c r="A585" s="571" t="s">
        <v>397</v>
      </c>
      <c r="B585" s="565"/>
      <c r="C585" s="565"/>
      <c r="D585" s="565"/>
      <c r="E585" s="565"/>
      <c r="F585" s="565"/>
      <c r="G585" s="565"/>
      <c r="H585" s="565"/>
      <c r="I585" s="565"/>
      <c r="J585" s="565"/>
      <c r="K585" s="565"/>
      <c r="L585" s="565"/>
      <c r="M585" s="566"/>
    </row>
    <row r="586" spans="1:13" ht="30" customHeight="1">
      <c r="A586" s="361"/>
      <c r="B586" s="572" t="s">
        <v>398</v>
      </c>
      <c r="C586" s="572"/>
      <c r="D586" s="572"/>
      <c r="E586" s="573"/>
      <c r="F586" s="314" t="s">
        <v>399</v>
      </c>
      <c r="G586" s="314"/>
      <c r="H586" s="561" t="s">
        <v>400</v>
      </c>
      <c r="I586" s="562"/>
      <c r="J586" s="563"/>
      <c r="K586" s="315" t="s">
        <v>401</v>
      </c>
      <c r="L586" s="316"/>
      <c r="M586" s="317"/>
    </row>
    <row r="587" spans="1:13" ht="30" customHeight="1">
      <c r="A587" s="574" t="s">
        <v>402</v>
      </c>
      <c r="B587" s="562"/>
      <c r="C587" s="562"/>
      <c r="D587" s="562"/>
      <c r="E587" s="562"/>
      <c r="F587" s="562"/>
      <c r="G587" s="562"/>
      <c r="H587" s="562"/>
      <c r="I587" s="562"/>
      <c r="J587" s="562"/>
      <c r="K587" s="562"/>
      <c r="L587" s="562"/>
      <c r="M587" s="564"/>
    </row>
    <row r="588" spans="1:13" ht="30" customHeight="1">
      <c r="A588" s="556" t="s">
        <v>524</v>
      </c>
      <c r="B588" s="557"/>
      <c r="C588" s="557"/>
      <c r="D588" s="557"/>
      <c r="E588" s="557"/>
      <c r="F588" s="557"/>
      <c r="G588" s="557"/>
      <c r="H588" s="557"/>
      <c r="I588" s="557"/>
      <c r="J588" s="557"/>
      <c r="K588" s="557"/>
      <c r="L588" s="557"/>
      <c r="M588" s="558"/>
    </row>
    <row r="589" spans="1:13" ht="30" customHeight="1">
      <c r="A589" s="559" t="s">
        <v>404</v>
      </c>
      <c r="B589" s="560"/>
      <c r="C589" s="561" t="s">
        <v>81</v>
      </c>
      <c r="D589" s="562"/>
      <c r="E589" s="562"/>
      <c r="F589" s="562"/>
      <c r="G589" s="563"/>
      <c r="H589" s="316" t="s">
        <v>406</v>
      </c>
      <c r="I589" s="318"/>
      <c r="J589" s="561">
        <f>J536+1</f>
        <v>13</v>
      </c>
      <c r="K589" s="562"/>
      <c r="L589" s="562"/>
      <c r="M589" s="564"/>
    </row>
    <row r="590" spans="1:13" ht="30" customHeight="1">
      <c r="A590" s="559" t="s">
        <v>407</v>
      </c>
      <c r="B590" s="560"/>
      <c r="C590" s="561" t="s">
        <v>68</v>
      </c>
      <c r="D590" s="562"/>
      <c r="E590" s="562"/>
      <c r="F590" s="562"/>
      <c r="G590" s="563"/>
      <c r="H590" s="316" t="s">
        <v>409</v>
      </c>
      <c r="I590" s="318"/>
      <c r="J590" s="565" t="s">
        <v>576</v>
      </c>
      <c r="K590" s="565"/>
      <c r="L590" s="565"/>
      <c r="M590" s="566"/>
    </row>
    <row r="591" spans="1:13" ht="30" customHeight="1">
      <c r="A591" s="559" t="s">
        <v>410</v>
      </c>
      <c r="B591" s="560"/>
      <c r="C591" s="578">
        <v>40418</v>
      </c>
      <c r="D591" s="562"/>
      <c r="E591" s="562"/>
      <c r="F591" s="562"/>
      <c r="G591" s="563"/>
      <c r="H591" s="316" t="s">
        <v>411</v>
      </c>
      <c r="I591" s="318"/>
      <c r="J591" s="565">
        <v>9419263172</v>
      </c>
      <c r="K591" s="565"/>
      <c r="L591" s="565"/>
      <c r="M591" s="566"/>
    </row>
    <row r="592" spans="1:13" ht="30" customHeight="1">
      <c r="A592" s="559" t="s">
        <v>412</v>
      </c>
      <c r="B592" s="560"/>
      <c r="C592" s="561" t="s">
        <v>577</v>
      </c>
      <c r="D592" s="562"/>
      <c r="E592" s="562"/>
      <c r="F592" s="562"/>
      <c r="G592" s="563"/>
      <c r="H592" s="559" t="s">
        <v>18</v>
      </c>
      <c r="I592" s="560"/>
      <c r="J592" s="565" t="s">
        <v>578</v>
      </c>
      <c r="K592" s="565"/>
      <c r="L592" s="565"/>
      <c r="M592" s="566"/>
    </row>
    <row r="593" spans="1:13" ht="30" customHeight="1">
      <c r="A593" s="559" t="s">
        <v>528</v>
      </c>
      <c r="B593" s="560"/>
      <c r="C593" s="561" t="s">
        <v>579</v>
      </c>
      <c r="D593" s="562"/>
      <c r="E593" s="562"/>
      <c r="F593" s="562"/>
      <c r="G593" s="562"/>
      <c r="H593" s="562"/>
      <c r="I593" s="562"/>
      <c r="J593" s="562"/>
      <c r="K593" s="562"/>
      <c r="L593" s="562"/>
      <c r="M593" s="564"/>
    </row>
    <row r="594" spans="1:13" ht="30" customHeight="1">
      <c r="A594" s="571" t="s">
        <v>415</v>
      </c>
      <c r="B594" s="565"/>
      <c r="C594" s="565"/>
      <c r="D594" s="565"/>
      <c r="E594" s="565"/>
      <c r="F594" s="565"/>
      <c r="G594" s="565"/>
      <c r="H594" s="565"/>
      <c r="I594" s="565"/>
      <c r="J594" s="565"/>
      <c r="K594" s="565"/>
      <c r="L594" s="565"/>
      <c r="M594" s="566"/>
    </row>
    <row r="595" spans="1:13" ht="30" customHeight="1">
      <c r="A595" s="577" t="s">
        <v>416</v>
      </c>
      <c r="B595" s="565" t="s">
        <v>417</v>
      </c>
      <c r="C595" s="565"/>
      <c r="D595" s="565"/>
      <c r="E595" s="565"/>
      <c r="F595" s="565"/>
      <c r="G595" s="565"/>
      <c r="H595" s="565" t="s">
        <v>418</v>
      </c>
      <c r="I595" s="565"/>
      <c r="J595" s="565"/>
      <c r="K595" s="565"/>
      <c r="L595" s="565"/>
      <c r="M595" s="566"/>
    </row>
    <row r="596" spans="1:13" ht="63.75" customHeight="1">
      <c r="A596" s="577"/>
      <c r="B596" s="319" t="s">
        <v>419</v>
      </c>
      <c r="C596" s="319" t="s">
        <v>420</v>
      </c>
      <c r="D596" s="319" t="s">
        <v>421</v>
      </c>
      <c r="E596" s="319" t="s">
        <v>422</v>
      </c>
      <c r="F596" s="319">
        <v>100</v>
      </c>
      <c r="G596" s="320" t="s">
        <v>33</v>
      </c>
      <c r="H596" s="319" t="s">
        <v>423</v>
      </c>
      <c r="I596" s="319" t="s">
        <v>420</v>
      </c>
      <c r="J596" s="319" t="s">
        <v>421</v>
      </c>
      <c r="K596" s="319" t="s">
        <v>530</v>
      </c>
      <c r="L596" s="319">
        <v>100</v>
      </c>
      <c r="M596" s="321" t="s">
        <v>33</v>
      </c>
    </row>
    <row r="597" spans="1:13" ht="30" customHeight="1">
      <c r="A597" s="339" t="s">
        <v>11</v>
      </c>
      <c r="B597" s="340">
        <v>8.75</v>
      </c>
      <c r="C597" s="323">
        <v>4</v>
      </c>
      <c r="D597" s="323">
        <v>4</v>
      </c>
      <c r="E597" s="340">
        <v>65.5</v>
      </c>
      <c r="F597" s="324">
        <f t="shared" ref="F597:F598" si="119">SUM(B597:E597)</f>
        <v>82.25</v>
      </c>
      <c r="G597" s="340" t="str">
        <f t="shared" ref="G597:G598" si="120">IF(F597&gt;=91,"A1",IF(F597&gt;=81,"A2",IF(F597&gt;=71,"B1",IF(F597&gt;=61,"B2",IF(F597&gt;=51,"C1",IF(F597&gt;=41,"C2",IF(F597&gt;=33,"D","E")))))))</f>
        <v>A2</v>
      </c>
      <c r="H597" s="320">
        <v>8.25</v>
      </c>
      <c r="I597" s="325">
        <v>5</v>
      </c>
      <c r="J597" s="325">
        <v>5</v>
      </c>
      <c r="K597" s="343">
        <v>73</v>
      </c>
      <c r="L597" s="326">
        <f t="shared" ref="L597" si="121">SUM(H597:K597)</f>
        <v>91.25</v>
      </c>
      <c r="M597" s="323" t="str">
        <f t="shared" ref="M597:M598" si="122">IF(L597&gt;=91,"A1",IF(L597&gt;=81,"A2",IF(L597&gt;=71,"B1",IF(L597&gt;=61,"B2",IF(L597&gt;=51,"C1",IF(L597&gt;=41,"C2",IF(L597&gt;=33,"D","E")))))))</f>
        <v>A1</v>
      </c>
    </row>
    <row r="598" spans="1:13" ht="30" customHeight="1">
      <c r="A598" s="339" t="s">
        <v>12</v>
      </c>
      <c r="B598" s="340">
        <v>8.25</v>
      </c>
      <c r="C598" s="340">
        <v>4</v>
      </c>
      <c r="D598" s="323">
        <v>4</v>
      </c>
      <c r="E598" s="323">
        <v>55</v>
      </c>
      <c r="F598" s="323">
        <f t="shared" si="119"/>
        <v>71.25</v>
      </c>
      <c r="G598" s="323" t="str">
        <f t="shared" si="120"/>
        <v>B1</v>
      </c>
      <c r="H598" s="323">
        <v>7</v>
      </c>
      <c r="I598" s="323">
        <v>5</v>
      </c>
      <c r="J598" s="323">
        <v>4.5</v>
      </c>
      <c r="K598" s="323">
        <v>67</v>
      </c>
      <c r="L598" s="326">
        <f t="shared" ref="L598" si="123">SUM(H598:K598)</f>
        <v>83.5</v>
      </c>
      <c r="M598" s="323" t="str">
        <f t="shared" si="122"/>
        <v>A2</v>
      </c>
    </row>
    <row r="599" spans="1:13" ht="30" customHeight="1">
      <c r="A599" s="339" t="s">
        <v>425</v>
      </c>
      <c r="B599" s="323">
        <v>6.5</v>
      </c>
      <c r="C599" s="323">
        <v>3</v>
      </c>
      <c r="D599" s="323">
        <v>5</v>
      </c>
      <c r="E599" s="323">
        <v>42</v>
      </c>
      <c r="F599" s="323">
        <f t="shared" ref="F599" si="124">SUM(B599:E599)</f>
        <v>56.5</v>
      </c>
      <c r="G599" s="323" t="str">
        <f t="shared" ref="G599" si="125">IF(F599&gt;=91,"A1",IF(F599&gt;=81,"A2",IF(F599&gt;=71,"B1",IF(F599&gt;=61,"B2",IF(F599&gt;=51,"C1",IF(F599&gt;=41,"C2",IF(F599&gt;=33,"D","E")))))))</f>
        <v>C1</v>
      </c>
      <c r="H599" s="323">
        <v>7.25</v>
      </c>
      <c r="I599" s="323">
        <v>4</v>
      </c>
      <c r="J599" s="323">
        <v>4</v>
      </c>
      <c r="K599" s="323">
        <v>52</v>
      </c>
      <c r="L599" s="326">
        <f t="shared" ref="L599" si="126">SUM(H599:K599)</f>
        <v>67.25</v>
      </c>
      <c r="M599" s="323" t="str">
        <f t="shared" ref="M599" si="127">IF(L599&gt;=91,"A1",IF(L599&gt;=81,"A2",IF(L599&gt;=71,"B1",IF(L599&gt;=61,"B2",IF(L599&gt;=51,"C1",IF(L599&gt;=41,"C2",IF(L599&gt;=33,"D","E")))))))</f>
        <v>B2</v>
      </c>
    </row>
    <row r="600" spans="1:13" ht="30" customHeight="1">
      <c r="A600" s="339" t="s">
        <v>23</v>
      </c>
      <c r="B600" s="323">
        <v>8.25</v>
      </c>
      <c r="C600" s="323">
        <v>3.5</v>
      </c>
      <c r="D600" s="323">
        <v>4</v>
      </c>
      <c r="E600" s="323">
        <v>40.5</v>
      </c>
      <c r="F600" s="323">
        <f t="shared" ref="F600" si="128">SUM(B600:E600)</f>
        <v>56.25</v>
      </c>
      <c r="G600" s="323" t="str">
        <f t="shared" ref="G600" si="129">IF(F600&gt;=91,"A1",IF(F600&gt;=81,"A2",IF(F600&gt;=71,"B1",IF(F600&gt;=61,"B2",IF(F600&gt;=51,"C1",IF(F600&gt;=41,"C2",IF(F600&gt;=33,"D","E")))))))</f>
        <v>C1</v>
      </c>
      <c r="H600" s="320">
        <v>7.5</v>
      </c>
      <c r="I600" s="323">
        <v>4</v>
      </c>
      <c r="J600" s="323">
        <v>4.5</v>
      </c>
      <c r="K600" s="323">
        <v>65</v>
      </c>
      <c r="L600" s="327">
        <f t="shared" ref="L600" si="130">SUM(H600:K600)</f>
        <v>81</v>
      </c>
      <c r="M600" s="326" t="str">
        <f t="shared" ref="M600" si="131">IF(L600&gt;=91,"A1",IF(L600&gt;=81,"A2",IF(L600&gt;=71,"B1",IF(L600&gt;=61,"B2",IF(L600&gt;=51,"C1",IF(L600&gt;=41,"C2",IF(L600&gt;=33,"D","E")))))))</f>
        <v>A2</v>
      </c>
    </row>
    <row r="601" spans="1:13" ht="30" customHeight="1">
      <c r="A601" s="339" t="s">
        <v>25</v>
      </c>
      <c r="B601" s="323">
        <v>7.75</v>
      </c>
      <c r="C601" s="323">
        <v>4</v>
      </c>
      <c r="D601" s="323">
        <v>5</v>
      </c>
      <c r="E601" s="323">
        <v>54</v>
      </c>
      <c r="F601" s="323">
        <f t="shared" ref="F601" si="132">SUM(B601:E601)</f>
        <v>70.75</v>
      </c>
      <c r="G601" s="323" t="str">
        <f t="shared" ref="G601" si="133">IF(F601&gt;=91,"A1",IF(F601&gt;=81,"A2",IF(F601&gt;=71,"B1",IF(F601&gt;=61,"B2",IF(F601&gt;=51,"C1",IF(F601&gt;=41,"C2",IF(F601&gt;=33,"D","E")))))))</f>
        <v>B2</v>
      </c>
      <c r="H601" s="323">
        <v>8.75</v>
      </c>
      <c r="I601" s="323">
        <v>5</v>
      </c>
      <c r="J601" s="323">
        <v>4.5</v>
      </c>
      <c r="K601" s="323">
        <v>67</v>
      </c>
      <c r="L601" s="326">
        <f t="shared" ref="L601" si="134">SUM(H601:K601)</f>
        <v>85.25</v>
      </c>
      <c r="M601" s="323" t="str">
        <f t="shared" ref="M601" si="135">IF(L601&gt;=91,"A1",IF(L601&gt;=81,"A2",IF(L601&gt;=71,"B1",IF(L601&gt;=61,"B2",IF(L601&gt;=51,"C1",IF(L601&gt;=41,"C2",IF(L601&gt;=33,"D","E")))))))</f>
        <v>A2</v>
      </c>
    </row>
    <row r="602" spans="1:13" ht="30" customHeight="1">
      <c r="A602" s="339" t="s">
        <v>426</v>
      </c>
      <c r="B602" s="323"/>
      <c r="C602" s="323"/>
      <c r="D602" s="323"/>
      <c r="E602" s="323">
        <v>39.5</v>
      </c>
      <c r="F602" s="323"/>
      <c r="G602" s="323"/>
      <c r="H602" s="323"/>
      <c r="I602" s="323"/>
      <c r="J602" s="323"/>
      <c r="K602" s="323">
        <v>39</v>
      </c>
      <c r="L602" s="323"/>
      <c r="M602" s="328"/>
    </row>
    <row r="603" spans="1:13" ht="30" customHeight="1">
      <c r="A603" s="339" t="s">
        <v>427</v>
      </c>
      <c r="B603" s="323"/>
      <c r="C603" s="323"/>
      <c r="D603" s="323"/>
      <c r="E603" s="323">
        <v>42</v>
      </c>
      <c r="F603" s="323"/>
      <c r="G603" s="323"/>
      <c r="H603" s="323"/>
      <c r="I603" s="323"/>
      <c r="J603" s="323"/>
      <c r="K603" s="323">
        <v>47</v>
      </c>
      <c r="L603" s="323"/>
      <c r="M603" s="328"/>
    </row>
    <row r="604" spans="1:13" ht="30" customHeight="1">
      <c r="A604" s="339" t="s">
        <v>669</v>
      </c>
      <c r="B604" s="323"/>
      <c r="C604" s="323"/>
      <c r="D604" s="323"/>
      <c r="E604" s="323">
        <v>40.5</v>
      </c>
      <c r="F604" s="323"/>
      <c r="G604" s="323"/>
      <c r="H604" s="323"/>
      <c r="I604" s="323"/>
      <c r="J604" s="323"/>
      <c r="K604" s="323">
        <v>33.5</v>
      </c>
      <c r="L604" s="323"/>
      <c r="M604" s="328"/>
    </row>
    <row r="605" spans="1:13" ht="30" customHeight="1">
      <c r="A605" s="339" t="s">
        <v>394</v>
      </c>
      <c r="B605" s="323"/>
      <c r="C605" s="323"/>
      <c r="D605" s="323"/>
      <c r="E605" s="323">
        <v>41.5</v>
      </c>
      <c r="F605" s="323"/>
      <c r="G605" s="323"/>
      <c r="H605" s="323"/>
      <c r="I605" s="323"/>
      <c r="J605" s="323"/>
      <c r="K605" s="323">
        <v>43</v>
      </c>
      <c r="L605" s="323"/>
      <c r="M605" s="328"/>
    </row>
    <row r="606" spans="1:13" ht="30" customHeight="1">
      <c r="A606" s="339" t="s">
        <v>669</v>
      </c>
      <c r="B606" s="323"/>
      <c r="C606" s="323"/>
      <c r="D606" s="323"/>
      <c r="E606" s="323"/>
      <c r="F606" s="323"/>
      <c r="G606" s="323"/>
      <c r="H606" s="323"/>
      <c r="I606" s="323"/>
      <c r="J606" s="323"/>
      <c r="K606" s="323"/>
      <c r="L606" s="323"/>
      <c r="M606" s="328"/>
    </row>
    <row r="607" spans="1:13" ht="63.75" customHeight="1">
      <c r="A607" s="339" t="s">
        <v>428</v>
      </c>
      <c r="B607" s="316"/>
      <c r="C607" s="346" t="s">
        <v>429</v>
      </c>
      <c r="D607" s="323">
        <f>(F597+F598+F599+F600+F601)</f>
        <v>337</v>
      </c>
      <c r="E607" s="323"/>
      <c r="F607" s="346" t="s">
        <v>430</v>
      </c>
      <c r="G607" s="323">
        <f>(D607/500)*100</f>
        <v>67.400000000000006</v>
      </c>
      <c r="H607" s="323"/>
      <c r="I607" s="332"/>
      <c r="J607" s="586" t="s">
        <v>431</v>
      </c>
      <c r="K607" s="586"/>
      <c r="L607" s="565" t="str">
        <f>IF(G607&gt;=91,"A1",IF(G607&gt;=81,"A2",IF(G607&gt;=71,"B1",IF(G607&gt;=61,"B2",IF(G607&gt;=51,"C1",IF(G607&gt;=41,"C2",IF(G607&gt;=33,"D","E")))))))</f>
        <v>B2</v>
      </c>
      <c r="M607" s="566" t="str">
        <f t="shared" ref="M607:M609" si="136">IF(K607&gt;=91,"A1",IF(K607&gt;=81,"A2",IF(K607&gt;=71,"B1",IF(K607&gt;=61,"B2",IF(K607&gt;=51,"C1",IF(K607&gt;=41,"C2",IF(K607&gt;=33,"D","E")))))))</f>
        <v>E</v>
      </c>
    </row>
    <row r="608" spans="1:13" ht="62.25" customHeight="1">
      <c r="A608" s="362" t="s">
        <v>432</v>
      </c>
      <c r="B608" s="316"/>
      <c r="C608" s="346" t="s">
        <v>433</v>
      </c>
      <c r="D608" s="323">
        <f>(L597+L598+L599+L600+L601)</f>
        <v>408.25</v>
      </c>
      <c r="E608" s="323"/>
      <c r="F608" s="346" t="s">
        <v>434</v>
      </c>
      <c r="G608" s="323">
        <f>D608/500*100</f>
        <v>81.650000000000006</v>
      </c>
      <c r="H608" s="323"/>
      <c r="I608" s="332"/>
      <c r="J608" s="586" t="s">
        <v>435</v>
      </c>
      <c r="K608" s="586"/>
      <c r="L608" s="565" t="str">
        <f>IF(G608&gt;=91,"A1",IF(G608&gt;=81,"A2",IF(G608&gt;=71,"B1",IF(G608&gt;=61,"B2",IF(G608&gt;=51,"C1",IF(G608&gt;=41,"C2",IF(G608&gt;=33,"D","E")))))))</f>
        <v>A2</v>
      </c>
      <c r="M608" s="566" t="str">
        <f t="shared" si="136"/>
        <v>E</v>
      </c>
    </row>
    <row r="609" spans="1:13" ht="66" customHeight="1">
      <c r="A609" s="571" t="s">
        <v>437</v>
      </c>
      <c r="B609" s="565"/>
      <c r="C609" s="565"/>
      <c r="D609" s="576">
        <f>SUM(D607:D608)/1000*100</f>
        <v>74.524999999999991</v>
      </c>
      <c r="E609" s="576"/>
      <c r="F609" s="565" t="s">
        <v>653</v>
      </c>
      <c r="G609" s="565"/>
      <c r="H609" s="565"/>
      <c r="I609" s="565"/>
      <c r="J609" s="565"/>
      <c r="K609" s="565"/>
      <c r="L609" s="565" t="str">
        <f>IF(D609&gt;=91,"A1",IF(D609&gt;=81,"A2",IF(D609&gt;=71,"B1",IF(D609&gt;=61,"B2",IF(D609&gt;=51,"C1",IF(D609&gt;=41,"C2",IF(D609&gt;=33,"D","E")))))))</f>
        <v>B1</v>
      </c>
      <c r="M609" s="566" t="str">
        <f t="shared" si="136"/>
        <v>E</v>
      </c>
    </row>
    <row r="610" spans="1:13" ht="30" customHeight="1">
      <c r="A610" s="580" t="s">
        <v>273</v>
      </c>
      <c r="B610" s="581"/>
      <c r="C610" s="581"/>
      <c r="D610" s="581"/>
      <c r="E610" s="581"/>
      <c r="F610" s="581"/>
      <c r="G610" s="581"/>
      <c r="H610" s="581"/>
      <c r="I610" s="581"/>
      <c r="J610" s="581"/>
      <c r="K610" s="581"/>
      <c r="L610" s="581"/>
      <c r="M610" s="582"/>
    </row>
    <row r="611" spans="1:13" ht="30" customHeight="1">
      <c r="A611" s="571" t="s">
        <v>274</v>
      </c>
      <c r="B611" s="565"/>
      <c r="C611" s="565"/>
      <c r="D611" s="565"/>
      <c r="E611" s="565"/>
      <c r="F611" s="565"/>
      <c r="G611" s="565"/>
      <c r="H611" s="565"/>
      <c r="I611" s="565"/>
      <c r="J611" s="565"/>
      <c r="K611" s="565"/>
      <c r="L611" s="565"/>
      <c r="M611" s="566"/>
    </row>
    <row r="612" spans="1:13" ht="30" customHeight="1">
      <c r="A612" s="571" t="s">
        <v>275</v>
      </c>
      <c r="B612" s="565"/>
      <c r="C612" s="565"/>
      <c r="D612" s="565"/>
      <c r="E612" s="565"/>
      <c r="F612" s="565" t="s">
        <v>276</v>
      </c>
      <c r="G612" s="565"/>
      <c r="H612" s="565"/>
      <c r="I612" s="565"/>
      <c r="J612" s="565"/>
      <c r="K612" s="565" t="s">
        <v>439</v>
      </c>
      <c r="L612" s="565"/>
      <c r="M612" s="566"/>
    </row>
    <row r="613" spans="1:13" ht="30" customHeight="1">
      <c r="A613" s="580" t="s">
        <v>277</v>
      </c>
      <c r="B613" s="581"/>
      <c r="C613" s="581"/>
      <c r="D613" s="581"/>
      <c r="E613" s="581"/>
      <c r="F613" s="565" t="s">
        <v>299</v>
      </c>
      <c r="G613" s="565"/>
      <c r="H613" s="565"/>
      <c r="I613" s="565"/>
      <c r="J613" s="565"/>
      <c r="K613" s="565" t="s">
        <v>294</v>
      </c>
      <c r="L613" s="565"/>
      <c r="M613" s="566"/>
    </row>
    <row r="614" spans="1:13" ht="30" customHeight="1">
      <c r="A614" s="571" t="s">
        <v>278</v>
      </c>
      <c r="B614" s="565"/>
      <c r="C614" s="565"/>
      <c r="D614" s="565"/>
      <c r="E614" s="565"/>
      <c r="F614" s="565"/>
      <c r="G614" s="565"/>
      <c r="H614" s="565"/>
      <c r="I614" s="565"/>
      <c r="J614" s="565"/>
      <c r="K614" s="565"/>
      <c r="L614" s="565"/>
      <c r="M614" s="566"/>
    </row>
    <row r="615" spans="1:13" ht="30" customHeight="1">
      <c r="A615" s="571" t="s">
        <v>275</v>
      </c>
      <c r="B615" s="565"/>
      <c r="C615" s="565"/>
      <c r="D615" s="565"/>
      <c r="E615" s="565"/>
      <c r="F615" s="565" t="s">
        <v>276</v>
      </c>
      <c r="G615" s="565"/>
      <c r="H615" s="565"/>
      <c r="I615" s="565"/>
      <c r="J615" s="565"/>
      <c r="K615" s="565" t="s">
        <v>439</v>
      </c>
      <c r="L615" s="565"/>
      <c r="M615" s="566"/>
    </row>
    <row r="616" spans="1:13" ht="30" customHeight="1">
      <c r="A616" s="559" t="s">
        <v>279</v>
      </c>
      <c r="B616" s="560"/>
      <c r="C616" s="560"/>
      <c r="D616" s="560"/>
      <c r="E616" s="560"/>
      <c r="F616" s="565" t="s">
        <v>299</v>
      </c>
      <c r="G616" s="565" t="s">
        <v>299</v>
      </c>
      <c r="H616" s="565" t="s">
        <v>299</v>
      </c>
      <c r="I616" s="565" t="s">
        <v>299</v>
      </c>
      <c r="J616" s="565" t="s">
        <v>299</v>
      </c>
      <c r="K616" s="565" t="s">
        <v>299</v>
      </c>
      <c r="L616" s="565"/>
      <c r="M616" s="566"/>
    </row>
    <row r="617" spans="1:13" ht="30" customHeight="1">
      <c r="A617" s="559" t="s">
        <v>280</v>
      </c>
      <c r="B617" s="560"/>
      <c r="C617" s="560"/>
      <c r="D617" s="560"/>
      <c r="E617" s="560"/>
      <c r="F617" s="565" t="s">
        <v>299</v>
      </c>
      <c r="G617" s="565" t="s">
        <v>299</v>
      </c>
      <c r="H617" s="565" t="s">
        <v>299</v>
      </c>
      <c r="I617" s="565" t="s">
        <v>299</v>
      </c>
      <c r="J617" s="565" t="s">
        <v>299</v>
      </c>
      <c r="K617" s="565" t="s">
        <v>294</v>
      </c>
      <c r="L617" s="565"/>
      <c r="M617" s="566"/>
    </row>
    <row r="618" spans="1:13" ht="30" customHeight="1">
      <c r="A618" s="556" t="s">
        <v>281</v>
      </c>
      <c r="B618" s="557"/>
      <c r="C618" s="557"/>
      <c r="D618" s="557"/>
      <c r="E618" s="579"/>
      <c r="F618" s="561" t="s">
        <v>294</v>
      </c>
      <c r="G618" s="562" t="s">
        <v>350</v>
      </c>
      <c r="H618" s="562" t="s">
        <v>350</v>
      </c>
      <c r="I618" s="562" t="s">
        <v>350</v>
      </c>
      <c r="J618" s="563" t="s">
        <v>350</v>
      </c>
      <c r="K618" s="561" t="s">
        <v>294</v>
      </c>
      <c r="L618" s="562"/>
      <c r="M618" s="564"/>
    </row>
    <row r="619" spans="1:13" ht="30" customHeight="1">
      <c r="A619" s="556" t="s">
        <v>282</v>
      </c>
      <c r="B619" s="557"/>
      <c r="C619" s="557"/>
      <c r="D619" s="557"/>
      <c r="E619" s="579"/>
      <c r="F619" s="561" t="s">
        <v>294</v>
      </c>
      <c r="G619" s="562" t="s">
        <v>294</v>
      </c>
      <c r="H619" s="562" t="s">
        <v>294</v>
      </c>
      <c r="I619" s="562" t="s">
        <v>294</v>
      </c>
      <c r="J619" s="563" t="s">
        <v>294</v>
      </c>
      <c r="K619" s="561" t="s">
        <v>294</v>
      </c>
      <c r="L619" s="562"/>
      <c r="M619" s="564"/>
    </row>
    <row r="620" spans="1:13" ht="30" customHeight="1">
      <c r="A620" s="571" t="s">
        <v>283</v>
      </c>
      <c r="B620" s="565"/>
      <c r="C620" s="565"/>
      <c r="D620" s="565"/>
      <c r="E620" s="565"/>
      <c r="F620" s="565"/>
      <c r="G620" s="565"/>
      <c r="H620" s="565"/>
      <c r="I620" s="565"/>
      <c r="J620" s="565"/>
      <c r="K620" s="565"/>
      <c r="L620" s="565"/>
      <c r="M620" s="566"/>
    </row>
    <row r="621" spans="1:13" ht="30" customHeight="1">
      <c r="A621" s="571" t="s">
        <v>275</v>
      </c>
      <c r="B621" s="565"/>
      <c r="C621" s="565"/>
      <c r="D621" s="565"/>
      <c r="E621" s="565"/>
      <c r="F621" s="565" t="s">
        <v>276</v>
      </c>
      <c r="G621" s="565"/>
      <c r="H621" s="565"/>
      <c r="I621" s="565"/>
      <c r="J621" s="565"/>
      <c r="K621" s="565" t="s">
        <v>439</v>
      </c>
      <c r="L621" s="565"/>
      <c r="M621" s="566"/>
    </row>
    <row r="622" spans="1:13" ht="30" customHeight="1">
      <c r="A622" s="580" t="s">
        <v>284</v>
      </c>
      <c r="B622" s="581"/>
      <c r="C622" s="581"/>
      <c r="D622" s="581"/>
      <c r="E622" s="581"/>
      <c r="F622" s="581"/>
      <c r="G622" s="565" t="s">
        <v>695</v>
      </c>
      <c r="H622" s="565"/>
      <c r="I622" s="565"/>
      <c r="J622" s="565"/>
      <c r="K622" s="565"/>
      <c r="L622" s="565"/>
      <c r="M622" s="566"/>
    </row>
    <row r="623" spans="1:13" ht="30" customHeight="1">
      <c r="A623" s="339" t="s">
        <v>440</v>
      </c>
      <c r="B623" s="565" t="s">
        <v>683</v>
      </c>
      <c r="C623" s="565"/>
      <c r="D623" s="565"/>
      <c r="E623" s="565"/>
      <c r="F623" s="565"/>
      <c r="G623" s="565"/>
      <c r="H623" s="565"/>
      <c r="I623" s="565"/>
      <c r="J623" s="565"/>
      <c r="K623" s="565"/>
      <c r="L623" s="565"/>
      <c r="M623" s="566"/>
    </row>
    <row r="624" spans="1:13" ht="30" customHeight="1">
      <c r="A624" s="339" t="s">
        <v>285</v>
      </c>
      <c r="B624" s="565" t="s">
        <v>649</v>
      </c>
      <c r="C624" s="565"/>
      <c r="D624" s="565"/>
      <c r="E624" s="565"/>
      <c r="F624" s="565"/>
      <c r="G624" s="565"/>
      <c r="H624" s="565"/>
      <c r="I624" s="565"/>
      <c r="J624" s="565"/>
      <c r="K624" s="565"/>
      <c r="L624" s="565"/>
      <c r="M624" s="566"/>
    </row>
    <row r="625" spans="1:13" ht="30" customHeight="1">
      <c r="A625" s="571" t="s">
        <v>441</v>
      </c>
      <c r="B625" s="565"/>
      <c r="C625" s="565"/>
      <c r="D625" s="565"/>
      <c r="E625" s="565"/>
      <c r="F625" s="565"/>
      <c r="G625" s="565"/>
      <c r="H625" s="565"/>
      <c r="I625" s="565"/>
      <c r="J625" s="565" t="s">
        <v>442</v>
      </c>
      <c r="K625" s="565"/>
      <c r="L625" s="565"/>
      <c r="M625" s="566"/>
    </row>
    <row r="626" spans="1:13" ht="30" customHeight="1">
      <c r="A626" s="571"/>
      <c r="B626" s="565"/>
      <c r="C626" s="565"/>
      <c r="D626" s="565"/>
      <c r="E626" s="565"/>
      <c r="F626" s="565"/>
      <c r="G626" s="565"/>
      <c r="H626" s="565"/>
      <c r="I626" s="565"/>
      <c r="J626" s="565"/>
      <c r="K626" s="565"/>
      <c r="L626" s="565"/>
      <c r="M626" s="566"/>
    </row>
    <row r="627" spans="1:13" ht="30" customHeight="1">
      <c r="A627" s="571"/>
      <c r="B627" s="565"/>
      <c r="C627" s="565"/>
      <c r="D627" s="565"/>
      <c r="E627" s="565"/>
      <c r="F627" s="565"/>
      <c r="G627" s="565"/>
      <c r="H627" s="565"/>
      <c r="I627" s="565"/>
      <c r="J627" s="565"/>
      <c r="K627" s="565"/>
      <c r="L627" s="565"/>
      <c r="M627" s="566"/>
    </row>
    <row r="628" spans="1:13" ht="30" customHeight="1">
      <c r="A628" s="571"/>
      <c r="B628" s="565"/>
      <c r="C628" s="565"/>
      <c r="D628" s="565"/>
      <c r="E628" s="565"/>
      <c r="F628" s="565"/>
      <c r="G628" s="565"/>
      <c r="H628" s="565"/>
      <c r="I628" s="565"/>
      <c r="J628" s="565"/>
      <c r="K628" s="565"/>
      <c r="L628" s="565"/>
      <c r="M628" s="566"/>
    </row>
    <row r="629" spans="1:13" ht="30" customHeight="1">
      <c r="A629" s="571" t="s">
        <v>286</v>
      </c>
      <c r="B629" s="565"/>
      <c r="C629" s="565"/>
      <c r="D629" s="565"/>
      <c r="E629" s="565"/>
      <c r="F629" s="565"/>
      <c r="G629" s="565"/>
      <c r="H629" s="561" t="s">
        <v>287</v>
      </c>
      <c r="I629" s="562"/>
      <c r="J629" s="562"/>
      <c r="K629" s="562"/>
      <c r="L629" s="562"/>
      <c r="M629" s="564"/>
    </row>
    <row r="630" spans="1:13" ht="30" customHeight="1">
      <c r="A630" s="339" t="s">
        <v>288</v>
      </c>
      <c r="B630" s="565" t="s">
        <v>20</v>
      </c>
      <c r="C630" s="565"/>
      <c r="D630" s="332" t="s">
        <v>288</v>
      </c>
      <c r="E630" s="323"/>
      <c r="F630" s="565" t="s">
        <v>20</v>
      </c>
      <c r="G630" s="565"/>
      <c r="H630" s="333"/>
      <c r="I630" s="333"/>
      <c r="J630" s="334" t="s">
        <v>289</v>
      </c>
      <c r="K630" s="333"/>
      <c r="L630" s="333" t="s">
        <v>20</v>
      </c>
      <c r="M630" s="335"/>
    </row>
    <row r="631" spans="1:13" ht="30" customHeight="1">
      <c r="A631" s="339" t="s">
        <v>290</v>
      </c>
      <c r="B631" s="565" t="s">
        <v>291</v>
      </c>
      <c r="C631" s="565"/>
      <c r="D631" s="565" t="s">
        <v>292</v>
      </c>
      <c r="E631" s="565"/>
      <c r="F631" s="565" t="s">
        <v>293</v>
      </c>
      <c r="G631" s="565"/>
      <c r="H631" s="333"/>
      <c r="I631" s="333"/>
      <c r="J631" s="561">
        <v>3</v>
      </c>
      <c r="K631" s="563"/>
      <c r="L631" s="323" t="s">
        <v>294</v>
      </c>
      <c r="M631" s="335"/>
    </row>
    <row r="632" spans="1:13" ht="30" customHeight="1">
      <c r="A632" s="339" t="s">
        <v>295</v>
      </c>
      <c r="B632" s="565" t="s">
        <v>296</v>
      </c>
      <c r="C632" s="565"/>
      <c r="D632" s="565" t="s">
        <v>297</v>
      </c>
      <c r="E632" s="565"/>
      <c r="F632" s="565" t="s">
        <v>298</v>
      </c>
      <c r="G632" s="565"/>
      <c r="H632" s="333"/>
      <c r="I632" s="333"/>
      <c r="J632" s="561">
        <v>2</v>
      </c>
      <c r="K632" s="563"/>
      <c r="L632" s="323" t="s">
        <v>299</v>
      </c>
      <c r="M632" s="335"/>
    </row>
    <row r="633" spans="1:13" ht="30" customHeight="1">
      <c r="A633" s="339" t="s">
        <v>300</v>
      </c>
      <c r="B633" s="565" t="s">
        <v>301</v>
      </c>
      <c r="C633" s="565"/>
      <c r="D633" s="565" t="s">
        <v>302</v>
      </c>
      <c r="E633" s="565"/>
      <c r="F633" s="565" t="s">
        <v>303</v>
      </c>
      <c r="G633" s="565"/>
      <c r="H633" s="333"/>
      <c r="I633" s="333"/>
      <c r="J633" s="561">
        <v>1</v>
      </c>
      <c r="K633" s="563"/>
      <c r="L633" s="323" t="s">
        <v>304</v>
      </c>
      <c r="M633" s="335"/>
    </row>
    <row r="634" spans="1:13" ht="30" customHeight="1" thickBot="1">
      <c r="A634" s="363" t="s">
        <v>305</v>
      </c>
      <c r="B634" s="583" t="s">
        <v>306</v>
      </c>
      <c r="C634" s="583"/>
      <c r="D634" s="584" t="s">
        <v>307</v>
      </c>
      <c r="E634" s="584"/>
      <c r="F634" s="584" t="s">
        <v>308</v>
      </c>
      <c r="G634" s="584"/>
      <c r="H634" s="336"/>
      <c r="I634" s="336"/>
      <c r="J634" s="336"/>
      <c r="K634" s="336"/>
      <c r="L634" s="336"/>
      <c r="M634" s="337"/>
    </row>
    <row r="636" spans="1:13" ht="30" customHeight="1" thickBot="1"/>
    <row r="637" spans="1:13" ht="30" customHeight="1">
      <c r="A637" s="360"/>
      <c r="B637" s="567" t="s">
        <v>395</v>
      </c>
      <c r="C637" s="567"/>
      <c r="D637" s="567"/>
      <c r="E637" s="567"/>
      <c r="F637" s="567"/>
      <c r="G637" s="567"/>
      <c r="H637" s="567"/>
      <c r="I637" s="568"/>
      <c r="J637" s="569" t="s">
        <v>396</v>
      </c>
      <c r="K637" s="567"/>
      <c r="L637" s="567"/>
      <c r="M637" s="570"/>
    </row>
    <row r="638" spans="1:13" ht="30" customHeight="1">
      <c r="A638" s="571" t="s">
        <v>397</v>
      </c>
      <c r="B638" s="565"/>
      <c r="C638" s="565"/>
      <c r="D638" s="565"/>
      <c r="E638" s="565"/>
      <c r="F638" s="565"/>
      <c r="G638" s="565"/>
      <c r="H638" s="565"/>
      <c r="I638" s="565"/>
      <c r="J638" s="565"/>
      <c r="K638" s="565"/>
      <c r="L638" s="565"/>
      <c r="M638" s="566"/>
    </row>
    <row r="639" spans="1:13" ht="30" customHeight="1">
      <c r="A639" s="361"/>
      <c r="B639" s="572" t="s">
        <v>398</v>
      </c>
      <c r="C639" s="572"/>
      <c r="D639" s="572"/>
      <c r="E639" s="573"/>
      <c r="F639" s="314" t="s">
        <v>399</v>
      </c>
      <c r="G639" s="314"/>
      <c r="H639" s="561" t="s">
        <v>400</v>
      </c>
      <c r="I639" s="562"/>
      <c r="J639" s="563"/>
      <c r="K639" s="315" t="s">
        <v>401</v>
      </c>
      <c r="L639" s="316"/>
      <c r="M639" s="317"/>
    </row>
    <row r="640" spans="1:13" ht="30" customHeight="1">
      <c r="A640" s="574" t="s">
        <v>402</v>
      </c>
      <c r="B640" s="562"/>
      <c r="C640" s="562"/>
      <c r="D640" s="562"/>
      <c r="E640" s="562"/>
      <c r="F640" s="562"/>
      <c r="G640" s="562"/>
      <c r="H640" s="562"/>
      <c r="I640" s="562"/>
      <c r="J640" s="562"/>
      <c r="K640" s="562"/>
      <c r="L640" s="562"/>
      <c r="M640" s="564"/>
    </row>
    <row r="641" spans="1:13" ht="30" customHeight="1">
      <c r="A641" s="556" t="s">
        <v>524</v>
      </c>
      <c r="B641" s="557"/>
      <c r="C641" s="557"/>
      <c r="D641" s="557"/>
      <c r="E641" s="557"/>
      <c r="F641" s="557"/>
      <c r="G641" s="557"/>
      <c r="H641" s="557"/>
      <c r="I641" s="557"/>
      <c r="J641" s="557"/>
      <c r="K641" s="557"/>
      <c r="L641" s="557"/>
      <c r="M641" s="558"/>
    </row>
    <row r="642" spans="1:13" ht="30" customHeight="1">
      <c r="A642" s="559" t="s">
        <v>404</v>
      </c>
      <c r="B642" s="560"/>
      <c r="C642" s="561" t="s">
        <v>82</v>
      </c>
      <c r="D642" s="562"/>
      <c r="E642" s="562"/>
      <c r="F642" s="562"/>
      <c r="G642" s="563"/>
      <c r="H642" s="316" t="s">
        <v>406</v>
      </c>
      <c r="I642" s="318"/>
      <c r="J642" s="561">
        <f>J589+1</f>
        <v>14</v>
      </c>
      <c r="K642" s="562"/>
      <c r="L642" s="562"/>
      <c r="M642" s="564"/>
    </row>
    <row r="643" spans="1:13" ht="30" customHeight="1">
      <c r="A643" s="559" t="s">
        <v>407</v>
      </c>
      <c r="B643" s="560"/>
      <c r="C643" s="561" t="s">
        <v>68</v>
      </c>
      <c r="D643" s="562"/>
      <c r="E643" s="562"/>
      <c r="F643" s="562"/>
      <c r="G643" s="563"/>
      <c r="H643" s="316" t="s">
        <v>409</v>
      </c>
      <c r="I643" s="318"/>
      <c r="J643" s="565" t="s">
        <v>580</v>
      </c>
      <c r="K643" s="565"/>
      <c r="L643" s="565"/>
      <c r="M643" s="566"/>
    </row>
    <row r="644" spans="1:13" ht="30" customHeight="1">
      <c r="A644" s="559" t="s">
        <v>410</v>
      </c>
      <c r="B644" s="560"/>
      <c r="C644" s="578">
        <v>40685</v>
      </c>
      <c r="D644" s="562"/>
      <c r="E644" s="562"/>
      <c r="F644" s="562"/>
      <c r="G644" s="563"/>
      <c r="H644" s="316" t="s">
        <v>411</v>
      </c>
      <c r="I644" s="318"/>
      <c r="J644" s="565">
        <v>7780856298</v>
      </c>
      <c r="K644" s="565"/>
      <c r="L644" s="565"/>
      <c r="M644" s="566"/>
    </row>
    <row r="645" spans="1:13" ht="30" customHeight="1">
      <c r="A645" s="559" t="s">
        <v>412</v>
      </c>
      <c r="B645" s="560"/>
      <c r="C645" s="561" t="s">
        <v>581</v>
      </c>
      <c r="D645" s="562"/>
      <c r="E645" s="562"/>
      <c r="F645" s="562"/>
      <c r="G645" s="563"/>
      <c r="H645" s="559" t="s">
        <v>18</v>
      </c>
      <c r="I645" s="560"/>
      <c r="J645" s="565" t="s">
        <v>582</v>
      </c>
      <c r="K645" s="565"/>
      <c r="L645" s="565"/>
      <c r="M645" s="566"/>
    </row>
    <row r="646" spans="1:13" ht="30" customHeight="1">
      <c r="A646" s="559" t="s">
        <v>528</v>
      </c>
      <c r="B646" s="560"/>
      <c r="C646" s="561" t="s">
        <v>583</v>
      </c>
      <c r="D646" s="562"/>
      <c r="E646" s="562"/>
      <c r="F646" s="562"/>
      <c r="G646" s="562"/>
      <c r="H646" s="562"/>
      <c r="I646" s="562"/>
      <c r="J646" s="562"/>
      <c r="K646" s="562"/>
      <c r="L646" s="562"/>
      <c r="M646" s="564"/>
    </row>
    <row r="647" spans="1:13" ht="30" customHeight="1">
      <c r="A647" s="571" t="s">
        <v>415</v>
      </c>
      <c r="B647" s="565"/>
      <c r="C647" s="565"/>
      <c r="D647" s="565"/>
      <c r="E647" s="565"/>
      <c r="F647" s="565"/>
      <c r="G647" s="565"/>
      <c r="H647" s="565"/>
      <c r="I647" s="565"/>
      <c r="J647" s="565"/>
      <c r="K647" s="565"/>
      <c r="L647" s="565"/>
      <c r="M647" s="566"/>
    </row>
    <row r="648" spans="1:13" ht="30" customHeight="1">
      <c r="A648" s="577" t="s">
        <v>416</v>
      </c>
      <c r="B648" s="565" t="s">
        <v>417</v>
      </c>
      <c r="C648" s="565"/>
      <c r="D648" s="565"/>
      <c r="E648" s="565"/>
      <c r="F648" s="565"/>
      <c r="G648" s="565"/>
      <c r="H648" s="565" t="s">
        <v>418</v>
      </c>
      <c r="I648" s="565"/>
      <c r="J648" s="565"/>
      <c r="K648" s="565"/>
      <c r="L648" s="565"/>
      <c r="M648" s="566"/>
    </row>
    <row r="649" spans="1:13" ht="62.25" customHeight="1">
      <c r="A649" s="577"/>
      <c r="B649" s="319" t="s">
        <v>419</v>
      </c>
      <c r="C649" s="319" t="s">
        <v>420</v>
      </c>
      <c r="D649" s="319" t="s">
        <v>421</v>
      </c>
      <c r="E649" s="319" t="s">
        <v>422</v>
      </c>
      <c r="F649" s="319">
        <v>100</v>
      </c>
      <c r="G649" s="320" t="s">
        <v>33</v>
      </c>
      <c r="H649" s="319" t="s">
        <v>423</v>
      </c>
      <c r="I649" s="319" t="s">
        <v>420</v>
      </c>
      <c r="J649" s="319" t="s">
        <v>421</v>
      </c>
      <c r="K649" s="319" t="s">
        <v>530</v>
      </c>
      <c r="L649" s="319">
        <v>100</v>
      </c>
      <c r="M649" s="321" t="s">
        <v>33</v>
      </c>
    </row>
    <row r="650" spans="1:13" ht="30" customHeight="1">
      <c r="A650" s="339" t="s">
        <v>11</v>
      </c>
      <c r="B650" s="340">
        <v>4</v>
      </c>
      <c r="C650" s="323">
        <v>3</v>
      </c>
      <c r="D650" s="323">
        <v>3</v>
      </c>
      <c r="E650" s="340">
        <v>37.5</v>
      </c>
      <c r="F650" s="324">
        <f t="shared" ref="F650:F654" si="137">SUM(B650:E650)</f>
        <v>47.5</v>
      </c>
      <c r="G650" s="340" t="str">
        <f t="shared" ref="G650:G654" si="138">IF(F650&gt;=91,"A1",IF(F650&gt;=81,"A2",IF(F650&gt;=71,"B1",IF(F650&gt;=61,"B2",IF(F650&gt;=51,"C1",IF(F650&gt;=41,"C2",IF(F650&gt;=33,"D","E")))))))</f>
        <v>C2</v>
      </c>
      <c r="H650" s="320">
        <v>4</v>
      </c>
      <c r="I650" s="325">
        <v>4</v>
      </c>
      <c r="J650" s="325">
        <v>4</v>
      </c>
      <c r="K650" s="327">
        <v>35</v>
      </c>
      <c r="L650" s="327">
        <f t="shared" ref="L650" si="139">SUM(H650:K650)</f>
        <v>47</v>
      </c>
      <c r="M650" s="327" t="str">
        <f t="shared" ref="M650:M654" si="140">IF(L650&gt;=91,"A1",IF(L650&gt;=81,"A2",IF(L650&gt;=71,"B1",IF(L650&gt;=61,"B2",IF(L650&gt;=51,"C1",IF(L650&gt;=41,"C2",IF(L650&gt;=33,"D","E")))))))</f>
        <v>C2</v>
      </c>
    </row>
    <row r="651" spans="1:13" ht="30" customHeight="1">
      <c r="A651" s="339" t="s">
        <v>12</v>
      </c>
      <c r="B651" s="340">
        <v>4.25</v>
      </c>
      <c r="C651" s="340">
        <v>3.5</v>
      </c>
      <c r="D651" s="323">
        <v>3.5</v>
      </c>
      <c r="E651" s="323">
        <v>28</v>
      </c>
      <c r="F651" s="323">
        <f t="shared" si="137"/>
        <v>39.25</v>
      </c>
      <c r="G651" s="323" t="str">
        <f t="shared" si="138"/>
        <v>D</v>
      </c>
      <c r="H651" s="323">
        <v>4.75</v>
      </c>
      <c r="I651" s="323">
        <v>4.5</v>
      </c>
      <c r="J651" s="323">
        <v>3</v>
      </c>
      <c r="K651" s="323">
        <v>33</v>
      </c>
      <c r="L651" s="326">
        <f t="shared" ref="L651:L654" si="141">SUM(H651:K651)</f>
        <v>45.25</v>
      </c>
      <c r="M651" s="323" t="str">
        <f t="shared" si="140"/>
        <v>C2</v>
      </c>
    </row>
    <row r="652" spans="1:13" ht="30" customHeight="1">
      <c r="A652" s="339" t="s">
        <v>425</v>
      </c>
      <c r="B652" s="323">
        <v>2</v>
      </c>
      <c r="C652" s="323">
        <v>3</v>
      </c>
      <c r="D652" s="323">
        <v>4</v>
      </c>
      <c r="E652" s="323">
        <v>21</v>
      </c>
      <c r="F652" s="323">
        <f t="shared" si="137"/>
        <v>30</v>
      </c>
      <c r="G652" s="323" t="str">
        <f t="shared" si="138"/>
        <v>E</v>
      </c>
      <c r="H652" s="323">
        <v>2.5</v>
      </c>
      <c r="I652" s="323">
        <v>4</v>
      </c>
      <c r="J652" s="323">
        <v>3</v>
      </c>
      <c r="K652" s="323">
        <v>27</v>
      </c>
      <c r="L652" s="326">
        <f t="shared" si="141"/>
        <v>36.5</v>
      </c>
      <c r="M652" s="323" t="str">
        <f t="shared" si="140"/>
        <v>D</v>
      </c>
    </row>
    <row r="653" spans="1:13" ht="30" customHeight="1">
      <c r="A653" s="339" t="s">
        <v>23</v>
      </c>
      <c r="B653" s="323">
        <v>3.75</v>
      </c>
      <c r="C653" s="323">
        <v>2.5</v>
      </c>
      <c r="D653" s="323">
        <v>3</v>
      </c>
      <c r="E653" s="323">
        <v>16</v>
      </c>
      <c r="F653" s="323">
        <f t="shared" si="137"/>
        <v>25.25</v>
      </c>
      <c r="G653" s="323" t="str">
        <f t="shared" si="138"/>
        <v>E</v>
      </c>
      <c r="H653" s="320">
        <v>2.25</v>
      </c>
      <c r="I653" s="323">
        <v>3.5</v>
      </c>
      <c r="J653" s="323">
        <v>3</v>
      </c>
      <c r="K653" s="323">
        <v>27</v>
      </c>
      <c r="L653" s="326">
        <f t="shared" si="141"/>
        <v>35.75</v>
      </c>
      <c r="M653" s="326" t="str">
        <f t="shared" si="140"/>
        <v>D</v>
      </c>
    </row>
    <row r="654" spans="1:13" ht="30" customHeight="1">
      <c r="A654" s="339" t="s">
        <v>25</v>
      </c>
      <c r="B654" s="323">
        <v>3.75</v>
      </c>
      <c r="C654" s="323">
        <v>3</v>
      </c>
      <c r="D654" s="323">
        <v>3</v>
      </c>
      <c r="E654" s="323">
        <v>23.5</v>
      </c>
      <c r="F654" s="323">
        <f t="shared" si="137"/>
        <v>33.25</v>
      </c>
      <c r="G654" s="323" t="str">
        <f t="shared" si="138"/>
        <v>D</v>
      </c>
      <c r="H654" s="323">
        <v>5</v>
      </c>
      <c r="I654" s="323">
        <v>4</v>
      </c>
      <c r="J654" s="323">
        <v>3.5</v>
      </c>
      <c r="K654" s="323">
        <v>32.5</v>
      </c>
      <c r="L654" s="327">
        <f t="shared" si="141"/>
        <v>45</v>
      </c>
      <c r="M654" s="323" t="str">
        <f t="shared" si="140"/>
        <v>C2</v>
      </c>
    </row>
    <row r="655" spans="1:13" ht="30" customHeight="1">
      <c r="A655" s="339" t="s">
        <v>426</v>
      </c>
      <c r="B655" s="323"/>
      <c r="C655" s="323"/>
      <c r="D655" s="323"/>
      <c r="E655" s="323">
        <v>20</v>
      </c>
      <c r="F655" s="323"/>
      <c r="G655" s="323"/>
      <c r="H655" s="323"/>
      <c r="I655" s="323"/>
      <c r="J655" s="323"/>
      <c r="K655" s="323">
        <v>21</v>
      </c>
      <c r="L655" s="323"/>
      <c r="M655" s="328"/>
    </row>
    <row r="656" spans="1:13" ht="30" customHeight="1">
      <c r="A656" s="339" t="s">
        <v>427</v>
      </c>
      <c r="B656" s="323"/>
      <c r="C656" s="323"/>
      <c r="D656" s="323"/>
      <c r="E656" s="352">
        <v>3</v>
      </c>
      <c r="F656" s="323"/>
      <c r="G656" s="323"/>
      <c r="H656" s="323"/>
      <c r="I656" s="323"/>
      <c r="J656" s="323"/>
      <c r="K656" s="323">
        <v>16.5</v>
      </c>
      <c r="L656" s="323"/>
      <c r="M656" s="328"/>
    </row>
    <row r="657" spans="1:13" ht="30" customHeight="1">
      <c r="A657" s="339" t="s">
        <v>669</v>
      </c>
      <c r="B657" s="323"/>
      <c r="C657" s="323"/>
      <c r="D657" s="323"/>
      <c r="E657" s="323">
        <v>19.5</v>
      </c>
      <c r="F657" s="323"/>
      <c r="G657" s="323"/>
      <c r="H657" s="323"/>
      <c r="I657" s="323"/>
      <c r="J657" s="323"/>
      <c r="K657" s="323">
        <v>9</v>
      </c>
      <c r="L657" s="323"/>
      <c r="M657" s="328"/>
    </row>
    <row r="658" spans="1:13" ht="30" customHeight="1">
      <c r="A658" s="339" t="s">
        <v>394</v>
      </c>
      <c r="B658" s="323"/>
      <c r="C658" s="323"/>
      <c r="D658" s="323"/>
      <c r="E658" s="352">
        <v>10</v>
      </c>
      <c r="F658" s="323"/>
      <c r="G658" s="323"/>
      <c r="H658" s="323"/>
      <c r="I658" s="323"/>
      <c r="J658" s="323"/>
      <c r="K658" s="352">
        <v>10</v>
      </c>
      <c r="L658" s="323"/>
      <c r="M658" s="328"/>
    </row>
    <row r="659" spans="1:13" ht="30" customHeight="1">
      <c r="A659" s="339" t="s">
        <v>669</v>
      </c>
      <c r="B659" s="323"/>
      <c r="C659" s="323"/>
      <c r="D659" s="323"/>
      <c r="E659" s="323"/>
      <c r="F659" s="323"/>
      <c r="G659" s="323"/>
      <c r="H659" s="323"/>
      <c r="I659" s="323"/>
      <c r="J659" s="323"/>
      <c r="K659" s="323"/>
      <c r="L659" s="323"/>
      <c r="M659" s="328"/>
    </row>
    <row r="660" spans="1:13" ht="58.5" customHeight="1">
      <c r="A660" s="339" t="s">
        <v>428</v>
      </c>
      <c r="B660" s="323"/>
      <c r="C660" s="330" t="s">
        <v>429</v>
      </c>
      <c r="D660" s="323">
        <f>(F650+F651+F652+F653+F654)</f>
        <v>175.25</v>
      </c>
      <c r="E660" s="323"/>
      <c r="F660" s="330" t="s">
        <v>430</v>
      </c>
      <c r="G660" s="323">
        <f>(D660/500)*100</f>
        <v>35.049999999999997</v>
      </c>
      <c r="H660" s="323"/>
      <c r="I660" s="323"/>
      <c r="J660" s="575" t="s">
        <v>431</v>
      </c>
      <c r="K660" s="575"/>
      <c r="L660" s="565" t="str">
        <f>IF(G660&gt;=91,"A1",IF(G660&gt;=81,"A2",IF(G660&gt;=71,"B1",IF(G660&gt;=61,"B2",IF(G660&gt;=51,"C1",IF(G660&gt;=41,"C2",IF(G660&gt;=33,"D","E")))))))</f>
        <v>D</v>
      </c>
      <c r="M660" s="566" t="str">
        <f t="shared" ref="M660:M662" si="142">IF(K660&gt;=91,"A1",IF(K660&gt;=81,"A2",IF(K660&gt;=71,"B1",IF(K660&gt;=61,"B2",IF(K660&gt;=51,"C1",IF(K660&gt;=41,"C2",IF(K660&gt;=33,"D","E")))))))</f>
        <v>E</v>
      </c>
    </row>
    <row r="661" spans="1:13" ht="54.75" customHeight="1">
      <c r="A661" s="362" t="s">
        <v>432</v>
      </c>
      <c r="B661" s="323"/>
      <c r="C661" s="330" t="s">
        <v>433</v>
      </c>
      <c r="D661" s="323">
        <f>(L650+L651+L652+L653+L654)</f>
        <v>209.5</v>
      </c>
      <c r="E661" s="323"/>
      <c r="F661" s="330" t="s">
        <v>434</v>
      </c>
      <c r="G661" s="323">
        <f>D661/500*100</f>
        <v>41.9</v>
      </c>
      <c r="H661" s="323"/>
      <c r="I661" s="323"/>
      <c r="J661" s="575" t="s">
        <v>435</v>
      </c>
      <c r="K661" s="575"/>
      <c r="L661" s="565" t="str">
        <f>IF(G661&gt;=91,"A1",IF(G661&gt;=81,"A2",IF(G661&gt;=71,"B1",IF(G661&gt;=61,"B2",IF(G661&gt;=51,"C1",IF(G661&gt;=41,"C2",IF(G661&gt;=33,"D","E")))))))</f>
        <v>C2</v>
      </c>
      <c r="M661" s="566" t="str">
        <f t="shared" si="142"/>
        <v>E</v>
      </c>
    </row>
    <row r="662" spans="1:13" ht="57.75" customHeight="1">
      <c r="A662" s="571" t="s">
        <v>437</v>
      </c>
      <c r="B662" s="565"/>
      <c r="C662" s="565"/>
      <c r="D662" s="576">
        <f>SUM(D660:D661)/1000*100</f>
        <v>38.475000000000001</v>
      </c>
      <c r="E662" s="576"/>
      <c r="F662" s="565" t="s">
        <v>655</v>
      </c>
      <c r="G662" s="565"/>
      <c r="H662" s="565"/>
      <c r="I662" s="565"/>
      <c r="J662" s="565"/>
      <c r="K662" s="565"/>
      <c r="L662" s="565" t="str">
        <f>IF(D662&gt;=91,"A1",IF(D662&gt;=81,"A2",IF(D662&gt;=71,"B1",IF(D662&gt;=61,"B2",IF(D662&gt;=51,"C1",IF(D662&gt;=41,"C2",IF(D662&gt;=33,"D","E")))))))</f>
        <v>D</v>
      </c>
      <c r="M662" s="566" t="str">
        <f t="shared" si="142"/>
        <v>E</v>
      </c>
    </row>
    <row r="663" spans="1:13" ht="30" customHeight="1">
      <c r="A663" s="580" t="s">
        <v>273</v>
      </c>
      <c r="B663" s="581"/>
      <c r="C663" s="581"/>
      <c r="D663" s="581"/>
      <c r="E663" s="581"/>
      <c r="F663" s="581"/>
      <c r="G663" s="581"/>
      <c r="H663" s="581"/>
      <c r="I663" s="581"/>
      <c r="J663" s="581"/>
      <c r="K663" s="581"/>
      <c r="L663" s="581"/>
      <c r="M663" s="582"/>
    </row>
    <row r="664" spans="1:13" ht="30" customHeight="1">
      <c r="A664" s="571" t="s">
        <v>274</v>
      </c>
      <c r="B664" s="565"/>
      <c r="C664" s="565"/>
      <c r="D664" s="565"/>
      <c r="E664" s="565"/>
      <c r="F664" s="565"/>
      <c r="G664" s="565"/>
      <c r="H664" s="565"/>
      <c r="I664" s="565"/>
      <c r="J664" s="565"/>
      <c r="K664" s="565"/>
      <c r="L664" s="565"/>
      <c r="M664" s="566"/>
    </row>
    <row r="665" spans="1:13" ht="30" customHeight="1">
      <c r="A665" s="571" t="s">
        <v>275</v>
      </c>
      <c r="B665" s="565"/>
      <c r="C665" s="565"/>
      <c r="D665" s="565"/>
      <c r="E665" s="565"/>
      <c r="F665" s="565" t="s">
        <v>276</v>
      </c>
      <c r="G665" s="565"/>
      <c r="H665" s="565"/>
      <c r="I665" s="565"/>
      <c r="J665" s="565"/>
      <c r="K665" s="565" t="s">
        <v>439</v>
      </c>
      <c r="L665" s="565"/>
      <c r="M665" s="566"/>
    </row>
    <row r="666" spans="1:13" ht="30" customHeight="1">
      <c r="A666" s="580" t="s">
        <v>277</v>
      </c>
      <c r="B666" s="581"/>
      <c r="C666" s="581"/>
      <c r="D666" s="581"/>
      <c r="E666" s="581"/>
      <c r="F666" s="565" t="s">
        <v>299</v>
      </c>
      <c r="G666" s="565"/>
      <c r="H666" s="565"/>
      <c r="I666" s="565"/>
      <c r="J666" s="565"/>
      <c r="K666" s="565" t="s">
        <v>294</v>
      </c>
      <c r="L666" s="565"/>
      <c r="M666" s="566"/>
    </row>
    <row r="667" spans="1:13" ht="30" customHeight="1">
      <c r="A667" s="571" t="s">
        <v>278</v>
      </c>
      <c r="B667" s="565"/>
      <c r="C667" s="565"/>
      <c r="D667" s="565"/>
      <c r="E667" s="565"/>
      <c r="F667" s="565"/>
      <c r="G667" s="565"/>
      <c r="H667" s="565"/>
      <c r="I667" s="565"/>
      <c r="J667" s="565"/>
      <c r="K667" s="565"/>
      <c r="L667" s="565"/>
      <c r="M667" s="566"/>
    </row>
    <row r="668" spans="1:13" ht="30" customHeight="1">
      <c r="A668" s="571" t="s">
        <v>275</v>
      </c>
      <c r="B668" s="565"/>
      <c r="C668" s="565"/>
      <c r="D668" s="565"/>
      <c r="E668" s="565"/>
      <c r="F668" s="565" t="s">
        <v>276</v>
      </c>
      <c r="G668" s="565"/>
      <c r="H668" s="565"/>
      <c r="I668" s="565"/>
      <c r="J668" s="565"/>
      <c r="K668" s="565" t="s">
        <v>439</v>
      </c>
      <c r="L668" s="565"/>
      <c r="M668" s="566"/>
    </row>
    <row r="669" spans="1:13" ht="30" customHeight="1">
      <c r="A669" s="559" t="s">
        <v>279</v>
      </c>
      <c r="B669" s="560"/>
      <c r="C669" s="560"/>
      <c r="D669" s="560"/>
      <c r="E669" s="560"/>
      <c r="F669" s="565" t="s">
        <v>294</v>
      </c>
      <c r="G669" s="565" t="s">
        <v>294</v>
      </c>
      <c r="H669" s="565" t="s">
        <v>294</v>
      </c>
      <c r="I669" s="565" t="s">
        <v>294</v>
      </c>
      <c r="J669" s="565" t="s">
        <v>294</v>
      </c>
      <c r="K669" s="565" t="s">
        <v>299</v>
      </c>
      <c r="L669" s="565"/>
      <c r="M669" s="566"/>
    </row>
    <row r="670" spans="1:13" ht="30" customHeight="1">
      <c r="A670" s="559" t="s">
        <v>280</v>
      </c>
      <c r="B670" s="560"/>
      <c r="C670" s="560"/>
      <c r="D670" s="560"/>
      <c r="E670" s="560"/>
      <c r="F670" s="565" t="s">
        <v>299</v>
      </c>
      <c r="G670" s="565" t="s">
        <v>299</v>
      </c>
      <c r="H670" s="565" t="s">
        <v>299</v>
      </c>
      <c r="I670" s="565" t="s">
        <v>299</v>
      </c>
      <c r="J670" s="565" t="s">
        <v>299</v>
      </c>
      <c r="K670" s="565" t="s">
        <v>294</v>
      </c>
      <c r="L670" s="565"/>
      <c r="M670" s="566"/>
    </row>
    <row r="671" spans="1:13" ht="30" customHeight="1">
      <c r="A671" s="556" t="s">
        <v>281</v>
      </c>
      <c r="B671" s="557"/>
      <c r="C671" s="557"/>
      <c r="D671" s="557"/>
      <c r="E671" s="579"/>
      <c r="F671" s="561" t="s">
        <v>299</v>
      </c>
      <c r="G671" s="562" t="s">
        <v>299</v>
      </c>
      <c r="H671" s="562" t="s">
        <v>299</v>
      </c>
      <c r="I671" s="562" t="s">
        <v>299</v>
      </c>
      <c r="J671" s="563" t="s">
        <v>299</v>
      </c>
      <c r="K671" s="561" t="s">
        <v>294</v>
      </c>
      <c r="L671" s="562"/>
      <c r="M671" s="564"/>
    </row>
    <row r="672" spans="1:13" ht="30" customHeight="1">
      <c r="A672" s="556" t="s">
        <v>282</v>
      </c>
      <c r="B672" s="557"/>
      <c r="C672" s="557"/>
      <c r="D672" s="557"/>
      <c r="E672" s="579"/>
      <c r="F672" s="561" t="s">
        <v>299</v>
      </c>
      <c r="G672" s="562" t="s">
        <v>299</v>
      </c>
      <c r="H672" s="562" t="s">
        <v>299</v>
      </c>
      <c r="I672" s="562" t="s">
        <v>299</v>
      </c>
      <c r="J672" s="563" t="s">
        <v>299</v>
      </c>
      <c r="K672" s="561" t="s">
        <v>299</v>
      </c>
      <c r="L672" s="562"/>
      <c r="M672" s="564"/>
    </row>
    <row r="673" spans="1:13" ht="30" customHeight="1">
      <c r="A673" s="571" t="s">
        <v>283</v>
      </c>
      <c r="B673" s="565"/>
      <c r="C673" s="565"/>
      <c r="D673" s="565"/>
      <c r="E673" s="565"/>
      <c r="F673" s="565"/>
      <c r="G673" s="565"/>
      <c r="H673" s="565"/>
      <c r="I673" s="565"/>
      <c r="J673" s="565"/>
      <c r="K673" s="565"/>
      <c r="L673" s="565"/>
      <c r="M673" s="566"/>
    </row>
    <row r="674" spans="1:13" ht="30" customHeight="1">
      <c r="A674" s="571" t="s">
        <v>275</v>
      </c>
      <c r="B674" s="565"/>
      <c r="C674" s="565"/>
      <c r="D674" s="565"/>
      <c r="E674" s="565"/>
      <c r="F674" s="565" t="s">
        <v>276</v>
      </c>
      <c r="G674" s="565"/>
      <c r="H674" s="565"/>
      <c r="I674" s="565"/>
      <c r="J674" s="565"/>
      <c r="K674" s="565" t="s">
        <v>439</v>
      </c>
      <c r="L674" s="565"/>
      <c r="M674" s="566"/>
    </row>
    <row r="675" spans="1:13" ht="30" customHeight="1">
      <c r="A675" s="580" t="s">
        <v>284</v>
      </c>
      <c r="B675" s="581"/>
      <c r="C675" s="581"/>
      <c r="D675" s="581"/>
      <c r="E675" s="581"/>
      <c r="F675" s="581"/>
      <c r="G675" s="565" t="s">
        <v>693</v>
      </c>
      <c r="H675" s="565"/>
      <c r="I675" s="565"/>
      <c r="J675" s="565"/>
      <c r="K675" s="565"/>
      <c r="L675" s="565"/>
      <c r="M675" s="566"/>
    </row>
    <row r="676" spans="1:13" ht="30" customHeight="1">
      <c r="A676" s="339" t="s">
        <v>440</v>
      </c>
      <c r="B676" s="565" t="s">
        <v>588</v>
      </c>
      <c r="C676" s="565"/>
      <c r="D676" s="565"/>
      <c r="E676" s="565"/>
      <c r="F676" s="565"/>
      <c r="G676" s="565"/>
      <c r="H676" s="565"/>
      <c r="I676" s="565"/>
      <c r="J676" s="565"/>
      <c r="K676" s="565"/>
      <c r="L676" s="565"/>
      <c r="M676" s="566"/>
    </row>
    <row r="677" spans="1:13" ht="30" customHeight="1">
      <c r="A677" s="339" t="s">
        <v>285</v>
      </c>
      <c r="B677" s="565" t="s">
        <v>649</v>
      </c>
      <c r="C677" s="565"/>
      <c r="D677" s="565"/>
      <c r="E677" s="565"/>
      <c r="F677" s="565"/>
      <c r="G677" s="565"/>
      <c r="H677" s="565"/>
      <c r="I677" s="565"/>
      <c r="J677" s="565"/>
      <c r="K677" s="565"/>
      <c r="L677" s="565"/>
      <c r="M677" s="566"/>
    </row>
    <row r="678" spans="1:13" ht="30" customHeight="1">
      <c r="A678" s="571" t="s">
        <v>441</v>
      </c>
      <c r="B678" s="565"/>
      <c r="C678" s="565"/>
      <c r="D678" s="565"/>
      <c r="E678" s="565"/>
      <c r="F678" s="565"/>
      <c r="G678" s="565"/>
      <c r="H678" s="565"/>
      <c r="I678" s="565"/>
      <c r="J678" s="565" t="s">
        <v>442</v>
      </c>
      <c r="K678" s="565"/>
      <c r="L678" s="565"/>
      <c r="M678" s="566"/>
    </row>
    <row r="679" spans="1:13" ht="30" customHeight="1">
      <c r="A679" s="571"/>
      <c r="B679" s="565"/>
      <c r="C679" s="565"/>
      <c r="D679" s="565"/>
      <c r="E679" s="565"/>
      <c r="F679" s="565"/>
      <c r="G679" s="565"/>
      <c r="H679" s="565"/>
      <c r="I679" s="565"/>
      <c r="J679" s="565"/>
      <c r="K679" s="565"/>
      <c r="L679" s="565"/>
      <c r="M679" s="566"/>
    </row>
    <row r="680" spans="1:13" ht="30" customHeight="1">
      <c r="A680" s="571"/>
      <c r="B680" s="565"/>
      <c r="C680" s="565"/>
      <c r="D680" s="565"/>
      <c r="E680" s="565"/>
      <c r="F680" s="565"/>
      <c r="G680" s="565"/>
      <c r="H680" s="565"/>
      <c r="I680" s="565"/>
      <c r="J680" s="565"/>
      <c r="K680" s="565"/>
      <c r="L680" s="565"/>
      <c r="M680" s="566"/>
    </row>
    <row r="681" spans="1:13" ht="30" customHeight="1">
      <c r="A681" s="571"/>
      <c r="B681" s="565"/>
      <c r="C681" s="565"/>
      <c r="D681" s="565"/>
      <c r="E681" s="565"/>
      <c r="F681" s="565"/>
      <c r="G681" s="565"/>
      <c r="H681" s="565"/>
      <c r="I681" s="565"/>
      <c r="J681" s="565"/>
      <c r="K681" s="565"/>
      <c r="L681" s="565"/>
      <c r="M681" s="566"/>
    </row>
    <row r="682" spans="1:13" ht="30" customHeight="1">
      <c r="A682" s="571" t="s">
        <v>286</v>
      </c>
      <c r="B682" s="565"/>
      <c r="C682" s="565"/>
      <c r="D682" s="565"/>
      <c r="E682" s="565"/>
      <c r="F682" s="565"/>
      <c r="G682" s="565"/>
      <c r="H682" s="561" t="s">
        <v>287</v>
      </c>
      <c r="I682" s="562"/>
      <c r="J682" s="562"/>
      <c r="K682" s="562"/>
      <c r="L682" s="562"/>
      <c r="M682" s="564"/>
    </row>
    <row r="683" spans="1:13" ht="30" customHeight="1">
      <c r="A683" s="339" t="s">
        <v>288</v>
      </c>
      <c r="B683" s="565" t="s">
        <v>20</v>
      </c>
      <c r="C683" s="565"/>
      <c r="D683" s="332" t="s">
        <v>288</v>
      </c>
      <c r="E683" s="323"/>
      <c r="F683" s="565" t="s">
        <v>20</v>
      </c>
      <c r="G683" s="565"/>
      <c r="H683" s="333"/>
      <c r="I683" s="333"/>
      <c r="J683" s="334" t="s">
        <v>289</v>
      </c>
      <c r="K683" s="333"/>
      <c r="L683" s="333" t="s">
        <v>20</v>
      </c>
      <c r="M683" s="335"/>
    </row>
    <row r="684" spans="1:13" ht="30" customHeight="1">
      <c r="A684" s="339" t="s">
        <v>290</v>
      </c>
      <c r="B684" s="565" t="s">
        <v>291</v>
      </c>
      <c r="C684" s="565"/>
      <c r="D684" s="565" t="s">
        <v>292</v>
      </c>
      <c r="E684" s="565"/>
      <c r="F684" s="565" t="s">
        <v>293</v>
      </c>
      <c r="G684" s="565"/>
      <c r="H684" s="333"/>
      <c r="I684" s="333"/>
      <c r="J684" s="561">
        <v>3</v>
      </c>
      <c r="K684" s="563"/>
      <c r="L684" s="323" t="s">
        <v>294</v>
      </c>
      <c r="M684" s="335"/>
    </row>
    <row r="685" spans="1:13" ht="30" customHeight="1">
      <c r="A685" s="339" t="s">
        <v>295</v>
      </c>
      <c r="B685" s="565" t="s">
        <v>296</v>
      </c>
      <c r="C685" s="565"/>
      <c r="D685" s="565" t="s">
        <v>297</v>
      </c>
      <c r="E685" s="565"/>
      <c r="F685" s="565" t="s">
        <v>298</v>
      </c>
      <c r="G685" s="565"/>
      <c r="H685" s="333"/>
      <c r="I685" s="333"/>
      <c r="J685" s="561">
        <v>2</v>
      </c>
      <c r="K685" s="563"/>
      <c r="L685" s="323" t="s">
        <v>299</v>
      </c>
      <c r="M685" s="335"/>
    </row>
    <row r="686" spans="1:13" ht="30" customHeight="1">
      <c r="A686" s="339" t="s">
        <v>300</v>
      </c>
      <c r="B686" s="565" t="s">
        <v>301</v>
      </c>
      <c r="C686" s="565"/>
      <c r="D686" s="565" t="s">
        <v>302</v>
      </c>
      <c r="E686" s="565"/>
      <c r="F686" s="565" t="s">
        <v>303</v>
      </c>
      <c r="G686" s="565"/>
      <c r="H686" s="333"/>
      <c r="I686" s="333"/>
      <c r="J686" s="561">
        <v>1</v>
      </c>
      <c r="K686" s="563"/>
      <c r="L686" s="323" t="s">
        <v>304</v>
      </c>
      <c r="M686" s="335"/>
    </row>
    <row r="687" spans="1:13" ht="30" customHeight="1" thickBot="1">
      <c r="A687" s="363" t="s">
        <v>305</v>
      </c>
      <c r="B687" s="583" t="s">
        <v>306</v>
      </c>
      <c r="C687" s="583"/>
      <c r="D687" s="584" t="s">
        <v>307</v>
      </c>
      <c r="E687" s="584"/>
      <c r="F687" s="584" t="s">
        <v>308</v>
      </c>
      <c r="G687" s="584"/>
      <c r="H687" s="336"/>
      <c r="I687" s="336"/>
      <c r="J687" s="336"/>
      <c r="K687" s="336"/>
      <c r="L687" s="336"/>
      <c r="M687" s="337"/>
    </row>
    <row r="689" spans="1:13" ht="30" customHeight="1" thickBot="1"/>
    <row r="690" spans="1:13" ht="30" customHeight="1">
      <c r="A690" s="360"/>
      <c r="B690" s="567" t="s">
        <v>395</v>
      </c>
      <c r="C690" s="567"/>
      <c r="D690" s="567"/>
      <c r="E690" s="567"/>
      <c r="F690" s="567"/>
      <c r="G690" s="567"/>
      <c r="H690" s="567"/>
      <c r="I690" s="568"/>
      <c r="J690" s="569" t="s">
        <v>396</v>
      </c>
      <c r="K690" s="567"/>
      <c r="L690" s="567"/>
      <c r="M690" s="570"/>
    </row>
    <row r="691" spans="1:13" ht="30" customHeight="1">
      <c r="A691" s="571" t="s">
        <v>397</v>
      </c>
      <c r="B691" s="565"/>
      <c r="C691" s="565"/>
      <c r="D691" s="565"/>
      <c r="E691" s="565"/>
      <c r="F691" s="565"/>
      <c r="G691" s="565"/>
      <c r="H691" s="565"/>
      <c r="I691" s="565"/>
      <c r="J691" s="565"/>
      <c r="K691" s="565"/>
      <c r="L691" s="565"/>
      <c r="M691" s="566"/>
    </row>
    <row r="692" spans="1:13" ht="30" customHeight="1">
      <c r="A692" s="361"/>
      <c r="B692" s="572" t="s">
        <v>398</v>
      </c>
      <c r="C692" s="572"/>
      <c r="D692" s="572"/>
      <c r="E692" s="573"/>
      <c r="F692" s="314" t="s">
        <v>399</v>
      </c>
      <c r="G692" s="314"/>
      <c r="H692" s="561" t="s">
        <v>400</v>
      </c>
      <c r="I692" s="562"/>
      <c r="J692" s="563"/>
      <c r="K692" s="315" t="s">
        <v>401</v>
      </c>
      <c r="L692" s="316"/>
      <c r="M692" s="317"/>
    </row>
    <row r="693" spans="1:13" ht="30" customHeight="1">
      <c r="A693" s="574" t="s">
        <v>402</v>
      </c>
      <c r="B693" s="562"/>
      <c r="C693" s="562"/>
      <c r="D693" s="562"/>
      <c r="E693" s="562"/>
      <c r="F693" s="562"/>
      <c r="G693" s="562"/>
      <c r="H693" s="562"/>
      <c r="I693" s="562"/>
      <c r="J693" s="562"/>
      <c r="K693" s="562"/>
      <c r="L693" s="562"/>
      <c r="M693" s="564"/>
    </row>
    <row r="694" spans="1:13" ht="30" customHeight="1">
      <c r="A694" s="556" t="s">
        <v>524</v>
      </c>
      <c r="B694" s="557"/>
      <c r="C694" s="557"/>
      <c r="D694" s="557"/>
      <c r="E694" s="557"/>
      <c r="F694" s="557"/>
      <c r="G694" s="557"/>
      <c r="H694" s="557"/>
      <c r="I694" s="557"/>
      <c r="J694" s="557"/>
      <c r="K694" s="557"/>
      <c r="L694" s="557"/>
      <c r="M694" s="558"/>
    </row>
    <row r="695" spans="1:13" ht="30" customHeight="1">
      <c r="A695" s="559" t="s">
        <v>404</v>
      </c>
      <c r="B695" s="560"/>
      <c r="C695" s="561" t="s">
        <v>83</v>
      </c>
      <c r="D695" s="562"/>
      <c r="E695" s="562"/>
      <c r="F695" s="562"/>
      <c r="G695" s="563"/>
      <c r="H695" s="316" t="s">
        <v>406</v>
      </c>
      <c r="I695" s="318"/>
      <c r="J695" s="561">
        <f>J642+1</f>
        <v>15</v>
      </c>
      <c r="K695" s="562"/>
      <c r="L695" s="562"/>
      <c r="M695" s="564"/>
    </row>
    <row r="696" spans="1:13" ht="30" customHeight="1">
      <c r="A696" s="559" t="s">
        <v>407</v>
      </c>
      <c r="B696" s="560"/>
      <c r="C696" s="561" t="s">
        <v>68</v>
      </c>
      <c r="D696" s="562"/>
      <c r="E696" s="562"/>
      <c r="F696" s="562"/>
      <c r="G696" s="563"/>
      <c r="H696" s="316" t="s">
        <v>409</v>
      </c>
      <c r="I696" s="318"/>
      <c r="J696" s="565" t="s">
        <v>584</v>
      </c>
      <c r="K696" s="565"/>
      <c r="L696" s="565"/>
      <c r="M696" s="566"/>
    </row>
    <row r="697" spans="1:13" ht="30" customHeight="1">
      <c r="A697" s="559" t="s">
        <v>410</v>
      </c>
      <c r="B697" s="560"/>
      <c r="C697" s="578">
        <v>40621</v>
      </c>
      <c r="D697" s="562"/>
      <c r="E697" s="562"/>
      <c r="F697" s="562"/>
      <c r="G697" s="563"/>
      <c r="H697" s="316" t="s">
        <v>411</v>
      </c>
      <c r="I697" s="318"/>
      <c r="J697" s="565">
        <v>9622370876</v>
      </c>
      <c r="K697" s="565"/>
      <c r="L697" s="565"/>
      <c r="M697" s="566"/>
    </row>
    <row r="698" spans="1:13" ht="30" customHeight="1">
      <c r="A698" s="559" t="s">
        <v>412</v>
      </c>
      <c r="B698" s="560"/>
      <c r="C698" s="561" t="s">
        <v>585</v>
      </c>
      <c r="D698" s="562"/>
      <c r="E698" s="562"/>
      <c r="F698" s="562"/>
      <c r="G698" s="563"/>
      <c r="H698" s="559" t="s">
        <v>18</v>
      </c>
      <c r="I698" s="560"/>
      <c r="J698" s="565" t="s">
        <v>586</v>
      </c>
      <c r="K698" s="565"/>
      <c r="L698" s="565"/>
      <c r="M698" s="566"/>
    </row>
    <row r="699" spans="1:13" ht="30" customHeight="1">
      <c r="A699" s="559" t="s">
        <v>528</v>
      </c>
      <c r="B699" s="560"/>
      <c r="C699" s="561" t="s">
        <v>587</v>
      </c>
      <c r="D699" s="562"/>
      <c r="E699" s="562"/>
      <c r="F699" s="562"/>
      <c r="G699" s="562"/>
      <c r="H699" s="562"/>
      <c r="I699" s="562"/>
      <c r="J699" s="562"/>
      <c r="K699" s="562"/>
      <c r="L699" s="562"/>
      <c r="M699" s="564"/>
    </row>
    <row r="700" spans="1:13" ht="30" customHeight="1">
      <c r="A700" s="571" t="s">
        <v>415</v>
      </c>
      <c r="B700" s="565"/>
      <c r="C700" s="565"/>
      <c r="D700" s="565"/>
      <c r="E700" s="565"/>
      <c r="F700" s="565"/>
      <c r="G700" s="565"/>
      <c r="H700" s="565"/>
      <c r="I700" s="565"/>
      <c r="J700" s="565"/>
      <c r="K700" s="565"/>
      <c r="L700" s="565"/>
      <c r="M700" s="566"/>
    </row>
    <row r="701" spans="1:13" ht="30" customHeight="1">
      <c r="A701" s="577" t="s">
        <v>416</v>
      </c>
      <c r="B701" s="565" t="s">
        <v>417</v>
      </c>
      <c r="C701" s="565"/>
      <c r="D701" s="565"/>
      <c r="E701" s="565"/>
      <c r="F701" s="565"/>
      <c r="G701" s="565"/>
      <c r="H701" s="565" t="s">
        <v>418</v>
      </c>
      <c r="I701" s="565"/>
      <c r="J701" s="565"/>
      <c r="K701" s="565"/>
      <c r="L701" s="565"/>
      <c r="M701" s="566"/>
    </row>
    <row r="702" spans="1:13" ht="54" customHeight="1">
      <c r="A702" s="577"/>
      <c r="B702" s="319" t="s">
        <v>419</v>
      </c>
      <c r="C702" s="319" t="s">
        <v>420</v>
      </c>
      <c r="D702" s="319" t="s">
        <v>421</v>
      </c>
      <c r="E702" s="319" t="s">
        <v>422</v>
      </c>
      <c r="F702" s="319">
        <v>100</v>
      </c>
      <c r="G702" s="320" t="s">
        <v>33</v>
      </c>
      <c r="H702" s="319" t="s">
        <v>423</v>
      </c>
      <c r="I702" s="319" t="s">
        <v>420</v>
      </c>
      <c r="J702" s="319" t="s">
        <v>421</v>
      </c>
      <c r="K702" s="319" t="s">
        <v>530</v>
      </c>
      <c r="L702" s="319">
        <v>100</v>
      </c>
      <c r="M702" s="321" t="s">
        <v>33</v>
      </c>
    </row>
    <row r="703" spans="1:13" ht="30" customHeight="1">
      <c r="A703" s="339" t="s">
        <v>11</v>
      </c>
      <c r="B703" s="340">
        <v>2.75</v>
      </c>
      <c r="C703" s="323">
        <v>3</v>
      </c>
      <c r="D703" s="323">
        <v>3</v>
      </c>
      <c r="E703" s="340">
        <v>23.5</v>
      </c>
      <c r="F703" s="324">
        <f t="shared" ref="F703:F704" si="143">SUM(B703:E703)</f>
        <v>32.25</v>
      </c>
      <c r="G703" s="340" t="str">
        <f t="shared" ref="G703:G704" si="144">IF(F703&gt;=91,"A1",IF(F703&gt;=81,"A2",IF(F703&gt;=71,"B1",IF(F703&gt;=61,"B2",IF(F703&gt;=51,"C1",IF(F703&gt;=41,"C2",IF(F703&gt;=33,"D","E")))))))</f>
        <v>E</v>
      </c>
      <c r="H703" s="320">
        <v>3.5</v>
      </c>
      <c r="I703" s="325">
        <v>3</v>
      </c>
      <c r="J703" s="325">
        <v>3</v>
      </c>
      <c r="K703" s="343">
        <v>32</v>
      </c>
      <c r="L703" s="326">
        <f t="shared" ref="L703" si="145">SUM(H703:K703)</f>
        <v>41.5</v>
      </c>
      <c r="M703" s="323" t="str">
        <f t="shared" ref="M703:M704" si="146">IF(L703&gt;=91,"A1",IF(L703&gt;=81,"A2",IF(L703&gt;=71,"B1",IF(L703&gt;=61,"B2",IF(L703&gt;=51,"C1",IF(L703&gt;=41,"C2",IF(L703&gt;=33,"D","E")))))))</f>
        <v>C2</v>
      </c>
    </row>
    <row r="704" spans="1:13" ht="30" customHeight="1">
      <c r="A704" s="339" t="s">
        <v>12</v>
      </c>
      <c r="B704" s="340">
        <v>4.5</v>
      </c>
      <c r="C704" s="340">
        <v>3.5</v>
      </c>
      <c r="D704" s="323">
        <v>3.5</v>
      </c>
      <c r="E704" s="323">
        <v>31</v>
      </c>
      <c r="F704" s="323">
        <f t="shared" si="143"/>
        <v>42.5</v>
      </c>
      <c r="G704" s="323" t="str">
        <f t="shared" si="144"/>
        <v>C2</v>
      </c>
      <c r="H704" s="323">
        <v>3.75</v>
      </c>
      <c r="I704" s="323">
        <v>4</v>
      </c>
      <c r="J704" s="323">
        <v>2.5</v>
      </c>
      <c r="K704" s="325">
        <v>27.5</v>
      </c>
      <c r="L704" s="326">
        <f t="shared" ref="L704" si="147">SUM(H704:K704)</f>
        <v>37.75</v>
      </c>
      <c r="M704" s="323" t="str">
        <f t="shared" si="146"/>
        <v>D</v>
      </c>
    </row>
    <row r="705" spans="1:13" ht="30" customHeight="1">
      <c r="A705" s="339" t="s">
        <v>425</v>
      </c>
      <c r="B705" s="323">
        <v>3.5</v>
      </c>
      <c r="C705" s="323">
        <v>3</v>
      </c>
      <c r="D705" s="323">
        <v>3.5</v>
      </c>
      <c r="E705" s="323">
        <v>28.5</v>
      </c>
      <c r="F705" s="323">
        <f t="shared" ref="F705" si="148">SUM(B705:E705)</f>
        <v>38.5</v>
      </c>
      <c r="G705" s="323" t="str">
        <f t="shared" ref="G705" si="149">IF(F705&gt;=91,"A1",IF(F705&gt;=81,"A2",IF(F705&gt;=71,"B1",IF(F705&gt;=61,"B2",IF(F705&gt;=51,"C1",IF(F705&gt;=41,"C2",IF(F705&gt;=33,"D","E")))))))</f>
        <v>D</v>
      </c>
      <c r="H705" s="323">
        <v>3.5</v>
      </c>
      <c r="I705" s="323">
        <v>3</v>
      </c>
      <c r="J705" s="323">
        <v>3</v>
      </c>
      <c r="K705" s="325">
        <v>30.5</v>
      </c>
      <c r="L705" s="327">
        <f t="shared" ref="L705" si="150">SUM(H705:K705)</f>
        <v>40</v>
      </c>
      <c r="M705" s="323" t="str">
        <f t="shared" ref="M705" si="151">IF(L705&gt;=91,"A1",IF(L705&gt;=81,"A2",IF(L705&gt;=71,"B1",IF(L705&gt;=61,"B2",IF(L705&gt;=51,"C1",IF(L705&gt;=41,"C2",IF(L705&gt;=33,"D","E")))))))</f>
        <v>D</v>
      </c>
    </row>
    <row r="706" spans="1:13" ht="30" customHeight="1">
      <c r="A706" s="339" t="s">
        <v>23</v>
      </c>
      <c r="B706" s="323">
        <v>3.5</v>
      </c>
      <c r="C706" s="323">
        <v>2</v>
      </c>
      <c r="D706" s="323">
        <v>2</v>
      </c>
      <c r="E706" s="323">
        <v>13</v>
      </c>
      <c r="F706" s="323">
        <f t="shared" ref="F706" si="152">SUM(B706:E706)</f>
        <v>20.5</v>
      </c>
      <c r="G706" s="323" t="str">
        <f t="shared" ref="G706" si="153">IF(F706&gt;=91,"A1",IF(F706&gt;=81,"A2",IF(F706&gt;=71,"B1",IF(F706&gt;=61,"B2",IF(F706&gt;=51,"C1",IF(F706&gt;=41,"C2",IF(F706&gt;=33,"D","E")))))))</f>
        <v>E</v>
      </c>
      <c r="H706" s="320">
        <v>2.5</v>
      </c>
      <c r="I706" s="323">
        <v>3</v>
      </c>
      <c r="J706" s="323">
        <v>3</v>
      </c>
      <c r="K706" s="325">
        <v>21</v>
      </c>
      <c r="L706" s="343">
        <f t="shared" ref="L706" si="154">SUM(H706:K706)</f>
        <v>29.5</v>
      </c>
      <c r="M706" s="326" t="str">
        <f t="shared" ref="M706" si="155">IF(L706&gt;=91,"A1",IF(L706&gt;=81,"A2",IF(L706&gt;=71,"B1",IF(L706&gt;=61,"B2",IF(L706&gt;=51,"C1",IF(L706&gt;=41,"C2",IF(L706&gt;=33,"D","E")))))))</f>
        <v>E</v>
      </c>
    </row>
    <row r="707" spans="1:13" ht="30" customHeight="1">
      <c r="A707" s="339" t="s">
        <v>25</v>
      </c>
      <c r="B707" s="323">
        <v>4.25</v>
      </c>
      <c r="C707" s="323">
        <v>3</v>
      </c>
      <c r="D707" s="323">
        <v>3</v>
      </c>
      <c r="E707" s="323">
        <v>22.5</v>
      </c>
      <c r="F707" s="323">
        <f t="shared" ref="F707" si="156">SUM(B707:E707)</f>
        <v>32.75</v>
      </c>
      <c r="G707" s="323" t="str">
        <f t="shared" ref="G707" si="157">IF(F707&gt;=91,"A1",IF(F707&gt;=81,"A2",IF(F707&gt;=71,"B1",IF(F707&gt;=61,"B2",IF(F707&gt;=51,"C1",IF(F707&gt;=41,"C2",IF(F707&gt;=33,"D","E")))))))</f>
        <v>E</v>
      </c>
      <c r="H707" s="323">
        <v>3</v>
      </c>
      <c r="I707" s="323">
        <v>3</v>
      </c>
      <c r="J707" s="323">
        <v>3</v>
      </c>
      <c r="K707" s="325">
        <v>18.5</v>
      </c>
      <c r="L707" s="343">
        <f t="shared" ref="L707" si="158">SUM(H707:K707)</f>
        <v>27.5</v>
      </c>
      <c r="M707" s="323" t="str">
        <f t="shared" ref="M707" si="159">IF(L707&gt;=91,"A1",IF(L707&gt;=81,"A2",IF(L707&gt;=71,"B1",IF(L707&gt;=61,"B2",IF(L707&gt;=51,"C1",IF(L707&gt;=41,"C2",IF(L707&gt;=33,"D","E")))))))</f>
        <v>E</v>
      </c>
    </row>
    <row r="708" spans="1:13" ht="30" customHeight="1">
      <c r="A708" s="339" t="s">
        <v>426</v>
      </c>
      <c r="B708" s="323"/>
      <c r="C708" s="323"/>
      <c r="D708" s="323"/>
      <c r="E708" s="323">
        <v>20.5</v>
      </c>
      <c r="F708" s="323"/>
      <c r="G708" s="323"/>
      <c r="H708" s="323"/>
      <c r="I708" s="323"/>
      <c r="J708" s="323"/>
      <c r="K708" s="323">
        <v>18</v>
      </c>
      <c r="L708" s="323"/>
      <c r="M708" s="328"/>
    </row>
    <row r="709" spans="1:13" ht="30" customHeight="1">
      <c r="A709" s="339" t="s">
        <v>427</v>
      </c>
      <c r="B709" s="323"/>
      <c r="C709" s="323"/>
      <c r="D709" s="323"/>
      <c r="E709" s="352">
        <v>11</v>
      </c>
      <c r="F709" s="323"/>
      <c r="G709" s="323"/>
      <c r="H709" s="323"/>
      <c r="I709" s="323"/>
      <c r="J709" s="323"/>
      <c r="K709" s="323">
        <v>16</v>
      </c>
      <c r="L709" s="323"/>
      <c r="M709" s="328"/>
    </row>
    <row r="710" spans="1:13" ht="30" customHeight="1">
      <c r="A710" s="339" t="s">
        <v>669</v>
      </c>
      <c r="B710" s="323"/>
      <c r="C710" s="323"/>
      <c r="D710" s="323"/>
      <c r="E710" s="323">
        <v>9</v>
      </c>
      <c r="F710" s="323"/>
      <c r="G710" s="323"/>
      <c r="H710" s="323"/>
      <c r="I710" s="323"/>
      <c r="J710" s="323"/>
      <c r="K710" s="323">
        <v>7</v>
      </c>
      <c r="L710" s="323"/>
      <c r="M710" s="328"/>
    </row>
    <row r="711" spans="1:13" ht="30" customHeight="1">
      <c r="A711" s="339" t="s">
        <v>394</v>
      </c>
      <c r="B711" s="323"/>
      <c r="C711" s="323"/>
      <c r="D711" s="323"/>
      <c r="E711" s="352">
        <v>14.5</v>
      </c>
      <c r="F711" s="323"/>
      <c r="G711" s="323"/>
      <c r="H711" s="323"/>
      <c r="I711" s="323"/>
      <c r="J711" s="323"/>
      <c r="K711" s="323">
        <v>13</v>
      </c>
      <c r="L711" s="323"/>
      <c r="M711" s="328"/>
    </row>
    <row r="712" spans="1:13" ht="30" customHeight="1">
      <c r="A712" s="339" t="s">
        <v>669</v>
      </c>
      <c r="B712" s="323"/>
      <c r="C712" s="323"/>
      <c r="D712" s="323"/>
      <c r="E712" s="323"/>
      <c r="F712" s="323"/>
      <c r="G712" s="323"/>
      <c r="H712" s="323"/>
      <c r="I712" s="323"/>
      <c r="J712" s="323"/>
      <c r="K712" s="323"/>
      <c r="L712" s="323"/>
      <c r="M712" s="328"/>
    </row>
    <row r="713" spans="1:13" ht="56.25" customHeight="1">
      <c r="A713" s="339" t="s">
        <v>428</v>
      </c>
      <c r="B713" s="323"/>
      <c r="C713" s="330" t="s">
        <v>429</v>
      </c>
      <c r="D713" s="323">
        <f>(F703+F704+F705+F706+F707)</f>
        <v>166.5</v>
      </c>
      <c r="E713" s="323"/>
      <c r="F713" s="330" t="s">
        <v>430</v>
      </c>
      <c r="G713" s="323">
        <f>(D713/500)*100</f>
        <v>33.300000000000004</v>
      </c>
      <c r="H713" s="323"/>
      <c r="I713" s="323"/>
      <c r="J713" s="575" t="s">
        <v>431</v>
      </c>
      <c r="K713" s="575"/>
      <c r="L713" s="565" t="str">
        <f>IF(G713&gt;=91,"A1",IF(G713&gt;=81,"A2",IF(G713&gt;=71,"B1",IF(G713&gt;=61,"B2",IF(G713&gt;=51,"C1",IF(G713&gt;=41,"C2",IF(G713&gt;=33,"D","E")))))))</f>
        <v>D</v>
      </c>
      <c r="M713" s="566" t="str">
        <f t="shared" ref="M713:M715" si="160">IF(K713&gt;=91,"A1",IF(K713&gt;=81,"A2",IF(K713&gt;=71,"B1",IF(K713&gt;=61,"B2",IF(K713&gt;=51,"C1",IF(K713&gt;=41,"C2",IF(K713&gt;=33,"D","E")))))))</f>
        <v>E</v>
      </c>
    </row>
    <row r="714" spans="1:13" ht="52.5" customHeight="1">
      <c r="A714" s="362" t="s">
        <v>432</v>
      </c>
      <c r="B714" s="316"/>
      <c r="C714" s="346" t="s">
        <v>433</v>
      </c>
      <c r="D714" s="323">
        <f>(L703+L704+L705+L706+L707)</f>
        <v>176.25</v>
      </c>
      <c r="E714" s="323"/>
      <c r="F714" s="346" t="s">
        <v>434</v>
      </c>
      <c r="G714" s="323">
        <f>D714/500*100</f>
        <v>35.25</v>
      </c>
      <c r="H714" s="323"/>
      <c r="I714" s="332"/>
      <c r="J714" s="586" t="s">
        <v>435</v>
      </c>
      <c r="K714" s="586"/>
      <c r="L714" s="565" t="str">
        <f>IF(G714&gt;=91,"A1",IF(G714&gt;=81,"A2",IF(G714&gt;=71,"B1",IF(G714&gt;=61,"B2",IF(G714&gt;=51,"C1",IF(G714&gt;=41,"C2",IF(G714&gt;=33,"D","E")))))))</f>
        <v>D</v>
      </c>
      <c r="M714" s="566" t="str">
        <f t="shared" si="160"/>
        <v>E</v>
      </c>
    </row>
    <row r="715" spans="1:13" ht="47.25" customHeight="1">
      <c r="A715" s="571" t="s">
        <v>437</v>
      </c>
      <c r="B715" s="565"/>
      <c r="C715" s="565"/>
      <c r="D715" s="576">
        <f>SUM(D713:D714)/1000*100</f>
        <v>34.274999999999999</v>
      </c>
      <c r="E715" s="576"/>
      <c r="F715" s="565" t="s">
        <v>656</v>
      </c>
      <c r="G715" s="565"/>
      <c r="H715" s="565"/>
      <c r="I715" s="565"/>
      <c r="J715" s="565"/>
      <c r="K715" s="565"/>
      <c r="L715" s="565" t="str">
        <f>IF(D715&gt;=91,"A1",IF(D715&gt;=81,"A2",IF(D715&gt;=71,"B1",IF(D715&gt;=61,"B2",IF(D715&gt;=51,"C1",IF(D715&gt;=41,"C2",IF(D715&gt;=33,"D","E")))))))</f>
        <v>D</v>
      </c>
      <c r="M715" s="566" t="str">
        <f t="shared" si="160"/>
        <v>E</v>
      </c>
    </row>
    <row r="716" spans="1:13" ht="30" customHeight="1">
      <c r="A716" s="580" t="s">
        <v>273</v>
      </c>
      <c r="B716" s="581"/>
      <c r="C716" s="581"/>
      <c r="D716" s="581"/>
      <c r="E716" s="581"/>
      <c r="F716" s="581"/>
      <c r="G716" s="581"/>
      <c r="H716" s="581"/>
      <c r="I716" s="581"/>
      <c r="J716" s="581"/>
      <c r="K716" s="581"/>
      <c r="L716" s="581"/>
      <c r="M716" s="582"/>
    </row>
    <row r="717" spans="1:13" ht="30" customHeight="1">
      <c r="A717" s="571" t="s">
        <v>274</v>
      </c>
      <c r="B717" s="565"/>
      <c r="C717" s="565"/>
      <c r="D717" s="565"/>
      <c r="E717" s="565"/>
      <c r="F717" s="565"/>
      <c r="G717" s="565"/>
      <c r="H717" s="565"/>
      <c r="I717" s="565"/>
      <c r="J717" s="565"/>
      <c r="K717" s="565"/>
      <c r="L717" s="565"/>
      <c r="M717" s="566"/>
    </row>
    <row r="718" spans="1:13" ht="30" customHeight="1">
      <c r="A718" s="571" t="s">
        <v>275</v>
      </c>
      <c r="B718" s="565"/>
      <c r="C718" s="565"/>
      <c r="D718" s="565"/>
      <c r="E718" s="565"/>
      <c r="F718" s="565" t="s">
        <v>276</v>
      </c>
      <c r="G718" s="565"/>
      <c r="H718" s="565"/>
      <c r="I718" s="565"/>
      <c r="J718" s="565"/>
      <c r="K718" s="565" t="s">
        <v>439</v>
      </c>
      <c r="L718" s="565"/>
      <c r="M718" s="566"/>
    </row>
    <row r="719" spans="1:13" ht="30" customHeight="1">
      <c r="A719" s="580" t="s">
        <v>277</v>
      </c>
      <c r="B719" s="581"/>
      <c r="C719" s="581"/>
      <c r="D719" s="581"/>
      <c r="E719" s="581"/>
      <c r="F719" s="565" t="s">
        <v>299</v>
      </c>
      <c r="G719" s="565"/>
      <c r="H719" s="565"/>
      <c r="I719" s="565"/>
      <c r="J719" s="565"/>
      <c r="K719" s="565" t="s">
        <v>299</v>
      </c>
      <c r="L719" s="565"/>
      <c r="M719" s="566"/>
    </row>
    <row r="720" spans="1:13" ht="30" customHeight="1">
      <c r="A720" s="571" t="s">
        <v>278</v>
      </c>
      <c r="B720" s="565"/>
      <c r="C720" s="565"/>
      <c r="D720" s="565"/>
      <c r="E720" s="565"/>
      <c r="F720" s="565"/>
      <c r="G720" s="565"/>
      <c r="H720" s="565"/>
      <c r="I720" s="565"/>
      <c r="J720" s="565"/>
      <c r="K720" s="565"/>
      <c r="L720" s="565"/>
      <c r="M720" s="566"/>
    </row>
    <row r="721" spans="1:13" ht="30" customHeight="1">
      <c r="A721" s="571" t="s">
        <v>275</v>
      </c>
      <c r="B721" s="565"/>
      <c r="C721" s="565"/>
      <c r="D721" s="565"/>
      <c r="E721" s="565"/>
      <c r="F721" s="565" t="s">
        <v>276</v>
      </c>
      <c r="G721" s="565"/>
      <c r="H721" s="565"/>
      <c r="I721" s="565"/>
      <c r="J721" s="565"/>
      <c r="K721" s="565" t="s">
        <v>439</v>
      </c>
      <c r="L721" s="565"/>
      <c r="M721" s="566"/>
    </row>
    <row r="722" spans="1:13" ht="30" customHeight="1">
      <c r="A722" s="559" t="s">
        <v>279</v>
      </c>
      <c r="B722" s="560"/>
      <c r="C722" s="560"/>
      <c r="D722" s="560"/>
      <c r="E722" s="560"/>
      <c r="F722" s="565" t="s">
        <v>294</v>
      </c>
      <c r="G722" s="565" t="s">
        <v>294</v>
      </c>
      <c r="H722" s="565" t="s">
        <v>294</v>
      </c>
      <c r="I722" s="565" t="s">
        <v>294</v>
      </c>
      <c r="J722" s="565" t="s">
        <v>294</v>
      </c>
      <c r="K722" s="565" t="s">
        <v>294</v>
      </c>
      <c r="L722" s="565"/>
      <c r="M722" s="566"/>
    </row>
    <row r="723" spans="1:13" ht="30" customHeight="1">
      <c r="A723" s="559" t="s">
        <v>280</v>
      </c>
      <c r="B723" s="560"/>
      <c r="C723" s="560"/>
      <c r="D723" s="560"/>
      <c r="E723" s="560"/>
      <c r="F723" s="565" t="s">
        <v>299</v>
      </c>
      <c r="G723" s="565" t="s">
        <v>299</v>
      </c>
      <c r="H723" s="565" t="s">
        <v>299</v>
      </c>
      <c r="I723" s="565" t="s">
        <v>299</v>
      </c>
      <c r="J723" s="565" t="s">
        <v>299</v>
      </c>
      <c r="K723" s="565" t="s">
        <v>294</v>
      </c>
      <c r="L723" s="565"/>
      <c r="M723" s="566"/>
    </row>
    <row r="724" spans="1:13" ht="30" customHeight="1">
      <c r="A724" s="556" t="s">
        <v>281</v>
      </c>
      <c r="B724" s="557"/>
      <c r="C724" s="557"/>
      <c r="D724" s="557"/>
      <c r="E724" s="579"/>
      <c r="F724" s="561" t="s">
        <v>299</v>
      </c>
      <c r="G724" s="562" t="s">
        <v>299</v>
      </c>
      <c r="H724" s="562" t="s">
        <v>299</v>
      </c>
      <c r="I724" s="562" t="s">
        <v>299</v>
      </c>
      <c r="J724" s="563" t="s">
        <v>299</v>
      </c>
      <c r="K724" s="561" t="s">
        <v>299</v>
      </c>
      <c r="L724" s="562"/>
      <c r="M724" s="564"/>
    </row>
    <row r="725" spans="1:13" ht="30" customHeight="1">
      <c r="A725" s="556" t="s">
        <v>282</v>
      </c>
      <c r="B725" s="557"/>
      <c r="C725" s="557"/>
      <c r="D725" s="557"/>
      <c r="E725" s="579"/>
      <c r="F725" s="561" t="s">
        <v>299</v>
      </c>
      <c r="G725" s="562" t="s">
        <v>299</v>
      </c>
      <c r="H725" s="562" t="s">
        <v>299</v>
      </c>
      <c r="I725" s="562" t="s">
        <v>299</v>
      </c>
      <c r="J725" s="563" t="s">
        <v>299</v>
      </c>
      <c r="K725" s="561" t="s">
        <v>299</v>
      </c>
      <c r="L725" s="562"/>
      <c r="M725" s="564"/>
    </row>
    <row r="726" spans="1:13" ht="30" customHeight="1">
      <c r="A726" s="571" t="s">
        <v>283</v>
      </c>
      <c r="B726" s="565"/>
      <c r="C726" s="565"/>
      <c r="D726" s="565"/>
      <c r="E726" s="565"/>
      <c r="F726" s="565"/>
      <c r="G726" s="565"/>
      <c r="H726" s="565"/>
      <c r="I726" s="565"/>
      <c r="J726" s="565"/>
      <c r="K726" s="565"/>
      <c r="L726" s="565"/>
      <c r="M726" s="566"/>
    </row>
    <row r="727" spans="1:13" ht="30" customHeight="1">
      <c r="A727" s="571" t="s">
        <v>275</v>
      </c>
      <c r="B727" s="565"/>
      <c r="C727" s="565"/>
      <c r="D727" s="565"/>
      <c r="E727" s="565"/>
      <c r="F727" s="565" t="s">
        <v>276</v>
      </c>
      <c r="G727" s="565"/>
      <c r="H727" s="565"/>
      <c r="I727" s="565"/>
      <c r="J727" s="565"/>
      <c r="K727" s="565" t="s">
        <v>439</v>
      </c>
      <c r="L727" s="565"/>
      <c r="M727" s="566"/>
    </row>
    <row r="728" spans="1:13" ht="30" customHeight="1">
      <c r="A728" s="580" t="s">
        <v>284</v>
      </c>
      <c r="B728" s="581"/>
      <c r="C728" s="581"/>
      <c r="D728" s="581"/>
      <c r="E728" s="581"/>
      <c r="F728" s="581"/>
      <c r="G728" s="565" t="s">
        <v>703</v>
      </c>
      <c r="H728" s="565"/>
      <c r="I728" s="565"/>
      <c r="J728" s="565"/>
      <c r="K728" s="565"/>
      <c r="L728" s="565"/>
      <c r="M728" s="566"/>
    </row>
    <row r="729" spans="1:13" ht="30" customHeight="1">
      <c r="A729" s="339" t="s">
        <v>440</v>
      </c>
      <c r="B729" s="565" t="s">
        <v>588</v>
      </c>
      <c r="C729" s="565"/>
      <c r="D729" s="565"/>
      <c r="E729" s="565"/>
      <c r="F729" s="565"/>
      <c r="G729" s="565"/>
      <c r="H729" s="565"/>
      <c r="I729" s="565"/>
      <c r="J729" s="565"/>
      <c r="K729" s="565"/>
      <c r="L729" s="565"/>
      <c r="M729" s="566"/>
    </row>
    <row r="730" spans="1:13" ht="30" customHeight="1">
      <c r="A730" s="339" t="s">
        <v>285</v>
      </c>
      <c r="B730" s="565" t="s">
        <v>649</v>
      </c>
      <c r="C730" s="565"/>
      <c r="D730" s="565"/>
      <c r="E730" s="565"/>
      <c r="F730" s="565"/>
      <c r="G730" s="565"/>
      <c r="H730" s="565"/>
      <c r="I730" s="565"/>
      <c r="J730" s="565"/>
      <c r="K730" s="565"/>
      <c r="L730" s="565"/>
      <c r="M730" s="566"/>
    </row>
    <row r="731" spans="1:13" ht="30" customHeight="1">
      <c r="A731" s="571" t="s">
        <v>441</v>
      </c>
      <c r="B731" s="565"/>
      <c r="C731" s="565"/>
      <c r="D731" s="565"/>
      <c r="E731" s="565"/>
      <c r="F731" s="565"/>
      <c r="G731" s="565"/>
      <c r="H731" s="565"/>
      <c r="I731" s="565"/>
      <c r="J731" s="565" t="s">
        <v>442</v>
      </c>
      <c r="K731" s="565"/>
      <c r="L731" s="565"/>
      <c r="M731" s="566"/>
    </row>
    <row r="732" spans="1:13" ht="30" customHeight="1">
      <c r="A732" s="571"/>
      <c r="B732" s="565"/>
      <c r="C732" s="565"/>
      <c r="D732" s="565"/>
      <c r="E732" s="565"/>
      <c r="F732" s="565"/>
      <c r="G732" s="565"/>
      <c r="H732" s="565"/>
      <c r="I732" s="565"/>
      <c r="J732" s="565"/>
      <c r="K732" s="565"/>
      <c r="L732" s="565"/>
      <c r="M732" s="566"/>
    </row>
    <row r="733" spans="1:13" ht="30" customHeight="1">
      <c r="A733" s="571"/>
      <c r="B733" s="565"/>
      <c r="C733" s="565"/>
      <c r="D733" s="565"/>
      <c r="E733" s="565"/>
      <c r="F733" s="565"/>
      <c r="G733" s="565"/>
      <c r="H733" s="565"/>
      <c r="I733" s="565"/>
      <c r="J733" s="565"/>
      <c r="K733" s="565"/>
      <c r="L733" s="565"/>
      <c r="M733" s="566"/>
    </row>
    <row r="734" spans="1:13" ht="30" customHeight="1">
      <c r="A734" s="571"/>
      <c r="B734" s="565"/>
      <c r="C734" s="565"/>
      <c r="D734" s="565"/>
      <c r="E734" s="565"/>
      <c r="F734" s="565"/>
      <c r="G734" s="565"/>
      <c r="H734" s="565"/>
      <c r="I734" s="565"/>
      <c r="J734" s="565"/>
      <c r="K734" s="565"/>
      <c r="L734" s="565"/>
      <c r="M734" s="566"/>
    </row>
    <row r="735" spans="1:13" ht="30" customHeight="1">
      <c r="A735" s="571" t="s">
        <v>286</v>
      </c>
      <c r="B735" s="565"/>
      <c r="C735" s="565"/>
      <c r="D735" s="565"/>
      <c r="E735" s="565"/>
      <c r="F735" s="565"/>
      <c r="G735" s="565"/>
      <c r="H735" s="561" t="s">
        <v>287</v>
      </c>
      <c r="I735" s="562"/>
      <c r="J735" s="562"/>
      <c r="K735" s="562"/>
      <c r="L735" s="562"/>
      <c r="M735" s="564"/>
    </row>
    <row r="736" spans="1:13" ht="30" customHeight="1">
      <c r="A736" s="339" t="s">
        <v>288</v>
      </c>
      <c r="B736" s="565" t="s">
        <v>20</v>
      </c>
      <c r="C736" s="565"/>
      <c r="D736" s="332" t="s">
        <v>288</v>
      </c>
      <c r="E736" s="323"/>
      <c r="F736" s="565" t="s">
        <v>20</v>
      </c>
      <c r="G736" s="565"/>
      <c r="H736" s="333"/>
      <c r="I736" s="333"/>
      <c r="J736" s="334" t="s">
        <v>289</v>
      </c>
      <c r="K736" s="333"/>
      <c r="L736" s="333" t="s">
        <v>20</v>
      </c>
      <c r="M736" s="335"/>
    </row>
    <row r="737" spans="1:13" ht="30" customHeight="1">
      <c r="A737" s="339" t="s">
        <v>290</v>
      </c>
      <c r="B737" s="565" t="s">
        <v>291</v>
      </c>
      <c r="C737" s="565"/>
      <c r="D737" s="565" t="s">
        <v>292</v>
      </c>
      <c r="E737" s="565"/>
      <c r="F737" s="565" t="s">
        <v>293</v>
      </c>
      <c r="G737" s="565"/>
      <c r="H737" s="333"/>
      <c r="I737" s="333"/>
      <c r="J737" s="561">
        <v>3</v>
      </c>
      <c r="K737" s="563"/>
      <c r="L737" s="323" t="s">
        <v>294</v>
      </c>
      <c r="M737" s="335"/>
    </row>
    <row r="738" spans="1:13" ht="30" customHeight="1">
      <c r="A738" s="339" t="s">
        <v>295</v>
      </c>
      <c r="B738" s="565" t="s">
        <v>296</v>
      </c>
      <c r="C738" s="565"/>
      <c r="D738" s="565" t="s">
        <v>297</v>
      </c>
      <c r="E738" s="565"/>
      <c r="F738" s="565" t="s">
        <v>298</v>
      </c>
      <c r="G738" s="565"/>
      <c r="H738" s="333"/>
      <c r="I738" s="333"/>
      <c r="J738" s="561">
        <v>2</v>
      </c>
      <c r="K738" s="563"/>
      <c r="L738" s="323" t="s">
        <v>299</v>
      </c>
      <c r="M738" s="335"/>
    </row>
    <row r="739" spans="1:13" ht="30" customHeight="1">
      <c r="A739" s="339" t="s">
        <v>300</v>
      </c>
      <c r="B739" s="565" t="s">
        <v>301</v>
      </c>
      <c r="C739" s="565"/>
      <c r="D739" s="565" t="s">
        <v>302</v>
      </c>
      <c r="E739" s="565"/>
      <c r="F739" s="565" t="s">
        <v>303</v>
      </c>
      <c r="G739" s="565"/>
      <c r="H739" s="333"/>
      <c r="I739" s="333"/>
      <c r="J739" s="561">
        <v>1</v>
      </c>
      <c r="K739" s="563"/>
      <c r="L739" s="323" t="s">
        <v>304</v>
      </c>
      <c r="M739" s="335"/>
    </row>
    <row r="740" spans="1:13" ht="30" customHeight="1" thickBot="1">
      <c r="A740" s="363" t="s">
        <v>305</v>
      </c>
      <c r="B740" s="583" t="s">
        <v>306</v>
      </c>
      <c r="C740" s="583"/>
      <c r="D740" s="584" t="s">
        <v>307</v>
      </c>
      <c r="E740" s="584"/>
      <c r="F740" s="584" t="s">
        <v>308</v>
      </c>
      <c r="G740" s="584"/>
      <c r="H740" s="336"/>
      <c r="I740" s="336"/>
      <c r="J740" s="336"/>
      <c r="K740" s="336"/>
      <c r="L740" s="336"/>
      <c r="M740" s="337"/>
    </row>
    <row r="742" spans="1:13" ht="30" customHeight="1" thickBot="1"/>
    <row r="743" spans="1:13" ht="30" customHeight="1">
      <c r="A743" s="360"/>
      <c r="B743" s="567" t="s">
        <v>395</v>
      </c>
      <c r="C743" s="567"/>
      <c r="D743" s="567"/>
      <c r="E743" s="567"/>
      <c r="F743" s="567"/>
      <c r="G743" s="567"/>
      <c r="H743" s="567"/>
      <c r="I743" s="568"/>
      <c r="J743" s="569" t="s">
        <v>396</v>
      </c>
      <c r="K743" s="567"/>
      <c r="L743" s="567"/>
      <c r="M743" s="570"/>
    </row>
    <row r="744" spans="1:13" ht="30" customHeight="1">
      <c r="A744" s="571" t="s">
        <v>397</v>
      </c>
      <c r="B744" s="565"/>
      <c r="C744" s="565"/>
      <c r="D744" s="565"/>
      <c r="E744" s="565"/>
      <c r="F744" s="565"/>
      <c r="G744" s="565"/>
      <c r="H744" s="565"/>
      <c r="I744" s="565"/>
      <c r="J744" s="565"/>
      <c r="K744" s="565"/>
      <c r="L744" s="565"/>
      <c r="M744" s="566"/>
    </row>
    <row r="745" spans="1:13" ht="30" customHeight="1">
      <c r="A745" s="361"/>
      <c r="B745" s="572" t="s">
        <v>398</v>
      </c>
      <c r="C745" s="572"/>
      <c r="D745" s="572"/>
      <c r="E745" s="573"/>
      <c r="F745" s="314" t="s">
        <v>399</v>
      </c>
      <c r="G745" s="314"/>
      <c r="H745" s="561" t="s">
        <v>400</v>
      </c>
      <c r="I745" s="562"/>
      <c r="J745" s="563"/>
      <c r="K745" s="315" t="s">
        <v>401</v>
      </c>
      <c r="L745" s="316"/>
      <c r="M745" s="317"/>
    </row>
    <row r="746" spans="1:13" ht="30" customHeight="1">
      <c r="A746" s="574" t="s">
        <v>402</v>
      </c>
      <c r="B746" s="562"/>
      <c r="C746" s="562"/>
      <c r="D746" s="562"/>
      <c r="E746" s="562"/>
      <c r="F746" s="562"/>
      <c r="G746" s="562"/>
      <c r="H746" s="562"/>
      <c r="I746" s="562"/>
      <c r="J746" s="562"/>
      <c r="K746" s="562"/>
      <c r="L746" s="562"/>
      <c r="M746" s="564"/>
    </row>
    <row r="747" spans="1:13" ht="30" customHeight="1">
      <c r="A747" s="556" t="s">
        <v>524</v>
      </c>
      <c r="B747" s="557"/>
      <c r="C747" s="557"/>
      <c r="D747" s="557"/>
      <c r="E747" s="557"/>
      <c r="F747" s="557"/>
      <c r="G747" s="557"/>
      <c r="H747" s="557"/>
      <c r="I747" s="557"/>
      <c r="J747" s="557"/>
      <c r="K747" s="557"/>
      <c r="L747" s="557"/>
      <c r="M747" s="558"/>
    </row>
    <row r="748" spans="1:13" ht="30" customHeight="1">
      <c r="A748" s="559" t="s">
        <v>404</v>
      </c>
      <c r="B748" s="560"/>
      <c r="C748" s="561" t="s">
        <v>84</v>
      </c>
      <c r="D748" s="562"/>
      <c r="E748" s="562"/>
      <c r="F748" s="562"/>
      <c r="G748" s="563"/>
      <c r="H748" s="316" t="s">
        <v>406</v>
      </c>
      <c r="I748" s="318"/>
      <c r="J748" s="561">
        <f>J695+1</f>
        <v>16</v>
      </c>
      <c r="K748" s="562"/>
      <c r="L748" s="562"/>
      <c r="M748" s="564"/>
    </row>
    <row r="749" spans="1:13" ht="30" customHeight="1">
      <c r="A749" s="559" t="s">
        <v>407</v>
      </c>
      <c r="B749" s="560"/>
      <c r="C749" s="561" t="s">
        <v>68</v>
      </c>
      <c r="D749" s="562"/>
      <c r="E749" s="562"/>
      <c r="F749" s="562"/>
      <c r="G749" s="563"/>
      <c r="H749" s="316" t="s">
        <v>409</v>
      </c>
      <c r="I749" s="318"/>
      <c r="J749" s="565" t="s">
        <v>589</v>
      </c>
      <c r="K749" s="565"/>
      <c r="L749" s="565"/>
      <c r="M749" s="566"/>
    </row>
    <row r="750" spans="1:13" ht="30" customHeight="1">
      <c r="A750" s="559" t="s">
        <v>410</v>
      </c>
      <c r="B750" s="560"/>
      <c r="C750" s="578">
        <v>40434</v>
      </c>
      <c r="D750" s="562"/>
      <c r="E750" s="562"/>
      <c r="F750" s="562"/>
      <c r="G750" s="563"/>
      <c r="H750" s="316" t="s">
        <v>411</v>
      </c>
      <c r="I750" s="318"/>
      <c r="J750" s="565">
        <v>7006644775</v>
      </c>
      <c r="K750" s="565"/>
      <c r="L750" s="565"/>
      <c r="M750" s="566"/>
    </row>
    <row r="751" spans="1:13" ht="30" customHeight="1">
      <c r="A751" s="559" t="s">
        <v>412</v>
      </c>
      <c r="B751" s="560"/>
      <c r="C751" s="561" t="s">
        <v>590</v>
      </c>
      <c r="D751" s="562"/>
      <c r="E751" s="562"/>
      <c r="F751" s="562"/>
      <c r="G751" s="563"/>
      <c r="H751" s="559" t="s">
        <v>18</v>
      </c>
      <c r="I751" s="560"/>
      <c r="J751" s="565" t="s">
        <v>591</v>
      </c>
      <c r="K751" s="565"/>
      <c r="L751" s="565"/>
      <c r="M751" s="566"/>
    </row>
    <row r="752" spans="1:13" ht="30" customHeight="1">
      <c r="A752" s="559" t="s">
        <v>528</v>
      </c>
      <c r="B752" s="560"/>
      <c r="C752" s="561" t="s">
        <v>592</v>
      </c>
      <c r="D752" s="562"/>
      <c r="E752" s="562"/>
      <c r="F752" s="562"/>
      <c r="G752" s="562"/>
      <c r="H752" s="562"/>
      <c r="I752" s="562"/>
      <c r="J752" s="562"/>
      <c r="K752" s="562"/>
      <c r="L752" s="562"/>
      <c r="M752" s="564"/>
    </row>
    <row r="753" spans="1:13" ht="30" customHeight="1">
      <c r="A753" s="571" t="s">
        <v>415</v>
      </c>
      <c r="B753" s="565"/>
      <c r="C753" s="565"/>
      <c r="D753" s="565"/>
      <c r="E753" s="565"/>
      <c r="F753" s="565"/>
      <c r="G753" s="565"/>
      <c r="H753" s="565"/>
      <c r="I753" s="565"/>
      <c r="J753" s="565"/>
      <c r="K753" s="565"/>
      <c r="L753" s="565"/>
      <c r="M753" s="566"/>
    </row>
    <row r="754" spans="1:13" ht="30" customHeight="1">
      <c r="A754" s="577" t="s">
        <v>416</v>
      </c>
      <c r="B754" s="565" t="s">
        <v>417</v>
      </c>
      <c r="C754" s="565"/>
      <c r="D754" s="565"/>
      <c r="E754" s="565"/>
      <c r="F754" s="565"/>
      <c r="G754" s="565"/>
      <c r="H754" s="565" t="s">
        <v>418</v>
      </c>
      <c r="I754" s="565"/>
      <c r="J754" s="565"/>
      <c r="K754" s="565"/>
      <c r="L754" s="565"/>
      <c r="M754" s="566"/>
    </row>
    <row r="755" spans="1:13" ht="54.75" customHeight="1">
      <c r="A755" s="577"/>
      <c r="B755" s="319" t="s">
        <v>419</v>
      </c>
      <c r="C755" s="319" t="s">
        <v>420</v>
      </c>
      <c r="D755" s="319" t="s">
        <v>421</v>
      </c>
      <c r="E755" s="319" t="s">
        <v>422</v>
      </c>
      <c r="F755" s="319">
        <v>100</v>
      </c>
      <c r="G755" s="320" t="s">
        <v>33</v>
      </c>
      <c r="H755" s="319" t="s">
        <v>423</v>
      </c>
      <c r="I755" s="319" t="s">
        <v>420</v>
      </c>
      <c r="J755" s="319" t="s">
        <v>421</v>
      </c>
      <c r="K755" s="319" t="s">
        <v>530</v>
      </c>
      <c r="L755" s="319">
        <v>100</v>
      </c>
      <c r="M755" s="321" t="s">
        <v>33</v>
      </c>
    </row>
    <row r="756" spans="1:13" ht="30" customHeight="1">
      <c r="A756" s="339" t="s">
        <v>11</v>
      </c>
      <c r="B756" s="340">
        <v>9.5</v>
      </c>
      <c r="C756" s="323">
        <v>5</v>
      </c>
      <c r="D756" s="323">
        <v>5</v>
      </c>
      <c r="E756" s="340">
        <v>73.5</v>
      </c>
      <c r="F756" s="324">
        <f t="shared" ref="F756:F760" si="161">SUM(B756:E756)</f>
        <v>93</v>
      </c>
      <c r="G756" s="340" t="str">
        <f t="shared" ref="G756:G760" si="162">IF(F756&gt;=91,"A1",IF(F756&gt;=81,"A2",IF(F756&gt;=71,"B1",IF(F756&gt;=61,"B2",IF(F756&gt;=51,"C1",IF(F756&gt;=41,"C2",IF(F756&gt;=33,"D","E")))))))</f>
        <v>A1</v>
      </c>
      <c r="H756" s="320">
        <v>8.75</v>
      </c>
      <c r="I756" s="325">
        <v>5</v>
      </c>
      <c r="J756" s="325">
        <v>5</v>
      </c>
      <c r="K756" s="343">
        <v>75</v>
      </c>
      <c r="L756" s="326">
        <f t="shared" ref="L756" si="163">SUM(H756:K756)</f>
        <v>93.75</v>
      </c>
      <c r="M756" s="323" t="str">
        <f t="shared" ref="M756:M760" si="164">IF(L756&gt;=91,"A1",IF(L756&gt;=81,"A2",IF(L756&gt;=71,"B1",IF(L756&gt;=61,"B2",IF(L756&gt;=51,"C1",IF(L756&gt;=41,"C2",IF(L756&gt;=33,"D","E")))))))</f>
        <v>A1</v>
      </c>
    </row>
    <row r="757" spans="1:13" ht="30" customHeight="1">
      <c r="A757" s="339" t="s">
        <v>12</v>
      </c>
      <c r="B757" s="340">
        <v>7.75</v>
      </c>
      <c r="C757" s="340">
        <v>4</v>
      </c>
      <c r="D757" s="323">
        <v>4</v>
      </c>
      <c r="E757" s="323">
        <v>55.5</v>
      </c>
      <c r="F757" s="323">
        <f t="shared" si="161"/>
        <v>71.25</v>
      </c>
      <c r="G757" s="323" t="str">
        <f t="shared" si="162"/>
        <v>B1</v>
      </c>
      <c r="H757" s="323">
        <v>8.5</v>
      </c>
      <c r="I757" s="323">
        <v>5</v>
      </c>
      <c r="J757" s="323">
        <v>5</v>
      </c>
      <c r="K757" s="325">
        <v>68</v>
      </c>
      <c r="L757" s="326">
        <f t="shared" ref="L757:L760" si="165">SUM(H757:K757)</f>
        <v>86.5</v>
      </c>
      <c r="M757" s="323" t="str">
        <f t="shared" si="164"/>
        <v>A2</v>
      </c>
    </row>
    <row r="758" spans="1:13" ht="30" customHeight="1">
      <c r="A758" s="339" t="s">
        <v>425</v>
      </c>
      <c r="B758" s="323">
        <v>9.5</v>
      </c>
      <c r="C758" s="323">
        <v>5</v>
      </c>
      <c r="D758" s="323">
        <v>5</v>
      </c>
      <c r="E758" s="323">
        <v>74</v>
      </c>
      <c r="F758" s="323">
        <f t="shared" si="161"/>
        <v>93.5</v>
      </c>
      <c r="G758" s="323" t="str">
        <f t="shared" si="162"/>
        <v>A1</v>
      </c>
      <c r="H758" s="323">
        <v>8.25</v>
      </c>
      <c r="I758" s="323">
        <v>5</v>
      </c>
      <c r="J758" s="323">
        <v>5</v>
      </c>
      <c r="K758" s="325">
        <v>73</v>
      </c>
      <c r="L758" s="326">
        <f t="shared" si="165"/>
        <v>91.25</v>
      </c>
      <c r="M758" s="323" t="str">
        <f t="shared" si="164"/>
        <v>A1</v>
      </c>
    </row>
    <row r="759" spans="1:13" ht="30" customHeight="1">
      <c r="A759" s="339" t="s">
        <v>23</v>
      </c>
      <c r="B759" s="323">
        <v>10</v>
      </c>
      <c r="C759" s="323">
        <v>5</v>
      </c>
      <c r="D759" s="323">
        <v>5</v>
      </c>
      <c r="E759" s="323">
        <v>75.5</v>
      </c>
      <c r="F759" s="323">
        <f t="shared" si="161"/>
        <v>95.5</v>
      </c>
      <c r="G759" s="323" t="str">
        <f t="shared" si="162"/>
        <v>A1</v>
      </c>
      <c r="H759" s="320">
        <v>10</v>
      </c>
      <c r="I759" s="323">
        <v>5</v>
      </c>
      <c r="J759" s="323">
        <v>5</v>
      </c>
      <c r="K759" s="325">
        <v>72</v>
      </c>
      <c r="L759" s="326">
        <f t="shared" si="165"/>
        <v>92</v>
      </c>
      <c r="M759" s="326" t="str">
        <f t="shared" si="164"/>
        <v>A1</v>
      </c>
    </row>
    <row r="760" spans="1:13" ht="30" customHeight="1">
      <c r="A760" s="339" t="s">
        <v>25</v>
      </c>
      <c r="B760" s="323">
        <v>9.25</v>
      </c>
      <c r="C760" s="323">
        <v>5</v>
      </c>
      <c r="D760" s="323">
        <v>5</v>
      </c>
      <c r="E760" s="323">
        <v>78</v>
      </c>
      <c r="F760" s="323">
        <f t="shared" si="161"/>
        <v>97.25</v>
      </c>
      <c r="G760" s="323" t="str">
        <f t="shared" si="162"/>
        <v>A1</v>
      </c>
      <c r="H760" s="323">
        <v>10</v>
      </c>
      <c r="I760" s="323">
        <v>5</v>
      </c>
      <c r="J760" s="323">
        <v>5</v>
      </c>
      <c r="K760" s="325">
        <v>79</v>
      </c>
      <c r="L760" s="326">
        <f t="shared" si="165"/>
        <v>99</v>
      </c>
      <c r="M760" s="323" t="str">
        <f t="shared" si="164"/>
        <v>A1</v>
      </c>
    </row>
    <row r="761" spans="1:13" ht="30" customHeight="1">
      <c r="A761" s="339" t="s">
        <v>426</v>
      </c>
      <c r="B761" s="323"/>
      <c r="C761" s="323"/>
      <c r="D761" s="323"/>
      <c r="E761" s="323">
        <v>47.5</v>
      </c>
      <c r="F761" s="323"/>
      <c r="G761" s="323"/>
      <c r="H761" s="323"/>
      <c r="I761" s="323"/>
      <c r="J761" s="323"/>
      <c r="K761" s="323">
        <v>45.5</v>
      </c>
      <c r="L761" s="323"/>
      <c r="M761" s="328"/>
    </row>
    <row r="762" spans="1:13" ht="30" customHeight="1">
      <c r="A762" s="339" t="s">
        <v>427</v>
      </c>
      <c r="B762" s="323"/>
      <c r="C762" s="323"/>
      <c r="D762" s="323"/>
      <c r="E762" s="323">
        <v>48</v>
      </c>
      <c r="F762" s="323"/>
      <c r="G762" s="323"/>
      <c r="H762" s="323"/>
      <c r="I762" s="323"/>
      <c r="J762" s="323"/>
      <c r="K762" s="323">
        <v>48</v>
      </c>
      <c r="L762" s="323"/>
      <c r="M762" s="328"/>
    </row>
    <row r="763" spans="1:13" ht="30" customHeight="1">
      <c r="A763" s="339" t="s">
        <v>669</v>
      </c>
      <c r="B763" s="323"/>
      <c r="C763" s="323"/>
      <c r="D763" s="323"/>
      <c r="E763" s="323">
        <v>47</v>
      </c>
      <c r="F763" s="323"/>
      <c r="G763" s="323"/>
      <c r="H763" s="323"/>
      <c r="I763" s="323"/>
      <c r="J763" s="323"/>
      <c r="K763" s="323">
        <v>41</v>
      </c>
      <c r="L763" s="323"/>
      <c r="M763" s="328"/>
    </row>
    <row r="764" spans="1:13" ht="30" customHeight="1">
      <c r="A764" s="339" t="s">
        <v>394</v>
      </c>
      <c r="B764" s="323"/>
      <c r="C764" s="323"/>
      <c r="D764" s="323"/>
      <c r="E764" s="323">
        <v>42.5</v>
      </c>
      <c r="F764" s="323"/>
      <c r="G764" s="323"/>
      <c r="H764" s="323"/>
      <c r="I764" s="323"/>
      <c r="J764" s="323"/>
      <c r="K764" s="323">
        <v>41.5</v>
      </c>
      <c r="L764" s="323"/>
      <c r="M764" s="328"/>
    </row>
    <row r="765" spans="1:13" ht="30" customHeight="1">
      <c r="A765" s="339" t="s">
        <v>669</v>
      </c>
      <c r="B765" s="323"/>
      <c r="C765" s="323"/>
      <c r="D765" s="323"/>
      <c r="E765" s="323"/>
      <c r="F765" s="323"/>
      <c r="G765" s="323"/>
      <c r="H765" s="323"/>
      <c r="I765" s="323"/>
      <c r="J765" s="323"/>
      <c r="K765" s="323"/>
      <c r="L765" s="323"/>
      <c r="M765" s="328"/>
    </row>
    <row r="766" spans="1:13" ht="62.25" customHeight="1">
      <c r="A766" s="339" t="s">
        <v>428</v>
      </c>
      <c r="B766" s="323"/>
      <c r="C766" s="330" t="s">
        <v>429</v>
      </c>
      <c r="D766" s="323">
        <f>(F756+F757+F758+F759+F760)</f>
        <v>450.5</v>
      </c>
      <c r="E766" s="323"/>
      <c r="F766" s="330" t="s">
        <v>430</v>
      </c>
      <c r="G766" s="323">
        <f>(D766/500)*100</f>
        <v>90.100000000000009</v>
      </c>
      <c r="H766" s="323"/>
      <c r="I766" s="323"/>
      <c r="J766" s="575" t="s">
        <v>431</v>
      </c>
      <c r="K766" s="575"/>
      <c r="L766" s="565" t="str">
        <f>IF(G766&gt;=91,"A1",IF(G766&gt;=81,"A2",IF(G766&gt;=71,"B1",IF(G766&gt;=61,"B2",IF(G766&gt;=51,"C1",IF(G766&gt;=41,"C2",IF(G766&gt;=33,"D","E")))))))</f>
        <v>A2</v>
      </c>
      <c r="M766" s="566" t="str">
        <f t="shared" ref="M766:M768" si="166">IF(K766&gt;=91,"A1",IF(K766&gt;=81,"A2",IF(K766&gt;=71,"B1",IF(K766&gt;=61,"B2",IF(K766&gt;=51,"C1",IF(K766&gt;=41,"C2",IF(K766&gt;=33,"D","E")))))))</f>
        <v>E</v>
      </c>
    </row>
    <row r="767" spans="1:13" ht="63.75" customHeight="1">
      <c r="A767" s="362" t="s">
        <v>432</v>
      </c>
      <c r="B767" s="323"/>
      <c r="C767" s="330" t="s">
        <v>433</v>
      </c>
      <c r="D767" s="323">
        <f>(L756+L757+L758+L759+L760)</f>
        <v>462.5</v>
      </c>
      <c r="E767" s="323"/>
      <c r="F767" s="330" t="s">
        <v>434</v>
      </c>
      <c r="G767" s="323">
        <f>D767/500*100</f>
        <v>92.5</v>
      </c>
      <c r="H767" s="323"/>
      <c r="I767" s="323"/>
      <c r="J767" s="575" t="s">
        <v>435</v>
      </c>
      <c r="K767" s="575"/>
      <c r="L767" s="565" t="str">
        <f>IF(G767&gt;=91,"A1",IF(G767&gt;=81,"A2",IF(G767&gt;=71,"B1",IF(G767&gt;=61,"B2",IF(G767&gt;=51,"C1",IF(G767&gt;=41,"C2",IF(G767&gt;=33,"D","E")))))))</f>
        <v>A1</v>
      </c>
      <c r="M767" s="566" t="str">
        <f t="shared" si="166"/>
        <v>E</v>
      </c>
    </row>
    <row r="768" spans="1:13" ht="60" customHeight="1">
      <c r="A768" s="571" t="s">
        <v>437</v>
      </c>
      <c r="B768" s="565"/>
      <c r="C768" s="565"/>
      <c r="D768" s="576">
        <f>SUM(D766:D767)/1000*100</f>
        <v>91.3</v>
      </c>
      <c r="E768" s="576"/>
      <c r="F768" s="565" t="s">
        <v>653</v>
      </c>
      <c r="G768" s="565"/>
      <c r="H768" s="565"/>
      <c r="I768" s="565"/>
      <c r="J768" s="565"/>
      <c r="K768" s="565"/>
      <c r="L768" s="565" t="str">
        <f>IF(D768&gt;=91,"A1",IF(D768&gt;=81,"A2",IF(D768&gt;=71,"B1",IF(D768&gt;=61,"B2",IF(D768&gt;=51,"C1",IF(D768&gt;=41,"C2",IF(D768&gt;=33,"D","E")))))))</f>
        <v>A1</v>
      </c>
      <c r="M768" s="566" t="str">
        <f t="shared" si="166"/>
        <v>E</v>
      </c>
    </row>
    <row r="769" spans="1:13" ht="30" customHeight="1">
      <c r="A769" s="571" t="s">
        <v>273</v>
      </c>
      <c r="B769" s="565"/>
      <c r="C769" s="565"/>
      <c r="D769" s="565"/>
      <c r="E769" s="565"/>
      <c r="F769" s="565"/>
      <c r="G769" s="565"/>
      <c r="H769" s="565"/>
      <c r="I769" s="565"/>
      <c r="J769" s="565"/>
      <c r="K769" s="565"/>
      <c r="L769" s="565"/>
      <c r="M769" s="566"/>
    </row>
    <row r="770" spans="1:13" ht="30" customHeight="1">
      <c r="A770" s="571" t="s">
        <v>274</v>
      </c>
      <c r="B770" s="565"/>
      <c r="C770" s="565"/>
      <c r="D770" s="565"/>
      <c r="E770" s="565"/>
      <c r="F770" s="565"/>
      <c r="G770" s="565"/>
      <c r="H770" s="565"/>
      <c r="I770" s="565"/>
      <c r="J770" s="565"/>
      <c r="K770" s="565"/>
      <c r="L770" s="565"/>
      <c r="M770" s="566"/>
    </row>
    <row r="771" spans="1:13" ht="30" customHeight="1">
      <c r="A771" s="571" t="s">
        <v>275</v>
      </c>
      <c r="B771" s="565"/>
      <c r="C771" s="565"/>
      <c r="D771" s="565"/>
      <c r="E771" s="565"/>
      <c r="F771" s="565" t="s">
        <v>276</v>
      </c>
      <c r="G771" s="565"/>
      <c r="H771" s="565"/>
      <c r="I771" s="565"/>
      <c r="J771" s="565"/>
      <c r="K771" s="565" t="s">
        <v>439</v>
      </c>
      <c r="L771" s="565"/>
      <c r="M771" s="566"/>
    </row>
    <row r="772" spans="1:13" ht="30" customHeight="1">
      <c r="A772" s="580" t="s">
        <v>277</v>
      </c>
      <c r="B772" s="581"/>
      <c r="C772" s="581"/>
      <c r="D772" s="581"/>
      <c r="E772" s="581"/>
      <c r="F772" s="565" t="s">
        <v>299</v>
      </c>
      <c r="G772" s="565"/>
      <c r="H772" s="565"/>
      <c r="I772" s="565"/>
      <c r="J772" s="565"/>
      <c r="K772" s="565" t="s">
        <v>294</v>
      </c>
      <c r="L772" s="565"/>
      <c r="M772" s="566"/>
    </row>
    <row r="773" spans="1:13" ht="30" customHeight="1">
      <c r="A773" s="571" t="s">
        <v>278</v>
      </c>
      <c r="B773" s="565"/>
      <c r="C773" s="565"/>
      <c r="D773" s="565"/>
      <c r="E773" s="565"/>
      <c r="F773" s="565"/>
      <c r="G773" s="565"/>
      <c r="H773" s="565"/>
      <c r="I773" s="565"/>
      <c r="J773" s="565"/>
      <c r="K773" s="565"/>
      <c r="L773" s="565"/>
      <c r="M773" s="566"/>
    </row>
    <row r="774" spans="1:13" ht="30" customHeight="1">
      <c r="A774" s="571" t="s">
        <v>275</v>
      </c>
      <c r="B774" s="565"/>
      <c r="C774" s="565"/>
      <c r="D774" s="565"/>
      <c r="E774" s="565"/>
      <c r="F774" s="565" t="s">
        <v>276</v>
      </c>
      <c r="G774" s="565"/>
      <c r="H774" s="565"/>
      <c r="I774" s="565"/>
      <c r="J774" s="565"/>
      <c r="K774" s="565" t="s">
        <v>439</v>
      </c>
      <c r="L774" s="565"/>
      <c r="M774" s="566"/>
    </row>
    <row r="775" spans="1:13" ht="30" customHeight="1">
      <c r="A775" s="559" t="s">
        <v>279</v>
      </c>
      <c r="B775" s="560"/>
      <c r="C775" s="560"/>
      <c r="D775" s="560"/>
      <c r="E775" s="560"/>
      <c r="F775" s="565" t="s">
        <v>299</v>
      </c>
      <c r="G775" s="565" t="s">
        <v>299</v>
      </c>
      <c r="H775" s="565" t="s">
        <v>299</v>
      </c>
      <c r="I775" s="565" t="s">
        <v>299</v>
      </c>
      <c r="J775" s="565" t="s">
        <v>299</v>
      </c>
      <c r="K775" s="565" t="s">
        <v>294</v>
      </c>
      <c r="L775" s="565"/>
      <c r="M775" s="566"/>
    </row>
    <row r="776" spans="1:13" ht="30" customHeight="1">
      <c r="A776" s="559" t="s">
        <v>280</v>
      </c>
      <c r="B776" s="560"/>
      <c r="C776" s="560"/>
      <c r="D776" s="560"/>
      <c r="E776" s="560"/>
      <c r="F776" s="565" t="s">
        <v>294</v>
      </c>
      <c r="G776" s="565" t="s">
        <v>294</v>
      </c>
      <c r="H776" s="565" t="s">
        <v>294</v>
      </c>
      <c r="I776" s="565" t="s">
        <v>294</v>
      </c>
      <c r="J776" s="565" t="s">
        <v>294</v>
      </c>
      <c r="K776" s="565" t="s">
        <v>299</v>
      </c>
      <c r="L776" s="565"/>
      <c r="M776" s="566"/>
    </row>
    <row r="777" spans="1:13" ht="30" customHeight="1">
      <c r="A777" s="556" t="s">
        <v>281</v>
      </c>
      <c r="B777" s="557"/>
      <c r="C777" s="557"/>
      <c r="D777" s="557"/>
      <c r="E777" s="579"/>
      <c r="F777" s="561" t="s">
        <v>299</v>
      </c>
      <c r="G777" s="562" t="s">
        <v>299</v>
      </c>
      <c r="H777" s="562" t="s">
        <v>299</v>
      </c>
      <c r="I777" s="562" t="s">
        <v>299</v>
      </c>
      <c r="J777" s="563" t="s">
        <v>299</v>
      </c>
      <c r="K777" s="561" t="s">
        <v>299</v>
      </c>
      <c r="L777" s="562"/>
      <c r="M777" s="564"/>
    </row>
    <row r="778" spans="1:13" ht="30" customHeight="1">
      <c r="A778" s="556" t="s">
        <v>282</v>
      </c>
      <c r="B778" s="557"/>
      <c r="C778" s="557"/>
      <c r="D778" s="557"/>
      <c r="E778" s="579"/>
      <c r="F778" s="561" t="s">
        <v>299</v>
      </c>
      <c r="G778" s="562" t="s">
        <v>299</v>
      </c>
      <c r="H778" s="562" t="s">
        <v>299</v>
      </c>
      <c r="I778" s="562" t="s">
        <v>299</v>
      </c>
      <c r="J778" s="563" t="s">
        <v>299</v>
      </c>
      <c r="K778" s="561" t="s">
        <v>294</v>
      </c>
      <c r="L778" s="562"/>
      <c r="M778" s="564"/>
    </row>
    <row r="779" spans="1:13" ht="30" customHeight="1">
      <c r="A779" s="571" t="s">
        <v>283</v>
      </c>
      <c r="B779" s="565"/>
      <c r="C779" s="565"/>
      <c r="D779" s="565"/>
      <c r="E779" s="565"/>
      <c r="F779" s="565"/>
      <c r="G779" s="565"/>
      <c r="H779" s="565"/>
      <c r="I779" s="565"/>
      <c r="J779" s="565"/>
      <c r="K779" s="565"/>
      <c r="L779" s="565"/>
      <c r="M779" s="566"/>
    </row>
    <row r="780" spans="1:13" ht="30" customHeight="1">
      <c r="A780" s="571" t="s">
        <v>275</v>
      </c>
      <c r="B780" s="565"/>
      <c r="C780" s="565"/>
      <c r="D780" s="565"/>
      <c r="E780" s="565"/>
      <c r="F780" s="565" t="s">
        <v>276</v>
      </c>
      <c r="G780" s="565"/>
      <c r="H780" s="565"/>
      <c r="I780" s="565"/>
      <c r="J780" s="565"/>
      <c r="K780" s="565" t="s">
        <v>439</v>
      </c>
      <c r="L780" s="565"/>
      <c r="M780" s="566"/>
    </row>
    <row r="781" spans="1:13" ht="30" customHeight="1">
      <c r="A781" s="580" t="s">
        <v>284</v>
      </c>
      <c r="B781" s="581"/>
      <c r="C781" s="581"/>
      <c r="D781" s="581"/>
      <c r="E781" s="581"/>
      <c r="F781" s="581"/>
      <c r="G781" s="565" t="s">
        <v>702</v>
      </c>
      <c r="H781" s="565"/>
      <c r="I781" s="565"/>
      <c r="J781" s="565"/>
      <c r="K781" s="565"/>
      <c r="L781" s="565"/>
      <c r="M781" s="566"/>
    </row>
    <row r="782" spans="1:13" ht="30" customHeight="1">
      <c r="A782" s="339" t="s">
        <v>440</v>
      </c>
      <c r="B782" s="565" t="s">
        <v>684</v>
      </c>
      <c r="C782" s="565"/>
      <c r="D782" s="565"/>
      <c r="E782" s="565"/>
      <c r="F782" s="565"/>
      <c r="G782" s="565"/>
      <c r="H782" s="565"/>
      <c r="I782" s="565"/>
      <c r="J782" s="565"/>
      <c r="K782" s="565"/>
      <c r="L782" s="565"/>
      <c r="M782" s="566"/>
    </row>
    <row r="783" spans="1:13" ht="30" customHeight="1">
      <c r="A783" s="339" t="s">
        <v>285</v>
      </c>
      <c r="B783" s="565" t="s">
        <v>649</v>
      </c>
      <c r="C783" s="565"/>
      <c r="D783" s="565"/>
      <c r="E783" s="565"/>
      <c r="F783" s="565"/>
      <c r="G783" s="565"/>
      <c r="H783" s="565"/>
      <c r="I783" s="565"/>
      <c r="J783" s="565"/>
      <c r="K783" s="565"/>
      <c r="L783" s="565"/>
      <c r="M783" s="566"/>
    </row>
    <row r="784" spans="1:13" ht="30" customHeight="1">
      <c r="A784" s="571" t="s">
        <v>441</v>
      </c>
      <c r="B784" s="565"/>
      <c r="C784" s="565"/>
      <c r="D784" s="565"/>
      <c r="E784" s="565"/>
      <c r="F784" s="565"/>
      <c r="G784" s="565"/>
      <c r="H784" s="565"/>
      <c r="I784" s="565"/>
      <c r="J784" s="565" t="s">
        <v>442</v>
      </c>
      <c r="K784" s="565"/>
      <c r="L784" s="565"/>
      <c r="M784" s="566"/>
    </row>
    <row r="785" spans="1:13" ht="30" customHeight="1">
      <c r="A785" s="571"/>
      <c r="B785" s="565"/>
      <c r="C785" s="565"/>
      <c r="D785" s="565"/>
      <c r="E785" s="565"/>
      <c r="F785" s="565"/>
      <c r="G785" s="565"/>
      <c r="H785" s="565"/>
      <c r="I785" s="565"/>
      <c r="J785" s="565"/>
      <c r="K785" s="565"/>
      <c r="L785" s="565"/>
      <c r="M785" s="566"/>
    </row>
    <row r="786" spans="1:13" ht="30" customHeight="1">
      <c r="A786" s="571"/>
      <c r="B786" s="565"/>
      <c r="C786" s="565"/>
      <c r="D786" s="565"/>
      <c r="E786" s="565"/>
      <c r="F786" s="565"/>
      <c r="G786" s="565"/>
      <c r="H786" s="565"/>
      <c r="I786" s="565"/>
      <c r="J786" s="565"/>
      <c r="K786" s="565"/>
      <c r="L786" s="565"/>
      <c r="M786" s="566"/>
    </row>
    <row r="787" spans="1:13" ht="30" customHeight="1">
      <c r="A787" s="571"/>
      <c r="B787" s="565"/>
      <c r="C787" s="565"/>
      <c r="D787" s="565"/>
      <c r="E787" s="565"/>
      <c r="F787" s="565"/>
      <c r="G787" s="565"/>
      <c r="H787" s="565"/>
      <c r="I787" s="565"/>
      <c r="J787" s="565"/>
      <c r="K787" s="565"/>
      <c r="L787" s="565"/>
      <c r="M787" s="566"/>
    </row>
    <row r="788" spans="1:13" ht="30" customHeight="1">
      <c r="A788" s="571" t="s">
        <v>286</v>
      </c>
      <c r="B788" s="565"/>
      <c r="C788" s="565"/>
      <c r="D788" s="565"/>
      <c r="E788" s="565"/>
      <c r="F788" s="565"/>
      <c r="G788" s="565"/>
      <c r="H788" s="561" t="s">
        <v>287</v>
      </c>
      <c r="I788" s="562"/>
      <c r="J788" s="562"/>
      <c r="K788" s="562"/>
      <c r="L788" s="562"/>
      <c r="M788" s="564"/>
    </row>
    <row r="789" spans="1:13" ht="30" customHeight="1">
      <c r="A789" s="339" t="s">
        <v>288</v>
      </c>
      <c r="B789" s="565" t="s">
        <v>20</v>
      </c>
      <c r="C789" s="565"/>
      <c r="D789" s="332" t="s">
        <v>288</v>
      </c>
      <c r="E789" s="323"/>
      <c r="F789" s="565" t="s">
        <v>20</v>
      </c>
      <c r="G789" s="565"/>
      <c r="H789" s="333"/>
      <c r="I789" s="333"/>
      <c r="J789" s="334" t="s">
        <v>289</v>
      </c>
      <c r="K789" s="333"/>
      <c r="L789" s="333" t="s">
        <v>20</v>
      </c>
      <c r="M789" s="335"/>
    </row>
    <row r="790" spans="1:13" ht="30" customHeight="1">
      <c r="A790" s="339" t="s">
        <v>290</v>
      </c>
      <c r="B790" s="565" t="s">
        <v>291</v>
      </c>
      <c r="C790" s="565"/>
      <c r="D790" s="565" t="s">
        <v>292</v>
      </c>
      <c r="E790" s="565"/>
      <c r="F790" s="565" t="s">
        <v>293</v>
      </c>
      <c r="G790" s="565"/>
      <c r="H790" s="333"/>
      <c r="I790" s="333"/>
      <c r="J790" s="561">
        <v>3</v>
      </c>
      <c r="K790" s="563"/>
      <c r="L790" s="323" t="s">
        <v>294</v>
      </c>
      <c r="M790" s="335"/>
    </row>
    <row r="791" spans="1:13" ht="30" customHeight="1">
      <c r="A791" s="339" t="s">
        <v>295</v>
      </c>
      <c r="B791" s="565" t="s">
        <v>296</v>
      </c>
      <c r="C791" s="565"/>
      <c r="D791" s="565" t="s">
        <v>297</v>
      </c>
      <c r="E791" s="565"/>
      <c r="F791" s="565" t="s">
        <v>298</v>
      </c>
      <c r="G791" s="565"/>
      <c r="H791" s="333"/>
      <c r="I791" s="333"/>
      <c r="J791" s="561">
        <v>2</v>
      </c>
      <c r="K791" s="563"/>
      <c r="L791" s="323" t="s">
        <v>299</v>
      </c>
      <c r="M791" s="335"/>
    </row>
    <row r="792" spans="1:13" ht="30" customHeight="1">
      <c r="A792" s="339" t="s">
        <v>300</v>
      </c>
      <c r="B792" s="565" t="s">
        <v>301</v>
      </c>
      <c r="C792" s="565"/>
      <c r="D792" s="565" t="s">
        <v>302</v>
      </c>
      <c r="E792" s="565"/>
      <c r="F792" s="565" t="s">
        <v>303</v>
      </c>
      <c r="G792" s="565"/>
      <c r="H792" s="333"/>
      <c r="I792" s="333"/>
      <c r="J792" s="561">
        <v>1</v>
      </c>
      <c r="K792" s="563"/>
      <c r="L792" s="323" t="s">
        <v>304</v>
      </c>
      <c r="M792" s="335"/>
    </row>
    <row r="793" spans="1:13" ht="30" customHeight="1" thickBot="1">
      <c r="A793" s="363" t="s">
        <v>305</v>
      </c>
      <c r="B793" s="583" t="s">
        <v>306</v>
      </c>
      <c r="C793" s="583"/>
      <c r="D793" s="584" t="s">
        <v>307</v>
      </c>
      <c r="E793" s="584"/>
      <c r="F793" s="584" t="s">
        <v>308</v>
      </c>
      <c r="G793" s="584"/>
      <c r="H793" s="336"/>
      <c r="I793" s="336"/>
      <c r="J793" s="336"/>
      <c r="K793" s="336"/>
      <c r="L793" s="336"/>
      <c r="M793" s="337"/>
    </row>
    <row r="795" spans="1:13" ht="30" customHeight="1" thickBot="1"/>
    <row r="796" spans="1:13" ht="30" customHeight="1">
      <c r="A796" s="360"/>
      <c r="B796" s="567" t="s">
        <v>395</v>
      </c>
      <c r="C796" s="567"/>
      <c r="D796" s="567"/>
      <c r="E796" s="567"/>
      <c r="F796" s="567"/>
      <c r="G796" s="567"/>
      <c r="H796" s="567"/>
      <c r="I796" s="568"/>
      <c r="J796" s="569" t="s">
        <v>396</v>
      </c>
      <c r="K796" s="567"/>
      <c r="L796" s="567"/>
      <c r="M796" s="570"/>
    </row>
    <row r="797" spans="1:13" ht="30" customHeight="1">
      <c r="A797" s="571" t="s">
        <v>397</v>
      </c>
      <c r="B797" s="565"/>
      <c r="C797" s="565"/>
      <c r="D797" s="565"/>
      <c r="E797" s="565"/>
      <c r="F797" s="565"/>
      <c r="G797" s="565"/>
      <c r="H797" s="565"/>
      <c r="I797" s="565"/>
      <c r="J797" s="565"/>
      <c r="K797" s="565"/>
      <c r="L797" s="565"/>
      <c r="M797" s="566"/>
    </row>
    <row r="798" spans="1:13" ht="30" customHeight="1">
      <c r="A798" s="361"/>
      <c r="B798" s="572" t="s">
        <v>398</v>
      </c>
      <c r="C798" s="572"/>
      <c r="D798" s="572"/>
      <c r="E798" s="573"/>
      <c r="F798" s="314" t="s">
        <v>399</v>
      </c>
      <c r="G798" s="314"/>
      <c r="H798" s="561" t="s">
        <v>400</v>
      </c>
      <c r="I798" s="562"/>
      <c r="J798" s="563"/>
      <c r="K798" s="315" t="s">
        <v>401</v>
      </c>
      <c r="L798" s="316"/>
      <c r="M798" s="317"/>
    </row>
    <row r="799" spans="1:13" ht="30" customHeight="1">
      <c r="A799" s="574" t="s">
        <v>402</v>
      </c>
      <c r="B799" s="562"/>
      <c r="C799" s="562"/>
      <c r="D799" s="562"/>
      <c r="E799" s="562"/>
      <c r="F799" s="562"/>
      <c r="G799" s="562"/>
      <c r="H799" s="562"/>
      <c r="I799" s="562"/>
      <c r="J799" s="562"/>
      <c r="K799" s="562"/>
      <c r="L799" s="562"/>
      <c r="M799" s="564"/>
    </row>
    <row r="800" spans="1:13" ht="30" customHeight="1">
      <c r="A800" s="556" t="s">
        <v>524</v>
      </c>
      <c r="B800" s="557"/>
      <c r="C800" s="557"/>
      <c r="D800" s="557"/>
      <c r="E800" s="557"/>
      <c r="F800" s="557"/>
      <c r="G800" s="557"/>
      <c r="H800" s="557"/>
      <c r="I800" s="557"/>
      <c r="J800" s="557"/>
      <c r="K800" s="557"/>
      <c r="L800" s="557"/>
      <c r="M800" s="558"/>
    </row>
    <row r="801" spans="1:13" ht="30" customHeight="1">
      <c r="A801" s="559" t="s">
        <v>404</v>
      </c>
      <c r="B801" s="560"/>
      <c r="C801" s="561" t="s">
        <v>85</v>
      </c>
      <c r="D801" s="562"/>
      <c r="E801" s="562"/>
      <c r="F801" s="562"/>
      <c r="G801" s="563"/>
      <c r="H801" s="316" t="s">
        <v>406</v>
      </c>
      <c r="I801" s="318"/>
      <c r="J801" s="561">
        <f>J748+1</f>
        <v>17</v>
      </c>
      <c r="K801" s="562"/>
      <c r="L801" s="562"/>
      <c r="M801" s="564"/>
    </row>
    <row r="802" spans="1:13" ht="30" customHeight="1">
      <c r="A802" s="559" t="s">
        <v>407</v>
      </c>
      <c r="B802" s="560"/>
      <c r="C802" s="561" t="s">
        <v>68</v>
      </c>
      <c r="D802" s="562"/>
      <c r="E802" s="562"/>
      <c r="F802" s="562"/>
      <c r="G802" s="563"/>
      <c r="H802" s="316" t="s">
        <v>409</v>
      </c>
      <c r="I802" s="318"/>
      <c r="J802" s="565" t="s">
        <v>593</v>
      </c>
      <c r="K802" s="565"/>
      <c r="L802" s="565"/>
      <c r="M802" s="566"/>
    </row>
    <row r="803" spans="1:13" ht="30" customHeight="1">
      <c r="A803" s="559" t="s">
        <v>410</v>
      </c>
      <c r="B803" s="560"/>
      <c r="C803" s="578">
        <v>40608</v>
      </c>
      <c r="D803" s="562"/>
      <c r="E803" s="562"/>
      <c r="F803" s="562"/>
      <c r="G803" s="563"/>
      <c r="H803" s="316" t="s">
        <v>411</v>
      </c>
      <c r="I803" s="318"/>
      <c r="J803" s="565">
        <v>9086301884</v>
      </c>
      <c r="K803" s="565"/>
      <c r="L803" s="565"/>
      <c r="M803" s="566"/>
    </row>
    <row r="804" spans="1:13" ht="30" customHeight="1">
      <c r="A804" s="559" t="s">
        <v>412</v>
      </c>
      <c r="B804" s="560"/>
      <c r="C804" s="561" t="s">
        <v>594</v>
      </c>
      <c r="D804" s="562"/>
      <c r="E804" s="562"/>
      <c r="F804" s="562"/>
      <c r="G804" s="563"/>
      <c r="H804" s="559" t="s">
        <v>18</v>
      </c>
      <c r="I804" s="560"/>
      <c r="J804" s="565" t="s">
        <v>595</v>
      </c>
      <c r="K804" s="565"/>
      <c r="L804" s="565"/>
      <c r="M804" s="566"/>
    </row>
    <row r="805" spans="1:13" ht="30" customHeight="1">
      <c r="A805" s="559" t="s">
        <v>528</v>
      </c>
      <c r="B805" s="560"/>
      <c r="C805" s="561" t="s">
        <v>596</v>
      </c>
      <c r="D805" s="562"/>
      <c r="E805" s="562"/>
      <c r="F805" s="562"/>
      <c r="G805" s="562"/>
      <c r="H805" s="562"/>
      <c r="I805" s="562"/>
      <c r="J805" s="562"/>
      <c r="K805" s="562"/>
      <c r="L805" s="562"/>
      <c r="M805" s="564"/>
    </row>
    <row r="806" spans="1:13" ht="30" customHeight="1">
      <c r="A806" s="571" t="s">
        <v>415</v>
      </c>
      <c r="B806" s="565"/>
      <c r="C806" s="565"/>
      <c r="D806" s="565"/>
      <c r="E806" s="565"/>
      <c r="F806" s="565"/>
      <c r="G806" s="565"/>
      <c r="H806" s="565"/>
      <c r="I806" s="565"/>
      <c r="J806" s="565"/>
      <c r="K806" s="565"/>
      <c r="L806" s="565"/>
      <c r="M806" s="566"/>
    </row>
    <row r="807" spans="1:13" ht="30" customHeight="1">
      <c r="A807" s="577" t="s">
        <v>416</v>
      </c>
      <c r="B807" s="565" t="s">
        <v>417</v>
      </c>
      <c r="C807" s="565"/>
      <c r="D807" s="565"/>
      <c r="E807" s="565"/>
      <c r="F807" s="565"/>
      <c r="G807" s="565"/>
      <c r="H807" s="565" t="s">
        <v>418</v>
      </c>
      <c r="I807" s="565"/>
      <c r="J807" s="565"/>
      <c r="K807" s="565"/>
      <c r="L807" s="565"/>
      <c r="M807" s="566"/>
    </row>
    <row r="808" spans="1:13" ht="51" customHeight="1">
      <c r="A808" s="577"/>
      <c r="B808" s="319" t="s">
        <v>419</v>
      </c>
      <c r="C808" s="319" t="s">
        <v>420</v>
      </c>
      <c r="D808" s="319" t="s">
        <v>421</v>
      </c>
      <c r="E808" s="319" t="s">
        <v>422</v>
      </c>
      <c r="F808" s="319">
        <v>100</v>
      </c>
      <c r="G808" s="320" t="s">
        <v>33</v>
      </c>
      <c r="H808" s="319" t="s">
        <v>423</v>
      </c>
      <c r="I808" s="319" t="s">
        <v>420</v>
      </c>
      <c r="J808" s="319" t="s">
        <v>421</v>
      </c>
      <c r="K808" s="319" t="s">
        <v>530</v>
      </c>
      <c r="L808" s="319">
        <v>100</v>
      </c>
      <c r="M808" s="321" t="s">
        <v>33</v>
      </c>
    </row>
    <row r="809" spans="1:13" ht="30" customHeight="1">
      <c r="A809" s="339" t="s">
        <v>11</v>
      </c>
      <c r="B809" s="340">
        <v>6.75</v>
      </c>
      <c r="C809" s="323">
        <v>4</v>
      </c>
      <c r="D809" s="323">
        <v>5</v>
      </c>
      <c r="E809" s="340">
        <v>36</v>
      </c>
      <c r="F809" s="324">
        <f t="shared" ref="F809:F810" si="167">SUM(B809:E809)</f>
        <v>51.75</v>
      </c>
      <c r="G809" s="340" t="str">
        <f t="shared" ref="G809:G810" si="168">IF(F809&gt;=91,"A1",IF(F809&gt;=81,"A2",IF(F809&gt;=71,"B1",IF(F809&gt;=61,"B2",IF(F809&gt;=51,"C1",IF(F809&gt;=41,"C2",IF(F809&gt;=33,"D","E")))))))</f>
        <v>C1</v>
      </c>
      <c r="H809" s="320">
        <v>4</v>
      </c>
      <c r="I809" s="325">
        <v>4</v>
      </c>
      <c r="J809" s="325">
        <v>5</v>
      </c>
      <c r="K809" s="343">
        <v>47.5</v>
      </c>
      <c r="L809" s="327">
        <f t="shared" ref="L809" si="169">SUM(H809:K809)</f>
        <v>60.5</v>
      </c>
      <c r="M809" s="323" t="str">
        <f t="shared" ref="M809:M810" si="170">IF(L809&gt;=91,"A1",IF(L809&gt;=81,"A2",IF(L809&gt;=71,"B1",IF(L809&gt;=61,"B2",IF(L809&gt;=51,"C1",IF(L809&gt;=41,"C2",IF(L809&gt;=33,"D","E")))))))</f>
        <v>C1</v>
      </c>
    </row>
    <row r="810" spans="1:13" ht="30" customHeight="1">
      <c r="A810" s="339" t="s">
        <v>12</v>
      </c>
      <c r="B810" s="340">
        <v>4.25</v>
      </c>
      <c r="C810" s="340">
        <v>4</v>
      </c>
      <c r="D810" s="323">
        <v>4</v>
      </c>
      <c r="E810" s="323">
        <v>34.5</v>
      </c>
      <c r="F810" s="323">
        <f t="shared" si="167"/>
        <v>46.75</v>
      </c>
      <c r="G810" s="323" t="str">
        <f t="shared" si="168"/>
        <v>C2</v>
      </c>
      <c r="H810" s="323">
        <v>5.5</v>
      </c>
      <c r="I810" s="323">
        <v>4.5</v>
      </c>
      <c r="J810" s="323">
        <v>3.5</v>
      </c>
      <c r="K810" s="325">
        <v>45.5</v>
      </c>
      <c r="L810" s="327">
        <f t="shared" ref="L810" si="171">SUM(H810:K810)</f>
        <v>59</v>
      </c>
      <c r="M810" s="323" t="str">
        <f t="shared" si="170"/>
        <v>C1</v>
      </c>
    </row>
    <row r="811" spans="1:13" ht="30" customHeight="1">
      <c r="A811" s="339" t="s">
        <v>425</v>
      </c>
      <c r="B811" s="323">
        <v>2.5</v>
      </c>
      <c r="C811" s="323">
        <v>3</v>
      </c>
      <c r="D811" s="323">
        <v>3.5</v>
      </c>
      <c r="E811" s="323">
        <v>40.5</v>
      </c>
      <c r="F811" s="323">
        <f t="shared" ref="F811" si="172">SUM(B811:E811)</f>
        <v>49.5</v>
      </c>
      <c r="G811" s="323" t="str">
        <f t="shared" ref="G811" si="173">IF(F811&gt;=91,"A1",IF(F811&gt;=81,"A2",IF(F811&gt;=71,"B1",IF(F811&gt;=61,"B2",IF(F811&gt;=51,"C1",IF(F811&gt;=41,"C2",IF(F811&gt;=33,"D","E")))))))</f>
        <v>C2</v>
      </c>
      <c r="H811" s="323">
        <v>7.75</v>
      </c>
      <c r="I811" s="323">
        <v>4</v>
      </c>
      <c r="J811" s="323">
        <v>3</v>
      </c>
      <c r="K811" s="325">
        <v>36</v>
      </c>
      <c r="L811" s="326">
        <f t="shared" ref="L811" si="174">SUM(H811:K811)</f>
        <v>50.75</v>
      </c>
      <c r="M811" s="323" t="str">
        <f t="shared" ref="M811" si="175">IF(L811&gt;=91,"A1",IF(L811&gt;=81,"A2",IF(L811&gt;=71,"B1",IF(L811&gt;=61,"B2",IF(L811&gt;=51,"C1",IF(L811&gt;=41,"C2",IF(L811&gt;=33,"D","E")))))))</f>
        <v>C2</v>
      </c>
    </row>
    <row r="812" spans="1:13" ht="30" customHeight="1">
      <c r="A812" s="339" t="s">
        <v>23</v>
      </c>
      <c r="B812" s="323">
        <v>5</v>
      </c>
      <c r="C812" s="323">
        <v>2.5</v>
      </c>
      <c r="D812" s="323">
        <v>2.5</v>
      </c>
      <c r="E812" s="323">
        <v>32.5</v>
      </c>
      <c r="F812" s="323">
        <f t="shared" ref="F812" si="176">SUM(B812:E812)</f>
        <v>42.5</v>
      </c>
      <c r="G812" s="323" t="str">
        <f t="shared" ref="G812" si="177">IF(F812&gt;=91,"A1",IF(F812&gt;=81,"A2",IF(F812&gt;=71,"B1",IF(F812&gt;=61,"B2",IF(F812&gt;=51,"C1",IF(F812&gt;=41,"C2",IF(F812&gt;=33,"D","E")))))))</f>
        <v>C2</v>
      </c>
      <c r="H812" s="320">
        <v>6</v>
      </c>
      <c r="I812" s="323">
        <v>3</v>
      </c>
      <c r="J812" s="323">
        <v>3</v>
      </c>
      <c r="K812" s="325">
        <v>35.5</v>
      </c>
      <c r="L812" s="343">
        <f t="shared" ref="L812" si="178">SUM(H812:K812)</f>
        <v>47.5</v>
      </c>
      <c r="M812" s="326" t="str">
        <f t="shared" ref="M812" si="179">IF(L812&gt;=91,"A1",IF(L812&gt;=81,"A2",IF(L812&gt;=71,"B1",IF(L812&gt;=61,"B2",IF(L812&gt;=51,"C1",IF(L812&gt;=41,"C2",IF(L812&gt;=33,"D","E")))))))</f>
        <v>C2</v>
      </c>
    </row>
    <row r="813" spans="1:13" ht="30" customHeight="1">
      <c r="A813" s="339" t="s">
        <v>25</v>
      </c>
      <c r="B813" s="323">
        <v>6</v>
      </c>
      <c r="C813" s="323">
        <v>3.5</v>
      </c>
      <c r="D813" s="323">
        <v>3</v>
      </c>
      <c r="E813" s="323">
        <v>34</v>
      </c>
      <c r="F813" s="323">
        <f t="shared" ref="F813" si="180">SUM(B813:E813)</f>
        <v>46.5</v>
      </c>
      <c r="G813" s="323" t="str">
        <f t="shared" ref="G813" si="181">IF(F813&gt;=91,"A1",IF(F813&gt;=81,"A2",IF(F813&gt;=71,"B1",IF(F813&gt;=61,"B2",IF(F813&gt;=51,"C1",IF(F813&gt;=41,"C2",IF(F813&gt;=33,"D","E")))))))</f>
        <v>C2</v>
      </c>
      <c r="H813" s="323">
        <v>4</v>
      </c>
      <c r="I813" s="323">
        <v>3</v>
      </c>
      <c r="J813" s="323">
        <v>3</v>
      </c>
      <c r="K813" s="325">
        <v>38</v>
      </c>
      <c r="L813" s="343">
        <f t="shared" ref="L813" si="182">SUM(H813:K813)</f>
        <v>48</v>
      </c>
      <c r="M813" s="323" t="str">
        <f t="shared" ref="M813" si="183">IF(L813&gt;=91,"A1",IF(L813&gt;=81,"A2",IF(L813&gt;=71,"B1",IF(L813&gt;=61,"B2",IF(L813&gt;=51,"C1",IF(L813&gt;=41,"C2",IF(L813&gt;=33,"D","E")))))))</f>
        <v>C2</v>
      </c>
    </row>
    <row r="814" spans="1:13" ht="30" customHeight="1">
      <c r="A814" s="339" t="s">
        <v>426</v>
      </c>
      <c r="B814" s="323"/>
      <c r="C814" s="323"/>
      <c r="D814" s="323"/>
      <c r="E814" s="323">
        <v>20.5</v>
      </c>
      <c r="F814" s="323"/>
      <c r="G814" s="323"/>
      <c r="H814" s="323"/>
      <c r="I814" s="323"/>
      <c r="J814" s="323"/>
      <c r="K814" s="323">
        <v>19</v>
      </c>
      <c r="L814" s="323"/>
      <c r="M814" s="328"/>
    </row>
    <row r="815" spans="1:13" ht="30" customHeight="1">
      <c r="A815" s="339" t="s">
        <v>427</v>
      </c>
      <c r="B815" s="323"/>
      <c r="C815" s="323"/>
      <c r="D815" s="323"/>
      <c r="E815" s="323">
        <v>5</v>
      </c>
      <c r="F815" s="323"/>
      <c r="G815" s="323"/>
      <c r="H815" s="323"/>
      <c r="I815" s="323"/>
      <c r="J815" s="323"/>
      <c r="K815" s="323">
        <v>19.5</v>
      </c>
      <c r="L815" s="323"/>
      <c r="M815" s="328"/>
    </row>
    <row r="816" spans="1:13" ht="30" customHeight="1">
      <c r="A816" s="339" t="s">
        <v>669</v>
      </c>
      <c r="B816" s="323"/>
      <c r="C816" s="323"/>
      <c r="D816" s="323"/>
      <c r="E816" s="323">
        <v>14.5</v>
      </c>
      <c r="F816" s="323"/>
      <c r="G816" s="323"/>
      <c r="H816" s="323"/>
      <c r="I816" s="323"/>
      <c r="J816" s="323"/>
      <c r="K816" s="323">
        <v>19</v>
      </c>
      <c r="L816" s="323"/>
      <c r="M816" s="328"/>
    </row>
    <row r="817" spans="1:13" ht="30" customHeight="1">
      <c r="A817" s="339" t="s">
        <v>394</v>
      </c>
      <c r="B817" s="323"/>
      <c r="C817" s="323"/>
      <c r="D817" s="323"/>
      <c r="E817" s="323">
        <v>9</v>
      </c>
      <c r="F817" s="323"/>
      <c r="G817" s="323"/>
      <c r="H817" s="323"/>
      <c r="I817" s="323"/>
      <c r="J817" s="323"/>
      <c r="K817" s="323">
        <v>14</v>
      </c>
      <c r="L817" s="323"/>
      <c r="M817" s="328"/>
    </row>
    <row r="818" spans="1:13" ht="30" customHeight="1">
      <c r="A818" s="339" t="s">
        <v>669</v>
      </c>
      <c r="B818" s="323"/>
      <c r="C818" s="323"/>
      <c r="D818" s="323"/>
      <c r="E818" s="323"/>
      <c r="F818" s="323"/>
      <c r="G818" s="323"/>
      <c r="H818" s="323"/>
      <c r="I818" s="323"/>
      <c r="J818" s="323"/>
      <c r="K818" s="323"/>
      <c r="L818" s="323"/>
      <c r="M818" s="328"/>
    </row>
    <row r="819" spans="1:13" ht="65.25" customHeight="1">
      <c r="A819" s="339" t="s">
        <v>428</v>
      </c>
      <c r="B819" s="323"/>
      <c r="C819" s="330" t="s">
        <v>429</v>
      </c>
      <c r="D819" s="323">
        <f>(F809+F810+F811+F812+F813)</f>
        <v>237</v>
      </c>
      <c r="E819" s="323"/>
      <c r="F819" s="330" t="s">
        <v>430</v>
      </c>
      <c r="G819" s="323">
        <f>(D819/500)*100</f>
        <v>47.4</v>
      </c>
      <c r="H819" s="323"/>
      <c r="I819" s="323"/>
      <c r="J819" s="575" t="s">
        <v>431</v>
      </c>
      <c r="K819" s="575"/>
      <c r="L819" s="565" t="str">
        <f>IF(G819&gt;=91,"A1",IF(G819&gt;=81,"A2",IF(G819&gt;=71,"B1",IF(G819&gt;=61,"B2",IF(G819&gt;=51,"C1",IF(G819&gt;=41,"C2",IF(G819&gt;=33,"D","E")))))))</f>
        <v>C2</v>
      </c>
      <c r="M819" s="566" t="str">
        <f t="shared" ref="M819:M821" si="184">IF(K819&gt;=91,"A1",IF(K819&gt;=81,"A2",IF(K819&gt;=71,"B1",IF(K819&gt;=61,"B2",IF(K819&gt;=51,"C1",IF(K819&gt;=41,"C2",IF(K819&gt;=33,"D","E")))))))</f>
        <v>E</v>
      </c>
    </row>
    <row r="820" spans="1:13" ht="54.75" customHeight="1">
      <c r="A820" s="362" t="s">
        <v>432</v>
      </c>
      <c r="B820" s="323"/>
      <c r="C820" s="330" t="s">
        <v>433</v>
      </c>
      <c r="D820" s="323">
        <f>(L809+L810+L811+L812+L813)</f>
        <v>265.75</v>
      </c>
      <c r="E820" s="323"/>
      <c r="F820" s="330" t="s">
        <v>434</v>
      </c>
      <c r="G820" s="323">
        <f>D820/500*100</f>
        <v>53.15</v>
      </c>
      <c r="H820" s="323"/>
      <c r="I820" s="323"/>
      <c r="J820" s="575" t="s">
        <v>435</v>
      </c>
      <c r="K820" s="575"/>
      <c r="L820" s="565" t="str">
        <f>IF(G820&gt;=91,"A1",IF(G820&gt;=81,"A2",IF(G820&gt;=71,"B1",IF(G820&gt;=61,"B2",IF(G820&gt;=51,"C1",IF(G820&gt;=41,"C2",IF(G820&gt;=33,"D","E")))))))</f>
        <v>C1</v>
      </c>
      <c r="M820" s="566" t="str">
        <f t="shared" si="184"/>
        <v>E</v>
      </c>
    </row>
    <row r="821" spans="1:13" ht="54.75" customHeight="1">
      <c r="A821" s="571" t="s">
        <v>437</v>
      </c>
      <c r="B821" s="565"/>
      <c r="C821" s="565"/>
      <c r="D821" s="576">
        <f>SUM(D819:D820)/1000*100</f>
        <v>50.275000000000006</v>
      </c>
      <c r="E821" s="576"/>
      <c r="F821" s="565" t="s">
        <v>653</v>
      </c>
      <c r="G821" s="565"/>
      <c r="H821" s="565"/>
      <c r="I821" s="565"/>
      <c r="J821" s="565"/>
      <c r="K821" s="565"/>
      <c r="L821" s="565" t="str">
        <f>IF(D821&gt;=91,"A1",IF(D821&gt;=81,"A2",IF(D821&gt;=71,"B1",IF(D821&gt;=61,"B2",IF(D821&gt;=51,"C1",IF(D821&gt;=41,"C2",IF(D821&gt;=33,"D","E")))))))</f>
        <v>C2</v>
      </c>
      <c r="M821" s="566" t="str">
        <f t="shared" si="184"/>
        <v>E</v>
      </c>
    </row>
    <row r="822" spans="1:13" ht="30" customHeight="1">
      <c r="A822" s="580" t="s">
        <v>273</v>
      </c>
      <c r="B822" s="581"/>
      <c r="C822" s="581"/>
      <c r="D822" s="581"/>
      <c r="E822" s="581"/>
      <c r="F822" s="581"/>
      <c r="G822" s="581"/>
      <c r="H822" s="581"/>
      <c r="I822" s="581"/>
      <c r="J822" s="581"/>
      <c r="K822" s="581"/>
      <c r="L822" s="581"/>
      <c r="M822" s="582"/>
    </row>
    <row r="823" spans="1:13" ht="30" customHeight="1">
      <c r="A823" s="571" t="s">
        <v>274</v>
      </c>
      <c r="B823" s="565"/>
      <c r="C823" s="565"/>
      <c r="D823" s="565"/>
      <c r="E823" s="565"/>
      <c r="F823" s="565"/>
      <c r="G823" s="565"/>
      <c r="H823" s="565"/>
      <c r="I823" s="565"/>
      <c r="J823" s="565"/>
      <c r="K823" s="565"/>
      <c r="L823" s="565"/>
      <c r="M823" s="566"/>
    </row>
    <row r="824" spans="1:13" ht="30" customHeight="1">
      <c r="A824" s="571" t="s">
        <v>275</v>
      </c>
      <c r="B824" s="565"/>
      <c r="C824" s="565"/>
      <c r="D824" s="565"/>
      <c r="E824" s="565"/>
      <c r="F824" s="565" t="s">
        <v>276</v>
      </c>
      <c r="G824" s="565"/>
      <c r="H824" s="565"/>
      <c r="I824" s="565"/>
      <c r="J824" s="565"/>
      <c r="K824" s="565" t="s">
        <v>439</v>
      </c>
      <c r="L824" s="565"/>
      <c r="M824" s="566"/>
    </row>
    <row r="825" spans="1:13" ht="30" customHeight="1">
      <c r="A825" s="580" t="s">
        <v>277</v>
      </c>
      <c r="B825" s="581"/>
      <c r="C825" s="581"/>
      <c r="D825" s="581"/>
      <c r="E825" s="581"/>
      <c r="F825" s="565" t="s">
        <v>299</v>
      </c>
      <c r="G825" s="565"/>
      <c r="H825" s="565"/>
      <c r="I825" s="565"/>
      <c r="J825" s="565"/>
      <c r="K825" s="565" t="s">
        <v>299</v>
      </c>
      <c r="L825" s="565"/>
      <c r="M825" s="566"/>
    </row>
    <row r="826" spans="1:13" ht="30" customHeight="1">
      <c r="A826" s="571" t="s">
        <v>278</v>
      </c>
      <c r="B826" s="565"/>
      <c r="C826" s="565"/>
      <c r="D826" s="565"/>
      <c r="E826" s="565"/>
      <c r="F826" s="565"/>
      <c r="G826" s="565"/>
      <c r="H826" s="565"/>
      <c r="I826" s="565"/>
      <c r="J826" s="565"/>
      <c r="K826" s="565"/>
      <c r="L826" s="565"/>
      <c r="M826" s="566"/>
    </row>
    <row r="827" spans="1:13" ht="30" customHeight="1">
      <c r="A827" s="571" t="s">
        <v>275</v>
      </c>
      <c r="B827" s="565"/>
      <c r="C827" s="565"/>
      <c r="D827" s="565"/>
      <c r="E827" s="565"/>
      <c r="F827" s="565" t="s">
        <v>276</v>
      </c>
      <c r="G827" s="565"/>
      <c r="H827" s="565"/>
      <c r="I827" s="565"/>
      <c r="J827" s="565"/>
      <c r="K827" s="565" t="s">
        <v>439</v>
      </c>
      <c r="L827" s="565"/>
      <c r="M827" s="566"/>
    </row>
    <row r="828" spans="1:13" ht="30" customHeight="1">
      <c r="A828" s="559" t="s">
        <v>279</v>
      </c>
      <c r="B828" s="560"/>
      <c r="C828" s="560"/>
      <c r="D828" s="560"/>
      <c r="E828" s="560"/>
      <c r="F828" s="565" t="s">
        <v>294</v>
      </c>
      <c r="G828" s="565" t="s">
        <v>294</v>
      </c>
      <c r="H828" s="565" t="s">
        <v>294</v>
      </c>
      <c r="I828" s="565" t="s">
        <v>294</v>
      </c>
      <c r="J828" s="565" t="s">
        <v>294</v>
      </c>
      <c r="K828" s="565" t="s">
        <v>294</v>
      </c>
      <c r="L828" s="565"/>
      <c r="M828" s="566"/>
    </row>
    <row r="829" spans="1:13" ht="30" customHeight="1">
      <c r="A829" s="559" t="s">
        <v>280</v>
      </c>
      <c r="B829" s="560"/>
      <c r="C829" s="560"/>
      <c r="D829" s="560"/>
      <c r="E829" s="560"/>
      <c r="F829" s="565" t="s">
        <v>294</v>
      </c>
      <c r="G829" s="565" t="s">
        <v>294</v>
      </c>
      <c r="H829" s="565" t="s">
        <v>294</v>
      </c>
      <c r="I829" s="565" t="s">
        <v>294</v>
      </c>
      <c r="J829" s="565" t="s">
        <v>294</v>
      </c>
      <c r="K829" s="565" t="s">
        <v>294</v>
      </c>
      <c r="L829" s="565"/>
      <c r="M829" s="566"/>
    </row>
    <row r="830" spans="1:13" ht="30" customHeight="1">
      <c r="A830" s="556" t="s">
        <v>281</v>
      </c>
      <c r="B830" s="557"/>
      <c r="C830" s="557"/>
      <c r="D830" s="557"/>
      <c r="E830" s="579"/>
      <c r="F830" s="561" t="s">
        <v>299</v>
      </c>
      <c r="G830" s="562" t="s">
        <v>299</v>
      </c>
      <c r="H830" s="562" t="s">
        <v>299</v>
      </c>
      <c r="I830" s="562" t="s">
        <v>299</v>
      </c>
      <c r="J830" s="563" t="s">
        <v>299</v>
      </c>
      <c r="K830" s="561" t="s">
        <v>294</v>
      </c>
      <c r="L830" s="562"/>
      <c r="M830" s="564"/>
    </row>
    <row r="831" spans="1:13" ht="30" customHeight="1">
      <c r="A831" s="556" t="s">
        <v>282</v>
      </c>
      <c r="B831" s="557"/>
      <c r="C831" s="557"/>
      <c r="D831" s="557"/>
      <c r="E831" s="579"/>
      <c r="F831" s="561" t="s">
        <v>299</v>
      </c>
      <c r="G831" s="562" t="s">
        <v>299</v>
      </c>
      <c r="H831" s="562" t="s">
        <v>299</v>
      </c>
      <c r="I831" s="562" t="s">
        <v>299</v>
      </c>
      <c r="J831" s="563" t="s">
        <v>299</v>
      </c>
      <c r="K831" s="561" t="s">
        <v>304</v>
      </c>
      <c r="L831" s="562"/>
      <c r="M831" s="564"/>
    </row>
    <row r="832" spans="1:13" ht="30" customHeight="1">
      <c r="A832" s="571" t="s">
        <v>283</v>
      </c>
      <c r="B832" s="565"/>
      <c r="C832" s="565"/>
      <c r="D832" s="565"/>
      <c r="E832" s="565"/>
      <c r="F832" s="565"/>
      <c r="G832" s="565"/>
      <c r="H832" s="565"/>
      <c r="I832" s="565"/>
      <c r="J832" s="565"/>
      <c r="K832" s="565"/>
      <c r="L832" s="565"/>
      <c r="M832" s="566"/>
    </row>
    <row r="833" spans="1:13" ht="30" customHeight="1">
      <c r="A833" s="571" t="s">
        <v>275</v>
      </c>
      <c r="B833" s="565"/>
      <c r="C833" s="565"/>
      <c r="D833" s="565"/>
      <c r="E833" s="565"/>
      <c r="F833" s="565" t="s">
        <v>276</v>
      </c>
      <c r="G833" s="565"/>
      <c r="H833" s="565"/>
      <c r="I833" s="565"/>
      <c r="J833" s="565"/>
      <c r="K833" s="565" t="s">
        <v>439</v>
      </c>
      <c r="L833" s="565"/>
      <c r="M833" s="566"/>
    </row>
    <row r="834" spans="1:13" ht="30" customHeight="1">
      <c r="A834" s="580" t="s">
        <v>284</v>
      </c>
      <c r="B834" s="581"/>
      <c r="C834" s="581"/>
      <c r="D834" s="581"/>
      <c r="E834" s="581"/>
      <c r="F834" s="581"/>
      <c r="G834" s="565" t="s">
        <v>701</v>
      </c>
      <c r="H834" s="565"/>
      <c r="I834" s="565"/>
      <c r="J834" s="565"/>
      <c r="K834" s="565"/>
      <c r="L834" s="565"/>
      <c r="M834" s="566"/>
    </row>
    <row r="835" spans="1:13" ht="30" customHeight="1">
      <c r="A835" s="339" t="s">
        <v>440</v>
      </c>
      <c r="B835" s="565" t="s">
        <v>533</v>
      </c>
      <c r="C835" s="565"/>
      <c r="D835" s="565"/>
      <c r="E835" s="565"/>
      <c r="F835" s="565"/>
      <c r="G835" s="565"/>
      <c r="H835" s="565"/>
      <c r="I835" s="565"/>
      <c r="J835" s="565"/>
      <c r="K835" s="565"/>
      <c r="L835" s="565"/>
      <c r="M835" s="566"/>
    </row>
    <row r="836" spans="1:13" ht="30" customHeight="1">
      <c r="A836" s="339" t="s">
        <v>285</v>
      </c>
      <c r="B836" s="565" t="s">
        <v>649</v>
      </c>
      <c r="C836" s="565"/>
      <c r="D836" s="565"/>
      <c r="E836" s="565"/>
      <c r="F836" s="565"/>
      <c r="G836" s="565"/>
      <c r="H836" s="565"/>
      <c r="I836" s="565"/>
      <c r="J836" s="565"/>
      <c r="K836" s="565"/>
      <c r="L836" s="565"/>
      <c r="M836" s="566"/>
    </row>
    <row r="837" spans="1:13" ht="30" customHeight="1">
      <c r="A837" s="571" t="s">
        <v>441</v>
      </c>
      <c r="B837" s="565"/>
      <c r="C837" s="565"/>
      <c r="D837" s="565"/>
      <c r="E837" s="565"/>
      <c r="F837" s="565"/>
      <c r="G837" s="565"/>
      <c r="H837" s="565"/>
      <c r="I837" s="565"/>
      <c r="J837" s="565" t="s">
        <v>442</v>
      </c>
      <c r="K837" s="565"/>
      <c r="L837" s="565"/>
      <c r="M837" s="566"/>
    </row>
    <row r="838" spans="1:13" ht="30" customHeight="1">
      <c r="A838" s="571"/>
      <c r="B838" s="565"/>
      <c r="C838" s="565"/>
      <c r="D838" s="565"/>
      <c r="E838" s="565"/>
      <c r="F838" s="565"/>
      <c r="G838" s="565"/>
      <c r="H838" s="565"/>
      <c r="I838" s="565"/>
      <c r="J838" s="565"/>
      <c r="K838" s="565"/>
      <c r="L838" s="565"/>
      <c r="M838" s="566"/>
    </row>
    <row r="839" spans="1:13" ht="30" customHeight="1">
      <c r="A839" s="571"/>
      <c r="B839" s="565"/>
      <c r="C839" s="565"/>
      <c r="D839" s="565"/>
      <c r="E839" s="565"/>
      <c r="F839" s="565"/>
      <c r="G839" s="565"/>
      <c r="H839" s="565"/>
      <c r="I839" s="565"/>
      <c r="J839" s="565"/>
      <c r="K839" s="565"/>
      <c r="L839" s="565"/>
      <c r="M839" s="566"/>
    </row>
    <row r="840" spans="1:13" ht="30" customHeight="1">
      <c r="A840" s="571"/>
      <c r="B840" s="565"/>
      <c r="C840" s="565"/>
      <c r="D840" s="565"/>
      <c r="E840" s="565"/>
      <c r="F840" s="565"/>
      <c r="G840" s="565"/>
      <c r="H840" s="565"/>
      <c r="I840" s="565"/>
      <c r="J840" s="565"/>
      <c r="K840" s="565"/>
      <c r="L840" s="565"/>
      <c r="M840" s="566"/>
    </row>
    <row r="841" spans="1:13" ht="30" customHeight="1">
      <c r="A841" s="571" t="s">
        <v>286</v>
      </c>
      <c r="B841" s="565"/>
      <c r="C841" s="565"/>
      <c r="D841" s="565"/>
      <c r="E841" s="565"/>
      <c r="F841" s="565"/>
      <c r="G841" s="565"/>
      <c r="H841" s="561" t="s">
        <v>287</v>
      </c>
      <c r="I841" s="562"/>
      <c r="J841" s="562"/>
      <c r="K841" s="562"/>
      <c r="L841" s="562"/>
      <c r="M841" s="564"/>
    </row>
    <row r="842" spans="1:13" ht="30" customHeight="1">
      <c r="A842" s="339" t="s">
        <v>288</v>
      </c>
      <c r="B842" s="565" t="s">
        <v>20</v>
      </c>
      <c r="C842" s="565"/>
      <c r="D842" s="332" t="s">
        <v>288</v>
      </c>
      <c r="E842" s="323"/>
      <c r="F842" s="565" t="s">
        <v>20</v>
      </c>
      <c r="G842" s="565"/>
      <c r="H842" s="333"/>
      <c r="I842" s="333"/>
      <c r="J842" s="334" t="s">
        <v>289</v>
      </c>
      <c r="K842" s="333"/>
      <c r="L842" s="333" t="s">
        <v>20</v>
      </c>
      <c r="M842" s="335"/>
    </row>
    <row r="843" spans="1:13" ht="30" customHeight="1">
      <c r="A843" s="339" t="s">
        <v>290</v>
      </c>
      <c r="B843" s="565" t="s">
        <v>291</v>
      </c>
      <c r="C843" s="565"/>
      <c r="D843" s="565" t="s">
        <v>292</v>
      </c>
      <c r="E843" s="565"/>
      <c r="F843" s="565" t="s">
        <v>293</v>
      </c>
      <c r="G843" s="565"/>
      <c r="H843" s="333"/>
      <c r="I843" s="333"/>
      <c r="J843" s="561">
        <v>3</v>
      </c>
      <c r="K843" s="563"/>
      <c r="L843" s="323" t="s">
        <v>294</v>
      </c>
      <c r="M843" s="335"/>
    </row>
    <row r="844" spans="1:13" ht="30" customHeight="1">
      <c r="A844" s="339" t="s">
        <v>295</v>
      </c>
      <c r="B844" s="565" t="s">
        <v>296</v>
      </c>
      <c r="C844" s="565"/>
      <c r="D844" s="565" t="s">
        <v>297</v>
      </c>
      <c r="E844" s="565"/>
      <c r="F844" s="565" t="s">
        <v>298</v>
      </c>
      <c r="G844" s="565"/>
      <c r="H844" s="333"/>
      <c r="I844" s="333"/>
      <c r="J844" s="561">
        <v>2</v>
      </c>
      <c r="K844" s="563"/>
      <c r="L844" s="323" t="s">
        <v>299</v>
      </c>
      <c r="M844" s="335"/>
    </row>
    <row r="845" spans="1:13" ht="30" customHeight="1">
      <c r="A845" s="339" t="s">
        <v>300</v>
      </c>
      <c r="B845" s="565" t="s">
        <v>301</v>
      </c>
      <c r="C845" s="565"/>
      <c r="D845" s="565" t="s">
        <v>302</v>
      </c>
      <c r="E845" s="565"/>
      <c r="F845" s="565" t="s">
        <v>303</v>
      </c>
      <c r="G845" s="565"/>
      <c r="H845" s="333"/>
      <c r="I845" s="333"/>
      <c r="J845" s="561">
        <v>1</v>
      </c>
      <c r="K845" s="563"/>
      <c r="L845" s="323" t="s">
        <v>304</v>
      </c>
      <c r="M845" s="335"/>
    </row>
    <row r="846" spans="1:13" ht="30" customHeight="1" thickBot="1">
      <c r="A846" s="363" t="s">
        <v>305</v>
      </c>
      <c r="B846" s="583" t="s">
        <v>306</v>
      </c>
      <c r="C846" s="583"/>
      <c r="D846" s="584" t="s">
        <v>307</v>
      </c>
      <c r="E846" s="584"/>
      <c r="F846" s="584" t="s">
        <v>308</v>
      </c>
      <c r="G846" s="584"/>
      <c r="H846" s="336"/>
      <c r="I846" s="336"/>
      <c r="J846" s="336"/>
      <c r="K846" s="336"/>
      <c r="L846" s="336"/>
      <c r="M846" s="337"/>
    </row>
    <row r="848" spans="1:13" ht="30" customHeight="1" thickBot="1"/>
    <row r="849" spans="1:13" ht="30" customHeight="1">
      <c r="A849" s="360"/>
      <c r="B849" s="567" t="s">
        <v>395</v>
      </c>
      <c r="C849" s="567"/>
      <c r="D849" s="567"/>
      <c r="E849" s="567"/>
      <c r="F849" s="567"/>
      <c r="G849" s="567"/>
      <c r="H849" s="567"/>
      <c r="I849" s="568"/>
      <c r="J849" s="569" t="s">
        <v>396</v>
      </c>
      <c r="K849" s="567"/>
      <c r="L849" s="567"/>
      <c r="M849" s="570"/>
    </row>
    <row r="850" spans="1:13" ht="30" customHeight="1">
      <c r="A850" s="571" t="s">
        <v>397</v>
      </c>
      <c r="B850" s="565"/>
      <c r="C850" s="565"/>
      <c r="D850" s="565"/>
      <c r="E850" s="565"/>
      <c r="F850" s="565"/>
      <c r="G850" s="565"/>
      <c r="H850" s="565"/>
      <c r="I850" s="565"/>
      <c r="J850" s="565"/>
      <c r="K850" s="565"/>
      <c r="L850" s="565"/>
      <c r="M850" s="566"/>
    </row>
    <row r="851" spans="1:13" ht="30" customHeight="1">
      <c r="A851" s="361"/>
      <c r="B851" s="572" t="s">
        <v>398</v>
      </c>
      <c r="C851" s="572"/>
      <c r="D851" s="572"/>
      <c r="E851" s="573"/>
      <c r="F851" s="314" t="s">
        <v>399</v>
      </c>
      <c r="G851" s="314"/>
      <c r="H851" s="561" t="s">
        <v>400</v>
      </c>
      <c r="I851" s="562"/>
      <c r="J851" s="563"/>
      <c r="K851" s="315" t="s">
        <v>401</v>
      </c>
      <c r="L851" s="316"/>
      <c r="M851" s="317"/>
    </row>
    <row r="852" spans="1:13" ht="30" customHeight="1">
      <c r="A852" s="574" t="s">
        <v>402</v>
      </c>
      <c r="B852" s="562"/>
      <c r="C852" s="562"/>
      <c r="D852" s="562"/>
      <c r="E852" s="562"/>
      <c r="F852" s="562"/>
      <c r="G852" s="562"/>
      <c r="H852" s="562"/>
      <c r="I852" s="562"/>
      <c r="J852" s="562"/>
      <c r="K852" s="562"/>
      <c r="L852" s="562"/>
      <c r="M852" s="564"/>
    </row>
    <row r="853" spans="1:13" ht="30" customHeight="1">
      <c r="A853" s="556" t="s">
        <v>524</v>
      </c>
      <c r="B853" s="557"/>
      <c r="C853" s="557"/>
      <c r="D853" s="557"/>
      <c r="E853" s="557"/>
      <c r="F853" s="557"/>
      <c r="G853" s="557"/>
      <c r="H853" s="557"/>
      <c r="I853" s="557"/>
      <c r="J853" s="557"/>
      <c r="K853" s="557"/>
      <c r="L853" s="557"/>
      <c r="M853" s="558"/>
    </row>
    <row r="854" spans="1:13" ht="30" customHeight="1">
      <c r="A854" s="559" t="s">
        <v>404</v>
      </c>
      <c r="B854" s="560"/>
      <c r="C854" s="561" t="s">
        <v>104</v>
      </c>
      <c r="D854" s="562"/>
      <c r="E854" s="562"/>
      <c r="F854" s="562"/>
      <c r="G854" s="563"/>
      <c r="H854" s="316" t="s">
        <v>406</v>
      </c>
      <c r="I854" s="318"/>
      <c r="J854" s="561">
        <f>J801+1</f>
        <v>18</v>
      </c>
      <c r="K854" s="562"/>
      <c r="L854" s="562"/>
      <c r="M854" s="564"/>
    </row>
    <row r="855" spans="1:13" ht="30" customHeight="1">
      <c r="A855" s="559" t="s">
        <v>407</v>
      </c>
      <c r="B855" s="560"/>
      <c r="C855" s="561" t="s">
        <v>68</v>
      </c>
      <c r="D855" s="562"/>
      <c r="E855" s="562"/>
      <c r="F855" s="562"/>
      <c r="G855" s="563"/>
      <c r="H855" s="316" t="s">
        <v>409</v>
      </c>
      <c r="I855" s="318"/>
      <c r="J855" s="565" t="s">
        <v>597</v>
      </c>
      <c r="K855" s="565"/>
      <c r="L855" s="565"/>
      <c r="M855" s="566"/>
    </row>
    <row r="856" spans="1:13" ht="30" customHeight="1">
      <c r="A856" s="559" t="s">
        <v>410</v>
      </c>
      <c r="B856" s="560"/>
      <c r="C856" s="578">
        <v>40678</v>
      </c>
      <c r="D856" s="562"/>
      <c r="E856" s="562"/>
      <c r="F856" s="562"/>
      <c r="G856" s="563"/>
      <c r="H856" s="316" t="s">
        <v>411</v>
      </c>
      <c r="I856" s="318"/>
      <c r="J856" s="565">
        <v>9622252949</v>
      </c>
      <c r="K856" s="565"/>
      <c r="L856" s="565"/>
      <c r="M856" s="566"/>
    </row>
    <row r="857" spans="1:13" ht="30" customHeight="1">
      <c r="A857" s="559" t="s">
        <v>412</v>
      </c>
      <c r="B857" s="560"/>
      <c r="C857" s="561" t="s">
        <v>598</v>
      </c>
      <c r="D857" s="562"/>
      <c r="E857" s="562"/>
      <c r="F857" s="562"/>
      <c r="G857" s="563"/>
      <c r="H857" s="559" t="s">
        <v>18</v>
      </c>
      <c r="I857" s="560"/>
      <c r="J857" s="565" t="s">
        <v>599</v>
      </c>
      <c r="K857" s="565"/>
      <c r="L857" s="565"/>
      <c r="M857" s="566"/>
    </row>
    <row r="858" spans="1:13" ht="30" customHeight="1">
      <c r="A858" s="559" t="s">
        <v>528</v>
      </c>
      <c r="B858" s="560"/>
      <c r="C858" s="561" t="s">
        <v>600</v>
      </c>
      <c r="D858" s="562"/>
      <c r="E858" s="562"/>
      <c r="F858" s="562"/>
      <c r="G858" s="562"/>
      <c r="H858" s="562"/>
      <c r="I858" s="562"/>
      <c r="J858" s="562"/>
      <c r="K858" s="562"/>
      <c r="L858" s="562"/>
      <c r="M858" s="564"/>
    </row>
    <row r="859" spans="1:13" ht="30" customHeight="1">
      <c r="A859" s="571" t="s">
        <v>415</v>
      </c>
      <c r="B859" s="565"/>
      <c r="C859" s="565"/>
      <c r="D859" s="565"/>
      <c r="E859" s="565"/>
      <c r="F859" s="565"/>
      <c r="G859" s="565"/>
      <c r="H859" s="565"/>
      <c r="I859" s="565"/>
      <c r="J859" s="565"/>
      <c r="K859" s="565"/>
      <c r="L859" s="565"/>
      <c r="M859" s="566"/>
    </row>
    <row r="860" spans="1:13" ht="30" customHeight="1">
      <c r="A860" s="577" t="s">
        <v>416</v>
      </c>
      <c r="B860" s="565" t="s">
        <v>417</v>
      </c>
      <c r="C860" s="565"/>
      <c r="D860" s="565"/>
      <c r="E860" s="565"/>
      <c r="F860" s="565"/>
      <c r="G860" s="565"/>
      <c r="H860" s="565" t="s">
        <v>418</v>
      </c>
      <c r="I860" s="565"/>
      <c r="J860" s="565"/>
      <c r="K860" s="565"/>
      <c r="L860" s="565"/>
      <c r="M860" s="566"/>
    </row>
    <row r="861" spans="1:13" ht="54.75" customHeight="1">
      <c r="A861" s="577"/>
      <c r="B861" s="319" t="s">
        <v>419</v>
      </c>
      <c r="C861" s="319" t="s">
        <v>420</v>
      </c>
      <c r="D861" s="319" t="s">
        <v>421</v>
      </c>
      <c r="E861" s="319" t="s">
        <v>422</v>
      </c>
      <c r="F861" s="319">
        <v>100</v>
      </c>
      <c r="G861" s="320" t="s">
        <v>33</v>
      </c>
      <c r="H861" s="319" t="s">
        <v>423</v>
      </c>
      <c r="I861" s="319" t="s">
        <v>420</v>
      </c>
      <c r="J861" s="319" t="s">
        <v>421</v>
      </c>
      <c r="K861" s="319" t="s">
        <v>530</v>
      </c>
      <c r="L861" s="319">
        <v>100</v>
      </c>
      <c r="M861" s="321" t="s">
        <v>33</v>
      </c>
    </row>
    <row r="862" spans="1:13" ht="30" customHeight="1">
      <c r="A862" s="339" t="s">
        <v>11</v>
      </c>
      <c r="B862" s="340">
        <v>9.75</v>
      </c>
      <c r="C862" s="323">
        <v>4.5</v>
      </c>
      <c r="D862" s="323">
        <v>5</v>
      </c>
      <c r="E862" s="340">
        <v>59.5</v>
      </c>
      <c r="F862" s="324">
        <f t="shared" ref="F862:F866" si="185">SUM(B862:E862)</f>
        <v>78.75</v>
      </c>
      <c r="G862" s="340" t="str">
        <f t="shared" ref="G862:G866" si="186">IF(F862&gt;=91,"A1",IF(F862&gt;=81,"A2",IF(F862&gt;=71,"B1",IF(F862&gt;=61,"B2",IF(F862&gt;=51,"C1",IF(F862&gt;=41,"C2",IF(F862&gt;=33,"D","E")))))))</f>
        <v>B1</v>
      </c>
      <c r="H862" s="320">
        <v>7.75</v>
      </c>
      <c r="I862" s="325">
        <v>5</v>
      </c>
      <c r="J862" s="325">
        <v>5</v>
      </c>
      <c r="K862" s="343">
        <v>67.5</v>
      </c>
      <c r="L862" s="326">
        <f t="shared" ref="L862" si="187">SUM(H862:K862)</f>
        <v>85.25</v>
      </c>
      <c r="M862" s="323" t="str">
        <f t="shared" ref="M862:M866" si="188">IF(L862&gt;=91,"A1",IF(L862&gt;=81,"A2",IF(L862&gt;=71,"B1",IF(L862&gt;=61,"B2",IF(L862&gt;=51,"C1",IF(L862&gt;=41,"C2",IF(L862&gt;=33,"D","E")))))))</f>
        <v>A2</v>
      </c>
    </row>
    <row r="863" spans="1:13" ht="30" customHeight="1">
      <c r="A863" s="339" t="s">
        <v>12</v>
      </c>
      <c r="B863" s="340">
        <v>8.75</v>
      </c>
      <c r="C863" s="340">
        <v>4</v>
      </c>
      <c r="D863" s="323">
        <v>4</v>
      </c>
      <c r="E863" s="323">
        <v>61.5</v>
      </c>
      <c r="F863" s="323">
        <f t="shared" si="185"/>
        <v>78.25</v>
      </c>
      <c r="G863" s="323" t="str">
        <f t="shared" si="186"/>
        <v>B1</v>
      </c>
      <c r="H863" s="353">
        <v>8.75</v>
      </c>
      <c r="I863" s="323">
        <v>5</v>
      </c>
      <c r="J863" s="323">
        <v>4.5</v>
      </c>
      <c r="K863" s="325">
        <v>67</v>
      </c>
      <c r="L863" s="326">
        <f t="shared" ref="L863:L866" si="189">SUM(H863:K863)</f>
        <v>85.25</v>
      </c>
      <c r="M863" s="323" t="str">
        <f t="shared" si="188"/>
        <v>A2</v>
      </c>
    </row>
    <row r="864" spans="1:13" ht="30" customHeight="1">
      <c r="A864" s="339" t="s">
        <v>425</v>
      </c>
      <c r="B864" s="323">
        <v>7</v>
      </c>
      <c r="C864" s="323">
        <v>5</v>
      </c>
      <c r="D864" s="323">
        <v>5</v>
      </c>
      <c r="E864" s="323">
        <v>58.5</v>
      </c>
      <c r="F864" s="323">
        <f t="shared" si="185"/>
        <v>75.5</v>
      </c>
      <c r="G864" s="323" t="str">
        <f t="shared" si="186"/>
        <v>B1</v>
      </c>
      <c r="H864" s="353">
        <v>9.5</v>
      </c>
      <c r="I864" s="323">
        <v>5</v>
      </c>
      <c r="J864" s="323">
        <v>5</v>
      </c>
      <c r="K864" s="325">
        <v>53.5</v>
      </c>
      <c r="L864" s="327">
        <f t="shared" si="189"/>
        <v>73</v>
      </c>
      <c r="M864" s="323" t="str">
        <f t="shared" si="188"/>
        <v>B1</v>
      </c>
    </row>
    <row r="865" spans="1:13" ht="30" customHeight="1">
      <c r="A865" s="339" t="s">
        <v>23</v>
      </c>
      <c r="B865" s="323">
        <v>9.25</v>
      </c>
      <c r="C865" s="323">
        <v>4</v>
      </c>
      <c r="D865" s="323">
        <v>4</v>
      </c>
      <c r="E865" s="323">
        <v>56</v>
      </c>
      <c r="F865" s="323">
        <f t="shared" si="185"/>
        <v>73.25</v>
      </c>
      <c r="G865" s="323" t="str">
        <f t="shared" si="186"/>
        <v>B1</v>
      </c>
      <c r="H865" s="320">
        <v>8</v>
      </c>
      <c r="I865" s="323">
        <v>4</v>
      </c>
      <c r="J865" s="323">
        <v>4</v>
      </c>
      <c r="K865" s="325">
        <v>50</v>
      </c>
      <c r="L865" s="327">
        <f t="shared" si="189"/>
        <v>66</v>
      </c>
      <c r="M865" s="326" t="str">
        <f t="shared" si="188"/>
        <v>B2</v>
      </c>
    </row>
    <row r="866" spans="1:13" ht="30" customHeight="1">
      <c r="A866" s="339" t="s">
        <v>25</v>
      </c>
      <c r="B866" s="323">
        <v>7.75</v>
      </c>
      <c r="C866" s="323">
        <v>5</v>
      </c>
      <c r="D866" s="323">
        <v>5</v>
      </c>
      <c r="E866" s="323">
        <v>73.5</v>
      </c>
      <c r="F866" s="323">
        <f t="shared" si="185"/>
        <v>91.25</v>
      </c>
      <c r="G866" s="323" t="str">
        <f t="shared" si="186"/>
        <v>A1</v>
      </c>
      <c r="H866" s="323">
        <v>9</v>
      </c>
      <c r="I866" s="323">
        <v>5</v>
      </c>
      <c r="J866" s="323">
        <v>5</v>
      </c>
      <c r="K866" s="325">
        <v>69</v>
      </c>
      <c r="L866" s="327">
        <f t="shared" si="189"/>
        <v>88</v>
      </c>
      <c r="M866" s="323" t="str">
        <f t="shared" si="188"/>
        <v>A2</v>
      </c>
    </row>
    <row r="867" spans="1:13" ht="30" customHeight="1">
      <c r="A867" s="339" t="s">
        <v>426</v>
      </c>
      <c r="B867" s="323"/>
      <c r="C867" s="323"/>
      <c r="D867" s="323"/>
      <c r="E867" s="323">
        <v>44.5</v>
      </c>
      <c r="F867" s="323"/>
      <c r="G867" s="323"/>
      <c r="H867" s="323"/>
      <c r="I867" s="323"/>
      <c r="J867" s="323"/>
      <c r="K867" s="323">
        <v>41</v>
      </c>
      <c r="L867" s="323"/>
      <c r="M867" s="328"/>
    </row>
    <row r="868" spans="1:13" ht="30" customHeight="1">
      <c r="A868" s="339" t="s">
        <v>427</v>
      </c>
      <c r="B868" s="323"/>
      <c r="C868" s="323"/>
      <c r="D868" s="323"/>
      <c r="E868" s="323">
        <v>28</v>
      </c>
      <c r="F868" s="323"/>
      <c r="G868" s="323"/>
      <c r="H868" s="323"/>
      <c r="I868" s="323"/>
      <c r="J868" s="323"/>
      <c r="K868" s="323">
        <v>47.75</v>
      </c>
      <c r="L868" s="323"/>
      <c r="M868" s="328"/>
    </row>
    <row r="869" spans="1:13" ht="30" customHeight="1">
      <c r="A869" s="339" t="s">
        <v>669</v>
      </c>
      <c r="B869" s="323"/>
      <c r="C869" s="323"/>
      <c r="D869" s="323"/>
      <c r="E869" s="323">
        <v>42.5</v>
      </c>
      <c r="F869" s="323"/>
      <c r="G869" s="323"/>
      <c r="H869" s="323"/>
      <c r="I869" s="323"/>
      <c r="J869" s="323"/>
      <c r="K869" s="323">
        <v>42</v>
      </c>
      <c r="L869" s="323"/>
      <c r="M869" s="328"/>
    </row>
    <row r="870" spans="1:13" ht="30" customHeight="1">
      <c r="A870" s="339" t="s">
        <v>394</v>
      </c>
      <c r="B870" s="323"/>
      <c r="C870" s="323"/>
      <c r="D870" s="323"/>
      <c r="E870" s="323">
        <v>43.5</v>
      </c>
      <c r="F870" s="323"/>
      <c r="G870" s="323"/>
      <c r="H870" s="323"/>
      <c r="I870" s="323"/>
      <c r="J870" s="323"/>
      <c r="K870" s="323">
        <v>42</v>
      </c>
      <c r="L870" s="323"/>
      <c r="M870" s="328"/>
    </row>
    <row r="871" spans="1:13" ht="30" customHeight="1">
      <c r="A871" s="339" t="s">
        <v>669</v>
      </c>
      <c r="B871" s="323"/>
      <c r="C871" s="323"/>
      <c r="D871" s="323"/>
      <c r="E871" s="323"/>
      <c r="F871" s="323"/>
      <c r="G871" s="323"/>
      <c r="H871" s="323"/>
      <c r="I871" s="323"/>
      <c r="J871" s="323"/>
      <c r="K871" s="323"/>
      <c r="L871" s="323"/>
      <c r="M871" s="328"/>
    </row>
    <row r="872" spans="1:13" ht="61.5" customHeight="1">
      <c r="A872" s="339" t="s">
        <v>428</v>
      </c>
      <c r="B872" s="323"/>
      <c r="C872" s="330" t="s">
        <v>429</v>
      </c>
      <c r="D872" s="323">
        <f>(F862+F863+F864+F865+F866)</f>
        <v>397</v>
      </c>
      <c r="E872" s="323"/>
      <c r="F872" s="330" t="s">
        <v>430</v>
      </c>
      <c r="G872" s="323">
        <f>(D872/500)*100</f>
        <v>79.400000000000006</v>
      </c>
      <c r="H872" s="323"/>
      <c r="I872" s="323"/>
      <c r="J872" s="575" t="s">
        <v>431</v>
      </c>
      <c r="K872" s="575"/>
      <c r="L872" s="565" t="str">
        <f>IF(G872&gt;=91,"A1",IF(G872&gt;=81,"A2",IF(G872&gt;=71,"B1",IF(G872&gt;=61,"B2",IF(G872&gt;=51,"C1",IF(G872&gt;=41,"C2",IF(G872&gt;=33,"D","E")))))))</f>
        <v>B1</v>
      </c>
      <c r="M872" s="566" t="str">
        <f t="shared" ref="M872:M874" si="190">IF(K872&gt;=91,"A1",IF(K872&gt;=81,"A2",IF(K872&gt;=71,"B1",IF(K872&gt;=61,"B2",IF(K872&gt;=51,"C1",IF(K872&gt;=41,"C2",IF(K872&gt;=33,"D","E")))))))</f>
        <v>E</v>
      </c>
    </row>
    <row r="873" spans="1:13" ht="56.25" customHeight="1">
      <c r="A873" s="362" t="s">
        <v>432</v>
      </c>
      <c r="B873" s="316"/>
      <c r="C873" s="346" t="s">
        <v>433</v>
      </c>
      <c r="D873" s="323">
        <f>(L862+L863+L864+L865+L866)</f>
        <v>397.5</v>
      </c>
      <c r="E873" s="323"/>
      <c r="F873" s="346" t="s">
        <v>434</v>
      </c>
      <c r="G873" s="323">
        <f>D873/500*100</f>
        <v>79.5</v>
      </c>
      <c r="H873" s="323"/>
      <c r="I873" s="332"/>
      <c r="J873" s="575" t="s">
        <v>435</v>
      </c>
      <c r="K873" s="575"/>
      <c r="L873" s="565" t="str">
        <f>IF(G873&gt;=91,"A1",IF(G873&gt;=81,"A2",IF(G873&gt;=71,"B1",IF(G873&gt;=61,"B2",IF(G873&gt;=51,"C1",IF(G873&gt;=41,"C2",IF(G873&gt;=33,"D","E")))))))</f>
        <v>B1</v>
      </c>
      <c r="M873" s="566" t="str">
        <f t="shared" si="190"/>
        <v>E</v>
      </c>
    </row>
    <row r="874" spans="1:13" ht="60" customHeight="1">
      <c r="A874" s="571" t="s">
        <v>437</v>
      </c>
      <c r="B874" s="565"/>
      <c r="C874" s="565"/>
      <c r="D874" s="565">
        <f>SUM(D872:D873)/1000*100</f>
        <v>79.45</v>
      </c>
      <c r="E874" s="565"/>
      <c r="F874" s="565" t="s">
        <v>653</v>
      </c>
      <c r="G874" s="565"/>
      <c r="H874" s="565"/>
      <c r="I874" s="565"/>
      <c r="J874" s="565"/>
      <c r="K874" s="565"/>
      <c r="L874" s="565" t="str">
        <f>IF(D874&gt;=91,"A1",IF(D874&gt;=81,"A2",IF(D874&gt;=71,"B1",IF(D874&gt;=61,"B2",IF(D874&gt;=51,"C1",IF(D874&gt;=41,"C2",IF(D874&gt;=33,"D","E")))))))</f>
        <v>B1</v>
      </c>
      <c r="M874" s="566" t="str">
        <f t="shared" si="190"/>
        <v>E</v>
      </c>
    </row>
    <row r="875" spans="1:13" ht="30" customHeight="1">
      <c r="A875" s="580" t="s">
        <v>273</v>
      </c>
      <c r="B875" s="581"/>
      <c r="C875" s="581"/>
      <c r="D875" s="581"/>
      <c r="E875" s="581"/>
      <c r="F875" s="581"/>
      <c r="G875" s="581"/>
      <c r="H875" s="581"/>
      <c r="I875" s="581"/>
      <c r="J875" s="581"/>
      <c r="K875" s="581"/>
      <c r="L875" s="581"/>
      <c r="M875" s="582"/>
    </row>
    <row r="876" spans="1:13" ht="30" customHeight="1">
      <c r="A876" s="571" t="s">
        <v>274</v>
      </c>
      <c r="B876" s="565"/>
      <c r="C876" s="565"/>
      <c r="D876" s="565"/>
      <c r="E876" s="565"/>
      <c r="F876" s="565"/>
      <c r="G876" s="565"/>
      <c r="H876" s="565"/>
      <c r="I876" s="565"/>
      <c r="J876" s="565"/>
      <c r="K876" s="565"/>
      <c r="L876" s="565"/>
      <c r="M876" s="566"/>
    </row>
    <row r="877" spans="1:13" ht="30" customHeight="1">
      <c r="A877" s="571" t="s">
        <v>275</v>
      </c>
      <c r="B877" s="565"/>
      <c r="C877" s="565"/>
      <c r="D877" s="565"/>
      <c r="E877" s="565"/>
      <c r="F877" s="565" t="s">
        <v>276</v>
      </c>
      <c r="G877" s="565"/>
      <c r="H877" s="565"/>
      <c r="I877" s="565"/>
      <c r="J877" s="565"/>
      <c r="K877" s="565" t="s">
        <v>439</v>
      </c>
      <c r="L877" s="565"/>
      <c r="M877" s="566"/>
    </row>
    <row r="878" spans="1:13" ht="30" customHeight="1">
      <c r="A878" s="580" t="s">
        <v>277</v>
      </c>
      <c r="B878" s="581"/>
      <c r="C878" s="581"/>
      <c r="D878" s="581"/>
      <c r="E878" s="581"/>
      <c r="F878" s="565" t="s">
        <v>299</v>
      </c>
      <c r="G878" s="565"/>
      <c r="H878" s="565"/>
      <c r="I878" s="565"/>
      <c r="J878" s="565"/>
      <c r="K878" s="565" t="s">
        <v>294</v>
      </c>
      <c r="L878" s="565"/>
      <c r="M878" s="566"/>
    </row>
    <row r="879" spans="1:13" ht="30" customHeight="1">
      <c r="A879" s="571" t="s">
        <v>278</v>
      </c>
      <c r="B879" s="565"/>
      <c r="C879" s="565"/>
      <c r="D879" s="565"/>
      <c r="E879" s="565"/>
      <c r="F879" s="565"/>
      <c r="G879" s="565"/>
      <c r="H879" s="565"/>
      <c r="I879" s="565"/>
      <c r="J879" s="565"/>
      <c r="K879" s="565"/>
      <c r="L879" s="565"/>
      <c r="M879" s="566"/>
    </row>
    <row r="880" spans="1:13" ht="30" customHeight="1">
      <c r="A880" s="571" t="s">
        <v>275</v>
      </c>
      <c r="B880" s="565"/>
      <c r="C880" s="565"/>
      <c r="D880" s="565"/>
      <c r="E880" s="565"/>
      <c r="F880" s="565" t="s">
        <v>276</v>
      </c>
      <c r="G880" s="565"/>
      <c r="H880" s="565"/>
      <c r="I880" s="565"/>
      <c r="J880" s="565"/>
      <c r="K880" s="565" t="s">
        <v>439</v>
      </c>
      <c r="L880" s="565"/>
      <c r="M880" s="566"/>
    </row>
    <row r="881" spans="1:13" ht="30" customHeight="1">
      <c r="A881" s="559" t="s">
        <v>279</v>
      </c>
      <c r="B881" s="560"/>
      <c r="C881" s="560"/>
      <c r="D881" s="560"/>
      <c r="E881" s="560"/>
      <c r="F881" s="565" t="s">
        <v>294</v>
      </c>
      <c r="G881" s="565" t="s">
        <v>294</v>
      </c>
      <c r="H881" s="565" t="s">
        <v>294</v>
      </c>
      <c r="I881" s="565" t="s">
        <v>294</v>
      </c>
      <c r="J881" s="565" t="s">
        <v>294</v>
      </c>
      <c r="K881" s="565" t="s">
        <v>294</v>
      </c>
      <c r="L881" s="565"/>
      <c r="M881" s="566"/>
    </row>
    <row r="882" spans="1:13" ht="30" customHeight="1">
      <c r="A882" s="559" t="s">
        <v>280</v>
      </c>
      <c r="B882" s="560"/>
      <c r="C882" s="560"/>
      <c r="D882" s="560"/>
      <c r="E882" s="560"/>
      <c r="F882" s="565" t="s">
        <v>294</v>
      </c>
      <c r="G882" s="565" t="s">
        <v>294</v>
      </c>
      <c r="H882" s="565" t="s">
        <v>294</v>
      </c>
      <c r="I882" s="565" t="s">
        <v>294</v>
      </c>
      <c r="J882" s="565" t="s">
        <v>294</v>
      </c>
      <c r="K882" s="565" t="s">
        <v>294</v>
      </c>
      <c r="L882" s="565"/>
      <c r="M882" s="566"/>
    </row>
    <row r="883" spans="1:13" ht="30" customHeight="1">
      <c r="A883" s="556" t="s">
        <v>281</v>
      </c>
      <c r="B883" s="557"/>
      <c r="C883" s="557"/>
      <c r="D883" s="557"/>
      <c r="E883" s="579"/>
      <c r="F883" s="561" t="s">
        <v>294</v>
      </c>
      <c r="G883" s="562" t="s">
        <v>299</v>
      </c>
      <c r="H883" s="562" t="s">
        <v>299</v>
      </c>
      <c r="I883" s="562" t="s">
        <v>299</v>
      </c>
      <c r="J883" s="563" t="s">
        <v>299</v>
      </c>
      <c r="K883" s="561" t="s">
        <v>294</v>
      </c>
      <c r="L883" s="562"/>
      <c r="M883" s="564"/>
    </row>
    <row r="884" spans="1:13" ht="30" customHeight="1">
      <c r="A884" s="556" t="s">
        <v>282</v>
      </c>
      <c r="B884" s="557"/>
      <c r="C884" s="557"/>
      <c r="D884" s="557"/>
      <c r="E884" s="579"/>
      <c r="F884" s="561" t="s">
        <v>294</v>
      </c>
      <c r="G884" s="562" t="s">
        <v>299</v>
      </c>
      <c r="H884" s="562" t="s">
        <v>299</v>
      </c>
      <c r="I884" s="562" t="s">
        <v>299</v>
      </c>
      <c r="J884" s="563" t="s">
        <v>299</v>
      </c>
      <c r="K884" s="561" t="s">
        <v>294</v>
      </c>
      <c r="L884" s="562"/>
      <c r="M884" s="564"/>
    </row>
    <row r="885" spans="1:13" ht="30" customHeight="1">
      <c r="A885" s="571" t="s">
        <v>283</v>
      </c>
      <c r="B885" s="565"/>
      <c r="C885" s="565"/>
      <c r="D885" s="565"/>
      <c r="E885" s="565"/>
      <c r="F885" s="565"/>
      <c r="G885" s="565"/>
      <c r="H885" s="565"/>
      <c r="I885" s="565"/>
      <c r="J885" s="565"/>
      <c r="K885" s="565"/>
      <c r="L885" s="565"/>
      <c r="M885" s="566"/>
    </row>
    <row r="886" spans="1:13" ht="30" customHeight="1">
      <c r="A886" s="571" t="s">
        <v>275</v>
      </c>
      <c r="B886" s="565"/>
      <c r="C886" s="565"/>
      <c r="D886" s="565"/>
      <c r="E886" s="565"/>
      <c r="F886" s="565" t="s">
        <v>276</v>
      </c>
      <c r="G886" s="565"/>
      <c r="H886" s="565"/>
      <c r="I886" s="565"/>
      <c r="J886" s="565"/>
      <c r="K886" s="565" t="s">
        <v>439</v>
      </c>
      <c r="L886" s="565"/>
      <c r="M886" s="566"/>
    </row>
    <row r="887" spans="1:13" ht="30" customHeight="1">
      <c r="A887" s="580" t="s">
        <v>284</v>
      </c>
      <c r="B887" s="581"/>
      <c r="C887" s="581"/>
      <c r="D887" s="581"/>
      <c r="E887" s="581"/>
      <c r="F887" s="581"/>
      <c r="G887" s="565" t="s">
        <v>690</v>
      </c>
      <c r="H887" s="565"/>
      <c r="I887" s="565"/>
      <c r="J887" s="565"/>
      <c r="K887" s="565"/>
      <c r="L887" s="565"/>
      <c r="M887" s="566"/>
    </row>
    <row r="888" spans="1:13" ht="30" customHeight="1">
      <c r="A888" s="339" t="s">
        <v>440</v>
      </c>
      <c r="B888" s="565" t="s">
        <v>548</v>
      </c>
      <c r="C888" s="565"/>
      <c r="D888" s="565"/>
      <c r="E888" s="565"/>
      <c r="F888" s="565"/>
      <c r="G888" s="565"/>
      <c r="H888" s="565"/>
      <c r="I888" s="565"/>
      <c r="J888" s="565"/>
      <c r="K888" s="565"/>
      <c r="L888" s="565"/>
      <c r="M888" s="566"/>
    </row>
    <row r="889" spans="1:13" ht="30" customHeight="1">
      <c r="A889" s="339" t="s">
        <v>285</v>
      </c>
      <c r="B889" s="565" t="s">
        <v>649</v>
      </c>
      <c r="C889" s="565"/>
      <c r="D889" s="565"/>
      <c r="E889" s="565"/>
      <c r="F889" s="565"/>
      <c r="G889" s="565"/>
      <c r="H889" s="565"/>
      <c r="I889" s="565"/>
      <c r="J889" s="565"/>
      <c r="K889" s="565"/>
      <c r="L889" s="565"/>
      <c r="M889" s="566"/>
    </row>
    <row r="890" spans="1:13" ht="30" customHeight="1">
      <c r="A890" s="571" t="s">
        <v>441</v>
      </c>
      <c r="B890" s="565"/>
      <c r="C890" s="565"/>
      <c r="D890" s="565"/>
      <c r="E890" s="565"/>
      <c r="F890" s="565"/>
      <c r="G890" s="565"/>
      <c r="H890" s="565"/>
      <c r="I890" s="565"/>
      <c r="J890" s="565" t="s">
        <v>442</v>
      </c>
      <c r="K890" s="565"/>
      <c r="L890" s="565"/>
      <c r="M890" s="566"/>
    </row>
    <row r="891" spans="1:13" ht="30" customHeight="1">
      <c r="A891" s="571"/>
      <c r="B891" s="565"/>
      <c r="C891" s="565"/>
      <c r="D891" s="565"/>
      <c r="E891" s="565"/>
      <c r="F891" s="565"/>
      <c r="G891" s="565"/>
      <c r="H891" s="565"/>
      <c r="I891" s="565"/>
      <c r="J891" s="565"/>
      <c r="K891" s="565"/>
      <c r="L891" s="565"/>
      <c r="M891" s="566"/>
    </row>
    <row r="892" spans="1:13" ht="30" customHeight="1">
      <c r="A892" s="571"/>
      <c r="B892" s="565"/>
      <c r="C892" s="565"/>
      <c r="D892" s="565"/>
      <c r="E892" s="565"/>
      <c r="F892" s="565"/>
      <c r="G892" s="565"/>
      <c r="H892" s="565"/>
      <c r="I892" s="565"/>
      <c r="J892" s="565"/>
      <c r="K892" s="565"/>
      <c r="L892" s="565"/>
      <c r="M892" s="566"/>
    </row>
    <row r="893" spans="1:13" ht="30" customHeight="1">
      <c r="A893" s="571"/>
      <c r="B893" s="565"/>
      <c r="C893" s="565"/>
      <c r="D893" s="565"/>
      <c r="E893" s="565"/>
      <c r="F893" s="565"/>
      <c r="G893" s="565"/>
      <c r="H893" s="565"/>
      <c r="I893" s="565"/>
      <c r="J893" s="565"/>
      <c r="K893" s="565"/>
      <c r="L893" s="565"/>
      <c r="M893" s="566"/>
    </row>
    <row r="894" spans="1:13" ht="30" customHeight="1">
      <c r="A894" s="571" t="s">
        <v>286</v>
      </c>
      <c r="B894" s="565"/>
      <c r="C894" s="565"/>
      <c r="D894" s="565"/>
      <c r="E894" s="565"/>
      <c r="F894" s="565"/>
      <c r="G894" s="565"/>
      <c r="H894" s="561" t="s">
        <v>287</v>
      </c>
      <c r="I894" s="562"/>
      <c r="J894" s="562"/>
      <c r="K894" s="562"/>
      <c r="L894" s="562"/>
      <c r="M894" s="564"/>
    </row>
    <row r="895" spans="1:13" ht="30" customHeight="1">
      <c r="A895" s="339" t="s">
        <v>288</v>
      </c>
      <c r="B895" s="565" t="s">
        <v>20</v>
      </c>
      <c r="C895" s="565"/>
      <c r="D895" s="332" t="s">
        <v>288</v>
      </c>
      <c r="E895" s="323"/>
      <c r="F895" s="565" t="s">
        <v>20</v>
      </c>
      <c r="G895" s="565"/>
      <c r="H895" s="333"/>
      <c r="I895" s="333"/>
      <c r="J895" s="334" t="s">
        <v>289</v>
      </c>
      <c r="K895" s="333"/>
      <c r="L895" s="333" t="s">
        <v>20</v>
      </c>
      <c r="M895" s="335"/>
    </row>
    <row r="896" spans="1:13" ht="30" customHeight="1">
      <c r="A896" s="339" t="s">
        <v>290</v>
      </c>
      <c r="B896" s="565" t="s">
        <v>291</v>
      </c>
      <c r="C896" s="565"/>
      <c r="D896" s="565" t="s">
        <v>292</v>
      </c>
      <c r="E896" s="565"/>
      <c r="F896" s="565" t="s">
        <v>293</v>
      </c>
      <c r="G896" s="565"/>
      <c r="H896" s="333"/>
      <c r="I896" s="333"/>
      <c r="J896" s="561">
        <v>3</v>
      </c>
      <c r="K896" s="563"/>
      <c r="L896" s="323" t="s">
        <v>294</v>
      </c>
      <c r="M896" s="335"/>
    </row>
    <row r="897" spans="1:13" ht="30" customHeight="1">
      <c r="A897" s="339" t="s">
        <v>295</v>
      </c>
      <c r="B897" s="565" t="s">
        <v>296</v>
      </c>
      <c r="C897" s="565"/>
      <c r="D897" s="565" t="s">
        <v>297</v>
      </c>
      <c r="E897" s="565"/>
      <c r="F897" s="565" t="s">
        <v>298</v>
      </c>
      <c r="G897" s="565"/>
      <c r="H897" s="333"/>
      <c r="I897" s="333"/>
      <c r="J897" s="561">
        <v>2</v>
      </c>
      <c r="K897" s="563"/>
      <c r="L897" s="323" t="s">
        <v>299</v>
      </c>
      <c r="M897" s="335"/>
    </row>
    <row r="898" spans="1:13" ht="30" customHeight="1">
      <c r="A898" s="339" t="s">
        <v>300</v>
      </c>
      <c r="B898" s="565" t="s">
        <v>301</v>
      </c>
      <c r="C898" s="565"/>
      <c r="D898" s="565" t="s">
        <v>302</v>
      </c>
      <c r="E898" s="565"/>
      <c r="F898" s="565" t="s">
        <v>303</v>
      </c>
      <c r="G898" s="565"/>
      <c r="H898" s="333"/>
      <c r="I898" s="333"/>
      <c r="J898" s="561">
        <v>1</v>
      </c>
      <c r="K898" s="563"/>
      <c r="L898" s="323" t="s">
        <v>304</v>
      </c>
      <c r="M898" s="335"/>
    </row>
    <row r="899" spans="1:13" ht="30" customHeight="1" thickBot="1">
      <c r="A899" s="363" t="s">
        <v>305</v>
      </c>
      <c r="B899" s="583" t="s">
        <v>306</v>
      </c>
      <c r="C899" s="583"/>
      <c r="D899" s="584" t="s">
        <v>307</v>
      </c>
      <c r="E899" s="584"/>
      <c r="F899" s="584" t="s">
        <v>308</v>
      </c>
      <c r="G899" s="584"/>
      <c r="H899" s="336"/>
      <c r="I899" s="336"/>
      <c r="J899" s="336"/>
      <c r="K899" s="336"/>
      <c r="L899" s="336"/>
      <c r="M899" s="337"/>
    </row>
    <row r="901" spans="1:13" ht="30" customHeight="1" thickBot="1"/>
    <row r="902" spans="1:13" ht="30" customHeight="1">
      <c r="A902" s="360"/>
      <c r="B902" s="567" t="s">
        <v>395</v>
      </c>
      <c r="C902" s="567"/>
      <c r="D902" s="567"/>
      <c r="E902" s="567"/>
      <c r="F902" s="567"/>
      <c r="G902" s="567"/>
      <c r="H902" s="567"/>
      <c r="I902" s="568"/>
      <c r="J902" s="569" t="s">
        <v>396</v>
      </c>
      <c r="K902" s="567"/>
      <c r="L902" s="567"/>
      <c r="M902" s="570"/>
    </row>
    <row r="903" spans="1:13" ht="30" customHeight="1">
      <c r="A903" s="571" t="s">
        <v>397</v>
      </c>
      <c r="B903" s="565"/>
      <c r="C903" s="565"/>
      <c r="D903" s="565"/>
      <c r="E903" s="565"/>
      <c r="F903" s="565"/>
      <c r="G903" s="565"/>
      <c r="H903" s="565"/>
      <c r="I903" s="565"/>
      <c r="J903" s="565"/>
      <c r="K903" s="565"/>
      <c r="L903" s="565"/>
      <c r="M903" s="566"/>
    </row>
    <row r="904" spans="1:13" ht="30" customHeight="1">
      <c r="A904" s="361"/>
      <c r="B904" s="572" t="s">
        <v>398</v>
      </c>
      <c r="C904" s="572"/>
      <c r="D904" s="572"/>
      <c r="E904" s="573"/>
      <c r="F904" s="314" t="s">
        <v>399</v>
      </c>
      <c r="G904" s="314"/>
      <c r="H904" s="561" t="s">
        <v>400</v>
      </c>
      <c r="I904" s="562"/>
      <c r="J904" s="563"/>
      <c r="K904" s="315" t="s">
        <v>401</v>
      </c>
      <c r="L904" s="316"/>
      <c r="M904" s="317"/>
    </row>
    <row r="905" spans="1:13" ht="30" customHeight="1">
      <c r="A905" s="574" t="s">
        <v>402</v>
      </c>
      <c r="B905" s="562"/>
      <c r="C905" s="562"/>
      <c r="D905" s="562"/>
      <c r="E905" s="562"/>
      <c r="F905" s="562"/>
      <c r="G905" s="562"/>
      <c r="H905" s="562"/>
      <c r="I905" s="562"/>
      <c r="J905" s="562"/>
      <c r="K905" s="562"/>
      <c r="L905" s="562"/>
      <c r="M905" s="564"/>
    </row>
    <row r="906" spans="1:13" ht="30" customHeight="1">
      <c r="A906" s="556" t="s">
        <v>524</v>
      </c>
      <c r="B906" s="557"/>
      <c r="C906" s="557"/>
      <c r="D906" s="557"/>
      <c r="E906" s="557"/>
      <c r="F906" s="557"/>
      <c r="G906" s="557"/>
      <c r="H906" s="557"/>
      <c r="I906" s="557"/>
      <c r="J906" s="557"/>
      <c r="K906" s="557"/>
      <c r="L906" s="557"/>
      <c r="M906" s="558"/>
    </row>
    <row r="907" spans="1:13" ht="30" customHeight="1">
      <c r="A907" s="559" t="s">
        <v>404</v>
      </c>
      <c r="B907" s="560"/>
      <c r="C907" s="561" t="s">
        <v>87</v>
      </c>
      <c r="D907" s="562"/>
      <c r="E907" s="562"/>
      <c r="F907" s="562"/>
      <c r="G907" s="563"/>
      <c r="H907" s="316" t="s">
        <v>406</v>
      </c>
      <c r="I907" s="318"/>
      <c r="J907" s="561">
        <f>J854+1</f>
        <v>19</v>
      </c>
      <c r="K907" s="562"/>
      <c r="L907" s="562"/>
      <c r="M907" s="564"/>
    </row>
    <row r="908" spans="1:13" ht="30" customHeight="1">
      <c r="A908" s="559" t="s">
        <v>407</v>
      </c>
      <c r="B908" s="560"/>
      <c r="C908" s="561" t="s">
        <v>68</v>
      </c>
      <c r="D908" s="562"/>
      <c r="E908" s="562"/>
      <c r="F908" s="562"/>
      <c r="G908" s="563"/>
      <c r="H908" s="316" t="s">
        <v>409</v>
      </c>
      <c r="I908" s="318"/>
      <c r="J908" s="565" t="s">
        <v>601</v>
      </c>
      <c r="K908" s="565"/>
      <c r="L908" s="565"/>
      <c r="M908" s="566"/>
    </row>
    <row r="909" spans="1:13" ht="30" customHeight="1">
      <c r="A909" s="559" t="s">
        <v>410</v>
      </c>
      <c r="B909" s="560"/>
      <c r="C909" s="578">
        <v>40749</v>
      </c>
      <c r="D909" s="562"/>
      <c r="E909" s="562"/>
      <c r="F909" s="562"/>
      <c r="G909" s="563"/>
      <c r="H909" s="316" t="s">
        <v>411</v>
      </c>
      <c r="I909" s="318"/>
      <c r="J909" s="565">
        <v>7889830240</v>
      </c>
      <c r="K909" s="565"/>
      <c r="L909" s="565"/>
      <c r="M909" s="566"/>
    </row>
    <row r="910" spans="1:13" ht="30" customHeight="1">
      <c r="A910" s="559" t="s">
        <v>412</v>
      </c>
      <c r="B910" s="560"/>
      <c r="C910" s="561" t="s">
        <v>602</v>
      </c>
      <c r="D910" s="562"/>
      <c r="E910" s="562"/>
      <c r="F910" s="562"/>
      <c r="G910" s="563"/>
      <c r="H910" s="559" t="s">
        <v>18</v>
      </c>
      <c r="I910" s="560"/>
      <c r="J910" s="565" t="s">
        <v>603</v>
      </c>
      <c r="K910" s="565"/>
      <c r="L910" s="565"/>
      <c r="M910" s="566"/>
    </row>
    <row r="911" spans="1:13" ht="30" customHeight="1">
      <c r="A911" s="559" t="s">
        <v>528</v>
      </c>
      <c r="B911" s="560"/>
      <c r="C911" s="561" t="s">
        <v>604</v>
      </c>
      <c r="D911" s="562"/>
      <c r="E911" s="562"/>
      <c r="F911" s="562"/>
      <c r="G911" s="562"/>
      <c r="H911" s="562"/>
      <c r="I911" s="562"/>
      <c r="J911" s="562"/>
      <c r="K911" s="562"/>
      <c r="L911" s="562"/>
      <c r="M911" s="564"/>
    </row>
    <row r="912" spans="1:13" ht="30" customHeight="1">
      <c r="A912" s="571" t="s">
        <v>415</v>
      </c>
      <c r="B912" s="565"/>
      <c r="C912" s="565"/>
      <c r="D912" s="565"/>
      <c r="E912" s="565"/>
      <c r="F912" s="565"/>
      <c r="G912" s="565"/>
      <c r="H912" s="565"/>
      <c r="I912" s="565"/>
      <c r="J912" s="565"/>
      <c r="K912" s="565"/>
      <c r="L912" s="565"/>
      <c r="M912" s="566"/>
    </row>
    <row r="913" spans="1:13" ht="30" customHeight="1">
      <c r="A913" s="577" t="s">
        <v>416</v>
      </c>
      <c r="B913" s="565" t="s">
        <v>417</v>
      </c>
      <c r="C913" s="565"/>
      <c r="D913" s="565"/>
      <c r="E913" s="565"/>
      <c r="F913" s="565"/>
      <c r="G913" s="565"/>
      <c r="H913" s="565" t="s">
        <v>418</v>
      </c>
      <c r="I913" s="565"/>
      <c r="J913" s="565"/>
      <c r="K913" s="565"/>
      <c r="L913" s="565"/>
      <c r="M913" s="566"/>
    </row>
    <row r="914" spans="1:13" ht="54" customHeight="1">
      <c r="A914" s="577"/>
      <c r="B914" s="319" t="s">
        <v>419</v>
      </c>
      <c r="C914" s="319" t="s">
        <v>420</v>
      </c>
      <c r="D914" s="319" t="s">
        <v>421</v>
      </c>
      <c r="E914" s="319" t="s">
        <v>422</v>
      </c>
      <c r="F914" s="319">
        <v>100</v>
      </c>
      <c r="G914" s="320" t="s">
        <v>33</v>
      </c>
      <c r="H914" s="319" t="s">
        <v>423</v>
      </c>
      <c r="I914" s="319" t="s">
        <v>420</v>
      </c>
      <c r="J914" s="319" t="s">
        <v>421</v>
      </c>
      <c r="K914" s="319" t="s">
        <v>530</v>
      </c>
      <c r="L914" s="319">
        <v>100</v>
      </c>
      <c r="M914" s="321" t="s">
        <v>33</v>
      </c>
    </row>
    <row r="915" spans="1:13" ht="30" customHeight="1">
      <c r="A915" s="339" t="s">
        <v>11</v>
      </c>
      <c r="B915" s="340">
        <v>9.5</v>
      </c>
      <c r="C915" s="323">
        <v>5</v>
      </c>
      <c r="D915" s="323">
        <v>5</v>
      </c>
      <c r="E915" s="340">
        <v>73</v>
      </c>
      <c r="F915" s="324">
        <f t="shared" ref="F915:F916" si="191">SUM(B915:E915)</f>
        <v>92.5</v>
      </c>
      <c r="G915" s="340" t="str">
        <f t="shared" ref="G915:G916" si="192">IF(F915&gt;=91,"A1",IF(F915&gt;=81,"A2",IF(F915&gt;=71,"B1",IF(F915&gt;=61,"B2",IF(F915&gt;=51,"C1",IF(F915&gt;=41,"C2",IF(F915&gt;=33,"D","E")))))))</f>
        <v>A1</v>
      </c>
      <c r="H915" s="320">
        <v>9.5</v>
      </c>
      <c r="I915" s="325">
        <v>5</v>
      </c>
      <c r="J915" s="325">
        <v>5</v>
      </c>
      <c r="K915" s="343">
        <v>76</v>
      </c>
      <c r="L915" s="326">
        <f t="shared" ref="L915" si="193">SUM(H915:K915)</f>
        <v>95.5</v>
      </c>
      <c r="M915" s="323" t="str">
        <f t="shared" ref="M915:M916" si="194">IF(L915&gt;=91,"A1",IF(L915&gt;=81,"A2",IF(L915&gt;=71,"B1",IF(L915&gt;=61,"B2",IF(L915&gt;=51,"C1",IF(L915&gt;=41,"C2",IF(L915&gt;=33,"D","E")))))))</f>
        <v>A1</v>
      </c>
    </row>
    <row r="916" spans="1:13" ht="30" customHeight="1">
      <c r="A916" s="339" t="s">
        <v>12</v>
      </c>
      <c r="B916" s="340">
        <v>8.75</v>
      </c>
      <c r="C916" s="340">
        <v>5</v>
      </c>
      <c r="D916" s="323">
        <v>5</v>
      </c>
      <c r="E916" s="323">
        <v>70</v>
      </c>
      <c r="F916" s="323">
        <f t="shared" si="191"/>
        <v>88.75</v>
      </c>
      <c r="G916" s="323" t="str">
        <f t="shared" si="192"/>
        <v>A2</v>
      </c>
      <c r="H916" s="325">
        <v>9.25</v>
      </c>
      <c r="I916" s="323">
        <v>5</v>
      </c>
      <c r="J916" s="323">
        <v>5</v>
      </c>
      <c r="K916" s="325">
        <v>74.5</v>
      </c>
      <c r="L916" s="326">
        <f t="shared" ref="L916" si="195">SUM(H916:K916)</f>
        <v>93.75</v>
      </c>
      <c r="M916" s="323" t="str">
        <f t="shared" si="194"/>
        <v>A1</v>
      </c>
    </row>
    <row r="917" spans="1:13" ht="30" customHeight="1">
      <c r="A917" s="339" t="s">
        <v>425</v>
      </c>
      <c r="B917" s="323">
        <v>8</v>
      </c>
      <c r="C917" s="323">
        <v>5</v>
      </c>
      <c r="D917" s="323">
        <v>5</v>
      </c>
      <c r="E917" s="323">
        <v>66.5</v>
      </c>
      <c r="F917" s="323">
        <f t="shared" ref="F917" si="196">SUM(B917:E917)</f>
        <v>84.5</v>
      </c>
      <c r="G917" s="323" t="str">
        <f t="shared" ref="G917" si="197">IF(F917&gt;=91,"A1",IF(F917&gt;=81,"A2",IF(F917&gt;=71,"B1",IF(F917&gt;=61,"B2",IF(F917&gt;=51,"C1",IF(F917&gt;=41,"C2",IF(F917&gt;=33,"D","E")))))))</f>
        <v>A2</v>
      </c>
      <c r="H917" s="325">
        <v>10</v>
      </c>
      <c r="I917" s="323">
        <v>5</v>
      </c>
      <c r="J917" s="323">
        <v>5</v>
      </c>
      <c r="K917" s="325">
        <v>68.5</v>
      </c>
      <c r="L917" s="326">
        <f t="shared" ref="L917" si="198">SUM(H917:K917)</f>
        <v>88.5</v>
      </c>
      <c r="M917" s="323" t="str">
        <f t="shared" ref="M917" si="199">IF(L917&gt;=91,"A1",IF(L917&gt;=81,"A2",IF(L917&gt;=71,"B1",IF(L917&gt;=61,"B2",IF(L917&gt;=51,"C1",IF(L917&gt;=41,"C2",IF(L917&gt;=33,"D","E")))))))</f>
        <v>A2</v>
      </c>
    </row>
    <row r="918" spans="1:13" ht="30" customHeight="1">
      <c r="A918" s="339" t="s">
        <v>23</v>
      </c>
      <c r="B918" s="323">
        <v>9.5</v>
      </c>
      <c r="C918" s="323">
        <v>4</v>
      </c>
      <c r="D918" s="323">
        <v>5</v>
      </c>
      <c r="E918" s="323">
        <v>61.5</v>
      </c>
      <c r="F918" s="323">
        <f t="shared" ref="F918" si="200">SUM(B918:E918)</f>
        <v>80</v>
      </c>
      <c r="G918" s="323" t="str">
        <f t="shared" ref="G918" si="201">IF(F918&gt;=91,"A1",IF(F918&gt;=81,"A2",IF(F918&gt;=71,"B1",IF(F918&gt;=61,"B2",IF(F918&gt;=51,"C1",IF(F918&gt;=41,"C2",IF(F918&gt;=33,"D","E")))))))</f>
        <v>B1</v>
      </c>
      <c r="H918" s="320">
        <v>8.25</v>
      </c>
      <c r="I918" s="323">
        <v>5</v>
      </c>
      <c r="J918" s="323">
        <v>4.5</v>
      </c>
      <c r="K918" s="325">
        <v>73.5</v>
      </c>
      <c r="L918" s="326">
        <f t="shared" ref="L918" si="202">SUM(H918:K918)</f>
        <v>91.25</v>
      </c>
      <c r="M918" s="326" t="str">
        <f t="shared" ref="M918" si="203">IF(L918&gt;=91,"A1",IF(L918&gt;=81,"A2",IF(L918&gt;=71,"B1",IF(L918&gt;=61,"B2",IF(L918&gt;=51,"C1",IF(L918&gt;=41,"C2",IF(L918&gt;=33,"D","E")))))))</f>
        <v>A1</v>
      </c>
    </row>
    <row r="919" spans="1:13" ht="30" customHeight="1">
      <c r="A919" s="339" t="s">
        <v>25</v>
      </c>
      <c r="B919" s="323">
        <v>9.5</v>
      </c>
      <c r="C919" s="323">
        <v>5</v>
      </c>
      <c r="D919" s="323">
        <v>5</v>
      </c>
      <c r="E919" s="323">
        <v>70</v>
      </c>
      <c r="F919" s="323">
        <f t="shared" ref="F919" si="204">SUM(B919:E919)</f>
        <v>89.5</v>
      </c>
      <c r="G919" s="323" t="str">
        <f t="shared" ref="G919" si="205">IF(F919&gt;=91,"A1",IF(F919&gt;=81,"A2",IF(F919&gt;=71,"B1",IF(F919&gt;=61,"B2",IF(F919&gt;=51,"C1",IF(F919&gt;=41,"C2",IF(F919&gt;=33,"D","E")))))))</f>
        <v>A2</v>
      </c>
      <c r="H919" s="323">
        <v>10</v>
      </c>
      <c r="I919" s="323">
        <v>5</v>
      </c>
      <c r="J919" s="323">
        <v>5</v>
      </c>
      <c r="K919" s="325">
        <v>79</v>
      </c>
      <c r="L919" s="327">
        <f t="shared" ref="L919" si="206">SUM(H919:K919)</f>
        <v>99</v>
      </c>
      <c r="M919" s="323" t="str">
        <f t="shared" ref="M919" si="207">IF(L919&gt;=91,"A1",IF(L919&gt;=81,"A2",IF(L919&gt;=71,"B1",IF(L919&gt;=61,"B2",IF(L919&gt;=51,"C1",IF(L919&gt;=41,"C2",IF(L919&gt;=33,"D","E")))))))</f>
        <v>A1</v>
      </c>
    </row>
    <row r="920" spans="1:13" ht="30" customHeight="1">
      <c r="A920" s="339" t="s">
        <v>426</v>
      </c>
      <c r="B920" s="323"/>
      <c r="C920" s="323"/>
      <c r="D920" s="323"/>
      <c r="E920" s="323">
        <v>48.5</v>
      </c>
      <c r="F920" s="323"/>
      <c r="G920" s="323"/>
      <c r="H920" s="323"/>
      <c r="I920" s="323"/>
      <c r="J920" s="323"/>
      <c r="K920" s="323">
        <v>46</v>
      </c>
      <c r="L920" s="323"/>
      <c r="M920" s="328"/>
    </row>
    <row r="921" spans="1:13" ht="30" customHeight="1">
      <c r="A921" s="339" t="s">
        <v>427</v>
      </c>
      <c r="B921" s="323"/>
      <c r="C921" s="323"/>
      <c r="D921" s="323"/>
      <c r="E921" s="323">
        <v>43</v>
      </c>
      <c r="F921" s="323"/>
      <c r="G921" s="323"/>
      <c r="H921" s="323"/>
      <c r="I921" s="323"/>
      <c r="J921" s="323"/>
      <c r="K921" s="323">
        <v>49</v>
      </c>
      <c r="L921" s="323"/>
      <c r="M921" s="328"/>
    </row>
    <row r="922" spans="1:13" ht="30" customHeight="1">
      <c r="A922" s="339" t="s">
        <v>669</v>
      </c>
      <c r="B922" s="323"/>
      <c r="C922" s="323"/>
      <c r="D922" s="323"/>
      <c r="E922" s="323">
        <v>48</v>
      </c>
      <c r="F922" s="323"/>
      <c r="G922" s="323"/>
      <c r="H922" s="323"/>
      <c r="I922" s="323"/>
      <c r="J922" s="323"/>
      <c r="K922" s="323">
        <v>47</v>
      </c>
      <c r="L922" s="323"/>
      <c r="M922" s="328"/>
    </row>
    <row r="923" spans="1:13" ht="30" customHeight="1">
      <c r="A923" s="339" t="s">
        <v>394</v>
      </c>
      <c r="B923" s="323"/>
      <c r="C923" s="323"/>
      <c r="D923" s="323"/>
      <c r="E923" s="323">
        <v>48.5</v>
      </c>
      <c r="F923" s="323"/>
      <c r="G923" s="323"/>
      <c r="H923" s="323"/>
      <c r="I923" s="323"/>
      <c r="J923" s="323"/>
      <c r="K923" s="323">
        <v>48</v>
      </c>
      <c r="L923" s="323"/>
      <c r="M923" s="328"/>
    </row>
    <row r="924" spans="1:13" ht="30" customHeight="1">
      <c r="A924" s="339" t="s">
        <v>669</v>
      </c>
      <c r="B924" s="323"/>
      <c r="C924" s="323"/>
      <c r="D924" s="323"/>
      <c r="E924" s="323"/>
      <c r="F924" s="323"/>
      <c r="G924" s="323"/>
      <c r="H924" s="323"/>
      <c r="I924" s="323"/>
      <c r="J924" s="323"/>
      <c r="K924" s="323"/>
      <c r="L924" s="323"/>
      <c r="M924" s="328"/>
    </row>
    <row r="925" spans="1:13" ht="54" customHeight="1">
      <c r="A925" s="339" t="s">
        <v>428</v>
      </c>
      <c r="B925" s="323"/>
      <c r="C925" s="330" t="s">
        <v>429</v>
      </c>
      <c r="D925" s="323">
        <f>(F915+F916+F917+F918+F919)</f>
        <v>435.25</v>
      </c>
      <c r="E925" s="323"/>
      <c r="F925" s="330" t="s">
        <v>430</v>
      </c>
      <c r="G925" s="323">
        <f>(D925/500)*100</f>
        <v>87.050000000000011</v>
      </c>
      <c r="H925" s="323"/>
      <c r="I925" s="323"/>
      <c r="J925" s="575" t="s">
        <v>431</v>
      </c>
      <c r="K925" s="575"/>
      <c r="L925" s="565" t="str">
        <f>IF(G925&gt;=91,"A1",IF(G925&gt;=81,"A2",IF(G925&gt;=71,"B1",IF(G925&gt;=61,"B2",IF(G925&gt;=51,"C1",IF(G925&gt;=41,"C2",IF(G925&gt;=33,"D","E")))))))</f>
        <v>A2</v>
      </c>
      <c r="M925" s="566" t="str">
        <f t="shared" ref="M925:M927" si="208">IF(K925&gt;=91,"A1",IF(K925&gt;=81,"A2",IF(K925&gt;=71,"B1",IF(K925&gt;=61,"B2",IF(K925&gt;=51,"C1",IF(K925&gt;=41,"C2",IF(K925&gt;=33,"D","E")))))))</f>
        <v>E</v>
      </c>
    </row>
    <row r="926" spans="1:13" ht="52.5" customHeight="1">
      <c r="A926" s="362" t="s">
        <v>432</v>
      </c>
      <c r="B926" s="323"/>
      <c r="C926" s="330" t="s">
        <v>433</v>
      </c>
      <c r="D926" s="323">
        <f>(L915+L916+L917+L918+L919)</f>
        <v>468</v>
      </c>
      <c r="E926" s="323"/>
      <c r="F926" s="330" t="s">
        <v>434</v>
      </c>
      <c r="G926" s="323">
        <f>D926/500*100</f>
        <v>93.600000000000009</v>
      </c>
      <c r="H926" s="323"/>
      <c r="I926" s="323"/>
      <c r="J926" s="575" t="s">
        <v>435</v>
      </c>
      <c r="K926" s="575"/>
      <c r="L926" s="565" t="str">
        <f>IF(G926&gt;=91,"A1",IF(G926&gt;=81,"A2",IF(G926&gt;=71,"B1",IF(G926&gt;=61,"B2",IF(G926&gt;=51,"C1",IF(G926&gt;=41,"C2",IF(G926&gt;=33,"D","E")))))))</f>
        <v>A1</v>
      </c>
      <c r="M926" s="566" t="str">
        <f t="shared" si="208"/>
        <v>E</v>
      </c>
    </row>
    <row r="927" spans="1:13" ht="62.25" customHeight="1">
      <c r="A927" s="571" t="s">
        <v>437</v>
      </c>
      <c r="B927" s="565"/>
      <c r="C927" s="565"/>
      <c r="D927" s="576">
        <f>SUM(D925:D926)/1000*100</f>
        <v>90.325000000000003</v>
      </c>
      <c r="E927" s="576"/>
      <c r="F927" s="565" t="s">
        <v>657</v>
      </c>
      <c r="G927" s="565"/>
      <c r="H927" s="565"/>
      <c r="I927" s="565"/>
      <c r="J927" s="565"/>
      <c r="K927" s="565"/>
      <c r="L927" s="565" t="str">
        <f>IF(D927&gt;=91,"A1",IF(D927&gt;=81,"A2",IF(D927&gt;=71,"B1",IF(D927&gt;=61,"B2",IF(D927&gt;=51,"C1",IF(D927&gt;=41,"C2",IF(D927&gt;=33,"D","E")))))))</f>
        <v>A2</v>
      </c>
      <c r="M927" s="566" t="str">
        <f t="shared" si="208"/>
        <v>E</v>
      </c>
    </row>
    <row r="928" spans="1:13" ht="30" customHeight="1">
      <c r="A928" s="571" t="s">
        <v>273</v>
      </c>
      <c r="B928" s="565"/>
      <c r="C928" s="565"/>
      <c r="D928" s="565"/>
      <c r="E928" s="565"/>
      <c r="F928" s="565"/>
      <c r="G928" s="565"/>
      <c r="H928" s="565"/>
      <c r="I928" s="565"/>
      <c r="J928" s="565"/>
      <c r="K928" s="565"/>
      <c r="L928" s="565"/>
      <c r="M928" s="566"/>
    </row>
    <row r="929" spans="1:13" ht="30" customHeight="1">
      <c r="A929" s="571" t="s">
        <v>274</v>
      </c>
      <c r="B929" s="565"/>
      <c r="C929" s="565"/>
      <c r="D929" s="565"/>
      <c r="E929" s="565"/>
      <c r="F929" s="565"/>
      <c r="G929" s="565"/>
      <c r="H929" s="565"/>
      <c r="I929" s="565"/>
      <c r="J929" s="565"/>
      <c r="K929" s="565"/>
      <c r="L929" s="565"/>
      <c r="M929" s="566"/>
    </row>
    <row r="930" spans="1:13" ht="30" customHeight="1">
      <c r="A930" s="571" t="s">
        <v>275</v>
      </c>
      <c r="B930" s="565"/>
      <c r="C930" s="565"/>
      <c r="D930" s="565"/>
      <c r="E930" s="565"/>
      <c r="F930" s="565" t="s">
        <v>276</v>
      </c>
      <c r="G930" s="565"/>
      <c r="H930" s="565"/>
      <c r="I930" s="565"/>
      <c r="J930" s="565"/>
      <c r="K930" s="565" t="s">
        <v>439</v>
      </c>
      <c r="L930" s="565"/>
      <c r="M930" s="566"/>
    </row>
    <row r="931" spans="1:13" ht="30" customHeight="1">
      <c r="A931" s="580" t="s">
        <v>277</v>
      </c>
      <c r="B931" s="581"/>
      <c r="C931" s="581"/>
      <c r="D931" s="581"/>
      <c r="E931" s="581"/>
      <c r="F931" s="565" t="s">
        <v>294</v>
      </c>
      <c r="G931" s="565"/>
      <c r="H931" s="565"/>
      <c r="I931" s="565"/>
      <c r="J931" s="565"/>
      <c r="K931" s="565" t="s">
        <v>294</v>
      </c>
      <c r="L931" s="565"/>
      <c r="M931" s="566"/>
    </row>
    <row r="932" spans="1:13" ht="30" customHeight="1">
      <c r="A932" s="571" t="s">
        <v>278</v>
      </c>
      <c r="B932" s="565"/>
      <c r="C932" s="565"/>
      <c r="D932" s="565"/>
      <c r="E932" s="565"/>
      <c r="F932" s="565"/>
      <c r="G932" s="565"/>
      <c r="H932" s="565"/>
      <c r="I932" s="565"/>
      <c r="J932" s="565"/>
      <c r="K932" s="565"/>
      <c r="L932" s="565"/>
      <c r="M932" s="566"/>
    </row>
    <row r="933" spans="1:13" ht="30" customHeight="1">
      <c r="A933" s="571" t="s">
        <v>275</v>
      </c>
      <c r="B933" s="565"/>
      <c r="C933" s="565"/>
      <c r="D933" s="565"/>
      <c r="E933" s="565"/>
      <c r="F933" s="565" t="s">
        <v>276</v>
      </c>
      <c r="G933" s="565"/>
      <c r="H933" s="565"/>
      <c r="I933" s="565"/>
      <c r="J933" s="565"/>
      <c r="K933" s="565" t="s">
        <v>439</v>
      </c>
      <c r="L933" s="565"/>
      <c r="M933" s="566"/>
    </row>
    <row r="934" spans="1:13" ht="30" customHeight="1">
      <c r="A934" s="559" t="s">
        <v>279</v>
      </c>
      <c r="B934" s="560"/>
      <c r="C934" s="560"/>
      <c r="D934" s="560"/>
      <c r="E934" s="560"/>
      <c r="F934" s="565" t="s">
        <v>294</v>
      </c>
      <c r="G934" s="565"/>
      <c r="H934" s="565"/>
      <c r="I934" s="565"/>
      <c r="J934" s="565"/>
      <c r="K934" s="565" t="s">
        <v>294</v>
      </c>
      <c r="L934" s="565"/>
      <c r="M934" s="566"/>
    </row>
    <row r="935" spans="1:13" ht="30" customHeight="1">
      <c r="A935" s="559" t="s">
        <v>280</v>
      </c>
      <c r="B935" s="560"/>
      <c r="C935" s="560"/>
      <c r="D935" s="560"/>
      <c r="E935" s="560"/>
      <c r="F935" s="565" t="s">
        <v>294</v>
      </c>
      <c r="G935" s="565"/>
      <c r="H935" s="565"/>
      <c r="I935" s="565"/>
      <c r="J935" s="565"/>
      <c r="K935" s="565" t="s">
        <v>294</v>
      </c>
      <c r="L935" s="565"/>
      <c r="M935" s="566"/>
    </row>
    <row r="936" spans="1:13" ht="30" customHeight="1">
      <c r="A936" s="556" t="s">
        <v>281</v>
      </c>
      <c r="B936" s="557"/>
      <c r="C936" s="557"/>
      <c r="D936" s="557"/>
      <c r="E936" s="579"/>
      <c r="F936" s="561" t="s">
        <v>294</v>
      </c>
      <c r="G936" s="562"/>
      <c r="H936" s="562"/>
      <c r="I936" s="562"/>
      <c r="J936" s="563"/>
      <c r="K936" s="561" t="s">
        <v>294</v>
      </c>
      <c r="L936" s="562"/>
      <c r="M936" s="564"/>
    </row>
    <row r="937" spans="1:13" ht="30" customHeight="1">
      <c r="A937" s="556" t="s">
        <v>282</v>
      </c>
      <c r="B937" s="557"/>
      <c r="C937" s="557"/>
      <c r="D937" s="557"/>
      <c r="E937" s="579"/>
      <c r="F937" s="561" t="s">
        <v>294</v>
      </c>
      <c r="G937" s="562"/>
      <c r="H937" s="562"/>
      <c r="I937" s="562"/>
      <c r="J937" s="563"/>
      <c r="K937" s="561" t="s">
        <v>294</v>
      </c>
      <c r="L937" s="562"/>
      <c r="M937" s="564"/>
    </row>
    <row r="938" spans="1:13" ht="30" customHeight="1">
      <c r="A938" s="571" t="s">
        <v>283</v>
      </c>
      <c r="B938" s="565"/>
      <c r="C938" s="565"/>
      <c r="D938" s="565"/>
      <c r="E938" s="565"/>
      <c r="F938" s="565"/>
      <c r="G938" s="565"/>
      <c r="H938" s="565"/>
      <c r="I938" s="565"/>
      <c r="J938" s="565"/>
      <c r="K938" s="565"/>
      <c r="L938" s="565"/>
      <c r="M938" s="566"/>
    </row>
    <row r="939" spans="1:13" ht="30" customHeight="1">
      <c r="A939" s="571" t="s">
        <v>275</v>
      </c>
      <c r="B939" s="565"/>
      <c r="C939" s="565"/>
      <c r="D939" s="565"/>
      <c r="E939" s="565"/>
      <c r="F939" s="565" t="s">
        <v>276</v>
      </c>
      <c r="G939" s="565"/>
      <c r="H939" s="565"/>
      <c r="I939" s="565"/>
      <c r="J939" s="565"/>
      <c r="K939" s="565" t="s">
        <v>439</v>
      </c>
      <c r="L939" s="565"/>
      <c r="M939" s="566"/>
    </row>
    <row r="940" spans="1:13" ht="30" customHeight="1">
      <c r="A940" s="580" t="s">
        <v>284</v>
      </c>
      <c r="B940" s="581"/>
      <c r="C940" s="581"/>
      <c r="D940" s="581"/>
      <c r="E940" s="581"/>
      <c r="F940" s="581"/>
      <c r="G940" s="565" t="s">
        <v>700</v>
      </c>
      <c r="H940" s="565"/>
      <c r="I940" s="565"/>
      <c r="J940" s="565"/>
      <c r="K940" s="565"/>
      <c r="L940" s="565"/>
      <c r="M940" s="566"/>
    </row>
    <row r="941" spans="1:13" ht="30" customHeight="1">
      <c r="A941" s="339" t="s">
        <v>440</v>
      </c>
      <c r="B941" s="565" t="s">
        <v>552</v>
      </c>
      <c r="C941" s="565"/>
      <c r="D941" s="565"/>
      <c r="E941" s="565"/>
      <c r="F941" s="565"/>
      <c r="G941" s="565"/>
      <c r="H941" s="565"/>
      <c r="I941" s="565"/>
      <c r="J941" s="565"/>
      <c r="K941" s="565"/>
      <c r="L941" s="565"/>
      <c r="M941" s="566"/>
    </row>
    <row r="942" spans="1:13" ht="30" customHeight="1">
      <c r="A942" s="339" t="s">
        <v>285</v>
      </c>
      <c r="B942" s="565" t="s">
        <v>649</v>
      </c>
      <c r="C942" s="565"/>
      <c r="D942" s="565"/>
      <c r="E942" s="565"/>
      <c r="F942" s="565"/>
      <c r="G942" s="565"/>
      <c r="H942" s="565"/>
      <c r="I942" s="565"/>
      <c r="J942" s="565"/>
      <c r="K942" s="565"/>
      <c r="L942" s="565"/>
      <c r="M942" s="566"/>
    </row>
    <row r="943" spans="1:13" ht="30" customHeight="1">
      <c r="A943" s="571" t="s">
        <v>441</v>
      </c>
      <c r="B943" s="565"/>
      <c r="C943" s="565"/>
      <c r="D943" s="565"/>
      <c r="E943" s="565"/>
      <c r="F943" s="565"/>
      <c r="G943" s="565"/>
      <c r="H943" s="565"/>
      <c r="I943" s="565"/>
      <c r="J943" s="565" t="s">
        <v>442</v>
      </c>
      <c r="K943" s="565"/>
      <c r="L943" s="565"/>
      <c r="M943" s="566"/>
    </row>
    <row r="944" spans="1:13" ht="30" customHeight="1">
      <c r="A944" s="571"/>
      <c r="B944" s="565"/>
      <c r="C944" s="565"/>
      <c r="D944" s="565"/>
      <c r="E944" s="565"/>
      <c r="F944" s="565"/>
      <c r="G944" s="565"/>
      <c r="H944" s="565"/>
      <c r="I944" s="565"/>
      <c r="J944" s="565"/>
      <c r="K944" s="565"/>
      <c r="L944" s="565"/>
      <c r="M944" s="566"/>
    </row>
    <row r="945" spans="1:13" ht="30" customHeight="1">
      <c r="A945" s="571"/>
      <c r="B945" s="565"/>
      <c r="C945" s="565"/>
      <c r="D945" s="565"/>
      <c r="E945" s="565"/>
      <c r="F945" s="565"/>
      <c r="G945" s="565"/>
      <c r="H945" s="565"/>
      <c r="I945" s="565"/>
      <c r="J945" s="565"/>
      <c r="K945" s="565"/>
      <c r="L945" s="565"/>
      <c r="M945" s="566"/>
    </row>
    <row r="946" spans="1:13" ht="30" customHeight="1">
      <c r="A946" s="571"/>
      <c r="B946" s="565"/>
      <c r="C946" s="565"/>
      <c r="D946" s="565"/>
      <c r="E946" s="565"/>
      <c r="F946" s="565"/>
      <c r="G946" s="565"/>
      <c r="H946" s="565"/>
      <c r="I946" s="565"/>
      <c r="J946" s="565"/>
      <c r="K946" s="565"/>
      <c r="L946" s="565"/>
      <c r="M946" s="566"/>
    </row>
    <row r="947" spans="1:13" ht="30" customHeight="1">
      <c r="A947" s="571" t="s">
        <v>286</v>
      </c>
      <c r="B947" s="565"/>
      <c r="C947" s="565"/>
      <c r="D947" s="565"/>
      <c r="E947" s="565"/>
      <c r="F947" s="565"/>
      <c r="G947" s="565"/>
      <c r="H947" s="561" t="s">
        <v>287</v>
      </c>
      <c r="I947" s="562"/>
      <c r="J947" s="562"/>
      <c r="K947" s="562"/>
      <c r="L947" s="562"/>
      <c r="M947" s="564"/>
    </row>
    <row r="948" spans="1:13" ht="30" customHeight="1">
      <c r="A948" s="339" t="s">
        <v>288</v>
      </c>
      <c r="B948" s="565" t="s">
        <v>20</v>
      </c>
      <c r="C948" s="565"/>
      <c r="D948" s="332" t="s">
        <v>288</v>
      </c>
      <c r="E948" s="323"/>
      <c r="F948" s="565" t="s">
        <v>20</v>
      </c>
      <c r="G948" s="565"/>
      <c r="H948" s="333"/>
      <c r="I948" s="333"/>
      <c r="J948" s="334" t="s">
        <v>289</v>
      </c>
      <c r="K948" s="333"/>
      <c r="L948" s="333" t="s">
        <v>20</v>
      </c>
      <c r="M948" s="335"/>
    </row>
    <row r="949" spans="1:13" ht="30" customHeight="1">
      <c r="A949" s="339" t="s">
        <v>290</v>
      </c>
      <c r="B949" s="565" t="s">
        <v>291</v>
      </c>
      <c r="C949" s="565"/>
      <c r="D949" s="565" t="s">
        <v>292</v>
      </c>
      <c r="E949" s="565"/>
      <c r="F949" s="565" t="s">
        <v>293</v>
      </c>
      <c r="G949" s="565"/>
      <c r="H949" s="333"/>
      <c r="I949" s="333"/>
      <c r="J949" s="561">
        <v>3</v>
      </c>
      <c r="K949" s="563"/>
      <c r="L949" s="323" t="s">
        <v>294</v>
      </c>
      <c r="M949" s="335"/>
    </row>
    <row r="950" spans="1:13" ht="30" customHeight="1">
      <c r="A950" s="339" t="s">
        <v>295</v>
      </c>
      <c r="B950" s="565" t="s">
        <v>296</v>
      </c>
      <c r="C950" s="565"/>
      <c r="D950" s="565" t="s">
        <v>297</v>
      </c>
      <c r="E950" s="565"/>
      <c r="F950" s="565" t="s">
        <v>298</v>
      </c>
      <c r="G950" s="565"/>
      <c r="H950" s="333"/>
      <c r="I950" s="333"/>
      <c r="J950" s="561">
        <v>2</v>
      </c>
      <c r="K950" s="563"/>
      <c r="L950" s="323" t="s">
        <v>299</v>
      </c>
      <c r="M950" s="335"/>
    </row>
    <row r="951" spans="1:13" ht="30" customHeight="1">
      <c r="A951" s="339" t="s">
        <v>300</v>
      </c>
      <c r="B951" s="565" t="s">
        <v>301</v>
      </c>
      <c r="C951" s="565"/>
      <c r="D951" s="565" t="s">
        <v>302</v>
      </c>
      <c r="E951" s="565"/>
      <c r="F951" s="565" t="s">
        <v>303</v>
      </c>
      <c r="G951" s="565"/>
      <c r="H951" s="333"/>
      <c r="I951" s="333"/>
      <c r="J951" s="561">
        <v>1</v>
      </c>
      <c r="K951" s="563"/>
      <c r="L951" s="323" t="s">
        <v>304</v>
      </c>
      <c r="M951" s="335"/>
    </row>
    <row r="952" spans="1:13" ht="30" customHeight="1" thickBot="1">
      <c r="A952" s="363" t="s">
        <v>305</v>
      </c>
      <c r="B952" s="583" t="s">
        <v>306</v>
      </c>
      <c r="C952" s="583"/>
      <c r="D952" s="584" t="s">
        <v>307</v>
      </c>
      <c r="E952" s="584"/>
      <c r="F952" s="584" t="s">
        <v>308</v>
      </c>
      <c r="G952" s="584"/>
      <c r="H952" s="336"/>
      <c r="I952" s="336"/>
      <c r="J952" s="336"/>
      <c r="K952" s="336"/>
      <c r="L952" s="336"/>
      <c r="M952" s="337"/>
    </row>
    <row r="954" spans="1:13" ht="30" customHeight="1" thickBot="1"/>
    <row r="955" spans="1:13" ht="30" customHeight="1">
      <c r="A955" s="360"/>
      <c r="B955" s="567" t="s">
        <v>395</v>
      </c>
      <c r="C955" s="567"/>
      <c r="D955" s="567"/>
      <c r="E955" s="567"/>
      <c r="F955" s="567"/>
      <c r="G955" s="567"/>
      <c r="H955" s="567"/>
      <c r="I955" s="568"/>
      <c r="J955" s="569" t="s">
        <v>396</v>
      </c>
      <c r="K955" s="567"/>
      <c r="L955" s="567"/>
      <c r="M955" s="570"/>
    </row>
    <row r="956" spans="1:13" ht="30" customHeight="1">
      <c r="A956" s="571" t="s">
        <v>397</v>
      </c>
      <c r="B956" s="565"/>
      <c r="C956" s="565"/>
      <c r="D956" s="565"/>
      <c r="E956" s="565"/>
      <c r="F956" s="565"/>
      <c r="G956" s="565"/>
      <c r="H956" s="565"/>
      <c r="I956" s="565"/>
      <c r="J956" s="565"/>
      <c r="K956" s="565"/>
      <c r="L956" s="565"/>
      <c r="M956" s="566"/>
    </row>
    <row r="957" spans="1:13" ht="30" customHeight="1">
      <c r="A957" s="361"/>
      <c r="B957" s="572" t="s">
        <v>398</v>
      </c>
      <c r="C957" s="572"/>
      <c r="D957" s="572"/>
      <c r="E957" s="573"/>
      <c r="F957" s="314" t="s">
        <v>399</v>
      </c>
      <c r="G957" s="314"/>
      <c r="H957" s="561" t="s">
        <v>400</v>
      </c>
      <c r="I957" s="562"/>
      <c r="J957" s="563"/>
      <c r="K957" s="315" t="s">
        <v>401</v>
      </c>
      <c r="L957" s="316"/>
      <c r="M957" s="317"/>
    </row>
    <row r="958" spans="1:13" ht="30" customHeight="1">
      <c r="A958" s="574" t="s">
        <v>402</v>
      </c>
      <c r="B958" s="562"/>
      <c r="C958" s="562"/>
      <c r="D958" s="562"/>
      <c r="E958" s="562"/>
      <c r="F958" s="562"/>
      <c r="G958" s="562"/>
      <c r="H958" s="562"/>
      <c r="I958" s="562"/>
      <c r="J958" s="562"/>
      <c r="K958" s="562"/>
      <c r="L958" s="562"/>
      <c r="M958" s="564"/>
    </row>
    <row r="959" spans="1:13" ht="30" customHeight="1">
      <c r="A959" s="556" t="s">
        <v>524</v>
      </c>
      <c r="B959" s="557"/>
      <c r="C959" s="557"/>
      <c r="D959" s="557"/>
      <c r="E959" s="557"/>
      <c r="F959" s="557"/>
      <c r="G959" s="557"/>
      <c r="H959" s="557"/>
      <c r="I959" s="557"/>
      <c r="J959" s="557"/>
      <c r="K959" s="557"/>
      <c r="L959" s="557"/>
      <c r="M959" s="558"/>
    </row>
    <row r="960" spans="1:13" ht="30" customHeight="1">
      <c r="A960" s="559" t="s">
        <v>404</v>
      </c>
      <c r="B960" s="560"/>
      <c r="C960" s="561" t="s">
        <v>88</v>
      </c>
      <c r="D960" s="562"/>
      <c r="E960" s="562"/>
      <c r="F960" s="562"/>
      <c r="G960" s="563"/>
      <c r="H960" s="316" t="s">
        <v>406</v>
      </c>
      <c r="I960" s="318"/>
      <c r="J960" s="561">
        <f>J907+1</f>
        <v>20</v>
      </c>
      <c r="K960" s="562"/>
      <c r="L960" s="562"/>
      <c r="M960" s="564"/>
    </row>
    <row r="961" spans="1:13" ht="30" customHeight="1">
      <c r="A961" s="559" t="s">
        <v>407</v>
      </c>
      <c r="B961" s="560"/>
      <c r="C961" s="561" t="s">
        <v>68</v>
      </c>
      <c r="D961" s="562"/>
      <c r="E961" s="562"/>
      <c r="F961" s="562"/>
      <c r="G961" s="563"/>
      <c r="H961" s="316" t="s">
        <v>409</v>
      </c>
      <c r="I961" s="318"/>
      <c r="J961" s="565" t="s">
        <v>605</v>
      </c>
      <c r="K961" s="565"/>
      <c r="L961" s="565"/>
      <c r="M961" s="566"/>
    </row>
    <row r="962" spans="1:13" ht="30" customHeight="1">
      <c r="A962" s="559" t="s">
        <v>410</v>
      </c>
      <c r="B962" s="560"/>
      <c r="C962" s="578">
        <v>41083</v>
      </c>
      <c r="D962" s="562"/>
      <c r="E962" s="562"/>
      <c r="F962" s="562"/>
      <c r="G962" s="563"/>
      <c r="H962" s="316" t="s">
        <v>411</v>
      </c>
      <c r="I962" s="318"/>
      <c r="J962" s="565">
        <v>9419389646</v>
      </c>
      <c r="K962" s="565"/>
      <c r="L962" s="565"/>
      <c r="M962" s="566"/>
    </row>
    <row r="963" spans="1:13" ht="30" customHeight="1">
      <c r="A963" s="559" t="s">
        <v>412</v>
      </c>
      <c r="B963" s="560"/>
      <c r="C963" s="561" t="s">
        <v>606</v>
      </c>
      <c r="D963" s="562"/>
      <c r="E963" s="562"/>
      <c r="F963" s="562"/>
      <c r="G963" s="563"/>
      <c r="H963" s="559" t="s">
        <v>18</v>
      </c>
      <c r="I963" s="560"/>
      <c r="J963" s="565" t="s">
        <v>607</v>
      </c>
      <c r="K963" s="565"/>
      <c r="L963" s="565"/>
      <c r="M963" s="566"/>
    </row>
    <row r="964" spans="1:13" ht="30" customHeight="1">
      <c r="A964" s="559" t="s">
        <v>528</v>
      </c>
      <c r="B964" s="560"/>
      <c r="C964" s="561" t="s">
        <v>608</v>
      </c>
      <c r="D964" s="562"/>
      <c r="E964" s="562"/>
      <c r="F964" s="562"/>
      <c r="G964" s="562"/>
      <c r="H964" s="562"/>
      <c r="I964" s="562"/>
      <c r="J964" s="562"/>
      <c r="K964" s="562"/>
      <c r="L964" s="562"/>
      <c r="M964" s="564"/>
    </row>
    <row r="965" spans="1:13" ht="30" customHeight="1">
      <c r="A965" s="571" t="s">
        <v>415</v>
      </c>
      <c r="B965" s="565"/>
      <c r="C965" s="565"/>
      <c r="D965" s="565"/>
      <c r="E965" s="565"/>
      <c r="F965" s="565"/>
      <c r="G965" s="565"/>
      <c r="H965" s="565"/>
      <c r="I965" s="565"/>
      <c r="J965" s="565"/>
      <c r="K965" s="565"/>
      <c r="L965" s="565"/>
      <c r="M965" s="566"/>
    </row>
    <row r="966" spans="1:13" ht="30" customHeight="1">
      <c r="A966" s="577" t="s">
        <v>416</v>
      </c>
      <c r="B966" s="565" t="s">
        <v>417</v>
      </c>
      <c r="C966" s="565"/>
      <c r="D966" s="565"/>
      <c r="E966" s="565"/>
      <c r="F966" s="565"/>
      <c r="G966" s="565"/>
      <c r="H966" s="565" t="s">
        <v>418</v>
      </c>
      <c r="I966" s="565"/>
      <c r="J966" s="565"/>
      <c r="K966" s="565"/>
      <c r="L966" s="565"/>
      <c r="M966" s="566"/>
    </row>
    <row r="967" spans="1:13" ht="48.75" customHeight="1">
      <c r="A967" s="577"/>
      <c r="B967" s="319" t="s">
        <v>419</v>
      </c>
      <c r="C967" s="319" t="s">
        <v>420</v>
      </c>
      <c r="D967" s="319" t="s">
        <v>421</v>
      </c>
      <c r="E967" s="319" t="s">
        <v>422</v>
      </c>
      <c r="F967" s="319">
        <v>100</v>
      </c>
      <c r="G967" s="320" t="s">
        <v>33</v>
      </c>
      <c r="H967" s="319" t="s">
        <v>423</v>
      </c>
      <c r="I967" s="319" t="s">
        <v>420</v>
      </c>
      <c r="J967" s="319" t="s">
        <v>421</v>
      </c>
      <c r="K967" s="319" t="s">
        <v>530</v>
      </c>
      <c r="L967" s="319">
        <v>100</v>
      </c>
      <c r="M967" s="321" t="s">
        <v>33</v>
      </c>
    </row>
    <row r="968" spans="1:13" ht="30" customHeight="1">
      <c r="A968" s="339" t="s">
        <v>11</v>
      </c>
      <c r="B968" s="340">
        <v>6.25</v>
      </c>
      <c r="C968" s="323">
        <v>4</v>
      </c>
      <c r="D968" s="323">
        <v>4</v>
      </c>
      <c r="E968" s="340">
        <v>48.5</v>
      </c>
      <c r="F968" s="324">
        <f t="shared" ref="F968:F972" si="209">SUM(B968:E968)</f>
        <v>62.75</v>
      </c>
      <c r="G968" s="340" t="str">
        <f t="shared" ref="G968:G972" si="210">IF(F968&gt;=91,"A1",IF(F968&gt;=81,"A2",IF(F968&gt;=71,"B1",IF(F968&gt;=61,"B2",IF(F968&gt;=51,"C1",IF(F968&gt;=41,"C2",IF(F968&gt;=33,"D","E")))))))</f>
        <v>B2</v>
      </c>
      <c r="H968" s="320">
        <v>6.75</v>
      </c>
      <c r="I968" s="325">
        <v>4</v>
      </c>
      <c r="J968" s="325">
        <v>3</v>
      </c>
      <c r="K968" s="343">
        <v>41.5</v>
      </c>
      <c r="L968" s="326">
        <f t="shared" ref="L968" si="211">SUM(H968:K968)</f>
        <v>55.25</v>
      </c>
      <c r="M968" s="323" t="str">
        <f t="shared" ref="M968:M972" si="212">IF(L968&gt;=91,"A1",IF(L968&gt;=81,"A2",IF(L968&gt;=71,"B1",IF(L968&gt;=61,"B2",IF(L968&gt;=51,"C1",IF(L968&gt;=41,"C2",IF(L968&gt;=33,"D","E")))))))</f>
        <v>C1</v>
      </c>
    </row>
    <row r="969" spans="1:13" ht="30" customHeight="1">
      <c r="A969" s="339" t="s">
        <v>12</v>
      </c>
      <c r="B969" s="340">
        <v>6.5</v>
      </c>
      <c r="C969" s="340">
        <v>3</v>
      </c>
      <c r="D969" s="323">
        <v>4</v>
      </c>
      <c r="E969" s="323">
        <v>38.5</v>
      </c>
      <c r="F969" s="323">
        <f t="shared" si="209"/>
        <v>52</v>
      </c>
      <c r="G969" s="323" t="str">
        <f t="shared" si="210"/>
        <v>C1</v>
      </c>
      <c r="H969" s="323">
        <v>7.25</v>
      </c>
      <c r="I969" s="323">
        <v>4.5</v>
      </c>
      <c r="J969" s="323">
        <v>3.5</v>
      </c>
      <c r="K969" s="325">
        <v>41</v>
      </c>
      <c r="L969" s="326">
        <f t="shared" ref="L969:L972" si="213">SUM(H969:K969)</f>
        <v>56.25</v>
      </c>
      <c r="M969" s="323" t="str">
        <f t="shared" si="212"/>
        <v>C1</v>
      </c>
    </row>
    <row r="970" spans="1:13" ht="30" customHeight="1">
      <c r="A970" s="339" t="s">
        <v>425</v>
      </c>
      <c r="B970" s="323">
        <v>5.75</v>
      </c>
      <c r="C970" s="323">
        <v>3</v>
      </c>
      <c r="D970" s="323">
        <v>4</v>
      </c>
      <c r="E970" s="323">
        <v>54</v>
      </c>
      <c r="F970" s="323">
        <f t="shared" si="209"/>
        <v>66.75</v>
      </c>
      <c r="G970" s="323" t="str">
        <f t="shared" si="210"/>
        <v>B2</v>
      </c>
      <c r="H970" s="323">
        <v>7</v>
      </c>
      <c r="I970" s="323">
        <v>4</v>
      </c>
      <c r="J970" s="323">
        <v>3</v>
      </c>
      <c r="K970" s="325">
        <v>43.5</v>
      </c>
      <c r="L970" s="326">
        <f t="shared" si="213"/>
        <v>57.5</v>
      </c>
      <c r="M970" s="323" t="str">
        <f t="shared" si="212"/>
        <v>C1</v>
      </c>
    </row>
    <row r="971" spans="1:13" ht="30" customHeight="1">
      <c r="A971" s="339" t="s">
        <v>23</v>
      </c>
      <c r="B971" s="323">
        <v>5.5</v>
      </c>
      <c r="C971" s="323">
        <v>2.5</v>
      </c>
      <c r="D971" s="323">
        <v>2</v>
      </c>
      <c r="E971" s="323">
        <v>27</v>
      </c>
      <c r="F971" s="323">
        <f t="shared" si="209"/>
        <v>37</v>
      </c>
      <c r="G971" s="323" t="str">
        <f t="shared" si="210"/>
        <v>D</v>
      </c>
      <c r="H971" s="320">
        <v>4.25</v>
      </c>
      <c r="I971" s="323">
        <v>3</v>
      </c>
      <c r="J971" s="323">
        <v>3</v>
      </c>
      <c r="K971" s="325">
        <v>32.5</v>
      </c>
      <c r="L971" s="326">
        <f t="shared" si="213"/>
        <v>42.75</v>
      </c>
      <c r="M971" s="326" t="str">
        <f t="shared" si="212"/>
        <v>C2</v>
      </c>
    </row>
    <row r="972" spans="1:13" ht="30" customHeight="1">
      <c r="A972" s="339" t="s">
        <v>25</v>
      </c>
      <c r="B972" s="323">
        <v>5.5</v>
      </c>
      <c r="C972" s="323">
        <v>3</v>
      </c>
      <c r="D972" s="323">
        <v>4</v>
      </c>
      <c r="E972" s="323">
        <v>40.5</v>
      </c>
      <c r="F972" s="323">
        <f t="shared" si="209"/>
        <v>53</v>
      </c>
      <c r="G972" s="323" t="str">
        <f t="shared" si="210"/>
        <v>C1</v>
      </c>
      <c r="H972" s="323">
        <v>7.75</v>
      </c>
      <c r="I972" s="323">
        <v>3</v>
      </c>
      <c r="J972" s="323">
        <v>4</v>
      </c>
      <c r="K972" s="325">
        <v>45.5</v>
      </c>
      <c r="L972" s="326">
        <f t="shared" si="213"/>
        <v>60.25</v>
      </c>
      <c r="M972" s="323" t="str">
        <f t="shared" si="212"/>
        <v>C1</v>
      </c>
    </row>
    <row r="973" spans="1:13" ht="30" customHeight="1">
      <c r="A973" s="339" t="s">
        <v>426</v>
      </c>
      <c r="B973" s="323"/>
      <c r="C973" s="323"/>
      <c r="D973" s="323"/>
      <c r="E973" s="323">
        <v>22.5</v>
      </c>
      <c r="F973" s="323"/>
      <c r="G973" s="323"/>
      <c r="H973" s="323"/>
      <c r="I973" s="323"/>
      <c r="J973" s="323"/>
      <c r="K973" s="323">
        <v>23.5</v>
      </c>
      <c r="L973" s="323"/>
      <c r="M973" s="328"/>
    </row>
    <row r="974" spans="1:13" ht="30" customHeight="1">
      <c r="A974" s="339" t="s">
        <v>427</v>
      </c>
      <c r="B974" s="323"/>
      <c r="C974" s="323"/>
      <c r="D974" s="323"/>
      <c r="E974" s="323">
        <v>6</v>
      </c>
      <c r="F974" s="323"/>
      <c r="G974" s="323"/>
      <c r="H974" s="323"/>
      <c r="I974" s="323"/>
      <c r="J974" s="323"/>
      <c r="K974" s="323">
        <v>24.5</v>
      </c>
      <c r="L974" s="323"/>
      <c r="M974" s="328"/>
    </row>
    <row r="975" spans="1:13" ht="30" customHeight="1">
      <c r="A975" s="339" t="s">
        <v>669</v>
      </c>
      <c r="B975" s="323"/>
      <c r="C975" s="323"/>
      <c r="D975" s="323"/>
      <c r="E975" s="323">
        <v>22.5</v>
      </c>
      <c r="F975" s="323"/>
      <c r="G975" s="323"/>
      <c r="H975" s="323"/>
      <c r="I975" s="323"/>
      <c r="J975" s="323"/>
      <c r="K975" s="323">
        <v>17.5</v>
      </c>
      <c r="L975" s="323"/>
      <c r="M975" s="328"/>
    </row>
    <row r="976" spans="1:13" ht="30" customHeight="1">
      <c r="A976" s="339" t="s">
        <v>394</v>
      </c>
      <c r="B976" s="323"/>
      <c r="C976" s="323"/>
      <c r="D976" s="323"/>
      <c r="E976" s="323">
        <v>11</v>
      </c>
      <c r="F976" s="323"/>
      <c r="G976" s="323"/>
      <c r="H976" s="323"/>
      <c r="I976" s="323"/>
      <c r="J976" s="323"/>
      <c r="K976" s="323">
        <v>16.5</v>
      </c>
      <c r="L976" s="323"/>
      <c r="M976" s="328"/>
    </row>
    <row r="977" spans="1:13" ht="30" customHeight="1">
      <c r="A977" s="339" t="s">
        <v>669</v>
      </c>
      <c r="B977" s="323"/>
      <c r="C977" s="323"/>
      <c r="D977" s="323"/>
      <c r="E977" s="323"/>
      <c r="F977" s="323"/>
      <c r="G977" s="323"/>
      <c r="H977" s="323"/>
      <c r="I977" s="323"/>
      <c r="J977" s="323"/>
      <c r="K977" s="323"/>
      <c r="L977" s="323"/>
      <c r="M977" s="328"/>
    </row>
    <row r="978" spans="1:13" ht="57.75" customHeight="1">
      <c r="A978" s="339" t="s">
        <v>428</v>
      </c>
      <c r="B978" s="323"/>
      <c r="C978" s="330" t="s">
        <v>429</v>
      </c>
      <c r="D978" s="323">
        <f>(F968+F969+F970+F971+F972)</f>
        <v>271.5</v>
      </c>
      <c r="E978" s="323"/>
      <c r="F978" s="330" t="s">
        <v>430</v>
      </c>
      <c r="G978" s="323">
        <f>(D978/500)*100</f>
        <v>54.300000000000004</v>
      </c>
      <c r="H978" s="323"/>
      <c r="I978" s="323"/>
      <c r="J978" s="575" t="s">
        <v>431</v>
      </c>
      <c r="K978" s="575"/>
      <c r="L978" s="565" t="str">
        <f>IF(G978&gt;=91,"A1",IF(G978&gt;=81,"A2",IF(G978&gt;=71,"B1",IF(G978&gt;=61,"B2",IF(G978&gt;=51,"C1",IF(G978&gt;=41,"C2",IF(G978&gt;=33,"D","E")))))))</f>
        <v>C1</v>
      </c>
      <c r="M978" s="566" t="str">
        <f t="shared" ref="M978:M980" si="214">IF(K978&gt;=91,"A1",IF(K978&gt;=81,"A2",IF(K978&gt;=71,"B1",IF(K978&gt;=61,"B2",IF(K978&gt;=51,"C1",IF(K978&gt;=41,"C2",IF(K978&gt;=33,"D","E")))))))</f>
        <v>E</v>
      </c>
    </row>
    <row r="979" spans="1:13" ht="58.5" customHeight="1">
      <c r="A979" s="362" t="s">
        <v>432</v>
      </c>
      <c r="B979" s="323"/>
      <c r="C979" s="330" t="s">
        <v>433</v>
      </c>
      <c r="D979" s="323">
        <f>(L968+L969+L970+L971+L972)</f>
        <v>272</v>
      </c>
      <c r="E979" s="323"/>
      <c r="F979" s="330" t="s">
        <v>434</v>
      </c>
      <c r="G979" s="323">
        <f>D979/500*100</f>
        <v>54.400000000000006</v>
      </c>
      <c r="H979" s="323"/>
      <c r="I979" s="323"/>
      <c r="J979" s="575" t="s">
        <v>435</v>
      </c>
      <c r="K979" s="575"/>
      <c r="L979" s="565" t="str">
        <f>IF(G979&gt;=91,"A1",IF(G979&gt;=81,"A2",IF(G979&gt;=71,"B1",IF(G979&gt;=61,"B2",IF(G979&gt;=51,"C1",IF(G979&gt;=41,"C2",IF(G979&gt;=33,"D","E")))))))</f>
        <v>C1</v>
      </c>
      <c r="M979" s="566" t="str">
        <f t="shared" si="214"/>
        <v>E</v>
      </c>
    </row>
    <row r="980" spans="1:13" ht="54" customHeight="1">
      <c r="A980" s="571" t="s">
        <v>437</v>
      </c>
      <c r="B980" s="565"/>
      <c r="C980" s="565"/>
      <c r="D980" s="576">
        <f>SUM(D978:D979)/1000*100</f>
        <v>54.35</v>
      </c>
      <c r="E980" s="576"/>
      <c r="F980" s="565" t="s">
        <v>657</v>
      </c>
      <c r="G980" s="565"/>
      <c r="H980" s="565"/>
      <c r="I980" s="565"/>
      <c r="J980" s="565"/>
      <c r="K980" s="565"/>
      <c r="L980" s="565" t="str">
        <f>IF(D980&gt;=91,"A1",IF(D980&gt;=81,"A2",IF(D980&gt;=71,"B1",IF(D980&gt;=61,"B2",IF(D980&gt;=51,"C1",IF(D980&gt;=41,"C2",IF(D980&gt;=33,"D","E")))))))</f>
        <v>C1</v>
      </c>
      <c r="M980" s="566" t="str">
        <f t="shared" si="214"/>
        <v>E</v>
      </c>
    </row>
    <row r="981" spans="1:13" ht="30" customHeight="1">
      <c r="A981" s="580" t="s">
        <v>273</v>
      </c>
      <c r="B981" s="581"/>
      <c r="C981" s="581"/>
      <c r="D981" s="581"/>
      <c r="E981" s="581"/>
      <c r="F981" s="581"/>
      <c r="G981" s="581"/>
      <c r="H981" s="581"/>
      <c r="I981" s="581"/>
      <c r="J981" s="581"/>
      <c r="K981" s="581"/>
      <c r="L981" s="581"/>
      <c r="M981" s="582"/>
    </row>
    <row r="982" spans="1:13" ht="30" customHeight="1">
      <c r="A982" s="571" t="s">
        <v>274</v>
      </c>
      <c r="B982" s="565"/>
      <c r="C982" s="565"/>
      <c r="D982" s="565"/>
      <c r="E982" s="565"/>
      <c r="F982" s="565"/>
      <c r="G982" s="565"/>
      <c r="H982" s="565"/>
      <c r="I982" s="565"/>
      <c r="J982" s="565"/>
      <c r="K982" s="565"/>
      <c r="L982" s="565"/>
      <c r="M982" s="566"/>
    </row>
    <row r="983" spans="1:13" ht="30" customHeight="1">
      <c r="A983" s="571" t="s">
        <v>275</v>
      </c>
      <c r="B983" s="565"/>
      <c r="C983" s="565"/>
      <c r="D983" s="565"/>
      <c r="E983" s="565"/>
      <c r="F983" s="565" t="s">
        <v>276</v>
      </c>
      <c r="G983" s="565"/>
      <c r="H983" s="565"/>
      <c r="I983" s="565"/>
      <c r="J983" s="565"/>
      <c r="K983" s="565" t="s">
        <v>439</v>
      </c>
      <c r="L983" s="565"/>
      <c r="M983" s="566"/>
    </row>
    <row r="984" spans="1:13" ht="30" customHeight="1">
      <c r="A984" s="580" t="s">
        <v>277</v>
      </c>
      <c r="B984" s="581"/>
      <c r="C984" s="581"/>
      <c r="D984" s="581"/>
      <c r="E984" s="581"/>
      <c r="F984" s="565" t="s">
        <v>299</v>
      </c>
      <c r="G984" s="565"/>
      <c r="H984" s="565"/>
      <c r="I984" s="565"/>
      <c r="J984" s="565"/>
      <c r="K984" s="565" t="s">
        <v>294</v>
      </c>
      <c r="L984" s="565"/>
      <c r="M984" s="566"/>
    </row>
    <row r="985" spans="1:13" ht="30" customHeight="1">
      <c r="A985" s="571" t="s">
        <v>278</v>
      </c>
      <c r="B985" s="565"/>
      <c r="C985" s="565"/>
      <c r="D985" s="565"/>
      <c r="E985" s="565"/>
      <c r="F985" s="565"/>
      <c r="G985" s="565"/>
      <c r="H985" s="565"/>
      <c r="I985" s="565"/>
      <c r="J985" s="565"/>
      <c r="K985" s="565"/>
      <c r="L985" s="565"/>
      <c r="M985" s="566"/>
    </row>
    <row r="986" spans="1:13" ht="30" customHeight="1">
      <c r="A986" s="571" t="s">
        <v>275</v>
      </c>
      <c r="B986" s="565"/>
      <c r="C986" s="565"/>
      <c r="D986" s="565"/>
      <c r="E986" s="565"/>
      <c r="F986" s="565" t="s">
        <v>276</v>
      </c>
      <c r="G986" s="565"/>
      <c r="H986" s="565"/>
      <c r="I986" s="565"/>
      <c r="J986" s="565"/>
      <c r="K986" s="565" t="s">
        <v>439</v>
      </c>
      <c r="L986" s="565"/>
      <c r="M986" s="566"/>
    </row>
    <row r="987" spans="1:13" ht="30" customHeight="1">
      <c r="A987" s="559" t="s">
        <v>279</v>
      </c>
      <c r="B987" s="560"/>
      <c r="C987" s="560"/>
      <c r="D987" s="560"/>
      <c r="E987" s="560"/>
      <c r="F987" s="565" t="s">
        <v>299</v>
      </c>
      <c r="G987" s="565" t="s">
        <v>299</v>
      </c>
      <c r="H987" s="565" t="s">
        <v>299</v>
      </c>
      <c r="I987" s="565" t="s">
        <v>299</v>
      </c>
      <c r="J987" s="565" t="s">
        <v>299</v>
      </c>
      <c r="K987" s="565" t="s">
        <v>294</v>
      </c>
      <c r="L987" s="565"/>
      <c r="M987" s="566"/>
    </row>
    <row r="988" spans="1:13" ht="30" customHeight="1">
      <c r="A988" s="559" t="s">
        <v>280</v>
      </c>
      <c r="B988" s="560"/>
      <c r="C988" s="560"/>
      <c r="D988" s="560"/>
      <c r="E988" s="560"/>
      <c r="F988" s="565" t="s">
        <v>299</v>
      </c>
      <c r="G988" s="565" t="s">
        <v>299</v>
      </c>
      <c r="H988" s="565" t="s">
        <v>299</v>
      </c>
      <c r="I988" s="565" t="s">
        <v>299</v>
      </c>
      <c r="J988" s="565" t="s">
        <v>299</v>
      </c>
      <c r="K988" s="565" t="s">
        <v>294</v>
      </c>
      <c r="L988" s="565"/>
      <c r="M988" s="566"/>
    </row>
    <row r="989" spans="1:13" ht="30" customHeight="1">
      <c r="A989" s="556" t="s">
        <v>281</v>
      </c>
      <c r="B989" s="557"/>
      <c r="C989" s="557"/>
      <c r="D989" s="557"/>
      <c r="E989" s="579"/>
      <c r="F989" s="561" t="s">
        <v>294</v>
      </c>
      <c r="G989" s="562" t="s">
        <v>294</v>
      </c>
      <c r="H989" s="562" t="s">
        <v>294</v>
      </c>
      <c r="I989" s="562" t="s">
        <v>294</v>
      </c>
      <c r="J989" s="563" t="s">
        <v>294</v>
      </c>
      <c r="K989" s="561" t="s">
        <v>294</v>
      </c>
      <c r="L989" s="562"/>
      <c r="M989" s="564"/>
    </row>
    <row r="990" spans="1:13" ht="30" customHeight="1">
      <c r="A990" s="556" t="s">
        <v>282</v>
      </c>
      <c r="B990" s="557"/>
      <c r="C990" s="557"/>
      <c r="D990" s="557"/>
      <c r="E990" s="579"/>
      <c r="F990" s="561" t="s">
        <v>294</v>
      </c>
      <c r="G990" s="562" t="s">
        <v>294</v>
      </c>
      <c r="H990" s="562" t="s">
        <v>294</v>
      </c>
      <c r="I990" s="562" t="s">
        <v>294</v>
      </c>
      <c r="J990" s="563" t="s">
        <v>294</v>
      </c>
      <c r="K990" s="561" t="s">
        <v>294</v>
      </c>
      <c r="L990" s="562"/>
      <c r="M990" s="564"/>
    </row>
    <row r="991" spans="1:13" ht="30" customHeight="1">
      <c r="A991" s="571" t="s">
        <v>283</v>
      </c>
      <c r="B991" s="565"/>
      <c r="C991" s="565"/>
      <c r="D991" s="565"/>
      <c r="E991" s="565"/>
      <c r="F991" s="565"/>
      <c r="G991" s="565"/>
      <c r="H991" s="565"/>
      <c r="I991" s="565"/>
      <c r="J991" s="565"/>
      <c r="K991" s="565"/>
      <c r="L991" s="565"/>
      <c r="M991" s="566"/>
    </row>
    <row r="992" spans="1:13" ht="30" customHeight="1">
      <c r="A992" s="571" t="s">
        <v>275</v>
      </c>
      <c r="B992" s="565"/>
      <c r="C992" s="565"/>
      <c r="D992" s="565"/>
      <c r="E992" s="565"/>
      <c r="F992" s="565" t="s">
        <v>276</v>
      </c>
      <c r="G992" s="565"/>
      <c r="H992" s="565"/>
      <c r="I992" s="565"/>
      <c r="J992" s="565"/>
      <c r="K992" s="565" t="s">
        <v>439</v>
      </c>
      <c r="L992" s="565"/>
      <c r="M992" s="566"/>
    </row>
    <row r="993" spans="1:13" ht="30" customHeight="1">
      <c r="A993" s="580" t="s">
        <v>284</v>
      </c>
      <c r="B993" s="581"/>
      <c r="C993" s="581"/>
      <c r="D993" s="581"/>
      <c r="E993" s="581"/>
      <c r="F993" s="581"/>
      <c r="G993" s="565" t="s">
        <v>699</v>
      </c>
      <c r="H993" s="565"/>
      <c r="I993" s="565"/>
      <c r="J993" s="565"/>
      <c r="K993" s="565"/>
      <c r="L993" s="565"/>
      <c r="M993" s="566"/>
    </row>
    <row r="994" spans="1:13" ht="30" customHeight="1">
      <c r="A994" s="339" t="s">
        <v>440</v>
      </c>
      <c r="B994" s="565" t="s">
        <v>685</v>
      </c>
      <c r="C994" s="565"/>
      <c r="D994" s="565"/>
      <c r="E994" s="565"/>
      <c r="F994" s="565"/>
      <c r="G994" s="565"/>
      <c r="H994" s="565"/>
      <c r="I994" s="565"/>
      <c r="J994" s="565"/>
      <c r="K994" s="565"/>
      <c r="L994" s="565"/>
      <c r="M994" s="566"/>
    </row>
    <row r="995" spans="1:13" ht="30" customHeight="1">
      <c r="A995" s="339" t="s">
        <v>285</v>
      </c>
      <c r="B995" s="565" t="s">
        <v>649</v>
      </c>
      <c r="C995" s="565"/>
      <c r="D995" s="565"/>
      <c r="E995" s="565"/>
      <c r="F995" s="565"/>
      <c r="G995" s="565"/>
      <c r="H995" s="565"/>
      <c r="I995" s="565"/>
      <c r="J995" s="565"/>
      <c r="K995" s="565"/>
      <c r="L995" s="565"/>
      <c r="M995" s="566"/>
    </row>
    <row r="996" spans="1:13" ht="30" customHeight="1">
      <c r="A996" s="571" t="s">
        <v>441</v>
      </c>
      <c r="B996" s="565"/>
      <c r="C996" s="565"/>
      <c r="D996" s="565"/>
      <c r="E996" s="565"/>
      <c r="F996" s="565"/>
      <c r="G996" s="565"/>
      <c r="H996" s="565"/>
      <c r="I996" s="565"/>
      <c r="J996" s="565" t="s">
        <v>442</v>
      </c>
      <c r="K996" s="565"/>
      <c r="L996" s="565"/>
      <c r="M996" s="566"/>
    </row>
    <row r="997" spans="1:13" ht="30" customHeight="1">
      <c r="A997" s="571"/>
      <c r="B997" s="565"/>
      <c r="C997" s="565"/>
      <c r="D997" s="565"/>
      <c r="E997" s="565"/>
      <c r="F997" s="565"/>
      <c r="G997" s="565"/>
      <c r="H997" s="565"/>
      <c r="I997" s="565"/>
      <c r="J997" s="565"/>
      <c r="K997" s="565"/>
      <c r="L997" s="565"/>
      <c r="M997" s="566"/>
    </row>
    <row r="998" spans="1:13" ht="30" customHeight="1">
      <c r="A998" s="571"/>
      <c r="B998" s="565"/>
      <c r="C998" s="565"/>
      <c r="D998" s="565"/>
      <c r="E998" s="565"/>
      <c r="F998" s="565"/>
      <c r="G998" s="565"/>
      <c r="H998" s="565"/>
      <c r="I998" s="565"/>
      <c r="J998" s="565"/>
      <c r="K998" s="565"/>
      <c r="L998" s="565"/>
      <c r="M998" s="566"/>
    </row>
    <row r="999" spans="1:13" ht="30" customHeight="1">
      <c r="A999" s="571"/>
      <c r="B999" s="565"/>
      <c r="C999" s="565"/>
      <c r="D999" s="565"/>
      <c r="E999" s="565"/>
      <c r="F999" s="565"/>
      <c r="G999" s="565"/>
      <c r="H999" s="565"/>
      <c r="I999" s="565"/>
      <c r="J999" s="565"/>
      <c r="K999" s="565"/>
      <c r="L999" s="565"/>
      <c r="M999" s="566"/>
    </row>
    <row r="1000" spans="1:13" ht="30" customHeight="1">
      <c r="A1000" s="571" t="s">
        <v>286</v>
      </c>
      <c r="B1000" s="565"/>
      <c r="C1000" s="565"/>
      <c r="D1000" s="565"/>
      <c r="E1000" s="565"/>
      <c r="F1000" s="565"/>
      <c r="G1000" s="565"/>
      <c r="H1000" s="561" t="s">
        <v>287</v>
      </c>
      <c r="I1000" s="562"/>
      <c r="J1000" s="562"/>
      <c r="K1000" s="562"/>
      <c r="L1000" s="562"/>
      <c r="M1000" s="564"/>
    </row>
    <row r="1001" spans="1:13" ht="30" customHeight="1">
      <c r="A1001" s="339" t="s">
        <v>288</v>
      </c>
      <c r="B1001" s="565" t="s">
        <v>20</v>
      </c>
      <c r="C1001" s="565"/>
      <c r="D1001" s="332" t="s">
        <v>288</v>
      </c>
      <c r="E1001" s="323"/>
      <c r="F1001" s="565" t="s">
        <v>20</v>
      </c>
      <c r="G1001" s="565"/>
      <c r="H1001" s="333"/>
      <c r="I1001" s="333"/>
      <c r="J1001" s="334" t="s">
        <v>289</v>
      </c>
      <c r="K1001" s="333"/>
      <c r="L1001" s="333" t="s">
        <v>20</v>
      </c>
      <c r="M1001" s="335"/>
    </row>
    <row r="1002" spans="1:13" ht="30" customHeight="1">
      <c r="A1002" s="339" t="s">
        <v>290</v>
      </c>
      <c r="B1002" s="565" t="s">
        <v>291</v>
      </c>
      <c r="C1002" s="565"/>
      <c r="D1002" s="565" t="s">
        <v>292</v>
      </c>
      <c r="E1002" s="565"/>
      <c r="F1002" s="565" t="s">
        <v>293</v>
      </c>
      <c r="G1002" s="565"/>
      <c r="H1002" s="333"/>
      <c r="I1002" s="333"/>
      <c r="J1002" s="561">
        <v>3</v>
      </c>
      <c r="K1002" s="563"/>
      <c r="L1002" s="323" t="s">
        <v>294</v>
      </c>
      <c r="M1002" s="335"/>
    </row>
    <row r="1003" spans="1:13" ht="30" customHeight="1">
      <c r="A1003" s="339" t="s">
        <v>295</v>
      </c>
      <c r="B1003" s="565" t="s">
        <v>296</v>
      </c>
      <c r="C1003" s="565"/>
      <c r="D1003" s="565" t="s">
        <v>297</v>
      </c>
      <c r="E1003" s="565"/>
      <c r="F1003" s="565" t="s">
        <v>298</v>
      </c>
      <c r="G1003" s="565"/>
      <c r="H1003" s="333"/>
      <c r="I1003" s="333"/>
      <c r="J1003" s="561">
        <v>2</v>
      </c>
      <c r="K1003" s="563"/>
      <c r="L1003" s="323" t="s">
        <v>299</v>
      </c>
      <c r="M1003" s="335"/>
    </row>
    <row r="1004" spans="1:13" ht="30" customHeight="1">
      <c r="A1004" s="339" t="s">
        <v>300</v>
      </c>
      <c r="B1004" s="565" t="s">
        <v>301</v>
      </c>
      <c r="C1004" s="565"/>
      <c r="D1004" s="565" t="s">
        <v>302</v>
      </c>
      <c r="E1004" s="565"/>
      <c r="F1004" s="565" t="s">
        <v>303</v>
      </c>
      <c r="G1004" s="565"/>
      <c r="H1004" s="333"/>
      <c r="I1004" s="333"/>
      <c r="J1004" s="561">
        <v>1</v>
      </c>
      <c r="K1004" s="563"/>
      <c r="L1004" s="323" t="s">
        <v>304</v>
      </c>
      <c r="M1004" s="335"/>
    </row>
    <row r="1005" spans="1:13" ht="30" customHeight="1" thickBot="1">
      <c r="A1005" s="363" t="s">
        <v>305</v>
      </c>
      <c r="B1005" s="583" t="s">
        <v>306</v>
      </c>
      <c r="C1005" s="583"/>
      <c r="D1005" s="584" t="s">
        <v>307</v>
      </c>
      <c r="E1005" s="584"/>
      <c r="F1005" s="584" t="s">
        <v>308</v>
      </c>
      <c r="G1005" s="584"/>
      <c r="H1005" s="336"/>
      <c r="I1005" s="336"/>
      <c r="J1005" s="336"/>
      <c r="K1005" s="336"/>
      <c r="L1005" s="336"/>
      <c r="M1005" s="337"/>
    </row>
    <row r="1007" spans="1:13" ht="30" customHeight="1" thickBot="1"/>
    <row r="1008" spans="1:13" ht="30" customHeight="1">
      <c r="A1008" s="360"/>
      <c r="B1008" s="567" t="s">
        <v>395</v>
      </c>
      <c r="C1008" s="567"/>
      <c r="D1008" s="567"/>
      <c r="E1008" s="567"/>
      <c r="F1008" s="567"/>
      <c r="G1008" s="567"/>
      <c r="H1008" s="567"/>
      <c r="I1008" s="568"/>
      <c r="J1008" s="569" t="s">
        <v>396</v>
      </c>
      <c r="K1008" s="567"/>
      <c r="L1008" s="567"/>
      <c r="M1008" s="570"/>
    </row>
    <row r="1009" spans="1:13" ht="30" customHeight="1">
      <c r="A1009" s="571" t="s">
        <v>397</v>
      </c>
      <c r="B1009" s="565"/>
      <c r="C1009" s="565"/>
      <c r="D1009" s="565"/>
      <c r="E1009" s="565"/>
      <c r="F1009" s="565"/>
      <c r="G1009" s="565"/>
      <c r="H1009" s="565"/>
      <c r="I1009" s="565"/>
      <c r="J1009" s="565"/>
      <c r="K1009" s="565"/>
      <c r="L1009" s="565"/>
      <c r="M1009" s="566"/>
    </row>
    <row r="1010" spans="1:13" ht="30" customHeight="1">
      <c r="A1010" s="361"/>
      <c r="B1010" s="572" t="s">
        <v>398</v>
      </c>
      <c r="C1010" s="572"/>
      <c r="D1010" s="572"/>
      <c r="E1010" s="573"/>
      <c r="F1010" s="314" t="s">
        <v>399</v>
      </c>
      <c r="G1010" s="314"/>
      <c r="H1010" s="561" t="s">
        <v>400</v>
      </c>
      <c r="I1010" s="562"/>
      <c r="J1010" s="563"/>
      <c r="K1010" s="315" t="s">
        <v>401</v>
      </c>
      <c r="L1010" s="316"/>
      <c r="M1010" s="317"/>
    </row>
    <row r="1011" spans="1:13" ht="30" customHeight="1">
      <c r="A1011" s="574" t="s">
        <v>402</v>
      </c>
      <c r="B1011" s="562"/>
      <c r="C1011" s="562"/>
      <c r="D1011" s="562"/>
      <c r="E1011" s="562"/>
      <c r="F1011" s="562"/>
      <c r="G1011" s="562"/>
      <c r="H1011" s="562"/>
      <c r="I1011" s="562"/>
      <c r="J1011" s="562"/>
      <c r="K1011" s="562"/>
      <c r="L1011" s="562"/>
      <c r="M1011" s="564"/>
    </row>
    <row r="1012" spans="1:13" ht="30" customHeight="1">
      <c r="A1012" s="556" t="s">
        <v>524</v>
      </c>
      <c r="B1012" s="557"/>
      <c r="C1012" s="557"/>
      <c r="D1012" s="557"/>
      <c r="E1012" s="557"/>
      <c r="F1012" s="557"/>
      <c r="G1012" s="557"/>
      <c r="H1012" s="557"/>
      <c r="I1012" s="557"/>
      <c r="J1012" s="557"/>
      <c r="K1012" s="557"/>
      <c r="L1012" s="557"/>
      <c r="M1012" s="558"/>
    </row>
    <row r="1013" spans="1:13" ht="30" customHeight="1">
      <c r="A1013" s="559" t="s">
        <v>404</v>
      </c>
      <c r="B1013" s="560"/>
      <c r="C1013" s="561" t="s">
        <v>89</v>
      </c>
      <c r="D1013" s="562"/>
      <c r="E1013" s="562"/>
      <c r="F1013" s="562"/>
      <c r="G1013" s="563"/>
      <c r="H1013" s="316" t="s">
        <v>406</v>
      </c>
      <c r="I1013" s="318"/>
      <c r="J1013" s="561">
        <f>J960+1</f>
        <v>21</v>
      </c>
      <c r="K1013" s="562"/>
      <c r="L1013" s="562"/>
      <c r="M1013" s="564"/>
    </row>
    <row r="1014" spans="1:13" ht="30" customHeight="1">
      <c r="A1014" s="559" t="s">
        <v>407</v>
      </c>
      <c r="B1014" s="560"/>
      <c r="C1014" s="561" t="s">
        <v>68</v>
      </c>
      <c r="D1014" s="562"/>
      <c r="E1014" s="562"/>
      <c r="F1014" s="562"/>
      <c r="G1014" s="563"/>
      <c r="H1014" s="316" t="s">
        <v>409</v>
      </c>
      <c r="I1014" s="318"/>
      <c r="J1014" s="565" t="s">
        <v>609</v>
      </c>
      <c r="K1014" s="565"/>
      <c r="L1014" s="565"/>
      <c r="M1014" s="566"/>
    </row>
    <row r="1015" spans="1:13" ht="30" customHeight="1">
      <c r="A1015" s="559" t="s">
        <v>410</v>
      </c>
      <c r="B1015" s="560"/>
      <c r="C1015" s="578">
        <v>40496</v>
      </c>
      <c r="D1015" s="562"/>
      <c r="E1015" s="562"/>
      <c r="F1015" s="562"/>
      <c r="G1015" s="563"/>
      <c r="H1015" s="316" t="s">
        <v>411</v>
      </c>
      <c r="I1015" s="318"/>
      <c r="J1015" s="565">
        <v>9596672111</v>
      </c>
      <c r="K1015" s="565"/>
      <c r="L1015" s="565"/>
      <c r="M1015" s="566"/>
    </row>
    <row r="1016" spans="1:13" ht="30" customHeight="1">
      <c r="A1016" s="559" t="s">
        <v>412</v>
      </c>
      <c r="B1016" s="560"/>
      <c r="C1016" s="561" t="s">
        <v>610</v>
      </c>
      <c r="D1016" s="562"/>
      <c r="E1016" s="562"/>
      <c r="F1016" s="562"/>
      <c r="G1016" s="563"/>
      <c r="H1016" s="559" t="s">
        <v>18</v>
      </c>
      <c r="I1016" s="560"/>
      <c r="J1016" s="565" t="s">
        <v>611</v>
      </c>
      <c r="K1016" s="565"/>
      <c r="L1016" s="565"/>
      <c r="M1016" s="566"/>
    </row>
    <row r="1017" spans="1:13" ht="30" customHeight="1">
      <c r="A1017" s="559" t="s">
        <v>528</v>
      </c>
      <c r="B1017" s="560"/>
      <c r="C1017" s="561" t="s">
        <v>612</v>
      </c>
      <c r="D1017" s="562"/>
      <c r="E1017" s="562"/>
      <c r="F1017" s="562"/>
      <c r="G1017" s="562"/>
      <c r="H1017" s="562"/>
      <c r="I1017" s="562"/>
      <c r="J1017" s="562"/>
      <c r="K1017" s="562"/>
      <c r="L1017" s="562"/>
      <c r="M1017" s="564"/>
    </row>
    <row r="1018" spans="1:13" ht="30" customHeight="1">
      <c r="A1018" s="571" t="s">
        <v>415</v>
      </c>
      <c r="B1018" s="565"/>
      <c r="C1018" s="565"/>
      <c r="D1018" s="565"/>
      <c r="E1018" s="565"/>
      <c r="F1018" s="565"/>
      <c r="G1018" s="565"/>
      <c r="H1018" s="565"/>
      <c r="I1018" s="565"/>
      <c r="J1018" s="565"/>
      <c r="K1018" s="565"/>
      <c r="L1018" s="565"/>
      <c r="M1018" s="566"/>
    </row>
    <row r="1019" spans="1:13" ht="30" customHeight="1">
      <c r="A1019" s="577" t="s">
        <v>416</v>
      </c>
      <c r="B1019" s="565" t="s">
        <v>417</v>
      </c>
      <c r="C1019" s="565"/>
      <c r="D1019" s="565"/>
      <c r="E1019" s="565"/>
      <c r="F1019" s="565"/>
      <c r="G1019" s="565"/>
      <c r="H1019" s="565" t="s">
        <v>418</v>
      </c>
      <c r="I1019" s="565"/>
      <c r="J1019" s="565"/>
      <c r="K1019" s="565"/>
      <c r="L1019" s="565"/>
      <c r="M1019" s="566"/>
    </row>
    <row r="1020" spans="1:13" ht="61.5" customHeight="1">
      <c r="A1020" s="577"/>
      <c r="B1020" s="319" t="s">
        <v>419</v>
      </c>
      <c r="C1020" s="319" t="s">
        <v>420</v>
      </c>
      <c r="D1020" s="319" t="s">
        <v>421</v>
      </c>
      <c r="E1020" s="319" t="s">
        <v>422</v>
      </c>
      <c r="F1020" s="319">
        <v>100</v>
      </c>
      <c r="G1020" s="320" t="s">
        <v>33</v>
      </c>
      <c r="H1020" s="319" t="s">
        <v>423</v>
      </c>
      <c r="I1020" s="319" t="s">
        <v>420</v>
      </c>
      <c r="J1020" s="319" t="s">
        <v>421</v>
      </c>
      <c r="K1020" s="319" t="s">
        <v>530</v>
      </c>
      <c r="L1020" s="319">
        <v>100</v>
      </c>
      <c r="M1020" s="321" t="s">
        <v>33</v>
      </c>
    </row>
    <row r="1021" spans="1:13" ht="30" customHeight="1">
      <c r="A1021" s="339" t="s">
        <v>11</v>
      </c>
      <c r="B1021" s="340">
        <v>8.75</v>
      </c>
      <c r="C1021" s="323">
        <v>4</v>
      </c>
      <c r="D1021" s="323">
        <v>3</v>
      </c>
      <c r="E1021" s="340">
        <v>68.5</v>
      </c>
      <c r="F1021" s="324">
        <f t="shared" ref="F1021:F1022" si="215">SUM(B1021:E1021)</f>
        <v>84.25</v>
      </c>
      <c r="G1021" s="340" t="str">
        <f t="shared" ref="G1021:G1022" si="216">IF(F1021&gt;=91,"A1",IF(F1021&gt;=81,"A2",IF(F1021&gt;=71,"B1",IF(F1021&gt;=61,"B2",IF(F1021&gt;=51,"C1",IF(F1021&gt;=41,"C2",IF(F1021&gt;=33,"D","E")))))))</f>
        <v>A2</v>
      </c>
      <c r="H1021" s="320">
        <v>7.5</v>
      </c>
      <c r="I1021" s="325">
        <v>4</v>
      </c>
      <c r="J1021" s="325">
        <v>5</v>
      </c>
      <c r="K1021" s="343">
        <v>66</v>
      </c>
      <c r="L1021" s="343">
        <f t="shared" ref="L1021" si="217">SUM(H1021:K1021)</f>
        <v>82.5</v>
      </c>
      <c r="M1021" s="323" t="str">
        <f t="shared" ref="M1021:M1022" si="218">IF(L1021&gt;=91,"A1",IF(L1021&gt;=81,"A2",IF(L1021&gt;=71,"B1",IF(L1021&gt;=61,"B2",IF(L1021&gt;=51,"C1",IF(L1021&gt;=41,"C2",IF(L1021&gt;=33,"D","E")))))))</f>
        <v>A2</v>
      </c>
    </row>
    <row r="1022" spans="1:13" ht="30" customHeight="1">
      <c r="A1022" s="339" t="s">
        <v>12</v>
      </c>
      <c r="B1022" s="340">
        <v>7.25</v>
      </c>
      <c r="C1022" s="340">
        <v>4</v>
      </c>
      <c r="D1022" s="323">
        <v>4</v>
      </c>
      <c r="E1022" s="323">
        <v>65</v>
      </c>
      <c r="F1022" s="323">
        <f t="shared" si="215"/>
        <v>80.25</v>
      </c>
      <c r="G1022" s="323" t="str">
        <f t="shared" si="216"/>
        <v>B1</v>
      </c>
      <c r="H1022" s="323">
        <v>9</v>
      </c>
      <c r="I1022" s="323">
        <v>5</v>
      </c>
      <c r="J1022" s="323">
        <v>4.5</v>
      </c>
      <c r="K1022" s="325">
        <v>66</v>
      </c>
      <c r="L1022" s="343">
        <f t="shared" ref="L1022" si="219">SUM(H1022:K1022)</f>
        <v>84.5</v>
      </c>
      <c r="M1022" s="323" t="str">
        <f t="shared" si="218"/>
        <v>A2</v>
      </c>
    </row>
    <row r="1023" spans="1:13" ht="30" customHeight="1">
      <c r="A1023" s="339" t="s">
        <v>425</v>
      </c>
      <c r="B1023" s="323">
        <v>7</v>
      </c>
      <c r="C1023" s="323">
        <v>3</v>
      </c>
      <c r="D1023" s="323">
        <v>4</v>
      </c>
      <c r="E1023" s="323">
        <v>47</v>
      </c>
      <c r="F1023" s="323">
        <f t="shared" ref="F1023" si="220">SUM(B1023:E1023)</f>
        <v>61</v>
      </c>
      <c r="G1023" s="323" t="str">
        <f t="shared" ref="G1023" si="221">IF(F1023&gt;=91,"A1",IF(F1023&gt;=81,"A2",IF(F1023&gt;=71,"B1",IF(F1023&gt;=61,"B2",IF(F1023&gt;=51,"C1",IF(F1023&gt;=41,"C2",IF(F1023&gt;=33,"D","E")))))))</f>
        <v>B2</v>
      </c>
      <c r="H1023" s="323">
        <v>7.75</v>
      </c>
      <c r="I1023" s="323">
        <v>4</v>
      </c>
      <c r="J1023" s="323">
        <v>4</v>
      </c>
      <c r="K1023" s="325">
        <v>54.5</v>
      </c>
      <c r="L1023" s="326">
        <f t="shared" ref="L1023" si="222">SUM(H1023:K1023)</f>
        <v>70.25</v>
      </c>
      <c r="M1023" s="323" t="str">
        <f t="shared" ref="M1023" si="223">IF(L1023&gt;=91,"A1",IF(L1023&gt;=81,"A2",IF(L1023&gt;=71,"B1",IF(L1023&gt;=61,"B2",IF(L1023&gt;=51,"C1",IF(L1023&gt;=41,"C2",IF(L1023&gt;=33,"D","E")))))))</f>
        <v>B2</v>
      </c>
    </row>
    <row r="1024" spans="1:13" ht="30" customHeight="1">
      <c r="A1024" s="339" t="s">
        <v>23</v>
      </c>
      <c r="B1024" s="323">
        <v>8.5</v>
      </c>
      <c r="C1024" s="323">
        <v>4</v>
      </c>
      <c r="D1024" s="323">
        <v>4</v>
      </c>
      <c r="E1024" s="323">
        <v>48</v>
      </c>
      <c r="F1024" s="323">
        <f t="shared" ref="F1024" si="224">SUM(B1024:E1024)</f>
        <v>64.5</v>
      </c>
      <c r="G1024" s="323" t="str">
        <f t="shared" ref="G1024" si="225">IF(F1024&gt;=91,"A1",IF(F1024&gt;=81,"A2",IF(F1024&gt;=71,"B1",IF(F1024&gt;=61,"B2",IF(F1024&gt;=51,"C1",IF(F1024&gt;=41,"C2",IF(F1024&gt;=33,"D","E")))))))</f>
        <v>B2</v>
      </c>
      <c r="H1024" s="320">
        <v>9.25</v>
      </c>
      <c r="I1024" s="323">
        <v>4</v>
      </c>
      <c r="J1024" s="323">
        <v>4</v>
      </c>
      <c r="K1024" s="325">
        <v>62.5</v>
      </c>
      <c r="L1024" s="326">
        <f t="shared" ref="L1024" si="226">SUM(H1024:K1024)</f>
        <v>79.75</v>
      </c>
      <c r="M1024" s="326" t="str">
        <f t="shared" ref="M1024" si="227">IF(L1024&gt;=91,"A1",IF(L1024&gt;=81,"A2",IF(L1024&gt;=71,"B1",IF(L1024&gt;=61,"B2",IF(L1024&gt;=51,"C1",IF(L1024&gt;=41,"C2",IF(L1024&gt;=33,"D","E")))))))</f>
        <v>B1</v>
      </c>
    </row>
    <row r="1025" spans="1:13" ht="30" customHeight="1">
      <c r="A1025" s="339" t="s">
        <v>25</v>
      </c>
      <c r="B1025" s="323">
        <v>9.75</v>
      </c>
      <c r="C1025" s="323">
        <v>5</v>
      </c>
      <c r="D1025" s="323">
        <v>3</v>
      </c>
      <c r="E1025" s="323">
        <v>59</v>
      </c>
      <c r="F1025" s="323">
        <f t="shared" ref="F1025" si="228">SUM(B1025:E1025)</f>
        <v>76.75</v>
      </c>
      <c r="G1025" s="323" t="str">
        <f t="shared" ref="G1025" si="229">IF(F1025&gt;=91,"A1",IF(F1025&gt;=81,"A2",IF(F1025&gt;=71,"B1",IF(F1025&gt;=61,"B2",IF(F1025&gt;=51,"C1",IF(F1025&gt;=41,"C2",IF(F1025&gt;=33,"D","E")))))))</f>
        <v>B1</v>
      </c>
      <c r="H1025" s="323">
        <v>9.5</v>
      </c>
      <c r="I1025" s="323">
        <v>5</v>
      </c>
      <c r="J1025" s="323">
        <v>5</v>
      </c>
      <c r="K1025" s="325">
        <v>68.5</v>
      </c>
      <c r="L1025" s="327">
        <f t="shared" ref="L1025" si="230">SUM(H1025:K1025)</f>
        <v>88</v>
      </c>
      <c r="M1025" s="323" t="str">
        <f t="shared" ref="M1025" si="231">IF(L1025&gt;=91,"A1",IF(L1025&gt;=81,"A2",IF(L1025&gt;=71,"B1",IF(L1025&gt;=61,"B2",IF(L1025&gt;=51,"C1",IF(L1025&gt;=41,"C2",IF(L1025&gt;=33,"D","E")))))))</f>
        <v>A2</v>
      </c>
    </row>
    <row r="1026" spans="1:13" ht="30" customHeight="1">
      <c r="A1026" s="339" t="s">
        <v>426</v>
      </c>
      <c r="B1026" s="323"/>
      <c r="C1026" s="323"/>
      <c r="D1026" s="323"/>
      <c r="E1026" s="323">
        <v>41</v>
      </c>
      <c r="F1026" s="323"/>
      <c r="G1026" s="323"/>
      <c r="H1026" s="323"/>
      <c r="I1026" s="323"/>
      <c r="J1026" s="323"/>
      <c r="K1026" s="323">
        <v>43.5</v>
      </c>
      <c r="L1026" s="323"/>
      <c r="M1026" s="328"/>
    </row>
    <row r="1027" spans="1:13" ht="30" customHeight="1">
      <c r="A1027" s="339" t="s">
        <v>427</v>
      </c>
      <c r="B1027" s="323"/>
      <c r="C1027" s="323"/>
      <c r="D1027" s="323"/>
      <c r="E1027" s="323">
        <v>35</v>
      </c>
      <c r="F1027" s="323"/>
      <c r="G1027" s="323"/>
      <c r="H1027" s="323"/>
      <c r="I1027" s="323"/>
      <c r="J1027" s="323"/>
      <c r="K1027" s="323">
        <v>39</v>
      </c>
      <c r="L1027" s="323"/>
      <c r="M1027" s="328"/>
    </row>
    <row r="1028" spans="1:13" ht="30" customHeight="1">
      <c r="A1028" s="339" t="s">
        <v>669</v>
      </c>
      <c r="B1028" s="323"/>
      <c r="C1028" s="323"/>
      <c r="D1028" s="323"/>
      <c r="E1028" s="323">
        <v>46</v>
      </c>
      <c r="F1028" s="323"/>
      <c r="G1028" s="323"/>
      <c r="H1028" s="323"/>
      <c r="I1028" s="323"/>
      <c r="J1028" s="323"/>
      <c r="K1028" s="323">
        <v>32.5</v>
      </c>
      <c r="L1028" s="323"/>
      <c r="M1028" s="328"/>
    </row>
    <row r="1029" spans="1:13" ht="30" customHeight="1">
      <c r="A1029" s="339" t="s">
        <v>394</v>
      </c>
      <c r="B1029" s="323"/>
      <c r="C1029" s="323"/>
      <c r="D1029" s="323"/>
      <c r="E1029" s="323">
        <v>38.5</v>
      </c>
      <c r="F1029" s="323"/>
      <c r="G1029" s="323"/>
      <c r="H1029" s="323"/>
      <c r="I1029" s="323"/>
      <c r="J1029" s="323"/>
      <c r="K1029" s="323">
        <v>39</v>
      </c>
      <c r="L1029" s="323"/>
      <c r="M1029" s="328"/>
    </row>
    <row r="1030" spans="1:13" ht="30" customHeight="1">
      <c r="A1030" s="339" t="s">
        <v>669</v>
      </c>
      <c r="B1030" s="323"/>
      <c r="C1030" s="323"/>
      <c r="D1030" s="323"/>
      <c r="E1030" s="323"/>
      <c r="F1030" s="323"/>
      <c r="G1030" s="323"/>
      <c r="H1030" s="323"/>
      <c r="I1030" s="323"/>
      <c r="J1030" s="323"/>
      <c r="K1030" s="323"/>
      <c r="L1030" s="323"/>
      <c r="M1030" s="328"/>
    </row>
    <row r="1031" spans="1:13" ht="65.25" customHeight="1">
      <c r="A1031" s="331" t="s">
        <v>428</v>
      </c>
      <c r="B1031" s="323"/>
      <c r="C1031" s="330" t="s">
        <v>429</v>
      </c>
      <c r="D1031" s="323">
        <f>(F1021+F1022+F1023+F1024+F1025)</f>
        <v>366.75</v>
      </c>
      <c r="E1031" s="323"/>
      <c r="F1031" s="330" t="s">
        <v>430</v>
      </c>
      <c r="G1031" s="323">
        <f>(D1031/500)*100</f>
        <v>73.350000000000009</v>
      </c>
      <c r="H1031" s="323"/>
      <c r="I1031" s="323"/>
      <c r="J1031" s="575" t="s">
        <v>431</v>
      </c>
      <c r="K1031" s="575"/>
      <c r="L1031" s="565" t="str">
        <f>IF(G1031&gt;=91,"A1",IF(G1031&gt;=81,"A2",IF(G1031&gt;=71,"B1",IF(G1031&gt;=61,"B2",IF(G1031&gt;=51,"C1",IF(G1031&gt;=41,"C2",IF(G1031&gt;=33,"D","E")))))))</f>
        <v>B1</v>
      </c>
      <c r="M1031" s="565" t="str">
        <f t="shared" ref="M1031:M1033" si="232">IF(K1031&gt;=91,"A1",IF(K1031&gt;=81,"A2",IF(K1031&gt;=71,"B1",IF(K1031&gt;=61,"B2",IF(K1031&gt;=51,"C1",IF(K1031&gt;=41,"C2",IF(K1031&gt;=33,"D","E")))))))</f>
        <v>E</v>
      </c>
    </row>
    <row r="1032" spans="1:13" ht="58.5" customHeight="1">
      <c r="A1032" s="365" t="s">
        <v>432</v>
      </c>
      <c r="B1032" s="323"/>
      <c r="C1032" s="330" t="s">
        <v>433</v>
      </c>
      <c r="D1032" s="323">
        <f>(L1021+L1022+L1023+L1024+L1025)</f>
        <v>405</v>
      </c>
      <c r="E1032" s="323"/>
      <c r="F1032" s="330" t="s">
        <v>434</v>
      </c>
      <c r="G1032" s="323">
        <f>D1032/500*100</f>
        <v>81</v>
      </c>
      <c r="H1032" s="323"/>
      <c r="I1032" s="323"/>
      <c r="J1032" s="575" t="s">
        <v>435</v>
      </c>
      <c r="K1032" s="575"/>
      <c r="L1032" s="565" t="str">
        <f>IF(G1032&gt;=91,"A1",IF(G1032&gt;=81,"A2",IF(G1032&gt;=71,"B1",IF(G1032&gt;=61,"B2",IF(G1032&gt;=51,"C1",IF(G1032&gt;=41,"C2",IF(G1032&gt;=33,"D","E")))))))</f>
        <v>A2</v>
      </c>
      <c r="M1032" s="565" t="str">
        <f t="shared" si="232"/>
        <v>E</v>
      </c>
    </row>
    <row r="1033" spans="1:13" ht="58.5" customHeight="1">
      <c r="A1033" s="571" t="s">
        <v>437</v>
      </c>
      <c r="B1033" s="565"/>
      <c r="C1033" s="565"/>
      <c r="D1033" s="576">
        <f>SUM(D1031:D1032)/1000*100</f>
        <v>77.175000000000011</v>
      </c>
      <c r="E1033" s="576"/>
      <c r="F1033" s="565" t="s">
        <v>656</v>
      </c>
      <c r="G1033" s="565"/>
      <c r="H1033" s="565"/>
      <c r="I1033" s="565"/>
      <c r="J1033" s="565"/>
      <c r="K1033" s="565"/>
      <c r="L1033" s="565" t="str">
        <f>IF(D1033&gt;=91,"A1",IF(D1033&gt;=81,"A2",IF(D1033&gt;=71,"B1",IF(D1033&gt;=61,"B2",IF(D1033&gt;=51,"C1",IF(D1033&gt;=41,"C2",IF(D1033&gt;=33,"D","E")))))))</f>
        <v>B1</v>
      </c>
      <c r="M1033" s="566" t="str">
        <f t="shared" si="232"/>
        <v>E</v>
      </c>
    </row>
    <row r="1034" spans="1:13" ht="30" customHeight="1">
      <c r="A1034" s="580" t="s">
        <v>273</v>
      </c>
      <c r="B1034" s="581"/>
      <c r="C1034" s="581"/>
      <c r="D1034" s="581"/>
      <c r="E1034" s="581"/>
      <c r="F1034" s="581"/>
      <c r="G1034" s="581"/>
      <c r="H1034" s="581"/>
      <c r="I1034" s="581"/>
      <c r="J1034" s="581"/>
      <c r="K1034" s="581"/>
      <c r="L1034" s="581"/>
      <c r="M1034" s="582"/>
    </row>
    <row r="1035" spans="1:13" ht="30" customHeight="1">
      <c r="A1035" s="571" t="s">
        <v>274</v>
      </c>
      <c r="B1035" s="565"/>
      <c r="C1035" s="565"/>
      <c r="D1035" s="565"/>
      <c r="E1035" s="565"/>
      <c r="F1035" s="565"/>
      <c r="G1035" s="565"/>
      <c r="H1035" s="565"/>
      <c r="I1035" s="565"/>
      <c r="J1035" s="565"/>
      <c r="K1035" s="565"/>
      <c r="L1035" s="565"/>
      <c r="M1035" s="566"/>
    </row>
    <row r="1036" spans="1:13" ht="30" customHeight="1">
      <c r="A1036" s="571" t="s">
        <v>275</v>
      </c>
      <c r="B1036" s="565"/>
      <c r="C1036" s="565"/>
      <c r="D1036" s="565"/>
      <c r="E1036" s="565"/>
      <c r="F1036" s="565" t="s">
        <v>276</v>
      </c>
      <c r="G1036" s="565"/>
      <c r="H1036" s="565"/>
      <c r="I1036" s="565"/>
      <c r="J1036" s="565"/>
      <c r="K1036" s="565" t="s">
        <v>439</v>
      </c>
      <c r="L1036" s="565"/>
      <c r="M1036" s="566"/>
    </row>
    <row r="1037" spans="1:13" ht="30" customHeight="1">
      <c r="A1037" s="580" t="s">
        <v>277</v>
      </c>
      <c r="B1037" s="581"/>
      <c r="C1037" s="581"/>
      <c r="D1037" s="581"/>
      <c r="E1037" s="581"/>
      <c r="F1037" s="565" t="s">
        <v>299</v>
      </c>
      <c r="G1037" s="565"/>
      <c r="H1037" s="565"/>
      <c r="I1037" s="565"/>
      <c r="J1037" s="565"/>
      <c r="K1037" s="565" t="s">
        <v>299</v>
      </c>
      <c r="L1037" s="565"/>
      <c r="M1037" s="566"/>
    </row>
    <row r="1038" spans="1:13" ht="30" customHeight="1">
      <c r="A1038" s="571" t="s">
        <v>278</v>
      </c>
      <c r="B1038" s="565"/>
      <c r="C1038" s="565"/>
      <c r="D1038" s="565"/>
      <c r="E1038" s="565"/>
      <c r="F1038" s="565"/>
      <c r="G1038" s="565"/>
      <c r="H1038" s="565"/>
      <c r="I1038" s="565"/>
      <c r="J1038" s="565"/>
      <c r="K1038" s="565"/>
      <c r="L1038" s="565"/>
      <c r="M1038" s="566"/>
    </row>
    <row r="1039" spans="1:13" ht="30" customHeight="1">
      <c r="A1039" s="571" t="s">
        <v>275</v>
      </c>
      <c r="B1039" s="565"/>
      <c r="C1039" s="565"/>
      <c r="D1039" s="565"/>
      <c r="E1039" s="565"/>
      <c r="F1039" s="565" t="s">
        <v>276</v>
      </c>
      <c r="G1039" s="565"/>
      <c r="H1039" s="565"/>
      <c r="I1039" s="565"/>
      <c r="J1039" s="565"/>
      <c r="K1039" s="565" t="s">
        <v>439</v>
      </c>
      <c r="L1039" s="565"/>
      <c r="M1039" s="566"/>
    </row>
    <row r="1040" spans="1:13" ht="30" customHeight="1">
      <c r="A1040" s="559" t="s">
        <v>279</v>
      </c>
      <c r="B1040" s="560"/>
      <c r="C1040" s="560"/>
      <c r="D1040" s="560"/>
      <c r="E1040" s="560"/>
      <c r="F1040" s="565" t="s">
        <v>304</v>
      </c>
      <c r="G1040" s="565" t="s">
        <v>304</v>
      </c>
      <c r="H1040" s="565" t="s">
        <v>304</v>
      </c>
      <c r="I1040" s="565" t="s">
        <v>304</v>
      </c>
      <c r="J1040" s="565" t="s">
        <v>304</v>
      </c>
      <c r="K1040" s="565" t="s">
        <v>299</v>
      </c>
      <c r="L1040" s="565"/>
      <c r="M1040" s="566"/>
    </row>
    <row r="1041" spans="1:13" ht="30" customHeight="1">
      <c r="A1041" s="559" t="s">
        <v>280</v>
      </c>
      <c r="B1041" s="560"/>
      <c r="C1041" s="560"/>
      <c r="D1041" s="560"/>
      <c r="E1041" s="560"/>
      <c r="F1041" s="565" t="s">
        <v>299</v>
      </c>
      <c r="G1041" s="565" t="s">
        <v>299</v>
      </c>
      <c r="H1041" s="565" t="s">
        <v>299</v>
      </c>
      <c r="I1041" s="565" t="s">
        <v>299</v>
      </c>
      <c r="J1041" s="565" t="s">
        <v>299</v>
      </c>
      <c r="K1041" s="565" t="s">
        <v>294</v>
      </c>
      <c r="L1041" s="565"/>
      <c r="M1041" s="566"/>
    </row>
    <row r="1042" spans="1:13" ht="30" customHeight="1">
      <c r="A1042" s="556" t="s">
        <v>281</v>
      </c>
      <c r="B1042" s="557"/>
      <c r="C1042" s="557"/>
      <c r="D1042" s="557"/>
      <c r="E1042" s="579"/>
      <c r="F1042" s="561" t="s">
        <v>294</v>
      </c>
      <c r="G1042" s="562" t="s">
        <v>294</v>
      </c>
      <c r="H1042" s="562" t="s">
        <v>294</v>
      </c>
      <c r="I1042" s="562" t="s">
        <v>294</v>
      </c>
      <c r="J1042" s="563" t="s">
        <v>294</v>
      </c>
      <c r="K1042" s="561" t="s">
        <v>294</v>
      </c>
      <c r="L1042" s="562"/>
      <c r="M1042" s="564"/>
    </row>
    <row r="1043" spans="1:13" ht="30" customHeight="1">
      <c r="A1043" s="556" t="s">
        <v>282</v>
      </c>
      <c r="B1043" s="557"/>
      <c r="C1043" s="557"/>
      <c r="D1043" s="557"/>
      <c r="E1043" s="579"/>
      <c r="F1043" s="561" t="s">
        <v>294</v>
      </c>
      <c r="G1043" s="562" t="s">
        <v>294</v>
      </c>
      <c r="H1043" s="562" t="s">
        <v>294</v>
      </c>
      <c r="I1043" s="562" t="s">
        <v>294</v>
      </c>
      <c r="J1043" s="563" t="s">
        <v>294</v>
      </c>
      <c r="K1043" s="561" t="s">
        <v>294</v>
      </c>
      <c r="L1043" s="562"/>
      <c r="M1043" s="564"/>
    </row>
    <row r="1044" spans="1:13" ht="30" customHeight="1">
      <c r="A1044" s="571" t="s">
        <v>283</v>
      </c>
      <c r="B1044" s="565"/>
      <c r="C1044" s="565"/>
      <c r="D1044" s="565"/>
      <c r="E1044" s="565"/>
      <c r="F1044" s="565"/>
      <c r="G1044" s="565"/>
      <c r="H1044" s="565"/>
      <c r="I1044" s="565"/>
      <c r="J1044" s="565"/>
      <c r="K1044" s="565"/>
      <c r="L1044" s="565"/>
      <c r="M1044" s="566"/>
    </row>
    <row r="1045" spans="1:13" ht="30" customHeight="1">
      <c r="A1045" s="571" t="s">
        <v>275</v>
      </c>
      <c r="B1045" s="565"/>
      <c r="C1045" s="565"/>
      <c r="D1045" s="565"/>
      <c r="E1045" s="565"/>
      <c r="F1045" s="565" t="s">
        <v>276</v>
      </c>
      <c r="G1045" s="565"/>
      <c r="H1045" s="565"/>
      <c r="I1045" s="565"/>
      <c r="J1045" s="565"/>
      <c r="K1045" s="565" t="s">
        <v>439</v>
      </c>
      <c r="L1045" s="565"/>
      <c r="M1045" s="566"/>
    </row>
    <row r="1046" spans="1:13" ht="30" customHeight="1">
      <c r="A1046" s="580" t="s">
        <v>284</v>
      </c>
      <c r="B1046" s="581"/>
      <c r="C1046" s="581"/>
      <c r="D1046" s="581"/>
      <c r="E1046" s="581"/>
      <c r="F1046" s="581"/>
      <c r="G1046" s="565" t="s">
        <v>698</v>
      </c>
      <c r="H1046" s="565"/>
      <c r="I1046" s="565"/>
      <c r="J1046" s="565"/>
      <c r="K1046" s="565"/>
      <c r="L1046" s="565"/>
      <c r="M1046" s="566"/>
    </row>
    <row r="1047" spans="1:13" ht="30" customHeight="1">
      <c r="A1047" s="339" t="s">
        <v>440</v>
      </c>
      <c r="B1047" s="565" t="s">
        <v>686</v>
      </c>
      <c r="C1047" s="565"/>
      <c r="D1047" s="565"/>
      <c r="E1047" s="565"/>
      <c r="F1047" s="565"/>
      <c r="G1047" s="565"/>
      <c r="H1047" s="565"/>
      <c r="I1047" s="565"/>
      <c r="J1047" s="565"/>
      <c r="K1047" s="565"/>
      <c r="L1047" s="565"/>
      <c r="M1047" s="566"/>
    </row>
    <row r="1048" spans="1:13" ht="30" customHeight="1">
      <c r="A1048" s="339" t="s">
        <v>285</v>
      </c>
      <c r="B1048" s="565" t="s">
        <v>649</v>
      </c>
      <c r="C1048" s="565"/>
      <c r="D1048" s="565"/>
      <c r="E1048" s="565"/>
      <c r="F1048" s="565"/>
      <c r="G1048" s="565"/>
      <c r="H1048" s="565"/>
      <c r="I1048" s="565"/>
      <c r="J1048" s="565"/>
      <c r="K1048" s="565"/>
      <c r="L1048" s="565"/>
      <c r="M1048" s="566"/>
    </row>
    <row r="1049" spans="1:13" ht="30" customHeight="1">
      <c r="A1049" s="571" t="s">
        <v>441</v>
      </c>
      <c r="B1049" s="565"/>
      <c r="C1049" s="565"/>
      <c r="D1049" s="565"/>
      <c r="E1049" s="565"/>
      <c r="F1049" s="565"/>
      <c r="G1049" s="565"/>
      <c r="H1049" s="565"/>
      <c r="I1049" s="565"/>
      <c r="J1049" s="565" t="s">
        <v>442</v>
      </c>
      <c r="K1049" s="565"/>
      <c r="L1049" s="565"/>
      <c r="M1049" s="566"/>
    </row>
    <row r="1050" spans="1:13" ht="30" customHeight="1">
      <c r="A1050" s="571"/>
      <c r="B1050" s="565"/>
      <c r="C1050" s="565"/>
      <c r="D1050" s="565"/>
      <c r="E1050" s="565"/>
      <c r="F1050" s="565"/>
      <c r="G1050" s="565"/>
      <c r="H1050" s="565"/>
      <c r="I1050" s="565"/>
      <c r="J1050" s="565"/>
      <c r="K1050" s="565"/>
      <c r="L1050" s="565"/>
      <c r="M1050" s="566"/>
    </row>
    <row r="1051" spans="1:13" ht="30" customHeight="1">
      <c r="A1051" s="571"/>
      <c r="B1051" s="565"/>
      <c r="C1051" s="565"/>
      <c r="D1051" s="565"/>
      <c r="E1051" s="565"/>
      <c r="F1051" s="565"/>
      <c r="G1051" s="565"/>
      <c r="H1051" s="565"/>
      <c r="I1051" s="565"/>
      <c r="J1051" s="565"/>
      <c r="K1051" s="565"/>
      <c r="L1051" s="565"/>
      <c r="M1051" s="566"/>
    </row>
    <row r="1052" spans="1:13" ht="30" customHeight="1">
      <c r="A1052" s="571"/>
      <c r="B1052" s="565"/>
      <c r="C1052" s="565"/>
      <c r="D1052" s="565"/>
      <c r="E1052" s="565"/>
      <c r="F1052" s="565"/>
      <c r="G1052" s="565"/>
      <c r="H1052" s="565"/>
      <c r="I1052" s="565"/>
      <c r="J1052" s="565"/>
      <c r="K1052" s="565"/>
      <c r="L1052" s="565"/>
      <c r="M1052" s="566"/>
    </row>
    <row r="1053" spans="1:13" ht="30" customHeight="1">
      <c r="A1053" s="571" t="s">
        <v>286</v>
      </c>
      <c r="B1053" s="565"/>
      <c r="C1053" s="565"/>
      <c r="D1053" s="565"/>
      <c r="E1053" s="565"/>
      <c r="F1053" s="565"/>
      <c r="G1053" s="565"/>
      <c r="H1053" s="561" t="s">
        <v>287</v>
      </c>
      <c r="I1053" s="562"/>
      <c r="J1053" s="562"/>
      <c r="K1053" s="562"/>
      <c r="L1053" s="562"/>
      <c r="M1053" s="564"/>
    </row>
    <row r="1054" spans="1:13" ht="30" customHeight="1">
      <c r="A1054" s="339" t="s">
        <v>288</v>
      </c>
      <c r="B1054" s="565" t="s">
        <v>20</v>
      </c>
      <c r="C1054" s="565"/>
      <c r="D1054" s="332" t="s">
        <v>288</v>
      </c>
      <c r="E1054" s="323"/>
      <c r="F1054" s="565" t="s">
        <v>20</v>
      </c>
      <c r="G1054" s="565"/>
      <c r="H1054" s="333"/>
      <c r="I1054" s="333"/>
      <c r="J1054" s="334" t="s">
        <v>289</v>
      </c>
      <c r="K1054" s="333"/>
      <c r="L1054" s="333" t="s">
        <v>20</v>
      </c>
      <c r="M1054" s="335"/>
    </row>
    <row r="1055" spans="1:13" ht="30" customHeight="1">
      <c r="A1055" s="339" t="s">
        <v>290</v>
      </c>
      <c r="B1055" s="565" t="s">
        <v>291</v>
      </c>
      <c r="C1055" s="565"/>
      <c r="D1055" s="565" t="s">
        <v>292</v>
      </c>
      <c r="E1055" s="565"/>
      <c r="F1055" s="565" t="s">
        <v>293</v>
      </c>
      <c r="G1055" s="565"/>
      <c r="H1055" s="333"/>
      <c r="I1055" s="333"/>
      <c r="J1055" s="561">
        <v>3</v>
      </c>
      <c r="K1055" s="563"/>
      <c r="L1055" s="323" t="s">
        <v>294</v>
      </c>
      <c r="M1055" s="335"/>
    </row>
    <row r="1056" spans="1:13" ht="30" customHeight="1">
      <c r="A1056" s="339" t="s">
        <v>295</v>
      </c>
      <c r="B1056" s="565" t="s">
        <v>296</v>
      </c>
      <c r="C1056" s="565"/>
      <c r="D1056" s="565" t="s">
        <v>297</v>
      </c>
      <c r="E1056" s="565"/>
      <c r="F1056" s="565" t="s">
        <v>298</v>
      </c>
      <c r="G1056" s="565"/>
      <c r="H1056" s="333"/>
      <c r="I1056" s="333"/>
      <c r="J1056" s="561">
        <v>2</v>
      </c>
      <c r="K1056" s="563"/>
      <c r="L1056" s="323" t="s">
        <v>299</v>
      </c>
      <c r="M1056" s="335"/>
    </row>
    <row r="1057" spans="1:13" ht="30" customHeight="1">
      <c r="A1057" s="339" t="s">
        <v>300</v>
      </c>
      <c r="B1057" s="565" t="s">
        <v>301</v>
      </c>
      <c r="C1057" s="565"/>
      <c r="D1057" s="565" t="s">
        <v>302</v>
      </c>
      <c r="E1057" s="565"/>
      <c r="F1057" s="565" t="s">
        <v>303</v>
      </c>
      <c r="G1057" s="565"/>
      <c r="H1057" s="333"/>
      <c r="I1057" s="333"/>
      <c r="J1057" s="561">
        <v>1</v>
      </c>
      <c r="K1057" s="563"/>
      <c r="L1057" s="323" t="s">
        <v>304</v>
      </c>
      <c r="M1057" s="335"/>
    </row>
    <row r="1058" spans="1:13" ht="30" customHeight="1" thickBot="1">
      <c r="A1058" s="363" t="s">
        <v>305</v>
      </c>
      <c r="B1058" s="583" t="s">
        <v>306</v>
      </c>
      <c r="C1058" s="583"/>
      <c r="D1058" s="584" t="s">
        <v>307</v>
      </c>
      <c r="E1058" s="584"/>
      <c r="F1058" s="584" t="s">
        <v>308</v>
      </c>
      <c r="G1058" s="584"/>
      <c r="H1058" s="336"/>
      <c r="I1058" s="336"/>
      <c r="J1058" s="336"/>
      <c r="K1058" s="336"/>
      <c r="L1058" s="336"/>
      <c r="M1058" s="337"/>
    </row>
    <row r="1060" spans="1:13" ht="30" customHeight="1" thickBot="1"/>
    <row r="1061" spans="1:13" ht="30" customHeight="1">
      <c r="A1061" s="360"/>
      <c r="B1061" s="567" t="s">
        <v>395</v>
      </c>
      <c r="C1061" s="567"/>
      <c r="D1061" s="567"/>
      <c r="E1061" s="567"/>
      <c r="F1061" s="567"/>
      <c r="G1061" s="567"/>
      <c r="H1061" s="567"/>
      <c r="I1061" s="568"/>
      <c r="J1061" s="569" t="s">
        <v>396</v>
      </c>
      <c r="K1061" s="567"/>
      <c r="L1061" s="567"/>
      <c r="M1061" s="570"/>
    </row>
    <row r="1062" spans="1:13" ht="30" customHeight="1">
      <c r="A1062" s="571" t="s">
        <v>397</v>
      </c>
      <c r="B1062" s="565"/>
      <c r="C1062" s="565"/>
      <c r="D1062" s="565"/>
      <c r="E1062" s="565"/>
      <c r="F1062" s="565"/>
      <c r="G1062" s="565"/>
      <c r="H1062" s="565"/>
      <c r="I1062" s="565"/>
      <c r="J1062" s="565"/>
      <c r="K1062" s="565"/>
      <c r="L1062" s="565"/>
      <c r="M1062" s="566"/>
    </row>
    <row r="1063" spans="1:13" ht="30" customHeight="1">
      <c r="A1063" s="361"/>
      <c r="B1063" s="572" t="s">
        <v>398</v>
      </c>
      <c r="C1063" s="572"/>
      <c r="D1063" s="572"/>
      <c r="E1063" s="573"/>
      <c r="F1063" s="314" t="s">
        <v>399</v>
      </c>
      <c r="G1063" s="314"/>
      <c r="H1063" s="561" t="s">
        <v>400</v>
      </c>
      <c r="I1063" s="562"/>
      <c r="J1063" s="563"/>
      <c r="K1063" s="315" t="s">
        <v>401</v>
      </c>
      <c r="L1063" s="316"/>
      <c r="M1063" s="317"/>
    </row>
    <row r="1064" spans="1:13" ht="30" customHeight="1">
      <c r="A1064" s="574" t="s">
        <v>402</v>
      </c>
      <c r="B1064" s="562"/>
      <c r="C1064" s="562"/>
      <c r="D1064" s="562"/>
      <c r="E1064" s="562"/>
      <c r="F1064" s="562"/>
      <c r="G1064" s="562"/>
      <c r="H1064" s="562"/>
      <c r="I1064" s="562"/>
      <c r="J1064" s="562"/>
      <c r="K1064" s="562"/>
      <c r="L1064" s="562"/>
      <c r="M1064" s="564"/>
    </row>
    <row r="1065" spans="1:13" ht="30" customHeight="1">
      <c r="A1065" s="556" t="s">
        <v>524</v>
      </c>
      <c r="B1065" s="557"/>
      <c r="C1065" s="557"/>
      <c r="D1065" s="557"/>
      <c r="E1065" s="557"/>
      <c r="F1065" s="557"/>
      <c r="G1065" s="557"/>
      <c r="H1065" s="557"/>
      <c r="I1065" s="557"/>
      <c r="J1065" s="557"/>
      <c r="K1065" s="557"/>
      <c r="L1065" s="557"/>
      <c r="M1065" s="558"/>
    </row>
    <row r="1066" spans="1:13" ht="30" customHeight="1">
      <c r="A1066" s="559" t="s">
        <v>404</v>
      </c>
      <c r="B1066" s="560"/>
      <c r="C1066" s="561" t="s">
        <v>90</v>
      </c>
      <c r="D1066" s="562"/>
      <c r="E1066" s="562"/>
      <c r="F1066" s="562"/>
      <c r="G1066" s="563"/>
      <c r="H1066" s="316" t="s">
        <v>406</v>
      </c>
      <c r="I1066" s="318"/>
      <c r="J1066" s="561">
        <f>J1013+1</f>
        <v>22</v>
      </c>
      <c r="K1066" s="562"/>
      <c r="L1066" s="562"/>
      <c r="M1066" s="564"/>
    </row>
    <row r="1067" spans="1:13" ht="30" customHeight="1">
      <c r="A1067" s="559" t="s">
        <v>407</v>
      </c>
      <c r="B1067" s="560"/>
      <c r="C1067" s="561" t="s">
        <v>68</v>
      </c>
      <c r="D1067" s="562"/>
      <c r="E1067" s="562"/>
      <c r="F1067" s="562"/>
      <c r="G1067" s="563"/>
      <c r="H1067" s="316" t="s">
        <v>409</v>
      </c>
      <c r="I1067" s="318"/>
      <c r="J1067" s="565" t="s">
        <v>613</v>
      </c>
      <c r="K1067" s="565"/>
      <c r="L1067" s="565"/>
      <c r="M1067" s="566"/>
    </row>
    <row r="1068" spans="1:13" ht="30" customHeight="1">
      <c r="A1068" s="559" t="s">
        <v>410</v>
      </c>
      <c r="B1068" s="560"/>
      <c r="C1068" s="578">
        <v>40625</v>
      </c>
      <c r="D1068" s="562"/>
      <c r="E1068" s="562"/>
      <c r="F1068" s="562"/>
      <c r="G1068" s="563"/>
      <c r="H1068" s="316" t="s">
        <v>411</v>
      </c>
      <c r="I1068" s="318"/>
      <c r="J1068" s="565">
        <v>9858143978</v>
      </c>
      <c r="K1068" s="565"/>
      <c r="L1068" s="565"/>
      <c r="M1068" s="566"/>
    </row>
    <row r="1069" spans="1:13" ht="30" customHeight="1">
      <c r="A1069" s="559" t="s">
        <v>412</v>
      </c>
      <c r="B1069" s="560"/>
      <c r="C1069" s="561" t="s">
        <v>614</v>
      </c>
      <c r="D1069" s="562"/>
      <c r="E1069" s="562"/>
      <c r="F1069" s="562"/>
      <c r="G1069" s="563"/>
      <c r="H1069" s="559" t="s">
        <v>18</v>
      </c>
      <c r="I1069" s="560"/>
      <c r="J1069" s="565" t="s">
        <v>615</v>
      </c>
      <c r="K1069" s="565"/>
      <c r="L1069" s="565"/>
      <c r="M1069" s="566"/>
    </row>
    <row r="1070" spans="1:13" ht="30" customHeight="1">
      <c r="A1070" s="559" t="s">
        <v>528</v>
      </c>
      <c r="B1070" s="560"/>
      <c r="C1070" s="561" t="s">
        <v>616</v>
      </c>
      <c r="D1070" s="562"/>
      <c r="E1070" s="562"/>
      <c r="F1070" s="562"/>
      <c r="G1070" s="562"/>
      <c r="H1070" s="562"/>
      <c r="I1070" s="562"/>
      <c r="J1070" s="562"/>
      <c r="K1070" s="562"/>
      <c r="L1070" s="562"/>
      <c r="M1070" s="564"/>
    </row>
    <row r="1071" spans="1:13" ht="30" customHeight="1">
      <c r="A1071" s="571" t="s">
        <v>415</v>
      </c>
      <c r="B1071" s="565"/>
      <c r="C1071" s="565"/>
      <c r="D1071" s="565"/>
      <c r="E1071" s="565"/>
      <c r="F1071" s="565"/>
      <c r="G1071" s="565"/>
      <c r="H1071" s="565"/>
      <c r="I1071" s="565"/>
      <c r="J1071" s="565"/>
      <c r="K1071" s="565"/>
      <c r="L1071" s="565"/>
      <c r="M1071" s="566"/>
    </row>
    <row r="1072" spans="1:13" ht="30" customHeight="1">
      <c r="A1072" s="577" t="s">
        <v>416</v>
      </c>
      <c r="B1072" s="565" t="s">
        <v>417</v>
      </c>
      <c r="C1072" s="565"/>
      <c r="D1072" s="565"/>
      <c r="E1072" s="565"/>
      <c r="F1072" s="565"/>
      <c r="G1072" s="565"/>
      <c r="H1072" s="565" t="s">
        <v>418</v>
      </c>
      <c r="I1072" s="565"/>
      <c r="J1072" s="565"/>
      <c r="K1072" s="565"/>
      <c r="L1072" s="565"/>
      <c r="M1072" s="566"/>
    </row>
    <row r="1073" spans="1:13" ht="54.75" customHeight="1">
      <c r="A1073" s="577"/>
      <c r="B1073" s="319" t="s">
        <v>419</v>
      </c>
      <c r="C1073" s="319" t="s">
        <v>420</v>
      </c>
      <c r="D1073" s="319" t="s">
        <v>421</v>
      </c>
      <c r="E1073" s="319" t="s">
        <v>422</v>
      </c>
      <c r="F1073" s="319">
        <v>100</v>
      </c>
      <c r="G1073" s="320" t="s">
        <v>33</v>
      </c>
      <c r="H1073" s="319" t="s">
        <v>423</v>
      </c>
      <c r="I1073" s="319" t="s">
        <v>420</v>
      </c>
      <c r="J1073" s="319" t="s">
        <v>421</v>
      </c>
      <c r="K1073" s="319" t="s">
        <v>530</v>
      </c>
      <c r="L1073" s="319">
        <v>100</v>
      </c>
      <c r="M1073" s="321" t="s">
        <v>33</v>
      </c>
    </row>
    <row r="1074" spans="1:13" ht="30" customHeight="1">
      <c r="A1074" s="339" t="s">
        <v>11</v>
      </c>
      <c r="B1074" s="340">
        <v>2.75</v>
      </c>
      <c r="C1074" s="323">
        <v>3</v>
      </c>
      <c r="D1074" s="323">
        <v>4</v>
      </c>
      <c r="E1074" s="340">
        <v>27</v>
      </c>
      <c r="F1074" s="324">
        <f t="shared" ref="F1074:F1078" si="233">SUM(B1074:E1074)</f>
        <v>36.75</v>
      </c>
      <c r="G1074" s="340" t="str">
        <f t="shared" ref="G1074:G1078" si="234">IF(F1074&gt;=91,"A1",IF(F1074&gt;=81,"A2",IF(F1074&gt;=71,"B1",IF(F1074&gt;=61,"B2",IF(F1074&gt;=51,"C1",IF(F1074&gt;=41,"C2",IF(F1074&gt;=33,"D","E")))))))</f>
        <v>D</v>
      </c>
      <c r="H1074" s="320">
        <v>4</v>
      </c>
      <c r="I1074" s="325">
        <v>2</v>
      </c>
      <c r="J1074" s="325">
        <v>2</v>
      </c>
      <c r="K1074" s="343">
        <v>20.5</v>
      </c>
      <c r="L1074" s="326">
        <f t="shared" ref="L1074" si="235">SUM(H1074:K1074)</f>
        <v>28.5</v>
      </c>
      <c r="M1074" s="323" t="str">
        <f t="shared" ref="M1074:M1078" si="236">IF(L1074&gt;=91,"A1",IF(L1074&gt;=81,"A2",IF(L1074&gt;=71,"B1",IF(L1074&gt;=61,"B2",IF(L1074&gt;=51,"C1",IF(L1074&gt;=41,"C2",IF(L1074&gt;=33,"D","E")))))))</f>
        <v>E</v>
      </c>
    </row>
    <row r="1075" spans="1:13" ht="30" customHeight="1">
      <c r="A1075" s="339" t="s">
        <v>12</v>
      </c>
      <c r="B1075" s="340">
        <v>4.5</v>
      </c>
      <c r="C1075" s="340">
        <v>4</v>
      </c>
      <c r="D1075" s="323">
        <v>4</v>
      </c>
      <c r="E1075" s="323">
        <v>26</v>
      </c>
      <c r="F1075" s="323">
        <f t="shared" si="233"/>
        <v>38.5</v>
      </c>
      <c r="G1075" s="323" t="str">
        <f t="shared" si="234"/>
        <v>D</v>
      </c>
      <c r="H1075" s="323">
        <v>3.75</v>
      </c>
      <c r="I1075" s="323">
        <v>4</v>
      </c>
      <c r="J1075" s="323">
        <v>3</v>
      </c>
      <c r="K1075" s="325">
        <v>32.5</v>
      </c>
      <c r="L1075" s="326">
        <f t="shared" ref="L1075:L1078" si="237">SUM(H1075:K1075)</f>
        <v>43.25</v>
      </c>
      <c r="M1075" s="323" t="str">
        <f t="shared" si="236"/>
        <v>C2</v>
      </c>
    </row>
    <row r="1076" spans="1:13" ht="30" customHeight="1">
      <c r="A1076" s="339" t="s">
        <v>425</v>
      </c>
      <c r="B1076" s="323">
        <v>0.75</v>
      </c>
      <c r="C1076" s="323">
        <v>3</v>
      </c>
      <c r="D1076" s="323">
        <v>3.5</v>
      </c>
      <c r="E1076" s="323">
        <v>14</v>
      </c>
      <c r="F1076" s="323">
        <f t="shared" si="233"/>
        <v>21.25</v>
      </c>
      <c r="G1076" s="323" t="str">
        <f t="shared" si="234"/>
        <v>E</v>
      </c>
      <c r="H1076" s="323">
        <v>1</v>
      </c>
      <c r="I1076" s="323">
        <v>3</v>
      </c>
      <c r="J1076" s="323">
        <v>3</v>
      </c>
      <c r="K1076" s="325">
        <v>13</v>
      </c>
      <c r="L1076" s="327">
        <f t="shared" si="237"/>
        <v>20</v>
      </c>
      <c r="M1076" s="323" t="str">
        <f t="shared" si="236"/>
        <v>E</v>
      </c>
    </row>
    <row r="1077" spans="1:13" ht="30" customHeight="1">
      <c r="A1077" s="339" t="s">
        <v>23</v>
      </c>
      <c r="B1077" s="323">
        <v>2</v>
      </c>
      <c r="C1077" s="323">
        <v>2</v>
      </c>
      <c r="D1077" s="323">
        <v>2</v>
      </c>
      <c r="E1077" s="323">
        <v>17.5</v>
      </c>
      <c r="F1077" s="323">
        <f t="shared" si="233"/>
        <v>23.5</v>
      </c>
      <c r="G1077" s="323" t="str">
        <f t="shared" si="234"/>
        <v>E</v>
      </c>
      <c r="H1077" s="320">
        <v>1</v>
      </c>
      <c r="I1077" s="323">
        <v>2</v>
      </c>
      <c r="J1077" s="323">
        <v>2</v>
      </c>
      <c r="K1077" s="325">
        <v>14</v>
      </c>
      <c r="L1077" s="327">
        <f t="shared" si="237"/>
        <v>19</v>
      </c>
      <c r="M1077" s="326" t="str">
        <f t="shared" si="236"/>
        <v>E</v>
      </c>
    </row>
    <row r="1078" spans="1:13" ht="30" customHeight="1">
      <c r="A1078" s="339" t="s">
        <v>25</v>
      </c>
      <c r="B1078" s="323">
        <v>3.75</v>
      </c>
      <c r="C1078" s="323">
        <v>3</v>
      </c>
      <c r="D1078" s="323">
        <v>3</v>
      </c>
      <c r="E1078" s="323">
        <v>30</v>
      </c>
      <c r="F1078" s="323">
        <f t="shared" si="233"/>
        <v>39.75</v>
      </c>
      <c r="G1078" s="323" t="str">
        <f t="shared" si="234"/>
        <v>D</v>
      </c>
      <c r="H1078" s="323">
        <v>4</v>
      </c>
      <c r="I1078" s="323">
        <v>3</v>
      </c>
      <c r="J1078" s="323">
        <v>3</v>
      </c>
      <c r="K1078" s="325">
        <v>26.5</v>
      </c>
      <c r="L1078" s="326">
        <f t="shared" si="237"/>
        <v>36.5</v>
      </c>
      <c r="M1078" s="323" t="str">
        <f t="shared" si="236"/>
        <v>D</v>
      </c>
    </row>
    <row r="1079" spans="1:13" ht="30" customHeight="1">
      <c r="A1079" s="339" t="s">
        <v>426</v>
      </c>
      <c r="B1079" s="323"/>
      <c r="C1079" s="323"/>
      <c r="D1079" s="323"/>
      <c r="E1079" s="323">
        <v>3</v>
      </c>
      <c r="F1079" s="323"/>
      <c r="G1079" s="323"/>
      <c r="H1079" s="323"/>
      <c r="I1079" s="323"/>
      <c r="J1079" s="323"/>
      <c r="K1079" s="354">
        <v>10</v>
      </c>
      <c r="L1079" s="323"/>
      <c r="M1079" s="328"/>
    </row>
    <row r="1080" spans="1:13" ht="30" customHeight="1">
      <c r="A1080" s="339" t="s">
        <v>427</v>
      </c>
      <c r="B1080" s="323"/>
      <c r="C1080" s="323"/>
      <c r="D1080" s="323"/>
      <c r="E1080" s="323">
        <v>2</v>
      </c>
      <c r="F1080" s="323"/>
      <c r="G1080" s="323"/>
      <c r="H1080" s="323"/>
      <c r="I1080" s="323"/>
      <c r="J1080" s="323"/>
      <c r="K1080" s="323">
        <v>6</v>
      </c>
      <c r="L1080" s="323"/>
      <c r="M1080" s="328"/>
    </row>
    <row r="1081" spans="1:13" ht="30" customHeight="1">
      <c r="A1081" s="339" t="s">
        <v>669</v>
      </c>
      <c r="B1081" s="323"/>
      <c r="C1081" s="323"/>
      <c r="D1081" s="323"/>
      <c r="E1081" s="323">
        <v>8.5</v>
      </c>
      <c r="F1081" s="323"/>
      <c r="G1081" s="323"/>
      <c r="H1081" s="323"/>
      <c r="I1081" s="323"/>
      <c r="J1081" s="323"/>
      <c r="K1081" s="323">
        <v>8</v>
      </c>
      <c r="L1081" s="323"/>
      <c r="M1081" s="328"/>
    </row>
    <row r="1082" spans="1:13" ht="30" customHeight="1">
      <c r="A1082" s="339" t="s">
        <v>394</v>
      </c>
      <c r="B1082" s="323"/>
      <c r="C1082" s="323"/>
      <c r="D1082" s="323"/>
      <c r="E1082" s="323">
        <v>9.5</v>
      </c>
      <c r="F1082" s="323"/>
      <c r="G1082" s="323"/>
      <c r="H1082" s="323"/>
      <c r="I1082" s="323"/>
      <c r="J1082" s="323"/>
      <c r="K1082" s="323">
        <v>9</v>
      </c>
      <c r="L1082" s="323"/>
      <c r="M1082" s="328"/>
    </row>
    <row r="1083" spans="1:13" ht="30" customHeight="1">
      <c r="A1083" s="339" t="s">
        <v>669</v>
      </c>
      <c r="B1083" s="323"/>
      <c r="C1083" s="323"/>
      <c r="D1083" s="323"/>
      <c r="E1083" s="323"/>
      <c r="F1083" s="323"/>
      <c r="G1083" s="323"/>
      <c r="H1083" s="323"/>
      <c r="I1083" s="323"/>
      <c r="J1083" s="323"/>
      <c r="K1083" s="323"/>
      <c r="L1083" s="323"/>
      <c r="M1083" s="328"/>
    </row>
    <row r="1084" spans="1:13" ht="63" customHeight="1">
      <c r="A1084" s="331" t="s">
        <v>428</v>
      </c>
      <c r="B1084" s="323"/>
      <c r="C1084" s="330" t="s">
        <v>429</v>
      </c>
      <c r="D1084" s="323">
        <f>(F1074+F1075+F1076+F1077+F1078)</f>
        <v>159.75</v>
      </c>
      <c r="E1084" s="323"/>
      <c r="F1084" s="330" t="s">
        <v>430</v>
      </c>
      <c r="G1084" s="323">
        <f>(D1084/500)*100</f>
        <v>31.95</v>
      </c>
      <c r="H1084" s="323"/>
      <c r="I1084" s="323"/>
      <c r="J1084" s="575" t="s">
        <v>431</v>
      </c>
      <c r="K1084" s="575"/>
      <c r="L1084" s="565" t="str">
        <f>IF(G1084&gt;=91,"A1",IF(G1084&gt;=81,"A2",IF(G1084&gt;=71,"B1",IF(G1084&gt;=61,"B2",IF(G1084&gt;=51,"C1",IF(G1084&gt;=41,"C2",IF(G1084&gt;=33,"D","E")))))))</f>
        <v>E</v>
      </c>
      <c r="M1084" s="565" t="str">
        <f t="shared" ref="M1084:M1086" si="238">IF(K1084&gt;=91,"A1",IF(K1084&gt;=81,"A2",IF(K1084&gt;=71,"B1",IF(K1084&gt;=61,"B2",IF(K1084&gt;=51,"C1",IF(K1084&gt;=41,"C2",IF(K1084&gt;=33,"D","E")))))))</f>
        <v>E</v>
      </c>
    </row>
    <row r="1085" spans="1:13" ht="61.5" customHeight="1">
      <c r="A1085" s="365" t="s">
        <v>432</v>
      </c>
      <c r="B1085" s="323"/>
      <c r="C1085" s="330" t="s">
        <v>433</v>
      </c>
      <c r="D1085" s="323">
        <f>(L1074+L1075+L1076+L1077+L1078)</f>
        <v>147.25</v>
      </c>
      <c r="E1085" s="323"/>
      <c r="F1085" s="330" t="s">
        <v>434</v>
      </c>
      <c r="G1085" s="323">
        <f>D1085/500*100</f>
        <v>29.45</v>
      </c>
      <c r="H1085" s="323"/>
      <c r="I1085" s="323"/>
      <c r="J1085" s="575" t="s">
        <v>435</v>
      </c>
      <c r="K1085" s="575"/>
      <c r="L1085" s="565" t="str">
        <f>IF(G1085&gt;=91,"A1",IF(G1085&gt;=81,"A2",IF(G1085&gt;=71,"B1",IF(G1085&gt;=61,"B2",IF(G1085&gt;=51,"C1",IF(G1085&gt;=41,"C2",IF(G1085&gt;=33,"D","E")))))))</f>
        <v>E</v>
      </c>
      <c r="M1085" s="565" t="str">
        <f t="shared" si="238"/>
        <v>E</v>
      </c>
    </row>
    <row r="1086" spans="1:13" ht="62.25" customHeight="1">
      <c r="A1086" s="571" t="s">
        <v>437</v>
      </c>
      <c r="B1086" s="565"/>
      <c r="C1086" s="565"/>
      <c r="D1086" s="576">
        <f>SUM(D1084:D1085)/1000*100</f>
        <v>30.7</v>
      </c>
      <c r="E1086" s="576"/>
      <c r="F1086" s="565" t="s">
        <v>653</v>
      </c>
      <c r="G1086" s="565"/>
      <c r="H1086" s="565"/>
      <c r="I1086" s="565"/>
      <c r="J1086" s="565"/>
      <c r="K1086" s="565"/>
      <c r="L1086" s="565" t="str">
        <f>IF(D1086&gt;=91,"A1",IF(D1086&gt;=81,"A2",IF(D1086&gt;=71,"B1",IF(D1086&gt;=61,"B2",IF(D1086&gt;=51,"C1",IF(D1086&gt;=41,"C2",IF(D1086&gt;=33,"D","E")))))))</f>
        <v>E</v>
      </c>
      <c r="M1086" s="566" t="str">
        <f t="shared" si="238"/>
        <v>E</v>
      </c>
    </row>
    <row r="1087" spans="1:13" ht="30" customHeight="1">
      <c r="A1087" s="580" t="s">
        <v>273</v>
      </c>
      <c r="B1087" s="581"/>
      <c r="C1087" s="581"/>
      <c r="D1087" s="581"/>
      <c r="E1087" s="581"/>
      <c r="F1087" s="581"/>
      <c r="G1087" s="581"/>
      <c r="H1087" s="581"/>
      <c r="I1087" s="581"/>
      <c r="J1087" s="581"/>
      <c r="K1087" s="581"/>
      <c r="L1087" s="581"/>
      <c r="M1087" s="582"/>
    </row>
    <row r="1088" spans="1:13" ht="30" customHeight="1">
      <c r="A1088" s="571" t="s">
        <v>274</v>
      </c>
      <c r="B1088" s="565"/>
      <c r="C1088" s="565"/>
      <c r="D1088" s="565"/>
      <c r="E1088" s="565"/>
      <c r="F1088" s="565"/>
      <c r="G1088" s="565"/>
      <c r="H1088" s="565"/>
      <c r="I1088" s="565"/>
      <c r="J1088" s="565"/>
      <c r="K1088" s="565"/>
      <c r="L1088" s="565"/>
      <c r="M1088" s="566"/>
    </row>
    <row r="1089" spans="1:13" ht="30" customHeight="1">
      <c r="A1089" s="571" t="s">
        <v>275</v>
      </c>
      <c r="B1089" s="565"/>
      <c r="C1089" s="565"/>
      <c r="D1089" s="565"/>
      <c r="E1089" s="565"/>
      <c r="F1089" s="565" t="s">
        <v>276</v>
      </c>
      <c r="G1089" s="565"/>
      <c r="H1089" s="565"/>
      <c r="I1089" s="565"/>
      <c r="J1089" s="565"/>
      <c r="K1089" s="565" t="s">
        <v>439</v>
      </c>
      <c r="L1089" s="565"/>
      <c r="M1089" s="566"/>
    </row>
    <row r="1090" spans="1:13" ht="30" customHeight="1">
      <c r="A1090" s="580" t="s">
        <v>277</v>
      </c>
      <c r="B1090" s="581"/>
      <c r="C1090" s="581"/>
      <c r="D1090" s="581"/>
      <c r="E1090" s="581"/>
      <c r="F1090" s="565" t="s">
        <v>299</v>
      </c>
      <c r="G1090" s="565"/>
      <c r="H1090" s="565"/>
      <c r="I1090" s="565"/>
      <c r="J1090" s="565"/>
      <c r="K1090" s="565" t="s">
        <v>294</v>
      </c>
      <c r="L1090" s="565"/>
      <c r="M1090" s="566"/>
    </row>
    <row r="1091" spans="1:13" ht="30" customHeight="1">
      <c r="A1091" s="571" t="s">
        <v>278</v>
      </c>
      <c r="B1091" s="565"/>
      <c r="C1091" s="565"/>
      <c r="D1091" s="565"/>
      <c r="E1091" s="565"/>
      <c r="F1091" s="565"/>
      <c r="G1091" s="565"/>
      <c r="H1091" s="565"/>
      <c r="I1091" s="565"/>
      <c r="J1091" s="565"/>
      <c r="K1091" s="565"/>
      <c r="L1091" s="565"/>
      <c r="M1091" s="566"/>
    </row>
    <row r="1092" spans="1:13" ht="30" customHeight="1">
      <c r="A1092" s="571" t="s">
        <v>275</v>
      </c>
      <c r="B1092" s="565"/>
      <c r="C1092" s="565"/>
      <c r="D1092" s="565"/>
      <c r="E1092" s="565"/>
      <c r="F1092" s="565" t="s">
        <v>276</v>
      </c>
      <c r="G1092" s="565"/>
      <c r="H1092" s="565"/>
      <c r="I1092" s="565"/>
      <c r="J1092" s="565"/>
      <c r="K1092" s="565" t="s">
        <v>439</v>
      </c>
      <c r="L1092" s="565"/>
      <c r="M1092" s="566"/>
    </row>
    <row r="1093" spans="1:13" ht="30" customHeight="1">
      <c r="A1093" s="559" t="s">
        <v>279</v>
      </c>
      <c r="B1093" s="560"/>
      <c r="C1093" s="560"/>
      <c r="D1093" s="560"/>
      <c r="E1093" s="560"/>
      <c r="F1093" s="565" t="s">
        <v>299</v>
      </c>
      <c r="G1093" s="565" t="s">
        <v>299</v>
      </c>
      <c r="H1093" s="565" t="s">
        <v>299</v>
      </c>
      <c r="I1093" s="565" t="s">
        <v>299</v>
      </c>
      <c r="J1093" s="565" t="s">
        <v>299</v>
      </c>
      <c r="K1093" s="565" t="s">
        <v>294</v>
      </c>
      <c r="L1093" s="565"/>
      <c r="M1093" s="566"/>
    </row>
    <row r="1094" spans="1:13" ht="30" customHeight="1">
      <c r="A1094" s="559" t="s">
        <v>280</v>
      </c>
      <c r="B1094" s="560"/>
      <c r="C1094" s="560"/>
      <c r="D1094" s="560"/>
      <c r="E1094" s="560"/>
      <c r="F1094" s="565" t="s">
        <v>299</v>
      </c>
      <c r="G1094" s="565" t="s">
        <v>299</v>
      </c>
      <c r="H1094" s="565" t="s">
        <v>299</v>
      </c>
      <c r="I1094" s="565" t="s">
        <v>299</v>
      </c>
      <c r="J1094" s="565" t="s">
        <v>299</v>
      </c>
      <c r="K1094" s="565" t="s">
        <v>294</v>
      </c>
      <c r="L1094" s="565"/>
      <c r="M1094" s="566"/>
    </row>
    <row r="1095" spans="1:13" ht="30" customHeight="1">
      <c r="A1095" s="556" t="s">
        <v>281</v>
      </c>
      <c r="B1095" s="557"/>
      <c r="C1095" s="557"/>
      <c r="D1095" s="557"/>
      <c r="E1095" s="579"/>
      <c r="F1095" s="561" t="s">
        <v>294</v>
      </c>
      <c r="G1095" s="562" t="s">
        <v>294</v>
      </c>
      <c r="H1095" s="562" t="s">
        <v>294</v>
      </c>
      <c r="I1095" s="562" t="s">
        <v>294</v>
      </c>
      <c r="J1095" s="563" t="s">
        <v>294</v>
      </c>
      <c r="K1095" s="561" t="s">
        <v>299</v>
      </c>
      <c r="L1095" s="562"/>
      <c r="M1095" s="564"/>
    </row>
    <row r="1096" spans="1:13" ht="30" customHeight="1">
      <c r="A1096" s="556" t="s">
        <v>282</v>
      </c>
      <c r="B1096" s="557"/>
      <c r="C1096" s="557"/>
      <c r="D1096" s="557"/>
      <c r="E1096" s="579"/>
      <c r="F1096" s="561" t="s">
        <v>294</v>
      </c>
      <c r="G1096" s="562" t="s">
        <v>294</v>
      </c>
      <c r="H1096" s="562" t="s">
        <v>294</v>
      </c>
      <c r="I1096" s="562" t="s">
        <v>294</v>
      </c>
      <c r="J1096" s="563" t="s">
        <v>294</v>
      </c>
      <c r="K1096" s="561" t="s">
        <v>294</v>
      </c>
      <c r="L1096" s="562"/>
      <c r="M1096" s="564"/>
    </row>
    <row r="1097" spans="1:13" ht="30" customHeight="1">
      <c r="A1097" s="571" t="s">
        <v>283</v>
      </c>
      <c r="B1097" s="565"/>
      <c r="C1097" s="565"/>
      <c r="D1097" s="565"/>
      <c r="E1097" s="565"/>
      <c r="F1097" s="565"/>
      <c r="G1097" s="565"/>
      <c r="H1097" s="565"/>
      <c r="I1097" s="565"/>
      <c r="J1097" s="565"/>
      <c r="K1097" s="565"/>
      <c r="L1097" s="565"/>
      <c r="M1097" s="566"/>
    </row>
    <row r="1098" spans="1:13" ht="30" customHeight="1">
      <c r="A1098" s="571" t="s">
        <v>275</v>
      </c>
      <c r="B1098" s="565"/>
      <c r="C1098" s="565"/>
      <c r="D1098" s="565"/>
      <c r="E1098" s="565"/>
      <c r="F1098" s="565" t="s">
        <v>276</v>
      </c>
      <c r="G1098" s="565"/>
      <c r="H1098" s="565"/>
      <c r="I1098" s="565"/>
      <c r="J1098" s="565"/>
      <c r="K1098" s="565" t="s">
        <v>439</v>
      </c>
      <c r="L1098" s="565"/>
      <c r="M1098" s="566"/>
    </row>
    <row r="1099" spans="1:13" ht="30" customHeight="1">
      <c r="A1099" s="580" t="s">
        <v>284</v>
      </c>
      <c r="B1099" s="581"/>
      <c r="C1099" s="581"/>
      <c r="D1099" s="581"/>
      <c r="E1099" s="581"/>
      <c r="F1099" s="581"/>
      <c r="G1099" s="565" t="s">
        <v>697</v>
      </c>
      <c r="H1099" s="565"/>
      <c r="I1099" s="565"/>
      <c r="J1099" s="565"/>
      <c r="K1099" s="565"/>
      <c r="L1099" s="565"/>
      <c r="M1099" s="566"/>
    </row>
    <row r="1100" spans="1:13" ht="30" customHeight="1">
      <c r="A1100" s="339" t="s">
        <v>440</v>
      </c>
      <c r="B1100" s="565" t="s">
        <v>588</v>
      </c>
      <c r="C1100" s="565"/>
      <c r="D1100" s="565"/>
      <c r="E1100" s="565"/>
      <c r="F1100" s="565"/>
      <c r="G1100" s="565"/>
      <c r="H1100" s="565"/>
      <c r="I1100" s="565"/>
      <c r="J1100" s="565"/>
      <c r="K1100" s="565"/>
      <c r="L1100" s="565"/>
      <c r="M1100" s="566"/>
    </row>
    <row r="1101" spans="1:13" ht="30" customHeight="1">
      <c r="A1101" s="339" t="s">
        <v>285</v>
      </c>
      <c r="B1101" s="565"/>
      <c r="C1101" s="565"/>
      <c r="D1101" s="565"/>
      <c r="E1101" s="565"/>
      <c r="F1101" s="565"/>
      <c r="G1101" s="565"/>
      <c r="H1101" s="565"/>
      <c r="I1101" s="565"/>
      <c r="J1101" s="565"/>
      <c r="K1101" s="565"/>
      <c r="L1101" s="565"/>
      <c r="M1101" s="566"/>
    </row>
    <row r="1102" spans="1:13" ht="30" customHeight="1">
      <c r="A1102" s="571" t="s">
        <v>441</v>
      </c>
      <c r="B1102" s="565"/>
      <c r="C1102" s="565"/>
      <c r="D1102" s="565"/>
      <c r="E1102" s="565"/>
      <c r="F1102" s="565"/>
      <c r="G1102" s="565"/>
      <c r="H1102" s="565"/>
      <c r="I1102" s="565"/>
      <c r="J1102" s="565" t="s">
        <v>442</v>
      </c>
      <c r="K1102" s="565"/>
      <c r="L1102" s="565"/>
      <c r="M1102" s="566"/>
    </row>
    <row r="1103" spans="1:13" ht="30" customHeight="1">
      <c r="A1103" s="571"/>
      <c r="B1103" s="565"/>
      <c r="C1103" s="565"/>
      <c r="D1103" s="565"/>
      <c r="E1103" s="565"/>
      <c r="F1103" s="565"/>
      <c r="G1103" s="565"/>
      <c r="H1103" s="565"/>
      <c r="I1103" s="565"/>
      <c r="J1103" s="565"/>
      <c r="K1103" s="565"/>
      <c r="L1103" s="565"/>
      <c r="M1103" s="566"/>
    </row>
    <row r="1104" spans="1:13" ht="30" customHeight="1">
      <c r="A1104" s="571"/>
      <c r="B1104" s="565"/>
      <c r="C1104" s="565"/>
      <c r="D1104" s="565"/>
      <c r="E1104" s="565"/>
      <c r="F1104" s="565"/>
      <c r="G1104" s="565"/>
      <c r="H1104" s="565"/>
      <c r="I1104" s="565"/>
      <c r="J1104" s="565"/>
      <c r="K1104" s="565"/>
      <c r="L1104" s="565"/>
      <c r="M1104" s="566"/>
    </row>
    <row r="1105" spans="1:13" ht="30" customHeight="1">
      <c r="A1105" s="571"/>
      <c r="B1105" s="565"/>
      <c r="C1105" s="565"/>
      <c r="D1105" s="565"/>
      <c r="E1105" s="565"/>
      <c r="F1105" s="565"/>
      <c r="G1105" s="565"/>
      <c r="H1105" s="565"/>
      <c r="I1105" s="565"/>
      <c r="J1105" s="565"/>
      <c r="K1105" s="565"/>
      <c r="L1105" s="565"/>
      <c r="M1105" s="566"/>
    </row>
    <row r="1106" spans="1:13" ht="30" customHeight="1">
      <c r="A1106" s="571" t="s">
        <v>286</v>
      </c>
      <c r="B1106" s="565"/>
      <c r="C1106" s="565"/>
      <c r="D1106" s="565"/>
      <c r="E1106" s="565"/>
      <c r="F1106" s="565"/>
      <c r="G1106" s="565"/>
      <c r="H1106" s="561" t="s">
        <v>287</v>
      </c>
      <c r="I1106" s="562"/>
      <c r="J1106" s="562"/>
      <c r="K1106" s="562"/>
      <c r="L1106" s="562"/>
      <c r="M1106" s="564"/>
    </row>
    <row r="1107" spans="1:13" ht="30" customHeight="1">
      <c r="A1107" s="339" t="s">
        <v>288</v>
      </c>
      <c r="B1107" s="565" t="s">
        <v>20</v>
      </c>
      <c r="C1107" s="565"/>
      <c r="D1107" s="332" t="s">
        <v>288</v>
      </c>
      <c r="E1107" s="323"/>
      <c r="F1107" s="565" t="s">
        <v>20</v>
      </c>
      <c r="G1107" s="565"/>
      <c r="H1107" s="333"/>
      <c r="I1107" s="333"/>
      <c r="J1107" s="334" t="s">
        <v>289</v>
      </c>
      <c r="K1107" s="333"/>
      <c r="L1107" s="333" t="s">
        <v>20</v>
      </c>
      <c r="M1107" s="335"/>
    </row>
    <row r="1108" spans="1:13" ht="30" customHeight="1">
      <c r="A1108" s="339" t="s">
        <v>290</v>
      </c>
      <c r="B1108" s="565" t="s">
        <v>291</v>
      </c>
      <c r="C1108" s="565"/>
      <c r="D1108" s="565" t="s">
        <v>292</v>
      </c>
      <c r="E1108" s="565"/>
      <c r="F1108" s="565" t="s">
        <v>293</v>
      </c>
      <c r="G1108" s="565"/>
      <c r="H1108" s="333"/>
      <c r="I1108" s="333"/>
      <c r="J1108" s="561">
        <v>3</v>
      </c>
      <c r="K1108" s="563"/>
      <c r="L1108" s="323" t="s">
        <v>294</v>
      </c>
      <c r="M1108" s="335"/>
    </row>
    <row r="1109" spans="1:13" ht="30" customHeight="1">
      <c r="A1109" s="339" t="s">
        <v>295</v>
      </c>
      <c r="B1109" s="565" t="s">
        <v>296</v>
      </c>
      <c r="C1109" s="565"/>
      <c r="D1109" s="565" t="s">
        <v>297</v>
      </c>
      <c r="E1109" s="565"/>
      <c r="F1109" s="565" t="s">
        <v>298</v>
      </c>
      <c r="G1109" s="565"/>
      <c r="H1109" s="333"/>
      <c r="I1109" s="333"/>
      <c r="J1109" s="561">
        <v>2</v>
      </c>
      <c r="K1109" s="563"/>
      <c r="L1109" s="323" t="s">
        <v>299</v>
      </c>
      <c r="M1109" s="335"/>
    </row>
    <row r="1110" spans="1:13" ht="30" customHeight="1">
      <c r="A1110" s="339" t="s">
        <v>300</v>
      </c>
      <c r="B1110" s="565" t="s">
        <v>301</v>
      </c>
      <c r="C1110" s="565"/>
      <c r="D1110" s="565" t="s">
        <v>302</v>
      </c>
      <c r="E1110" s="565"/>
      <c r="F1110" s="565" t="s">
        <v>303</v>
      </c>
      <c r="G1110" s="565"/>
      <c r="H1110" s="333"/>
      <c r="I1110" s="333"/>
      <c r="J1110" s="561">
        <v>1</v>
      </c>
      <c r="K1110" s="563"/>
      <c r="L1110" s="323" t="s">
        <v>304</v>
      </c>
      <c r="M1110" s="335"/>
    </row>
    <row r="1111" spans="1:13" ht="30" customHeight="1" thickBot="1">
      <c r="A1111" s="363" t="s">
        <v>305</v>
      </c>
      <c r="B1111" s="583" t="s">
        <v>306</v>
      </c>
      <c r="C1111" s="583"/>
      <c r="D1111" s="584" t="s">
        <v>307</v>
      </c>
      <c r="E1111" s="584"/>
      <c r="F1111" s="584" t="s">
        <v>308</v>
      </c>
      <c r="G1111" s="584"/>
      <c r="H1111" s="336"/>
      <c r="I1111" s="336"/>
      <c r="J1111" s="336"/>
      <c r="K1111" s="336"/>
      <c r="L1111" s="336"/>
      <c r="M1111" s="337"/>
    </row>
    <row r="1113" spans="1:13" ht="30" customHeight="1" thickBot="1"/>
    <row r="1114" spans="1:13" ht="30" customHeight="1">
      <c r="A1114" s="360"/>
      <c r="B1114" s="567" t="s">
        <v>395</v>
      </c>
      <c r="C1114" s="567"/>
      <c r="D1114" s="567"/>
      <c r="E1114" s="567"/>
      <c r="F1114" s="567"/>
      <c r="G1114" s="567"/>
      <c r="H1114" s="567"/>
      <c r="I1114" s="568"/>
      <c r="J1114" s="569" t="s">
        <v>396</v>
      </c>
      <c r="K1114" s="567"/>
      <c r="L1114" s="567"/>
      <c r="M1114" s="570"/>
    </row>
    <row r="1115" spans="1:13" ht="30" customHeight="1">
      <c r="A1115" s="571" t="s">
        <v>397</v>
      </c>
      <c r="B1115" s="565"/>
      <c r="C1115" s="565"/>
      <c r="D1115" s="565"/>
      <c r="E1115" s="565"/>
      <c r="F1115" s="565"/>
      <c r="G1115" s="565"/>
      <c r="H1115" s="565"/>
      <c r="I1115" s="565"/>
      <c r="J1115" s="565"/>
      <c r="K1115" s="565"/>
      <c r="L1115" s="565"/>
      <c r="M1115" s="566"/>
    </row>
    <row r="1116" spans="1:13" ht="30" customHeight="1">
      <c r="A1116" s="361"/>
      <c r="B1116" s="572" t="s">
        <v>398</v>
      </c>
      <c r="C1116" s="572"/>
      <c r="D1116" s="572"/>
      <c r="E1116" s="573"/>
      <c r="F1116" s="314" t="s">
        <v>399</v>
      </c>
      <c r="G1116" s="314"/>
      <c r="H1116" s="561" t="s">
        <v>400</v>
      </c>
      <c r="I1116" s="562"/>
      <c r="J1116" s="563"/>
      <c r="K1116" s="315" t="s">
        <v>401</v>
      </c>
      <c r="L1116" s="316"/>
      <c r="M1116" s="317"/>
    </row>
    <row r="1117" spans="1:13" ht="30" customHeight="1">
      <c r="A1117" s="574" t="s">
        <v>402</v>
      </c>
      <c r="B1117" s="562"/>
      <c r="C1117" s="562"/>
      <c r="D1117" s="562"/>
      <c r="E1117" s="562"/>
      <c r="F1117" s="562"/>
      <c r="G1117" s="562"/>
      <c r="H1117" s="562"/>
      <c r="I1117" s="562"/>
      <c r="J1117" s="562"/>
      <c r="K1117" s="562"/>
      <c r="L1117" s="562"/>
      <c r="M1117" s="564"/>
    </row>
    <row r="1118" spans="1:13" ht="30" customHeight="1">
      <c r="A1118" s="556" t="s">
        <v>524</v>
      </c>
      <c r="B1118" s="557"/>
      <c r="C1118" s="557"/>
      <c r="D1118" s="557"/>
      <c r="E1118" s="557"/>
      <c r="F1118" s="557"/>
      <c r="G1118" s="557"/>
      <c r="H1118" s="557"/>
      <c r="I1118" s="557"/>
      <c r="J1118" s="557"/>
      <c r="K1118" s="557"/>
      <c r="L1118" s="557"/>
      <c r="M1118" s="558"/>
    </row>
    <row r="1119" spans="1:13" ht="30" customHeight="1">
      <c r="A1119" s="559" t="s">
        <v>404</v>
      </c>
      <c r="B1119" s="560"/>
      <c r="C1119" s="561" t="s">
        <v>341</v>
      </c>
      <c r="D1119" s="562"/>
      <c r="E1119" s="562"/>
      <c r="F1119" s="562"/>
      <c r="G1119" s="563"/>
      <c r="H1119" s="316" t="s">
        <v>406</v>
      </c>
      <c r="I1119" s="318"/>
      <c r="J1119" s="561">
        <f>J1066+1</f>
        <v>23</v>
      </c>
      <c r="K1119" s="562"/>
      <c r="L1119" s="562"/>
      <c r="M1119" s="564"/>
    </row>
    <row r="1120" spans="1:13" ht="30" customHeight="1">
      <c r="A1120" s="559" t="s">
        <v>407</v>
      </c>
      <c r="B1120" s="560"/>
      <c r="C1120" s="561" t="s">
        <v>68</v>
      </c>
      <c r="D1120" s="562"/>
      <c r="E1120" s="562"/>
      <c r="F1120" s="562"/>
      <c r="G1120" s="563"/>
      <c r="H1120" s="316" t="s">
        <v>409</v>
      </c>
      <c r="I1120" s="318"/>
      <c r="J1120" s="565" t="s">
        <v>617</v>
      </c>
      <c r="K1120" s="565"/>
      <c r="L1120" s="565"/>
      <c r="M1120" s="566"/>
    </row>
    <row r="1121" spans="1:13" ht="30" customHeight="1">
      <c r="A1121" s="559" t="s">
        <v>410</v>
      </c>
      <c r="B1121" s="560"/>
      <c r="C1121" s="578">
        <v>40778</v>
      </c>
      <c r="D1121" s="562"/>
      <c r="E1121" s="562"/>
      <c r="F1121" s="562"/>
      <c r="G1121" s="563"/>
      <c r="H1121" s="316" t="s">
        <v>411</v>
      </c>
      <c r="I1121" s="318"/>
      <c r="J1121" s="565">
        <v>9622368465</v>
      </c>
      <c r="K1121" s="565"/>
      <c r="L1121" s="565"/>
      <c r="M1121" s="566"/>
    </row>
    <row r="1122" spans="1:13" ht="30" customHeight="1">
      <c r="A1122" s="559" t="s">
        <v>412</v>
      </c>
      <c r="B1122" s="560"/>
      <c r="C1122" s="561" t="s">
        <v>618</v>
      </c>
      <c r="D1122" s="562"/>
      <c r="E1122" s="562"/>
      <c r="F1122" s="562"/>
      <c r="G1122" s="563"/>
      <c r="H1122" s="559" t="s">
        <v>18</v>
      </c>
      <c r="I1122" s="560"/>
      <c r="J1122" s="565" t="s">
        <v>619</v>
      </c>
      <c r="K1122" s="565"/>
      <c r="L1122" s="565"/>
      <c r="M1122" s="566"/>
    </row>
    <row r="1123" spans="1:13" ht="30" customHeight="1">
      <c r="A1123" s="559" t="s">
        <v>528</v>
      </c>
      <c r="B1123" s="560"/>
      <c r="C1123" s="561" t="s">
        <v>620</v>
      </c>
      <c r="D1123" s="562"/>
      <c r="E1123" s="562"/>
      <c r="F1123" s="562"/>
      <c r="G1123" s="562"/>
      <c r="H1123" s="562"/>
      <c r="I1123" s="562"/>
      <c r="J1123" s="562"/>
      <c r="K1123" s="562"/>
      <c r="L1123" s="562"/>
      <c r="M1123" s="564"/>
    </row>
    <row r="1124" spans="1:13" ht="30" customHeight="1">
      <c r="A1124" s="571" t="s">
        <v>415</v>
      </c>
      <c r="B1124" s="565"/>
      <c r="C1124" s="565"/>
      <c r="D1124" s="565"/>
      <c r="E1124" s="565"/>
      <c r="F1124" s="565"/>
      <c r="G1124" s="565"/>
      <c r="H1124" s="565"/>
      <c r="I1124" s="565"/>
      <c r="J1124" s="565"/>
      <c r="K1124" s="565"/>
      <c r="L1124" s="565"/>
      <c r="M1124" s="566"/>
    </row>
    <row r="1125" spans="1:13" ht="30" customHeight="1">
      <c r="A1125" s="577" t="s">
        <v>416</v>
      </c>
      <c r="B1125" s="565" t="s">
        <v>417</v>
      </c>
      <c r="C1125" s="565"/>
      <c r="D1125" s="565"/>
      <c r="E1125" s="565"/>
      <c r="F1125" s="565"/>
      <c r="G1125" s="565"/>
      <c r="H1125" s="565" t="s">
        <v>418</v>
      </c>
      <c r="I1125" s="565"/>
      <c r="J1125" s="565"/>
      <c r="K1125" s="565"/>
      <c r="L1125" s="565"/>
      <c r="M1125" s="566"/>
    </row>
    <row r="1126" spans="1:13" ht="57.75" customHeight="1">
      <c r="A1126" s="577"/>
      <c r="B1126" s="319" t="s">
        <v>419</v>
      </c>
      <c r="C1126" s="319" t="s">
        <v>420</v>
      </c>
      <c r="D1126" s="319" t="s">
        <v>421</v>
      </c>
      <c r="E1126" s="319" t="s">
        <v>422</v>
      </c>
      <c r="F1126" s="319">
        <v>100</v>
      </c>
      <c r="G1126" s="320" t="s">
        <v>33</v>
      </c>
      <c r="H1126" s="319" t="s">
        <v>423</v>
      </c>
      <c r="I1126" s="319" t="s">
        <v>420</v>
      </c>
      <c r="J1126" s="319" t="s">
        <v>421</v>
      </c>
      <c r="K1126" s="319" t="s">
        <v>530</v>
      </c>
      <c r="L1126" s="319">
        <v>100</v>
      </c>
      <c r="M1126" s="321" t="s">
        <v>33</v>
      </c>
    </row>
    <row r="1127" spans="1:13" ht="30" customHeight="1">
      <c r="A1127" s="339" t="s">
        <v>11</v>
      </c>
      <c r="B1127" s="340">
        <v>6</v>
      </c>
      <c r="C1127" s="323">
        <v>4</v>
      </c>
      <c r="D1127" s="323">
        <v>4</v>
      </c>
      <c r="E1127" s="340">
        <v>62</v>
      </c>
      <c r="F1127" s="324">
        <f t="shared" ref="F1127:F1128" si="239">SUM(B1127:E1127)</f>
        <v>76</v>
      </c>
      <c r="G1127" s="340" t="str">
        <f t="shared" ref="G1127:G1128" si="240">IF(F1127&gt;=91,"A1",IF(F1127&gt;=81,"A2",IF(F1127&gt;=71,"B1",IF(F1127&gt;=61,"B2",IF(F1127&gt;=51,"C1",IF(F1127&gt;=41,"C2",IF(F1127&gt;=33,"D","E")))))))</f>
        <v>B1</v>
      </c>
      <c r="H1127" s="320">
        <v>8</v>
      </c>
      <c r="I1127" s="325">
        <v>4</v>
      </c>
      <c r="J1127" s="325">
        <v>5</v>
      </c>
      <c r="K1127" s="343">
        <v>69</v>
      </c>
      <c r="L1127" s="327">
        <f t="shared" ref="L1127" si="241">SUM(H1127:K1127)</f>
        <v>86</v>
      </c>
      <c r="M1127" s="323" t="str">
        <f t="shared" ref="M1127:M1128" si="242">IF(L1127&gt;=91,"A1",IF(L1127&gt;=81,"A2",IF(L1127&gt;=71,"B1",IF(L1127&gt;=61,"B2",IF(L1127&gt;=51,"C1",IF(L1127&gt;=41,"C2",IF(L1127&gt;=33,"D","E")))))))</f>
        <v>A2</v>
      </c>
    </row>
    <row r="1128" spans="1:13" ht="30" customHeight="1">
      <c r="A1128" s="339" t="s">
        <v>12</v>
      </c>
      <c r="B1128" s="340">
        <v>7.25</v>
      </c>
      <c r="C1128" s="340">
        <v>4</v>
      </c>
      <c r="D1128" s="323">
        <v>4</v>
      </c>
      <c r="E1128" s="323">
        <v>62</v>
      </c>
      <c r="F1128" s="323">
        <f t="shared" si="239"/>
        <v>77.25</v>
      </c>
      <c r="G1128" s="323" t="str">
        <f t="shared" si="240"/>
        <v>B1</v>
      </c>
      <c r="H1128" s="323">
        <v>8.5</v>
      </c>
      <c r="I1128" s="323">
        <v>5</v>
      </c>
      <c r="J1128" s="323">
        <v>4.5</v>
      </c>
      <c r="K1128" s="323">
        <v>67</v>
      </c>
      <c r="L1128" s="327">
        <f t="shared" ref="L1128" si="243">SUM(H1128:K1128)</f>
        <v>85</v>
      </c>
      <c r="M1128" s="323" t="str">
        <f t="shared" si="242"/>
        <v>A2</v>
      </c>
    </row>
    <row r="1129" spans="1:13" ht="30" customHeight="1">
      <c r="A1129" s="339" t="s">
        <v>425</v>
      </c>
      <c r="B1129" s="323">
        <v>6.5</v>
      </c>
      <c r="C1129" s="323">
        <v>5</v>
      </c>
      <c r="D1129" s="323">
        <v>5</v>
      </c>
      <c r="E1129" s="323">
        <v>72.5</v>
      </c>
      <c r="F1129" s="323">
        <f t="shared" ref="F1129" si="244">SUM(B1129:E1129)</f>
        <v>89</v>
      </c>
      <c r="G1129" s="323" t="str">
        <f t="shared" ref="G1129" si="245">IF(F1129&gt;=91,"A1",IF(F1129&gt;=81,"A2",IF(F1129&gt;=71,"B1",IF(F1129&gt;=61,"B2",IF(F1129&gt;=51,"C1",IF(F1129&gt;=41,"C2",IF(F1129&gt;=33,"D","E")))))))</f>
        <v>A2</v>
      </c>
      <c r="H1129" s="323">
        <v>10</v>
      </c>
      <c r="I1129" s="323">
        <v>5</v>
      </c>
      <c r="J1129" s="323">
        <v>5</v>
      </c>
      <c r="K1129" s="325">
        <v>68.5</v>
      </c>
      <c r="L1129" s="343">
        <f t="shared" ref="L1129" si="246">SUM(H1129:K1129)</f>
        <v>88.5</v>
      </c>
      <c r="M1129" s="323" t="str">
        <f t="shared" ref="M1129" si="247">IF(L1129&gt;=91,"A1",IF(L1129&gt;=81,"A2",IF(L1129&gt;=71,"B1",IF(L1129&gt;=61,"B2",IF(L1129&gt;=51,"C1",IF(L1129&gt;=41,"C2",IF(L1129&gt;=33,"D","E")))))))</f>
        <v>A2</v>
      </c>
    </row>
    <row r="1130" spans="1:13" ht="30" customHeight="1">
      <c r="A1130" s="339" t="s">
        <v>23</v>
      </c>
      <c r="B1130" s="323">
        <v>8</v>
      </c>
      <c r="C1130" s="323">
        <v>4</v>
      </c>
      <c r="D1130" s="323">
        <v>4</v>
      </c>
      <c r="E1130" s="323">
        <v>57</v>
      </c>
      <c r="F1130" s="323">
        <f t="shared" ref="F1130" si="248">SUM(B1130:E1130)</f>
        <v>73</v>
      </c>
      <c r="G1130" s="323" t="str">
        <f t="shared" ref="G1130" si="249">IF(F1130&gt;=91,"A1",IF(F1130&gt;=81,"A2",IF(F1130&gt;=71,"B1",IF(F1130&gt;=61,"B2",IF(F1130&gt;=51,"C1",IF(F1130&gt;=41,"C2",IF(F1130&gt;=33,"D","E")))))))</f>
        <v>B1</v>
      </c>
      <c r="H1130" s="320">
        <v>8.75</v>
      </c>
      <c r="I1130" s="323">
        <v>4</v>
      </c>
      <c r="J1130" s="323">
        <v>4</v>
      </c>
      <c r="K1130" s="325">
        <v>70</v>
      </c>
      <c r="L1130" s="326">
        <f t="shared" ref="L1130" si="250">SUM(H1130:K1130)</f>
        <v>86.75</v>
      </c>
      <c r="M1130" s="326" t="str">
        <f t="shared" ref="M1130" si="251">IF(L1130&gt;=91,"A1",IF(L1130&gt;=81,"A2",IF(L1130&gt;=71,"B1",IF(L1130&gt;=61,"B2",IF(L1130&gt;=51,"C1",IF(L1130&gt;=41,"C2",IF(L1130&gt;=33,"D","E")))))))</f>
        <v>A2</v>
      </c>
    </row>
    <row r="1131" spans="1:13" ht="30" customHeight="1">
      <c r="A1131" s="339" t="s">
        <v>25</v>
      </c>
      <c r="B1131" s="323">
        <v>9</v>
      </c>
      <c r="C1131" s="323">
        <v>5</v>
      </c>
      <c r="D1131" s="323">
        <v>5</v>
      </c>
      <c r="E1131" s="323">
        <v>62</v>
      </c>
      <c r="F1131" s="323">
        <f t="shared" ref="F1131" si="252">SUM(B1131:E1131)</f>
        <v>81</v>
      </c>
      <c r="G1131" s="323" t="str">
        <f t="shared" ref="G1131" si="253">IF(F1131&gt;=91,"A1",IF(F1131&gt;=81,"A2",IF(F1131&gt;=71,"B1",IF(F1131&gt;=61,"B2",IF(F1131&gt;=51,"C1",IF(F1131&gt;=41,"C2",IF(F1131&gt;=33,"D","E")))))))</f>
        <v>A2</v>
      </c>
      <c r="H1131" s="323">
        <v>8.75</v>
      </c>
      <c r="I1131" s="323">
        <v>5</v>
      </c>
      <c r="J1131" s="323">
        <v>5</v>
      </c>
      <c r="K1131" s="325">
        <v>71</v>
      </c>
      <c r="L1131" s="326">
        <f t="shared" ref="L1131" si="254">SUM(H1131:K1131)</f>
        <v>89.75</v>
      </c>
      <c r="M1131" s="323" t="str">
        <f t="shared" ref="M1131" si="255">IF(L1131&gt;=91,"A1",IF(L1131&gt;=81,"A2",IF(L1131&gt;=71,"B1",IF(L1131&gt;=61,"B2",IF(L1131&gt;=51,"C1",IF(L1131&gt;=41,"C2",IF(L1131&gt;=33,"D","E")))))))</f>
        <v>A2</v>
      </c>
    </row>
    <row r="1132" spans="1:13" ht="30" customHeight="1">
      <c r="A1132" s="339" t="s">
        <v>426</v>
      </c>
      <c r="B1132" s="323"/>
      <c r="C1132" s="323"/>
      <c r="D1132" s="323"/>
      <c r="E1132" s="323">
        <v>43</v>
      </c>
      <c r="F1132" s="323"/>
      <c r="G1132" s="323"/>
      <c r="H1132" s="323"/>
      <c r="I1132" s="323"/>
      <c r="J1132" s="323"/>
      <c r="K1132" s="323">
        <v>47.5</v>
      </c>
      <c r="L1132" s="323"/>
      <c r="M1132" s="328"/>
    </row>
    <row r="1133" spans="1:13" ht="30" customHeight="1">
      <c r="A1133" s="339" t="s">
        <v>427</v>
      </c>
      <c r="B1133" s="323"/>
      <c r="C1133" s="323"/>
      <c r="D1133" s="323"/>
      <c r="E1133" s="323">
        <v>34.5</v>
      </c>
      <c r="F1133" s="323"/>
      <c r="G1133" s="323"/>
      <c r="H1133" s="323"/>
      <c r="I1133" s="323"/>
      <c r="J1133" s="323"/>
      <c r="K1133" s="323">
        <v>44</v>
      </c>
      <c r="L1133" s="323"/>
      <c r="M1133" s="328"/>
    </row>
    <row r="1134" spans="1:13" ht="30" customHeight="1">
      <c r="A1134" s="339" t="s">
        <v>669</v>
      </c>
      <c r="B1134" s="323"/>
      <c r="C1134" s="323"/>
      <c r="D1134" s="323"/>
      <c r="E1134" s="323">
        <v>45</v>
      </c>
      <c r="F1134" s="323"/>
      <c r="G1134" s="323"/>
      <c r="H1134" s="323"/>
      <c r="I1134" s="323"/>
      <c r="J1134" s="323"/>
      <c r="K1134" s="323">
        <v>40</v>
      </c>
      <c r="L1134" s="323"/>
      <c r="M1134" s="328"/>
    </row>
    <row r="1135" spans="1:13" ht="30" customHeight="1">
      <c r="A1135" s="339" t="s">
        <v>394</v>
      </c>
      <c r="B1135" s="323"/>
      <c r="C1135" s="323"/>
      <c r="D1135" s="323"/>
      <c r="E1135" s="323">
        <v>31.5</v>
      </c>
      <c r="F1135" s="323"/>
      <c r="G1135" s="323"/>
      <c r="H1135" s="323"/>
      <c r="I1135" s="323"/>
      <c r="J1135" s="323"/>
      <c r="K1135" s="323">
        <v>46</v>
      </c>
      <c r="L1135" s="323"/>
      <c r="M1135" s="328"/>
    </row>
    <row r="1136" spans="1:13" ht="30" customHeight="1">
      <c r="A1136" s="339" t="s">
        <v>669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8"/>
    </row>
    <row r="1137" spans="1:13" ht="58.5" customHeight="1">
      <c r="A1137" s="331" t="s">
        <v>428</v>
      </c>
      <c r="B1137" s="323"/>
      <c r="C1137" s="330" t="s">
        <v>429</v>
      </c>
      <c r="D1137" s="323">
        <f>(F1127+F1128+F1129+F1130+F1131)</f>
        <v>396.25</v>
      </c>
      <c r="E1137" s="323"/>
      <c r="F1137" s="330" t="s">
        <v>430</v>
      </c>
      <c r="G1137" s="323">
        <f>(D1137/500)*100</f>
        <v>79.25</v>
      </c>
      <c r="H1137" s="323"/>
      <c r="I1137" s="323"/>
      <c r="J1137" s="575" t="s">
        <v>431</v>
      </c>
      <c r="K1137" s="575"/>
      <c r="L1137" s="565" t="str">
        <f>IF(G1137&gt;=91,"A1",IF(G1137&gt;=81,"A2",IF(G1137&gt;=71,"B1",IF(G1137&gt;=61,"B2",IF(G1137&gt;=51,"C1",IF(G1137&gt;=41,"C2",IF(G1137&gt;=33,"D","E")))))))</f>
        <v>B1</v>
      </c>
      <c r="M1137" s="565" t="str">
        <f t="shared" ref="M1137:M1139" si="256">IF(K1137&gt;=91,"A1",IF(K1137&gt;=81,"A2",IF(K1137&gt;=71,"B1",IF(K1137&gt;=61,"B2",IF(K1137&gt;=51,"C1",IF(K1137&gt;=41,"C2",IF(K1137&gt;=33,"D","E")))))))</f>
        <v>E</v>
      </c>
    </row>
    <row r="1138" spans="1:13" ht="60" customHeight="1">
      <c r="A1138" s="365" t="s">
        <v>432</v>
      </c>
      <c r="B1138" s="323"/>
      <c r="C1138" s="330" t="s">
        <v>433</v>
      </c>
      <c r="D1138" s="323">
        <f>(L1127+L1128+L1129+L1130+L1131)</f>
        <v>436</v>
      </c>
      <c r="E1138" s="323"/>
      <c r="F1138" s="330" t="s">
        <v>434</v>
      </c>
      <c r="G1138" s="323">
        <f>D1138/500*100</f>
        <v>87.2</v>
      </c>
      <c r="H1138" s="323"/>
      <c r="I1138" s="323"/>
      <c r="J1138" s="575" t="s">
        <v>435</v>
      </c>
      <c r="K1138" s="575"/>
      <c r="L1138" s="565" t="str">
        <f>IF(G1138&gt;=91,"A1",IF(G1138&gt;=81,"A2",IF(G1138&gt;=71,"B1",IF(G1138&gt;=61,"B2",IF(G1138&gt;=51,"C1",IF(G1138&gt;=41,"C2",IF(G1138&gt;=33,"D","E")))))))</f>
        <v>A2</v>
      </c>
      <c r="M1138" s="565" t="str">
        <f t="shared" si="256"/>
        <v>E</v>
      </c>
    </row>
    <row r="1139" spans="1:13" ht="66" customHeight="1">
      <c r="A1139" s="571" t="s">
        <v>437</v>
      </c>
      <c r="B1139" s="565"/>
      <c r="C1139" s="565"/>
      <c r="D1139" s="576">
        <f>SUM(D1137:D1138)/1000*100</f>
        <v>83.225000000000009</v>
      </c>
      <c r="E1139" s="576"/>
      <c r="F1139" s="565" t="s">
        <v>652</v>
      </c>
      <c r="G1139" s="565"/>
      <c r="H1139" s="565"/>
      <c r="I1139" s="565"/>
      <c r="J1139" s="565"/>
      <c r="K1139" s="565"/>
      <c r="L1139" s="565" t="str">
        <f>IF(D1139&gt;=91,"A1",IF(D1139&gt;=81,"A2",IF(D1139&gt;=71,"B1",IF(D1139&gt;=61,"B2",IF(D1139&gt;=51,"C1",IF(D1139&gt;=41,"C2",IF(D1139&gt;=33,"D","E")))))))</f>
        <v>A2</v>
      </c>
      <c r="M1139" s="566" t="str">
        <f t="shared" si="256"/>
        <v>E</v>
      </c>
    </row>
    <row r="1140" spans="1:13" ht="30" customHeight="1">
      <c r="A1140" s="580" t="s">
        <v>273</v>
      </c>
      <c r="B1140" s="581"/>
      <c r="C1140" s="581"/>
      <c r="D1140" s="581"/>
      <c r="E1140" s="581"/>
      <c r="F1140" s="581"/>
      <c r="G1140" s="581"/>
      <c r="H1140" s="581"/>
      <c r="I1140" s="581"/>
      <c r="J1140" s="581"/>
      <c r="K1140" s="581"/>
      <c r="L1140" s="581"/>
      <c r="M1140" s="582"/>
    </row>
    <row r="1141" spans="1:13" ht="30" customHeight="1">
      <c r="A1141" s="571" t="s">
        <v>274</v>
      </c>
      <c r="B1141" s="565"/>
      <c r="C1141" s="565"/>
      <c r="D1141" s="565"/>
      <c r="E1141" s="565"/>
      <c r="F1141" s="565"/>
      <c r="G1141" s="565"/>
      <c r="H1141" s="565"/>
      <c r="I1141" s="565"/>
      <c r="J1141" s="565"/>
      <c r="K1141" s="565"/>
      <c r="L1141" s="565"/>
      <c r="M1141" s="566"/>
    </row>
    <row r="1142" spans="1:13" ht="30" customHeight="1">
      <c r="A1142" s="571" t="s">
        <v>275</v>
      </c>
      <c r="B1142" s="565"/>
      <c r="C1142" s="565"/>
      <c r="D1142" s="565"/>
      <c r="E1142" s="565"/>
      <c r="F1142" s="565" t="s">
        <v>276</v>
      </c>
      <c r="G1142" s="565"/>
      <c r="H1142" s="565"/>
      <c r="I1142" s="565"/>
      <c r="J1142" s="565"/>
      <c r="K1142" s="565" t="s">
        <v>439</v>
      </c>
      <c r="L1142" s="565"/>
      <c r="M1142" s="566"/>
    </row>
    <row r="1143" spans="1:13" ht="30" customHeight="1">
      <c r="A1143" s="580" t="s">
        <v>277</v>
      </c>
      <c r="B1143" s="581"/>
      <c r="C1143" s="581"/>
      <c r="D1143" s="581"/>
      <c r="E1143" s="581"/>
      <c r="F1143" s="565" t="s">
        <v>294</v>
      </c>
      <c r="G1143" s="565"/>
      <c r="H1143" s="565"/>
      <c r="I1143" s="565"/>
      <c r="J1143" s="565"/>
      <c r="K1143" s="565" t="s">
        <v>294</v>
      </c>
      <c r="L1143" s="565"/>
      <c r="M1143" s="566"/>
    </row>
    <row r="1144" spans="1:13" ht="30" customHeight="1">
      <c r="A1144" s="571" t="s">
        <v>278</v>
      </c>
      <c r="B1144" s="565"/>
      <c r="C1144" s="565"/>
      <c r="D1144" s="565"/>
      <c r="E1144" s="565"/>
      <c r="F1144" s="565"/>
      <c r="G1144" s="565"/>
      <c r="H1144" s="565"/>
      <c r="I1144" s="565"/>
      <c r="J1144" s="565"/>
      <c r="K1144" s="565"/>
      <c r="L1144" s="565"/>
      <c r="M1144" s="566"/>
    </row>
    <row r="1145" spans="1:13" ht="30" customHeight="1">
      <c r="A1145" s="571" t="s">
        <v>275</v>
      </c>
      <c r="B1145" s="565"/>
      <c r="C1145" s="565"/>
      <c r="D1145" s="565"/>
      <c r="E1145" s="565"/>
      <c r="F1145" s="565" t="s">
        <v>276</v>
      </c>
      <c r="G1145" s="565"/>
      <c r="H1145" s="565"/>
      <c r="I1145" s="565"/>
      <c r="J1145" s="565"/>
      <c r="K1145" s="565" t="s">
        <v>439</v>
      </c>
      <c r="L1145" s="565"/>
      <c r="M1145" s="566"/>
    </row>
    <row r="1146" spans="1:13" ht="30" customHeight="1">
      <c r="A1146" s="559" t="s">
        <v>279</v>
      </c>
      <c r="B1146" s="560"/>
      <c r="C1146" s="560"/>
      <c r="D1146" s="560"/>
      <c r="E1146" s="560"/>
      <c r="F1146" s="565" t="s">
        <v>294</v>
      </c>
      <c r="G1146" s="565"/>
      <c r="H1146" s="565"/>
      <c r="I1146" s="565"/>
      <c r="J1146" s="565"/>
      <c r="K1146" s="565" t="s">
        <v>294</v>
      </c>
      <c r="L1146" s="565"/>
      <c r="M1146" s="566"/>
    </row>
    <row r="1147" spans="1:13" ht="30" customHeight="1">
      <c r="A1147" s="559" t="s">
        <v>280</v>
      </c>
      <c r="B1147" s="560"/>
      <c r="C1147" s="560"/>
      <c r="D1147" s="560"/>
      <c r="E1147" s="560"/>
      <c r="F1147" s="565" t="s">
        <v>294</v>
      </c>
      <c r="G1147" s="565"/>
      <c r="H1147" s="565"/>
      <c r="I1147" s="565"/>
      <c r="J1147" s="565"/>
      <c r="K1147" s="565" t="s">
        <v>294</v>
      </c>
      <c r="L1147" s="565"/>
      <c r="M1147" s="566"/>
    </row>
    <row r="1148" spans="1:13" ht="30" customHeight="1">
      <c r="A1148" s="556" t="s">
        <v>281</v>
      </c>
      <c r="B1148" s="557"/>
      <c r="C1148" s="557"/>
      <c r="D1148" s="557"/>
      <c r="E1148" s="579"/>
      <c r="F1148" s="561" t="s">
        <v>294</v>
      </c>
      <c r="G1148" s="562"/>
      <c r="H1148" s="562"/>
      <c r="I1148" s="562"/>
      <c r="J1148" s="563"/>
      <c r="K1148" s="561" t="s">
        <v>294</v>
      </c>
      <c r="L1148" s="562"/>
      <c r="M1148" s="564"/>
    </row>
    <row r="1149" spans="1:13" ht="30" customHeight="1">
      <c r="A1149" s="556" t="s">
        <v>282</v>
      </c>
      <c r="B1149" s="557"/>
      <c r="C1149" s="557"/>
      <c r="D1149" s="557"/>
      <c r="E1149" s="579"/>
      <c r="F1149" s="561" t="s">
        <v>294</v>
      </c>
      <c r="G1149" s="562"/>
      <c r="H1149" s="562"/>
      <c r="I1149" s="562"/>
      <c r="J1149" s="563"/>
      <c r="K1149" s="561" t="s">
        <v>294</v>
      </c>
      <c r="L1149" s="562"/>
      <c r="M1149" s="564"/>
    </row>
    <row r="1150" spans="1:13" ht="30" customHeight="1">
      <c r="A1150" s="571" t="s">
        <v>283</v>
      </c>
      <c r="B1150" s="565"/>
      <c r="C1150" s="565"/>
      <c r="D1150" s="565"/>
      <c r="E1150" s="565"/>
      <c r="F1150" s="565"/>
      <c r="G1150" s="565"/>
      <c r="H1150" s="565"/>
      <c r="I1150" s="565"/>
      <c r="J1150" s="565"/>
      <c r="K1150" s="565"/>
      <c r="L1150" s="565"/>
      <c r="M1150" s="566"/>
    </row>
    <row r="1151" spans="1:13" ht="30" customHeight="1">
      <c r="A1151" s="571" t="s">
        <v>275</v>
      </c>
      <c r="B1151" s="565"/>
      <c r="C1151" s="565"/>
      <c r="D1151" s="565"/>
      <c r="E1151" s="565"/>
      <c r="F1151" s="565" t="s">
        <v>276</v>
      </c>
      <c r="G1151" s="565"/>
      <c r="H1151" s="565"/>
      <c r="I1151" s="565"/>
      <c r="J1151" s="565"/>
      <c r="K1151" s="565" t="s">
        <v>439</v>
      </c>
      <c r="L1151" s="565"/>
      <c r="M1151" s="566"/>
    </row>
    <row r="1152" spans="1:13" ht="30" customHeight="1">
      <c r="A1152" s="580" t="s">
        <v>284</v>
      </c>
      <c r="B1152" s="581"/>
      <c r="C1152" s="581"/>
      <c r="D1152" s="581"/>
      <c r="E1152" s="581"/>
      <c r="F1152" s="581"/>
      <c r="G1152" s="565" t="s">
        <v>696</v>
      </c>
      <c r="H1152" s="565"/>
      <c r="I1152" s="565"/>
      <c r="J1152" s="565"/>
      <c r="K1152" s="565"/>
      <c r="L1152" s="565"/>
      <c r="M1152" s="566"/>
    </row>
    <row r="1153" spans="1:13" ht="30" customHeight="1">
      <c r="A1153" s="339" t="s">
        <v>440</v>
      </c>
      <c r="B1153" s="565" t="s">
        <v>552</v>
      </c>
      <c r="C1153" s="565"/>
      <c r="D1153" s="565"/>
      <c r="E1153" s="565"/>
      <c r="F1153" s="565"/>
      <c r="G1153" s="565"/>
      <c r="H1153" s="565"/>
      <c r="I1153" s="565"/>
      <c r="J1153" s="565"/>
      <c r="K1153" s="565"/>
      <c r="L1153" s="565"/>
      <c r="M1153" s="566"/>
    </row>
    <row r="1154" spans="1:13" ht="30" customHeight="1">
      <c r="A1154" s="339" t="s">
        <v>285</v>
      </c>
      <c r="B1154" s="565" t="s">
        <v>649</v>
      </c>
      <c r="C1154" s="565"/>
      <c r="D1154" s="565"/>
      <c r="E1154" s="565"/>
      <c r="F1154" s="565"/>
      <c r="G1154" s="565"/>
      <c r="H1154" s="565"/>
      <c r="I1154" s="565"/>
      <c r="J1154" s="565"/>
      <c r="K1154" s="565"/>
      <c r="L1154" s="565"/>
      <c r="M1154" s="566"/>
    </row>
    <row r="1155" spans="1:13" ht="30" customHeight="1">
      <c r="A1155" s="571" t="s">
        <v>441</v>
      </c>
      <c r="B1155" s="565"/>
      <c r="C1155" s="565"/>
      <c r="D1155" s="565"/>
      <c r="E1155" s="565"/>
      <c r="F1155" s="565"/>
      <c r="G1155" s="565"/>
      <c r="H1155" s="565"/>
      <c r="I1155" s="565"/>
      <c r="J1155" s="565" t="s">
        <v>442</v>
      </c>
      <c r="K1155" s="565"/>
      <c r="L1155" s="565"/>
      <c r="M1155" s="566"/>
    </row>
    <row r="1156" spans="1:13" ht="30" customHeight="1">
      <c r="A1156" s="571"/>
      <c r="B1156" s="565"/>
      <c r="C1156" s="565"/>
      <c r="D1156" s="565"/>
      <c r="E1156" s="565"/>
      <c r="F1156" s="565"/>
      <c r="G1156" s="565"/>
      <c r="H1156" s="565"/>
      <c r="I1156" s="565"/>
      <c r="J1156" s="565"/>
      <c r="K1156" s="565"/>
      <c r="L1156" s="565"/>
      <c r="M1156" s="566"/>
    </row>
    <row r="1157" spans="1:13" ht="30" customHeight="1">
      <c r="A1157" s="571"/>
      <c r="B1157" s="565"/>
      <c r="C1157" s="565"/>
      <c r="D1157" s="565"/>
      <c r="E1157" s="565"/>
      <c r="F1157" s="565"/>
      <c r="G1157" s="565"/>
      <c r="H1157" s="565"/>
      <c r="I1157" s="565"/>
      <c r="J1157" s="565"/>
      <c r="K1157" s="565"/>
      <c r="L1157" s="565"/>
      <c r="M1157" s="566"/>
    </row>
    <row r="1158" spans="1:13" ht="30" customHeight="1">
      <c r="A1158" s="571"/>
      <c r="B1158" s="565"/>
      <c r="C1158" s="565"/>
      <c r="D1158" s="565"/>
      <c r="E1158" s="565"/>
      <c r="F1158" s="565"/>
      <c r="G1158" s="565"/>
      <c r="H1158" s="565"/>
      <c r="I1158" s="565"/>
      <c r="J1158" s="565"/>
      <c r="K1158" s="565"/>
      <c r="L1158" s="565"/>
      <c r="M1158" s="566"/>
    </row>
    <row r="1159" spans="1:13" ht="30" customHeight="1">
      <c r="A1159" s="571" t="s">
        <v>286</v>
      </c>
      <c r="B1159" s="565"/>
      <c r="C1159" s="565"/>
      <c r="D1159" s="565"/>
      <c r="E1159" s="565"/>
      <c r="F1159" s="565"/>
      <c r="G1159" s="565"/>
      <c r="H1159" s="561" t="s">
        <v>287</v>
      </c>
      <c r="I1159" s="562"/>
      <c r="J1159" s="562"/>
      <c r="K1159" s="562"/>
      <c r="L1159" s="562"/>
      <c r="M1159" s="564"/>
    </row>
    <row r="1160" spans="1:13" ht="30" customHeight="1">
      <c r="A1160" s="339" t="s">
        <v>288</v>
      </c>
      <c r="B1160" s="565" t="s">
        <v>20</v>
      </c>
      <c r="C1160" s="565"/>
      <c r="D1160" s="332" t="s">
        <v>288</v>
      </c>
      <c r="E1160" s="323"/>
      <c r="F1160" s="565" t="s">
        <v>20</v>
      </c>
      <c r="G1160" s="565"/>
      <c r="H1160" s="333"/>
      <c r="I1160" s="333"/>
      <c r="J1160" s="334" t="s">
        <v>289</v>
      </c>
      <c r="K1160" s="333"/>
      <c r="L1160" s="333" t="s">
        <v>20</v>
      </c>
      <c r="M1160" s="335"/>
    </row>
    <row r="1161" spans="1:13" ht="30" customHeight="1">
      <c r="A1161" s="339" t="s">
        <v>290</v>
      </c>
      <c r="B1161" s="565" t="s">
        <v>291</v>
      </c>
      <c r="C1161" s="565"/>
      <c r="D1161" s="565" t="s">
        <v>292</v>
      </c>
      <c r="E1161" s="565"/>
      <c r="F1161" s="565" t="s">
        <v>293</v>
      </c>
      <c r="G1161" s="565"/>
      <c r="H1161" s="333"/>
      <c r="I1161" s="333"/>
      <c r="J1161" s="561">
        <v>3</v>
      </c>
      <c r="K1161" s="563"/>
      <c r="L1161" s="323" t="s">
        <v>294</v>
      </c>
      <c r="M1161" s="335"/>
    </row>
    <row r="1162" spans="1:13" ht="30" customHeight="1">
      <c r="A1162" s="339" t="s">
        <v>295</v>
      </c>
      <c r="B1162" s="565" t="s">
        <v>296</v>
      </c>
      <c r="C1162" s="565"/>
      <c r="D1162" s="565" t="s">
        <v>297</v>
      </c>
      <c r="E1162" s="565"/>
      <c r="F1162" s="565" t="s">
        <v>298</v>
      </c>
      <c r="G1162" s="565"/>
      <c r="H1162" s="333"/>
      <c r="I1162" s="333"/>
      <c r="J1162" s="561">
        <v>2</v>
      </c>
      <c r="K1162" s="563"/>
      <c r="L1162" s="323" t="s">
        <v>299</v>
      </c>
      <c r="M1162" s="335"/>
    </row>
    <row r="1163" spans="1:13" ht="30" customHeight="1">
      <c r="A1163" s="339" t="s">
        <v>300</v>
      </c>
      <c r="B1163" s="565" t="s">
        <v>301</v>
      </c>
      <c r="C1163" s="565"/>
      <c r="D1163" s="565" t="s">
        <v>302</v>
      </c>
      <c r="E1163" s="565"/>
      <c r="F1163" s="565" t="s">
        <v>303</v>
      </c>
      <c r="G1163" s="565"/>
      <c r="H1163" s="333"/>
      <c r="I1163" s="333"/>
      <c r="J1163" s="561">
        <v>1</v>
      </c>
      <c r="K1163" s="563"/>
      <c r="L1163" s="323" t="s">
        <v>304</v>
      </c>
      <c r="M1163" s="335"/>
    </row>
    <row r="1164" spans="1:13" ht="30" customHeight="1" thickBot="1">
      <c r="A1164" s="363" t="s">
        <v>305</v>
      </c>
      <c r="B1164" s="583" t="s">
        <v>306</v>
      </c>
      <c r="C1164" s="583"/>
      <c r="D1164" s="584" t="s">
        <v>307</v>
      </c>
      <c r="E1164" s="584"/>
      <c r="F1164" s="584" t="s">
        <v>308</v>
      </c>
      <c r="G1164" s="584"/>
      <c r="H1164" s="336"/>
      <c r="I1164" s="336"/>
      <c r="J1164" s="336"/>
      <c r="K1164" s="336"/>
      <c r="L1164" s="336"/>
      <c r="M1164" s="337"/>
    </row>
    <row r="1166" spans="1:13" ht="30" customHeight="1" thickBot="1"/>
    <row r="1167" spans="1:13" ht="30" customHeight="1">
      <c r="A1167" s="360"/>
      <c r="B1167" s="567" t="s">
        <v>395</v>
      </c>
      <c r="C1167" s="567"/>
      <c r="D1167" s="567"/>
      <c r="E1167" s="567"/>
      <c r="F1167" s="567"/>
      <c r="G1167" s="567"/>
      <c r="H1167" s="567"/>
      <c r="I1167" s="568"/>
      <c r="J1167" s="569" t="s">
        <v>396</v>
      </c>
      <c r="K1167" s="567"/>
      <c r="L1167" s="567"/>
      <c r="M1167" s="570"/>
    </row>
    <row r="1168" spans="1:13" ht="30" customHeight="1">
      <c r="A1168" s="571" t="s">
        <v>397</v>
      </c>
      <c r="B1168" s="565"/>
      <c r="C1168" s="565"/>
      <c r="D1168" s="565"/>
      <c r="E1168" s="565"/>
      <c r="F1168" s="565"/>
      <c r="G1168" s="565"/>
      <c r="H1168" s="565"/>
      <c r="I1168" s="565"/>
      <c r="J1168" s="565"/>
      <c r="K1168" s="565"/>
      <c r="L1168" s="565"/>
      <c r="M1168" s="566"/>
    </row>
    <row r="1169" spans="1:13" ht="30" customHeight="1">
      <c r="A1169" s="361"/>
      <c r="B1169" s="572" t="s">
        <v>398</v>
      </c>
      <c r="C1169" s="572"/>
      <c r="D1169" s="572"/>
      <c r="E1169" s="573"/>
      <c r="F1169" s="314" t="s">
        <v>399</v>
      </c>
      <c r="G1169" s="314"/>
      <c r="H1169" s="561" t="s">
        <v>400</v>
      </c>
      <c r="I1169" s="562"/>
      <c r="J1169" s="563"/>
      <c r="K1169" s="315" t="s">
        <v>401</v>
      </c>
      <c r="L1169" s="316"/>
      <c r="M1169" s="317"/>
    </row>
    <row r="1170" spans="1:13" ht="30" customHeight="1">
      <c r="A1170" s="574" t="s">
        <v>402</v>
      </c>
      <c r="B1170" s="562"/>
      <c r="C1170" s="562"/>
      <c r="D1170" s="562"/>
      <c r="E1170" s="562"/>
      <c r="F1170" s="562"/>
      <c r="G1170" s="562"/>
      <c r="H1170" s="562"/>
      <c r="I1170" s="562"/>
      <c r="J1170" s="562"/>
      <c r="K1170" s="562"/>
      <c r="L1170" s="562"/>
      <c r="M1170" s="564"/>
    </row>
    <row r="1171" spans="1:13" ht="30" customHeight="1">
      <c r="A1171" s="556" t="s">
        <v>524</v>
      </c>
      <c r="B1171" s="557"/>
      <c r="C1171" s="557"/>
      <c r="D1171" s="557"/>
      <c r="E1171" s="557"/>
      <c r="F1171" s="557"/>
      <c r="G1171" s="557"/>
      <c r="H1171" s="557"/>
      <c r="I1171" s="557"/>
      <c r="J1171" s="557"/>
      <c r="K1171" s="557"/>
      <c r="L1171" s="557"/>
      <c r="M1171" s="558"/>
    </row>
    <row r="1172" spans="1:13" ht="30" customHeight="1">
      <c r="A1172" s="559" t="s">
        <v>404</v>
      </c>
      <c r="B1172" s="560"/>
      <c r="C1172" s="561" t="s">
        <v>92</v>
      </c>
      <c r="D1172" s="562"/>
      <c r="E1172" s="562"/>
      <c r="F1172" s="562"/>
      <c r="G1172" s="563"/>
      <c r="H1172" s="316" t="s">
        <v>406</v>
      </c>
      <c r="I1172" s="318"/>
      <c r="J1172" s="561">
        <f>J1119+1</f>
        <v>24</v>
      </c>
      <c r="K1172" s="562"/>
      <c r="L1172" s="562"/>
      <c r="M1172" s="564"/>
    </row>
    <row r="1173" spans="1:13" ht="30" customHeight="1">
      <c r="A1173" s="559" t="s">
        <v>407</v>
      </c>
      <c r="B1173" s="560"/>
      <c r="C1173" s="561" t="s">
        <v>68</v>
      </c>
      <c r="D1173" s="562"/>
      <c r="E1173" s="562"/>
      <c r="F1173" s="562"/>
      <c r="G1173" s="563"/>
      <c r="H1173" s="316" t="s">
        <v>409</v>
      </c>
      <c r="I1173" s="318"/>
      <c r="J1173" s="565" t="s">
        <v>621</v>
      </c>
      <c r="K1173" s="565"/>
      <c r="L1173" s="565"/>
      <c r="M1173" s="566"/>
    </row>
    <row r="1174" spans="1:13" ht="30" customHeight="1">
      <c r="A1174" s="559" t="s">
        <v>410</v>
      </c>
      <c r="B1174" s="560"/>
      <c r="C1174" s="578">
        <v>40923</v>
      </c>
      <c r="D1174" s="562"/>
      <c r="E1174" s="562"/>
      <c r="F1174" s="562"/>
      <c r="G1174" s="563"/>
      <c r="H1174" s="316" t="s">
        <v>411</v>
      </c>
      <c r="I1174" s="318"/>
      <c r="J1174" s="565">
        <v>9797420888</v>
      </c>
      <c r="K1174" s="565"/>
      <c r="L1174" s="565"/>
      <c r="M1174" s="566"/>
    </row>
    <row r="1175" spans="1:13" ht="30" customHeight="1">
      <c r="A1175" s="559" t="s">
        <v>412</v>
      </c>
      <c r="B1175" s="560"/>
      <c r="C1175" s="561" t="s">
        <v>622</v>
      </c>
      <c r="D1175" s="562"/>
      <c r="E1175" s="562"/>
      <c r="F1175" s="562"/>
      <c r="G1175" s="563"/>
      <c r="H1175" s="559" t="s">
        <v>18</v>
      </c>
      <c r="I1175" s="560"/>
      <c r="J1175" s="565" t="s">
        <v>623</v>
      </c>
      <c r="K1175" s="565"/>
      <c r="L1175" s="565"/>
      <c r="M1175" s="566"/>
    </row>
    <row r="1176" spans="1:13" ht="30" customHeight="1">
      <c r="A1176" s="559" t="s">
        <v>528</v>
      </c>
      <c r="B1176" s="560"/>
      <c r="C1176" s="561" t="s">
        <v>624</v>
      </c>
      <c r="D1176" s="562"/>
      <c r="E1176" s="562"/>
      <c r="F1176" s="562"/>
      <c r="G1176" s="562"/>
      <c r="H1176" s="562"/>
      <c r="I1176" s="562"/>
      <c r="J1176" s="562"/>
      <c r="K1176" s="562"/>
      <c r="L1176" s="562"/>
      <c r="M1176" s="564"/>
    </row>
    <row r="1177" spans="1:13" ht="30" customHeight="1">
      <c r="A1177" s="571" t="s">
        <v>415</v>
      </c>
      <c r="B1177" s="565"/>
      <c r="C1177" s="565"/>
      <c r="D1177" s="565"/>
      <c r="E1177" s="565"/>
      <c r="F1177" s="565"/>
      <c r="G1177" s="565"/>
      <c r="H1177" s="565"/>
      <c r="I1177" s="565"/>
      <c r="J1177" s="565"/>
      <c r="K1177" s="565"/>
      <c r="L1177" s="565"/>
      <c r="M1177" s="566"/>
    </row>
    <row r="1178" spans="1:13" ht="30" customHeight="1">
      <c r="A1178" s="577" t="s">
        <v>416</v>
      </c>
      <c r="B1178" s="565" t="s">
        <v>417</v>
      </c>
      <c r="C1178" s="565"/>
      <c r="D1178" s="565"/>
      <c r="E1178" s="565"/>
      <c r="F1178" s="565"/>
      <c r="G1178" s="565"/>
      <c r="H1178" s="565" t="s">
        <v>418</v>
      </c>
      <c r="I1178" s="565"/>
      <c r="J1178" s="565"/>
      <c r="K1178" s="565"/>
      <c r="L1178" s="565"/>
      <c r="M1178" s="566"/>
    </row>
    <row r="1179" spans="1:13" ht="65.25" customHeight="1">
      <c r="A1179" s="577"/>
      <c r="B1179" s="319" t="s">
        <v>419</v>
      </c>
      <c r="C1179" s="319" t="s">
        <v>420</v>
      </c>
      <c r="D1179" s="319" t="s">
        <v>421</v>
      </c>
      <c r="E1179" s="319" t="s">
        <v>422</v>
      </c>
      <c r="F1179" s="319">
        <v>100</v>
      </c>
      <c r="G1179" s="320" t="s">
        <v>33</v>
      </c>
      <c r="H1179" s="319" t="s">
        <v>423</v>
      </c>
      <c r="I1179" s="319" t="s">
        <v>420</v>
      </c>
      <c r="J1179" s="319" t="s">
        <v>421</v>
      </c>
      <c r="K1179" s="319" t="s">
        <v>530</v>
      </c>
      <c r="L1179" s="319">
        <v>100</v>
      </c>
      <c r="M1179" s="321" t="s">
        <v>33</v>
      </c>
    </row>
    <row r="1180" spans="1:13" ht="30" customHeight="1">
      <c r="A1180" s="339" t="s">
        <v>11</v>
      </c>
      <c r="B1180" s="340">
        <v>6</v>
      </c>
      <c r="C1180" s="323">
        <v>5</v>
      </c>
      <c r="D1180" s="323">
        <v>4</v>
      </c>
      <c r="E1180" s="340">
        <v>58.5</v>
      </c>
      <c r="F1180" s="324">
        <f t="shared" ref="F1180:F1184" si="257">SUM(B1180:E1180)</f>
        <v>73.5</v>
      </c>
      <c r="G1180" s="340" t="str">
        <f t="shared" ref="G1180:G1184" si="258">IF(F1180&gt;=91,"A1",IF(F1180&gt;=81,"A2",IF(F1180&gt;=71,"B1",IF(F1180&gt;=61,"B2",IF(F1180&gt;=51,"C1",IF(F1180&gt;=41,"C2",IF(F1180&gt;=33,"D","E")))))))</f>
        <v>B1</v>
      </c>
      <c r="H1180" s="320">
        <v>9</v>
      </c>
      <c r="I1180" s="352">
        <v>4</v>
      </c>
      <c r="J1180" s="352">
        <v>4</v>
      </c>
      <c r="K1180" s="355">
        <v>56</v>
      </c>
      <c r="L1180" s="356">
        <f t="shared" ref="L1180" si="259">SUM(H1180:K1180)</f>
        <v>73</v>
      </c>
      <c r="M1180" s="352" t="str">
        <f t="shared" ref="M1180:M1184" si="260">IF(L1180&gt;=91,"A1",IF(L1180&gt;=81,"A2",IF(L1180&gt;=71,"B1",IF(L1180&gt;=61,"B2",IF(L1180&gt;=51,"C1",IF(L1180&gt;=41,"C2",IF(L1180&gt;=33,"D","E")))))))</f>
        <v>B1</v>
      </c>
    </row>
    <row r="1181" spans="1:13" ht="30" customHeight="1">
      <c r="A1181" s="339" t="s">
        <v>12</v>
      </c>
      <c r="B1181" s="340">
        <v>8</v>
      </c>
      <c r="C1181" s="340">
        <v>4</v>
      </c>
      <c r="D1181" s="323">
        <v>4</v>
      </c>
      <c r="E1181" s="323">
        <v>56</v>
      </c>
      <c r="F1181" s="323">
        <f t="shared" si="257"/>
        <v>72</v>
      </c>
      <c r="G1181" s="323" t="str">
        <f t="shared" si="258"/>
        <v>B1</v>
      </c>
      <c r="H1181" s="352">
        <v>8.75</v>
      </c>
      <c r="I1181" s="354">
        <v>5</v>
      </c>
      <c r="J1181" s="323">
        <v>4.5</v>
      </c>
      <c r="K1181" s="323">
        <v>64.5</v>
      </c>
      <c r="L1181" s="325">
        <f t="shared" ref="L1181:L1184" si="261">SUM(H1181:K1181)</f>
        <v>82.75</v>
      </c>
      <c r="M1181" s="352" t="str">
        <f t="shared" si="260"/>
        <v>A2</v>
      </c>
    </row>
    <row r="1182" spans="1:13" ht="30" customHeight="1">
      <c r="A1182" s="339" t="s">
        <v>425</v>
      </c>
      <c r="B1182" s="323">
        <v>3.75</v>
      </c>
      <c r="C1182" s="323">
        <v>3.5</v>
      </c>
      <c r="D1182" s="323">
        <v>4</v>
      </c>
      <c r="E1182" s="323">
        <v>37.5</v>
      </c>
      <c r="F1182" s="323">
        <f t="shared" si="257"/>
        <v>48.75</v>
      </c>
      <c r="G1182" s="323" t="str">
        <f t="shared" si="258"/>
        <v>C2</v>
      </c>
      <c r="H1182" s="352">
        <v>5.5</v>
      </c>
      <c r="I1182" s="323">
        <v>4</v>
      </c>
      <c r="J1182" s="323">
        <v>4</v>
      </c>
      <c r="K1182" s="357">
        <v>60.5</v>
      </c>
      <c r="L1182" s="356">
        <f t="shared" si="261"/>
        <v>74</v>
      </c>
      <c r="M1182" s="352" t="str">
        <f t="shared" si="260"/>
        <v>B1</v>
      </c>
    </row>
    <row r="1183" spans="1:13" ht="30" customHeight="1">
      <c r="A1183" s="339" t="s">
        <v>23</v>
      </c>
      <c r="B1183" s="323">
        <v>6.75</v>
      </c>
      <c r="C1183" s="323">
        <v>4</v>
      </c>
      <c r="D1183" s="323">
        <v>4</v>
      </c>
      <c r="E1183" s="323">
        <v>43.5</v>
      </c>
      <c r="F1183" s="323">
        <f t="shared" si="257"/>
        <v>58.25</v>
      </c>
      <c r="G1183" s="323" t="str">
        <f t="shared" si="258"/>
        <v>C1</v>
      </c>
      <c r="H1183" s="357">
        <v>8.5</v>
      </c>
      <c r="I1183" s="323">
        <v>4</v>
      </c>
      <c r="J1183" s="323">
        <v>4</v>
      </c>
      <c r="K1183" s="352">
        <v>61</v>
      </c>
      <c r="L1183" s="355">
        <f t="shared" si="261"/>
        <v>77.5</v>
      </c>
      <c r="M1183" s="357" t="str">
        <f t="shared" si="260"/>
        <v>B1</v>
      </c>
    </row>
    <row r="1184" spans="1:13" ht="30" customHeight="1">
      <c r="A1184" s="339" t="s">
        <v>25</v>
      </c>
      <c r="B1184" s="323">
        <v>8.25</v>
      </c>
      <c r="C1184" s="323">
        <v>5</v>
      </c>
      <c r="D1184" s="323">
        <v>5</v>
      </c>
      <c r="E1184" s="323">
        <v>54.5</v>
      </c>
      <c r="F1184" s="323">
        <f t="shared" si="257"/>
        <v>72.75</v>
      </c>
      <c r="G1184" s="323" t="str">
        <f t="shared" si="258"/>
        <v>B1</v>
      </c>
      <c r="H1184" s="323">
        <v>9.25</v>
      </c>
      <c r="I1184" s="352">
        <v>5</v>
      </c>
      <c r="J1184" s="352">
        <v>5</v>
      </c>
      <c r="K1184" s="357">
        <v>63.5</v>
      </c>
      <c r="L1184" s="326">
        <f t="shared" si="261"/>
        <v>82.75</v>
      </c>
      <c r="M1184" s="323" t="str">
        <f t="shared" si="260"/>
        <v>A2</v>
      </c>
    </row>
    <row r="1185" spans="1:13" ht="30" customHeight="1">
      <c r="A1185" s="339" t="s">
        <v>426</v>
      </c>
      <c r="B1185" s="323"/>
      <c r="C1185" s="323"/>
      <c r="D1185" s="323"/>
      <c r="E1185" s="323">
        <v>39</v>
      </c>
      <c r="F1185" s="323"/>
      <c r="G1185" s="323"/>
      <c r="H1185" s="323"/>
      <c r="I1185" s="323"/>
      <c r="J1185" s="323"/>
      <c r="K1185" s="323">
        <v>37.5</v>
      </c>
      <c r="L1185" s="323"/>
      <c r="M1185" s="328"/>
    </row>
    <row r="1186" spans="1:13" ht="30" customHeight="1">
      <c r="A1186" s="339" t="s">
        <v>427</v>
      </c>
      <c r="B1186" s="323"/>
      <c r="C1186" s="323"/>
      <c r="D1186" s="323"/>
      <c r="E1186" s="323">
        <v>26</v>
      </c>
      <c r="F1186" s="323"/>
      <c r="G1186" s="323"/>
      <c r="H1186" s="323"/>
      <c r="I1186" s="323"/>
      <c r="J1186" s="323"/>
      <c r="K1186" s="323">
        <v>44</v>
      </c>
      <c r="L1186" s="323"/>
      <c r="M1186" s="328"/>
    </row>
    <row r="1187" spans="1:13" ht="30" customHeight="1">
      <c r="A1187" s="339" t="s">
        <v>669</v>
      </c>
      <c r="B1187" s="323"/>
      <c r="C1187" s="323"/>
      <c r="D1187" s="323"/>
      <c r="E1187" s="323">
        <v>39.5</v>
      </c>
      <c r="F1187" s="323"/>
      <c r="G1187" s="323"/>
      <c r="H1187" s="323"/>
      <c r="I1187" s="323"/>
      <c r="J1187" s="323"/>
      <c r="K1187" s="323">
        <v>37.5</v>
      </c>
      <c r="L1187" s="323"/>
      <c r="M1187" s="328"/>
    </row>
    <row r="1188" spans="1:13" ht="30" customHeight="1">
      <c r="A1188" s="339" t="s">
        <v>394</v>
      </c>
      <c r="B1188" s="323"/>
      <c r="C1188" s="323"/>
      <c r="D1188" s="323"/>
      <c r="E1188" s="323">
        <v>38.5</v>
      </c>
      <c r="F1188" s="323"/>
      <c r="G1188" s="323"/>
      <c r="H1188" s="323"/>
      <c r="I1188" s="323"/>
      <c r="J1188" s="323"/>
      <c r="K1188" s="323">
        <v>38.5</v>
      </c>
      <c r="L1188" s="323"/>
      <c r="M1188" s="328"/>
    </row>
    <row r="1189" spans="1:13" ht="30" customHeight="1">
      <c r="A1189" s="339" t="s">
        <v>669</v>
      </c>
      <c r="B1189" s="323"/>
      <c r="C1189" s="323"/>
      <c r="D1189" s="323"/>
      <c r="E1189" s="323"/>
      <c r="F1189" s="323"/>
      <c r="G1189" s="323"/>
      <c r="H1189" s="323"/>
      <c r="I1189" s="323"/>
      <c r="J1189" s="323"/>
      <c r="K1189" s="323"/>
      <c r="L1189" s="323"/>
      <c r="M1189" s="328"/>
    </row>
    <row r="1190" spans="1:13" ht="56.25" customHeight="1">
      <c r="A1190" s="331" t="s">
        <v>428</v>
      </c>
      <c r="B1190" s="323"/>
      <c r="C1190" s="330" t="s">
        <v>429</v>
      </c>
      <c r="D1190" s="323">
        <f>(F1180+F1181+F1182+F1183+F1184)</f>
        <v>325.25</v>
      </c>
      <c r="E1190" s="323"/>
      <c r="F1190" s="330" t="s">
        <v>430</v>
      </c>
      <c r="G1190" s="323">
        <f>(D1190/500)*100</f>
        <v>65.05</v>
      </c>
      <c r="H1190" s="323"/>
      <c r="I1190" s="323"/>
      <c r="J1190" s="575" t="s">
        <v>431</v>
      </c>
      <c r="K1190" s="575"/>
      <c r="L1190" s="565" t="str">
        <f>IF(G1190&gt;=91,"A1",IF(G1190&gt;=81,"A2",IF(G1190&gt;=71,"B1",IF(G1190&gt;=61,"B2",IF(G1190&gt;=51,"C1",IF(G1190&gt;=41,"C2",IF(G1190&gt;=33,"D","E")))))))</f>
        <v>B2</v>
      </c>
      <c r="M1190" s="565" t="str">
        <f t="shared" ref="M1190:M1192" si="262">IF(K1190&gt;=91,"A1",IF(K1190&gt;=81,"A2",IF(K1190&gt;=71,"B1",IF(K1190&gt;=61,"B2",IF(K1190&gt;=51,"C1",IF(K1190&gt;=41,"C2",IF(K1190&gt;=33,"D","E")))))))</f>
        <v>E</v>
      </c>
    </row>
    <row r="1191" spans="1:13" ht="57.75" customHeight="1">
      <c r="A1191" s="365" t="s">
        <v>432</v>
      </c>
      <c r="B1191" s="323"/>
      <c r="C1191" s="330" t="s">
        <v>433</v>
      </c>
      <c r="D1191" s="323">
        <f>(L1180+L1181+L1182+L1183+L1184)</f>
        <v>390</v>
      </c>
      <c r="E1191" s="323"/>
      <c r="F1191" s="330" t="s">
        <v>434</v>
      </c>
      <c r="G1191" s="323">
        <f>D1191/500*100</f>
        <v>78</v>
      </c>
      <c r="H1191" s="323"/>
      <c r="I1191" s="323"/>
      <c r="J1191" s="575" t="s">
        <v>435</v>
      </c>
      <c r="K1191" s="575"/>
      <c r="L1191" s="565" t="str">
        <f>IF(G1191&gt;=91,"A1",IF(G1191&gt;=81,"A2",IF(G1191&gt;=71,"B1",IF(G1191&gt;=61,"B2",IF(G1191&gt;=51,"C1",IF(G1191&gt;=41,"C2",IF(G1191&gt;=33,"D","E")))))))</f>
        <v>B1</v>
      </c>
      <c r="M1191" s="565" t="str">
        <f t="shared" si="262"/>
        <v>E</v>
      </c>
    </row>
    <row r="1192" spans="1:13" ht="51" customHeight="1">
      <c r="A1192" s="571" t="s">
        <v>437</v>
      </c>
      <c r="B1192" s="565"/>
      <c r="C1192" s="565"/>
      <c r="D1192" s="576">
        <f>SUM(D1190:D1191)/1000*100</f>
        <v>71.525000000000006</v>
      </c>
      <c r="E1192" s="576"/>
      <c r="F1192" s="565" t="s">
        <v>657</v>
      </c>
      <c r="G1192" s="565"/>
      <c r="H1192" s="565"/>
      <c r="I1192" s="565"/>
      <c r="J1192" s="565"/>
      <c r="K1192" s="565"/>
      <c r="L1192" s="565" t="str">
        <f>IF(D1192&gt;=91,"A1",IF(D1192&gt;=81,"A2",IF(D1192&gt;=71,"B1",IF(D1192&gt;=61,"B2",IF(D1192&gt;=51,"C1",IF(D1192&gt;=41,"C2",IF(D1192&gt;=33,"D","E")))))))</f>
        <v>B1</v>
      </c>
      <c r="M1192" s="566" t="str">
        <f t="shared" si="262"/>
        <v>E</v>
      </c>
    </row>
    <row r="1193" spans="1:13" ht="30" customHeight="1">
      <c r="A1193" s="580" t="s">
        <v>273</v>
      </c>
      <c r="B1193" s="581"/>
      <c r="C1193" s="581"/>
      <c r="D1193" s="581"/>
      <c r="E1193" s="581"/>
      <c r="F1193" s="581"/>
      <c r="G1193" s="581"/>
      <c r="H1193" s="581"/>
      <c r="I1193" s="581"/>
      <c r="J1193" s="581"/>
      <c r="K1193" s="581"/>
      <c r="L1193" s="581"/>
      <c r="M1193" s="582"/>
    </row>
    <row r="1194" spans="1:13" ht="30" customHeight="1">
      <c r="A1194" s="571" t="s">
        <v>274</v>
      </c>
      <c r="B1194" s="565"/>
      <c r="C1194" s="565"/>
      <c r="D1194" s="565"/>
      <c r="E1194" s="565"/>
      <c r="F1194" s="565"/>
      <c r="G1194" s="565"/>
      <c r="H1194" s="565"/>
      <c r="I1194" s="565"/>
      <c r="J1194" s="565"/>
      <c r="K1194" s="565"/>
      <c r="L1194" s="565"/>
      <c r="M1194" s="566"/>
    </row>
    <row r="1195" spans="1:13" ht="30" customHeight="1">
      <c r="A1195" s="571" t="s">
        <v>275</v>
      </c>
      <c r="B1195" s="565"/>
      <c r="C1195" s="565"/>
      <c r="D1195" s="565"/>
      <c r="E1195" s="565"/>
      <c r="F1195" s="565" t="s">
        <v>276</v>
      </c>
      <c r="G1195" s="565"/>
      <c r="H1195" s="565"/>
      <c r="I1195" s="565"/>
      <c r="J1195" s="565"/>
      <c r="K1195" s="565" t="s">
        <v>439</v>
      </c>
      <c r="L1195" s="565"/>
      <c r="M1195" s="566"/>
    </row>
    <row r="1196" spans="1:13" ht="30" customHeight="1">
      <c r="A1196" s="580" t="s">
        <v>277</v>
      </c>
      <c r="B1196" s="581"/>
      <c r="C1196" s="581"/>
      <c r="D1196" s="581"/>
      <c r="E1196" s="581"/>
      <c r="F1196" s="565" t="s">
        <v>294</v>
      </c>
      <c r="G1196" s="565"/>
      <c r="H1196" s="565"/>
      <c r="I1196" s="565"/>
      <c r="J1196" s="565"/>
      <c r="K1196" s="565" t="s">
        <v>294</v>
      </c>
      <c r="L1196" s="565"/>
      <c r="M1196" s="566"/>
    </row>
    <row r="1197" spans="1:13" ht="30" customHeight="1">
      <c r="A1197" s="571" t="s">
        <v>278</v>
      </c>
      <c r="B1197" s="565"/>
      <c r="C1197" s="565"/>
      <c r="D1197" s="565"/>
      <c r="E1197" s="565"/>
      <c r="F1197" s="565"/>
      <c r="G1197" s="565"/>
      <c r="H1197" s="565"/>
      <c r="I1197" s="565"/>
      <c r="J1197" s="565"/>
      <c r="K1197" s="565"/>
      <c r="L1197" s="565"/>
      <c r="M1197" s="566"/>
    </row>
    <row r="1198" spans="1:13" ht="30" customHeight="1">
      <c r="A1198" s="571" t="s">
        <v>275</v>
      </c>
      <c r="B1198" s="565"/>
      <c r="C1198" s="565"/>
      <c r="D1198" s="565"/>
      <c r="E1198" s="565"/>
      <c r="F1198" s="565" t="s">
        <v>276</v>
      </c>
      <c r="G1198" s="565"/>
      <c r="H1198" s="565"/>
      <c r="I1198" s="565"/>
      <c r="J1198" s="565"/>
      <c r="K1198" s="565" t="s">
        <v>439</v>
      </c>
      <c r="L1198" s="565"/>
      <c r="M1198" s="566"/>
    </row>
    <row r="1199" spans="1:13" ht="30" customHeight="1">
      <c r="A1199" s="559" t="s">
        <v>279</v>
      </c>
      <c r="B1199" s="560"/>
      <c r="C1199" s="560"/>
      <c r="D1199" s="560"/>
      <c r="E1199" s="560"/>
      <c r="F1199" s="565" t="s">
        <v>294</v>
      </c>
      <c r="G1199" s="565"/>
      <c r="H1199" s="565"/>
      <c r="I1199" s="565"/>
      <c r="J1199" s="565"/>
      <c r="K1199" s="565" t="s">
        <v>294</v>
      </c>
      <c r="L1199" s="565"/>
      <c r="M1199" s="566"/>
    </row>
    <row r="1200" spans="1:13" ht="30" customHeight="1">
      <c r="A1200" s="559" t="s">
        <v>280</v>
      </c>
      <c r="B1200" s="560"/>
      <c r="C1200" s="560"/>
      <c r="D1200" s="560"/>
      <c r="E1200" s="560"/>
      <c r="F1200" s="565" t="s">
        <v>294</v>
      </c>
      <c r="G1200" s="565"/>
      <c r="H1200" s="565"/>
      <c r="I1200" s="565"/>
      <c r="J1200" s="565"/>
      <c r="K1200" s="565" t="s">
        <v>294</v>
      </c>
      <c r="L1200" s="565"/>
      <c r="M1200" s="566"/>
    </row>
    <row r="1201" spans="1:13" ht="30" customHeight="1">
      <c r="A1201" s="556" t="s">
        <v>281</v>
      </c>
      <c r="B1201" s="557"/>
      <c r="C1201" s="557"/>
      <c r="D1201" s="557"/>
      <c r="E1201" s="579"/>
      <c r="F1201" s="561" t="s">
        <v>294</v>
      </c>
      <c r="G1201" s="562"/>
      <c r="H1201" s="562"/>
      <c r="I1201" s="562"/>
      <c r="J1201" s="563"/>
      <c r="K1201" s="561" t="s">
        <v>294</v>
      </c>
      <c r="L1201" s="562"/>
      <c r="M1201" s="564"/>
    </row>
    <row r="1202" spans="1:13" ht="30" customHeight="1">
      <c r="A1202" s="556" t="s">
        <v>282</v>
      </c>
      <c r="B1202" s="557"/>
      <c r="C1202" s="557"/>
      <c r="D1202" s="557"/>
      <c r="E1202" s="579"/>
      <c r="F1202" s="561" t="s">
        <v>299</v>
      </c>
      <c r="G1202" s="562"/>
      <c r="H1202" s="562"/>
      <c r="I1202" s="562"/>
      <c r="J1202" s="563"/>
      <c r="K1202" s="561" t="s">
        <v>294</v>
      </c>
      <c r="L1202" s="562"/>
      <c r="M1202" s="564"/>
    </row>
    <row r="1203" spans="1:13" ht="30" customHeight="1">
      <c r="A1203" s="571" t="s">
        <v>283</v>
      </c>
      <c r="B1203" s="565"/>
      <c r="C1203" s="565"/>
      <c r="D1203" s="565"/>
      <c r="E1203" s="565"/>
      <c r="F1203" s="565"/>
      <c r="G1203" s="565"/>
      <c r="H1203" s="565"/>
      <c r="I1203" s="565"/>
      <c r="J1203" s="565"/>
      <c r="K1203" s="565"/>
      <c r="L1203" s="565"/>
      <c r="M1203" s="566"/>
    </row>
    <row r="1204" spans="1:13" ht="30" customHeight="1">
      <c r="A1204" s="571" t="s">
        <v>275</v>
      </c>
      <c r="B1204" s="565"/>
      <c r="C1204" s="565"/>
      <c r="D1204" s="565"/>
      <c r="E1204" s="565"/>
      <c r="F1204" s="565" t="s">
        <v>276</v>
      </c>
      <c r="G1204" s="565"/>
      <c r="H1204" s="565"/>
      <c r="I1204" s="565"/>
      <c r="J1204" s="565"/>
      <c r="K1204" s="565" t="s">
        <v>439</v>
      </c>
      <c r="L1204" s="565"/>
      <c r="M1204" s="566"/>
    </row>
    <row r="1205" spans="1:13" ht="30" customHeight="1">
      <c r="A1205" s="580" t="s">
        <v>284</v>
      </c>
      <c r="B1205" s="581"/>
      <c r="C1205" s="581"/>
      <c r="D1205" s="581"/>
      <c r="E1205" s="581"/>
      <c r="F1205" s="581"/>
      <c r="G1205" s="565" t="s">
        <v>695</v>
      </c>
      <c r="H1205" s="565"/>
      <c r="I1205" s="565"/>
      <c r="J1205" s="565"/>
      <c r="K1205" s="565"/>
      <c r="L1205" s="565"/>
      <c r="M1205" s="566"/>
    </row>
    <row r="1206" spans="1:13" ht="30" customHeight="1">
      <c r="A1206" s="339" t="s">
        <v>440</v>
      </c>
      <c r="B1206" s="565" t="s">
        <v>548</v>
      </c>
      <c r="C1206" s="565"/>
      <c r="D1206" s="565"/>
      <c r="E1206" s="565"/>
      <c r="F1206" s="565"/>
      <c r="G1206" s="565"/>
      <c r="H1206" s="565"/>
      <c r="I1206" s="565"/>
      <c r="J1206" s="565"/>
      <c r="K1206" s="565"/>
      <c r="L1206" s="565"/>
      <c r="M1206" s="566"/>
    </row>
    <row r="1207" spans="1:13" ht="30" customHeight="1">
      <c r="A1207" s="339" t="s">
        <v>285</v>
      </c>
      <c r="B1207" s="565" t="s">
        <v>649</v>
      </c>
      <c r="C1207" s="565"/>
      <c r="D1207" s="565"/>
      <c r="E1207" s="565"/>
      <c r="F1207" s="565"/>
      <c r="G1207" s="565"/>
      <c r="H1207" s="565"/>
      <c r="I1207" s="565"/>
      <c r="J1207" s="565"/>
      <c r="K1207" s="565"/>
      <c r="L1207" s="565"/>
      <c r="M1207" s="566"/>
    </row>
    <row r="1208" spans="1:13" ht="30" customHeight="1">
      <c r="A1208" s="571" t="s">
        <v>441</v>
      </c>
      <c r="B1208" s="565"/>
      <c r="C1208" s="565"/>
      <c r="D1208" s="565"/>
      <c r="E1208" s="565"/>
      <c r="F1208" s="565"/>
      <c r="G1208" s="565"/>
      <c r="H1208" s="565"/>
      <c r="I1208" s="565"/>
      <c r="J1208" s="565" t="s">
        <v>442</v>
      </c>
      <c r="K1208" s="565"/>
      <c r="L1208" s="565"/>
      <c r="M1208" s="566"/>
    </row>
    <row r="1209" spans="1:13" ht="30" customHeight="1">
      <c r="A1209" s="571"/>
      <c r="B1209" s="565"/>
      <c r="C1209" s="565"/>
      <c r="D1209" s="565"/>
      <c r="E1209" s="565"/>
      <c r="F1209" s="565"/>
      <c r="G1209" s="565"/>
      <c r="H1209" s="565"/>
      <c r="I1209" s="565"/>
      <c r="J1209" s="565"/>
      <c r="K1209" s="565"/>
      <c r="L1209" s="565"/>
      <c r="M1209" s="566"/>
    </row>
    <row r="1210" spans="1:13" ht="30" customHeight="1">
      <c r="A1210" s="571"/>
      <c r="B1210" s="565"/>
      <c r="C1210" s="565"/>
      <c r="D1210" s="565"/>
      <c r="E1210" s="565"/>
      <c r="F1210" s="565"/>
      <c r="G1210" s="565"/>
      <c r="H1210" s="565"/>
      <c r="I1210" s="565"/>
      <c r="J1210" s="565"/>
      <c r="K1210" s="565"/>
      <c r="L1210" s="565"/>
      <c r="M1210" s="566"/>
    </row>
    <row r="1211" spans="1:13" ht="30" customHeight="1">
      <c r="A1211" s="571"/>
      <c r="B1211" s="565"/>
      <c r="C1211" s="565"/>
      <c r="D1211" s="565"/>
      <c r="E1211" s="565"/>
      <c r="F1211" s="565"/>
      <c r="G1211" s="565"/>
      <c r="H1211" s="565"/>
      <c r="I1211" s="565"/>
      <c r="J1211" s="565"/>
      <c r="K1211" s="565"/>
      <c r="L1211" s="565"/>
      <c r="M1211" s="566"/>
    </row>
    <row r="1212" spans="1:13" ht="30" customHeight="1">
      <c r="A1212" s="571" t="s">
        <v>286</v>
      </c>
      <c r="B1212" s="565"/>
      <c r="C1212" s="565"/>
      <c r="D1212" s="565"/>
      <c r="E1212" s="565"/>
      <c r="F1212" s="565"/>
      <c r="G1212" s="565"/>
      <c r="H1212" s="561" t="s">
        <v>287</v>
      </c>
      <c r="I1212" s="562"/>
      <c r="J1212" s="562"/>
      <c r="K1212" s="562"/>
      <c r="L1212" s="562"/>
      <c r="M1212" s="564"/>
    </row>
    <row r="1213" spans="1:13" ht="30" customHeight="1">
      <c r="A1213" s="339" t="s">
        <v>288</v>
      </c>
      <c r="B1213" s="565" t="s">
        <v>20</v>
      </c>
      <c r="C1213" s="565"/>
      <c r="D1213" s="332" t="s">
        <v>288</v>
      </c>
      <c r="E1213" s="323"/>
      <c r="F1213" s="565" t="s">
        <v>20</v>
      </c>
      <c r="G1213" s="565"/>
      <c r="H1213" s="333"/>
      <c r="I1213" s="333"/>
      <c r="J1213" s="334" t="s">
        <v>289</v>
      </c>
      <c r="K1213" s="333"/>
      <c r="L1213" s="333" t="s">
        <v>20</v>
      </c>
      <c r="M1213" s="335"/>
    </row>
    <row r="1214" spans="1:13" ht="30" customHeight="1">
      <c r="A1214" s="339" t="s">
        <v>290</v>
      </c>
      <c r="B1214" s="565" t="s">
        <v>291</v>
      </c>
      <c r="C1214" s="565"/>
      <c r="D1214" s="565" t="s">
        <v>292</v>
      </c>
      <c r="E1214" s="565"/>
      <c r="F1214" s="565" t="s">
        <v>293</v>
      </c>
      <c r="G1214" s="565"/>
      <c r="H1214" s="333"/>
      <c r="I1214" s="333"/>
      <c r="J1214" s="561">
        <v>3</v>
      </c>
      <c r="K1214" s="563"/>
      <c r="L1214" s="323" t="s">
        <v>294</v>
      </c>
      <c r="M1214" s="335"/>
    </row>
    <row r="1215" spans="1:13" ht="30" customHeight="1">
      <c r="A1215" s="339" t="s">
        <v>295</v>
      </c>
      <c r="B1215" s="565" t="s">
        <v>296</v>
      </c>
      <c r="C1215" s="565"/>
      <c r="D1215" s="565" t="s">
        <v>297</v>
      </c>
      <c r="E1215" s="565"/>
      <c r="F1215" s="565" t="s">
        <v>298</v>
      </c>
      <c r="G1215" s="565"/>
      <c r="H1215" s="333"/>
      <c r="I1215" s="333"/>
      <c r="J1215" s="561">
        <v>2</v>
      </c>
      <c r="K1215" s="563"/>
      <c r="L1215" s="323" t="s">
        <v>299</v>
      </c>
      <c r="M1215" s="335"/>
    </row>
    <row r="1216" spans="1:13" ht="30" customHeight="1">
      <c r="A1216" s="339" t="s">
        <v>300</v>
      </c>
      <c r="B1216" s="565" t="s">
        <v>301</v>
      </c>
      <c r="C1216" s="565"/>
      <c r="D1216" s="565" t="s">
        <v>302</v>
      </c>
      <c r="E1216" s="565"/>
      <c r="F1216" s="565" t="s">
        <v>303</v>
      </c>
      <c r="G1216" s="565"/>
      <c r="H1216" s="333"/>
      <c r="I1216" s="333"/>
      <c r="J1216" s="561">
        <v>1</v>
      </c>
      <c r="K1216" s="563"/>
      <c r="L1216" s="323" t="s">
        <v>304</v>
      </c>
      <c r="M1216" s="335"/>
    </row>
    <row r="1217" spans="1:13" ht="30" customHeight="1" thickBot="1">
      <c r="A1217" s="363" t="s">
        <v>305</v>
      </c>
      <c r="B1217" s="583" t="s">
        <v>306</v>
      </c>
      <c r="C1217" s="583"/>
      <c r="D1217" s="584" t="s">
        <v>307</v>
      </c>
      <c r="E1217" s="584"/>
      <c r="F1217" s="584" t="s">
        <v>308</v>
      </c>
      <c r="G1217" s="584"/>
      <c r="H1217" s="336"/>
      <c r="I1217" s="336"/>
      <c r="J1217" s="336"/>
      <c r="K1217" s="336"/>
      <c r="L1217" s="336"/>
      <c r="M1217" s="337"/>
    </row>
    <row r="1219" spans="1:13" ht="30" customHeight="1" thickBot="1"/>
    <row r="1220" spans="1:13" ht="30" customHeight="1">
      <c r="A1220" s="360"/>
      <c r="B1220" s="567" t="s">
        <v>395</v>
      </c>
      <c r="C1220" s="567"/>
      <c r="D1220" s="567"/>
      <c r="E1220" s="567"/>
      <c r="F1220" s="567"/>
      <c r="G1220" s="567"/>
      <c r="H1220" s="567"/>
      <c r="I1220" s="568"/>
      <c r="J1220" s="569" t="s">
        <v>396</v>
      </c>
      <c r="K1220" s="567"/>
      <c r="L1220" s="567"/>
      <c r="M1220" s="570"/>
    </row>
    <row r="1221" spans="1:13" ht="30" customHeight="1">
      <c r="A1221" s="571" t="s">
        <v>397</v>
      </c>
      <c r="B1221" s="565"/>
      <c r="C1221" s="565"/>
      <c r="D1221" s="565"/>
      <c r="E1221" s="565"/>
      <c r="F1221" s="565"/>
      <c r="G1221" s="565"/>
      <c r="H1221" s="565"/>
      <c r="I1221" s="565"/>
      <c r="J1221" s="565"/>
      <c r="K1221" s="565"/>
      <c r="L1221" s="565"/>
      <c r="M1221" s="566"/>
    </row>
    <row r="1222" spans="1:13" ht="30" customHeight="1">
      <c r="A1222" s="361"/>
      <c r="B1222" s="572" t="s">
        <v>398</v>
      </c>
      <c r="C1222" s="572"/>
      <c r="D1222" s="572"/>
      <c r="E1222" s="573"/>
      <c r="F1222" s="314" t="s">
        <v>399</v>
      </c>
      <c r="G1222" s="314"/>
      <c r="H1222" s="561" t="s">
        <v>400</v>
      </c>
      <c r="I1222" s="562"/>
      <c r="J1222" s="563"/>
      <c r="K1222" s="315" t="s">
        <v>401</v>
      </c>
      <c r="L1222" s="316"/>
      <c r="M1222" s="317"/>
    </row>
    <row r="1223" spans="1:13" ht="30" customHeight="1">
      <c r="A1223" s="574" t="s">
        <v>402</v>
      </c>
      <c r="B1223" s="562"/>
      <c r="C1223" s="562"/>
      <c r="D1223" s="562"/>
      <c r="E1223" s="562"/>
      <c r="F1223" s="562"/>
      <c r="G1223" s="562"/>
      <c r="H1223" s="562"/>
      <c r="I1223" s="562"/>
      <c r="J1223" s="562"/>
      <c r="K1223" s="562"/>
      <c r="L1223" s="562"/>
      <c r="M1223" s="564"/>
    </row>
    <row r="1224" spans="1:13" ht="30" customHeight="1">
      <c r="A1224" s="556" t="s">
        <v>524</v>
      </c>
      <c r="B1224" s="557"/>
      <c r="C1224" s="557"/>
      <c r="D1224" s="557"/>
      <c r="E1224" s="557"/>
      <c r="F1224" s="557"/>
      <c r="G1224" s="557"/>
      <c r="H1224" s="557"/>
      <c r="I1224" s="557"/>
      <c r="J1224" s="557"/>
      <c r="K1224" s="557"/>
      <c r="L1224" s="557"/>
      <c r="M1224" s="558"/>
    </row>
    <row r="1225" spans="1:13" ht="30" customHeight="1">
      <c r="A1225" s="559" t="s">
        <v>404</v>
      </c>
      <c r="B1225" s="560"/>
      <c r="C1225" s="561" t="s">
        <v>625</v>
      </c>
      <c r="D1225" s="562"/>
      <c r="E1225" s="562"/>
      <c r="F1225" s="562"/>
      <c r="G1225" s="563"/>
      <c r="H1225" s="316" t="s">
        <v>406</v>
      </c>
      <c r="I1225" s="318"/>
      <c r="J1225" s="561">
        <f>J1172+1</f>
        <v>25</v>
      </c>
      <c r="K1225" s="562"/>
      <c r="L1225" s="562"/>
      <c r="M1225" s="564"/>
    </row>
    <row r="1226" spans="1:13" ht="30" customHeight="1">
      <c r="A1226" s="559" t="s">
        <v>407</v>
      </c>
      <c r="B1226" s="560"/>
      <c r="C1226" s="561" t="s">
        <v>68</v>
      </c>
      <c r="D1226" s="562"/>
      <c r="E1226" s="562"/>
      <c r="F1226" s="562"/>
      <c r="G1226" s="563"/>
      <c r="H1226" s="316" t="s">
        <v>409</v>
      </c>
      <c r="I1226" s="318"/>
      <c r="J1226" s="565" t="s">
        <v>626</v>
      </c>
      <c r="K1226" s="565"/>
      <c r="L1226" s="565"/>
      <c r="M1226" s="566"/>
    </row>
    <row r="1227" spans="1:13" ht="30" customHeight="1">
      <c r="A1227" s="559" t="s">
        <v>410</v>
      </c>
      <c r="B1227" s="560"/>
      <c r="C1227" s="578">
        <v>40734</v>
      </c>
      <c r="D1227" s="562"/>
      <c r="E1227" s="562"/>
      <c r="F1227" s="562"/>
      <c r="G1227" s="563"/>
      <c r="H1227" s="316" t="s">
        <v>411</v>
      </c>
      <c r="I1227" s="318"/>
      <c r="J1227" s="565">
        <v>9419362280</v>
      </c>
      <c r="K1227" s="565"/>
      <c r="L1227" s="565"/>
      <c r="M1227" s="566"/>
    </row>
    <row r="1228" spans="1:13" ht="30" customHeight="1">
      <c r="A1228" s="559" t="s">
        <v>412</v>
      </c>
      <c r="B1228" s="560"/>
      <c r="C1228" s="561" t="s">
        <v>627</v>
      </c>
      <c r="D1228" s="562"/>
      <c r="E1228" s="562"/>
      <c r="F1228" s="562"/>
      <c r="G1228" s="563"/>
      <c r="H1228" s="559" t="s">
        <v>18</v>
      </c>
      <c r="I1228" s="560"/>
      <c r="J1228" s="565" t="s">
        <v>628</v>
      </c>
      <c r="K1228" s="565"/>
      <c r="L1228" s="565"/>
      <c r="M1228" s="566"/>
    </row>
    <row r="1229" spans="1:13" ht="30" customHeight="1">
      <c r="A1229" s="559" t="s">
        <v>528</v>
      </c>
      <c r="B1229" s="560"/>
      <c r="C1229" s="561" t="s">
        <v>629</v>
      </c>
      <c r="D1229" s="562"/>
      <c r="E1229" s="562"/>
      <c r="F1229" s="562"/>
      <c r="G1229" s="562"/>
      <c r="H1229" s="562"/>
      <c r="I1229" s="562"/>
      <c r="J1229" s="562"/>
      <c r="K1229" s="562"/>
      <c r="L1229" s="562"/>
      <c r="M1229" s="564"/>
    </row>
    <row r="1230" spans="1:13" ht="30" customHeight="1">
      <c r="A1230" s="571" t="s">
        <v>415</v>
      </c>
      <c r="B1230" s="565"/>
      <c r="C1230" s="565"/>
      <c r="D1230" s="565"/>
      <c r="E1230" s="565"/>
      <c r="F1230" s="565"/>
      <c r="G1230" s="565"/>
      <c r="H1230" s="565"/>
      <c r="I1230" s="565"/>
      <c r="J1230" s="565"/>
      <c r="K1230" s="565"/>
      <c r="L1230" s="565"/>
      <c r="M1230" s="566"/>
    </row>
    <row r="1231" spans="1:13" ht="30" customHeight="1">
      <c r="A1231" s="577" t="s">
        <v>416</v>
      </c>
      <c r="B1231" s="565" t="s">
        <v>417</v>
      </c>
      <c r="C1231" s="565"/>
      <c r="D1231" s="565"/>
      <c r="E1231" s="565"/>
      <c r="F1231" s="565"/>
      <c r="G1231" s="565"/>
      <c r="H1231" s="565" t="s">
        <v>418</v>
      </c>
      <c r="I1231" s="565"/>
      <c r="J1231" s="565"/>
      <c r="K1231" s="565"/>
      <c r="L1231" s="565"/>
      <c r="M1231" s="566"/>
    </row>
    <row r="1232" spans="1:13" ht="52.5" customHeight="1">
      <c r="A1232" s="577"/>
      <c r="B1232" s="319" t="s">
        <v>419</v>
      </c>
      <c r="C1232" s="319" t="s">
        <v>420</v>
      </c>
      <c r="D1232" s="319" t="s">
        <v>421</v>
      </c>
      <c r="E1232" s="319" t="s">
        <v>422</v>
      </c>
      <c r="F1232" s="319">
        <v>100</v>
      </c>
      <c r="G1232" s="320" t="s">
        <v>33</v>
      </c>
      <c r="H1232" s="319" t="s">
        <v>423</v>
      </c>
      <c r="I1232" s="319" t="s">
        <v>420</v>
      </c>
      <c r="J1232" s="319" t="s">
        <v>421</v>
      </c>
      <c r="K1232" s="319" t="s">
        <v>530</v>
      </c>
      <c r="L1232" s="319">
        <v>100</v>
      </c>
      <c r="M1232" s="321" t="s">
        <v>33</v>
      </c>
    </row>
    <row r="1233" spans="1:13" ht="30" customHeight="1">
      <c r="A1233" s="339" t="s">
        <v>11</v>
      </c>
      <c r="B1233" s="340">
        <v>4.25</v>
      </c>
      <c r="C1233" s="323">
        <v>4</v>
      </c>
      <c r="D1233" s="323">
        <v>4</v>
      </c>
      <c r="E1233" s="340">
        <v>42</v>
      </c>
      <c r="F1233" s="324">
        <f t="shared" ref="F1233:F1234" si="263">SUM(B1233:E1233)</f>
        <v>54.25</v>
      </c>
      <c r="G1233" s="340" t="str">
        <f t="shared" ref="G1233:G1234" si="264">IF(F1233&gt;=91,"A1",IF(F1233&gt;=81,"A2",IF(F1233&gt;=71,"B1",IF(F1233&gt;=61,"B2",IF(F1233&gt;=51,"C1",IF(F1233&gt;=41,"C2",IF(F1233&gt;=33,"D","E")))))))</f>
        <v>C1</v>
      </c>
      <c r="H1233" s="320">
        <v>8</v>
      </c>
      <c r="I1233" s="354">
        <v>4</v>
      </c>
      <c r="J1233" s="354">
        <v>4</v>
      </c>
      <c r="K1233" s="358">
        <v>38.5</v>
      </c>
      <c r="L1233" s="354">
        <f t="shared" ref="L1233" si="265">SUM(H1233:K1233)</f>
        <v>54.5</v>
      </c>
      <c r="M1233" s="354" t="str">
        <f t="shared" ref="M1233:M1234" si="266">IF(L1233&gt;=91,"A1",IF(L1233&gt;=81,"A2",IF(L1233&gt;=71,"B1",IF(L1233&gt;=61,"B2",IF(L1233&gt;=51,"C1",IF(L1233&gt;=41,"C2",IF(L1233&gt;=33,"D","E")))))))</f>
        <v>C1</v>
      </c>
    </row>
    <row r="1234" spans="1:13" ht="30" customHeight="1">
      <c r="A1234" s="339" t="s">
        <v>12</v>
      </c>
      <c r="B1234" s="340">
        <v>7.75</v>
      </c>
      <c r="C1234" s="340">
        <v>4</v>
      </c>
      <c r="D1234" s="323">
        <v>4</v>
      </c>
      <c r="E1234" s="323">
        <v>50</v>
      </c>
      <c r="F1234" s="323">
        <f t="shared" si="263"/>
        <v>65.75</v>
      </c>
      <c r="G1234" s="323" t="str">
        <f t="shared" si="264"/>
        <v>B2</v>
      </c>
      <c r="H1234" s="354">
        <v>6.75</v>
      </c>
      <c r="I1234" s="354">
        <v>4</v>
      </c>
      <c r="J1234" s="359">
        <v>4</v>
      </c>
      <c r="K1234" s="359">
        <v>51.5</v>
      </c>
      <c r="L1234" s="355">
        <f t="shared" ref="L1234" si="267">SUM(H1234:K1234)</f>
        <v>66.25</v>
      </c>
      <c r="M1234" s="354" t="str">
        <f t="shared" si="266"/>
        <v>B2</v>
      </c>
    </row>
    <row r="1235" spans="1:13" ht="30" customHeight="1">
      <c r="A1235" s="339" t="s">
        <v>425</v>
      </c>
      <c r="B1235" s="323">
        <v>4</v>
      </c>
      <c r="C1235" s="323">
        <v>3</v>
      </c>
      <c r="D1235" s="323">
        <v>3.5</v>
      </c>
      <c r="E1235" s="323">
        <v>46</v>
      </c>
      <c r="F1235" s="323">
        <f t="shared" ref="F1235" si="268">SUM(B1235:E1235)</f>
        <v>56.5</v>
      </c>
      <c r="G1235" s="323" t="str">
        <f t="shared" ref="G1235" si="269">IF(F1235&gt;=91,"A1",IF(F1235&gt;=81,"A2",IF(F1235&gt;=71,"B1",IF(F1235&gt;=61,"B2",IF(F1235&gt;=51,"C1",IF(F1235&gt;=41,"C2",IF(F1235&gt;=33,"D","E")))))))</f>
        <v>C1</v>
      </c>
      <c r="H1235" s="354">
        <v>8.75</v>
      </c>
      <c r="I1235" s="323">
        <v>4</v>
      </c>
      <c r="J1235" s="323">
        <v>3.5</v>
      </c>
      <c r="K1235" s="354">
        <v>47.5</v>
      </c>
      <c r="L1235" s="354">
        <f t="shared" ref="L1235" si="270">SUM(H1235:K1235)</f>
        <v>63.75</v>
      </c>
      <c r="M1235" s="354" t="str">
        <f t="shared" ref="M1235" si="271">IF(L1235&gt;=91,"A1",IF(L1235&gt;=81,"A2",IF(L1235&gt;=71,"B1",IF(L1235&gt;=61,"B2",IF(L1235&gt;=51,"C1",IF(L1235&gt;=41,"C2",IF(L1235&gt;=33,"D","E")))))))</f>
        <v>B2</v>
      </c>
    </row>
    <row r="1236" spans="1:13" ht="30" customHeight="1">
      <c r="A1236" s="339" t="s">
        <v>23</v>
      </c>
      <c r="B1236" s="323">
        <v>5.75</v>
      </c>
      <c r="C1236" s="323">
        <v>3.5</v>
      </c>
      <c r="D1236" s="323">
        <v>3.5</v>
      </c>
      <c r="E1236" s="323">
        <v>39.5</v>
      </c>
      <c r="F1236" s="323">
        <f t="shared" ref="F1236" si="272">SUM(B1236:E1236)</f>
        <v>52.25</v>
      </c>
      <c r="G1236" s="323" t="str">
        <f t="shared" ref="G1236" si="273">IF(F1236&gt;=91,"A1",IF(F1236&gt;=81,"A2",IF(F1236&gt;=71,"B1",IF(F1236&gt;=61,"B2",IF(F1236&gt;=51,"C1",IF(F1236&gt;=41,"C2",IF(F1236&gt;=33,"D","E")))))))</f>
        <v>C1</v>
      </c>
      <c r="H1236" s="354">
        <v>8</v>
      </c>
      <c r="I1236" s="323">
        <v>3</v>
      </c>
      <c r="J1236" s="323">
        <v>3</v>
      </c>
      <c r="K1236" s="354">
        <v>37.5</v>
      </c>
      <c r="L1236" s="354">
        <f t="shared" ref="L1236" si="274">SUM(H1236:K1236)</f>
        <v>51.5</v>
      </c>
      <c r="M1236" s="354" t="str">
        <f t="shared" ref="M1236" si="275">IF(L1236&gt;=91,"A1",IF(L1236&gt;=81,"A2",IF(L1236&gt;=71,"B1",IF(L1236&gt;=61,"B2",IF(L1236&gt;=51,"C1",IF(L1236&gt;=41,"C2",IF(L1236&gt;=33,"D","E")))))))</f>
        <v>C1</v>
      </c>
    </row>
    <row r="1237" spans="1:13" ht="30" customHeight="1">
      <c r="A1237" s="339" t="s">
        <v>25</v>
      </c>
      <c r="B1237" s="323">
        <v>4.75</v>
      </c>
      <c r="C1237" s="323">
        <v>3</v>
      </c>
      <c r="D1237" s="323">
        <v>3</v>
      </c>
      <c r="E1237" s="323">
        <v>27.5</v>
      </c>
      <c r="F1237" s="323">
        <f t="shared" ref="F1237" si="276">SUM(B1237:E1237)</f>
        <v>38.25</v>
      </c>
      <c r="G1237" s="323" t="str">
        <f t="shared" ref="G1237" si="277">IF(F1237&gt;=91,"A1",IF(F1237&gt;=81,"A2",IF(F1237&gt;=71,"B1",IF(F1237&gt;=61,"B2",IF(F1237&gt;=51,"C1",IF(F1237&gt;=41,"C2",IF(F1237&gt;=33,"D","E")))))))</f>
        <v>D</v>
      </c>
      <c r="H1237" s="323">
        <v>7.5</v>
      </c>
      <c r="I1237" s="354">
        <v>3.5</v>
      </c>
      <c r="J1237" s="354">
        <v>4</v>
      </c>
      <c r="K1237" s="354">
        <v>42.5</v>
      </c>
      <c r="L1237" s="326">
        <f t="shared" ref="L1237" si="278">SUM(H1237:K1237)</f>
        <v>57.5</v>
      </c>
      <c r="M1237" s="323" t="str">
        <f t="shared" ref="M1237" si="279">IF(L1237&gt;=91,"A1",IF(L1237&gt;=81,"A2",IF(L1237&gt;=71,"B1",IF(L1237&gt;=61,"B2",IF(L1237&gt;=51,"C1",IF(L1237&gt;=41,"C2",IF(L1237&gt;=33,"D","E")))))))</f>
        <v>C1</v>
      </c>
    </row>
    <row r="1238" spans="1:13" ht="30" customHeight="1">
      <c r="A1238" s="339" t="s">
        <v>426</v>
      </c>
      <c r="B1238" s="323"/>
      <c r="C1238" s="323"/>
      <c r="D1238" s="323"/>
      <c r="E1238" s="323">
        <v>27</v>
      </c>
      <c r="F1238" s="323"/>
      <c r="G1238" s="323"/>
      <c r="H1238" s="323"/>
      <c r="I1238" s="323"/>
      <c r="J1238" s="323"/>
      <c r="K1238" s="323">
        <v>30.5</v>
      </c>
      <c r="L1238" s="323"/>
      <c r="M1238" s="328"/>
    </row>
    <row r="1239" spans="1:13" ht="30" customHeight="1">
      <c r="A1239" s="339" t="s">
        <v>427</v>
      </c>
      <c r="B1239" s="323"/>
      <c r="C1239" s="323"/>
      <c r="D1239" s="323"/>
      <c r="E1239" s="323">
        <v>2</v>
      </c>
      <c r="F1239" s="323"/>
      <c r="G1239" s="323"/>
      <c r="H1239" s="323"/>
      <c r="I1239" s="323"/>
      <c r="J1239" s="323"/>
      <c r="K1239" s="323" t="s">
        <v>353</v>
      </c>
      <c r="L1239" s="323"/>
      <c r="M1239" s="328"/>
    </row>
    <row r="1240" spans="1:13" ht="30" customHeight="1">
      <c r="A1240" s="339" t="s">
        <v>669</v>
      </c>
      <c r="B1240" s="323"/>
      <c r="C1240" s="323"/>
      <c r="D1240" s="323"/>
      <c r="E1240" s="323">
        <v>23.5</v>
      </c>
      <c r="F1240" s="323"/>
      <c r="G1240" s="323"/>
      <c r="H1240" s="323"/>
      <c r="I1240" s="323"/>
      <c r="J1240" s="323"/>
      <c r="K1240" s="323">
        <v>17</v>
      </c>
      <c r="L1240" s="323"/>
      <c r="M1240" s="328"/>
    </row>
    <row r="1241" spans="1:13" ht="30" customHeight="1">
      <c r="A1241" s="339" t="s">
        <v>394</v>
      </c>
      <c r="B1241" s="323"/>
      <c r="C1241" s="323"/>
      <c r="D1241" s="323"/>
      <c r="E1241" s="323">
        <v>21.5</v>
      </c>
      <c r="F1241" s="323"/>
      <c r="G1241" s="323"/>
      <c r="H1241" s="323"/>
      <c r="I1241" s="323"/>
      <c r="J1241" s="323"/>
      <c r="K1241" s="323" t="s">
        <v>353</v>
      </c>
      <c r="L1241" s="323"/>
      <c r="M1241" s="328"/>
    </row>
    <row r="1242" spans="1:13" ht="30" customHeight="1">
      <c r="A1242" s="339" t="s">
        <v>669</v>
      </c>
      <c r="B1242" s="323"/>
      <c r="C1242" s="323"/>
      <c r="D1242" s="323"/>
      <c r="E1242" s="323"/>
      <c r="F1242" s="323"/>
      <c r="G1242" s="323"/>
      <c r="H1242" s="323"/>
      <c r="I1242" s="323"/>
      <c r="J1242" s="323"/>
      <c r="K1242" s="323"/>
      <c r="L1242" s="323"/>
      <c r="M1242" s="328"/>
    </row>
    <row r="1243" spans="1:13" ht="58.5" customHeight="1">
      <c r="A1243" s="331" t="s">
        <v>428</v>
      </c>
      <c r="B1243" s="323"/>
      <c r="C1243" s="330" t="s">
        <v>429</v>
      </c>
      <c r="D1243" s="323">
        <f>(F1233+F1234+F1235+F1236+F1237)</f>
        <v>267</v>
      </c>
      <c r="E1243" s="323"/>
      <c r="F1243" s="330" t="s">
        <v>430</v>
      </c>
      <c r="G1243" s="323">
        <f>(D1243/500)*100</f>
        <v>53.400000000000006</v>
      </c>
      <c r="H1243" s="323"/>
      <c r="I1243" s="323"/>
      <c r="J1243" s="575" t="s">
        <v>431</v>
      </c>
      <c r="K1243" s="575"/>
      <c r="L1243" s="565" t="str">
        <f>IF(G1243&gt;=91,"A1",IF(G1243&gt;=81,"A2",IF(G1243&gt;=71,"B1",IF(G1243&gt;=61,"B2",IF(G1243&gt;=51,"C1",IF(G1243&gt;=41,"C2",IF(G1243&gt;=33,"D","E")))))))</f>
        <v>C1</v>
      </c>
      <c r="M1243" s="565" t="str">
        <f t="shared" ref="M1243:M1245" si="280">IF(K1243&gt;=91,"A1",IF(K1243&gt;=81,"A2",IF(K1243&gt;=71,"B1",IF(K1243&gt;=61,"B2",IF(K1243&gt;=51,"C1",IF(K1243&gt;=41,"C2",IF(K1243&gt;=33,"D","E")))))))</f>
        <v>E</v>
      </c>
    </row>
    <row r="1244" spans="1:13" ht="54" customHeight="1">
      <c r="A1244" s="365" t="s">
        <v>432</v>
      </c>
      <c r="B1244" s="323"/>
      <c r="C1244" s="330" t="s">
        <v>433</v>
      </c>
      <c r="D1244" s="323">
        <f>(L1233+L1234+L1235+L1236+L1237)</f>
        <v>293.5</v>
      </c>
      <c r="E1244" s="323"/>
      <c r="F1244" s="330" t="s">
        <v>434</v>
      </c>
      <c r="G1244" s="323">
        <f>D1244/500*100</f>
        <v>58.699999999999996</v>
      </c>
      <c r="H1244" s="323"/>
      <c r="I1244" s="323"/>
      <c r="J1244" s="575" t="s">
        <v>435</v>
      </c>
      <c r="K1244" s="575"/>
      <c r="L1244" s="565" t="str">
        <f>IF(G1244&gt;=91,"A1",IF(G1244&gt;=81,"A2",IF(G1244&gt;=71,"B1",IF(G1244&gt;=61,"B2",IF(G1244&gt;=51,"C1",IF(G1244&gt;=41,"C2",IF(G1244&gt;=33,"D","E")))))))</f>
        <v>C1</v>
      </c>
      <c r="M1244" s="565" t="str">
        <f t="shared" si="280"/>
        <v>E</v>
      </c>
    </row>
    <row r="1245" spans="1:13" ht="56.25" customHeight="1">
      <c r="A1245" s="571" t="s">
        <v>437</v>
      </c>
      <c r="B1245" s="565"/>
      <c r="C1245" s="565"/>
      <c r="D1245" s="565">
        <f>SUM(D1243:D1244)/1000*100</f>
        <v>56.05</v>
      </c>
      <c r="E1245" s="565"/>
      <c r="F1245" s="565" t="s">
        <v>658</v>
      </c>
      <c r="G1245" s="565"/>
      <c r="H1245" s="565"/>
      <c r="I1245" s="565"/>
      <c r="J1245" s="565"/>
      <c r="K1245" s="565"/>
      <c r="L1245" s="565" t="str">
        <f>IF(D1245&gt;=91,"A1",IF(D1245&gt;=81,"A2",IF(D1245&gt;=71,"B1",IF(D1245&gt;=61,"B2",IF(D1245&gt;=51,"C1",IF(D1245&gt;=41,"C2",IF(D1245&gt;=33,"D","E")))))))</f>
        <v>C1</v>
      </c>
      <c r="M1245" s="566" t="str">
        <f t="shared" si="280"/>
        <v>E</v>
      </c>
    </row>
    <row r="1246" spans="1:13" ht="30" customHeight="1">
      <c r="A1246" s="571" t="s">
        <v>273</v>
      </c>
      <c r="B1246" s="565"/>
      <c r="C1246" s="565"/>
      <c r="D1246" s="565"/>
      <c r="E1246" s="565"/>
      <c r="F1246" s="565"/>
      <c r="G1246" s="565"/>
      <c r="H1246" s="565"/>
      <c r="I1246" s="565"/>
      <c r="J1246" s="565"/>
      <c r="K1246" s="565"/>
      <c r="L1246" s="565"/>
      <c r="M1246" s="566"/>
    </row>
    <row r="1247" spans="1:13" ht="30" customHeight="1">
      <c r="A1247" s="571" t="s">
        <v>274</v>
      </c>
      <c r="B1247" s="565"/>
      <c r="C1247" s="565"/>
      <c r="D1247" s="565"/>
      <c r="E1247" s="565"/>
      <c r="F1247" s="565"/>
      <c r="G1247" s="565"/>
      <c r="H1247" s="565"/>
      <c r="I1247" s="565"/>
      <c r="J1247" s="565"/>
      <c r="K1247" s="565"/>
      <c r="L1247" s="565"/>
      <c r="M1247" s="566"/>
    </row>
    <row r="1248" spans="1:13" ht="30" customHeight="1">
      <c r="A1248" s="571" t="s">
        <v>275</v>
      </c>
      <c r="B1248" s="565"/>
      <c r="C1248" s="565"/>
      <c r="D1248" s="565"/>
      <c r="E1248" s="565"/>
      <c r="F1248" s="565" t="s">
        <v>276</v>
      </c>
      <c r="G1248" s="565"/>
      <c r="H1248" s="565"/>
      <c r="I1248" s="565"/>
      <c r="J1248" s="565"/>
      <c r="K1248" s="565" t="s">
        <v>439</v>
      </c>
      <c r="L1248" s="565"/>
      <c r="M1248" s="566"/>
    </row>
    <row r="1249" spans="1:13" ht="30" customHeight="1">
      <c r="A1249" s="580" t="s">
        <v>277</v>
      </c>
      <c r="B1249" s="581"/>
      <c r="C1249" s="581"/>
      <c r="D1249" s="581"/>
      <c r="E1249" s="581"/>
      <c r="F1249" s="565" t="s">
        <v>299</v>
      </c>
      <c r="G1249" s="565"/>
      <c r="H1249" s="565"/>
      <c r="I1249" s="565"/>
      <c r="J1249" s="565"/>
      <c r="K1249" s="565" t="s">
        <v>294</v>
      </c>
      <c r="L1249" s="565"/>
      <c r="M1249" s="566"/>
    </row>
    <row r="1250" spans="1:13" ht="30" customHeight="1">
      <c r="A1250" s="571" t="s">
        <v>278</v>
      </c>
      <c r="B1250" s="565"/>
      <c r="C1250" s="565"/>
      <c r="D1250" s="565"/>
      <c r="E1250" s="565"/>
      <c r="F1250" s="565"/>
      <c r="G1250" s="565"/>
      <c r="H1250" s="565"/>
      <c r="I1250" s="565"/>
      <c r="J1250" s="565"/>
      <c r="K1250" s="565"/>
      <c r="L1250" s="565"/>
      <c r="M1250" s="566"/>
    </row>
    <row r="1251" spans="1:13" ht="30" customHeight="1">
      <c r="A1251" s="571" t="s">
        <v>275</v>
      </c>
      <c r="B1251" s="565"/>
      <c r="C1251" s="565"/>
      <c r="D1251" s="565"/>
      <c r="E1251" s="565"/>
      <c r="F1251" s="565" t="s">
        <v>276</v>
      </c>
      <c r="G1251" s="565"/>
      <c r="H1251" s="565"/>
      <c r="I1251" s="565"/>
      <c r="J1251" s="565"/>
      <c r="K1251" s="565" t="s">
        <v>439</v>
      </c>
      <c r="L1251" s="565"/>
      <c r="M1251" s="566"/>
    </row>
    <row r="1252" spans="1:13" ht="30" customHeight="1">
      <c r="A1252" s="559" t="s">
        <v>279</v>
      </c>
      <c r="B1252" s="560"/>
      <c r="C1252" s="560"/>
      <c r="D1252" s="560"/>
      <c r="E1252" s="560"/>
      <c r="F1252" s="565" t="s">
        <v>294</v>
      </c>
      <c r="G1252" s="565" t="s">
        <v>294</v>
      </c>
      <c r="H1252" s="565" t="s">
        <v>294</v>
      </c>
      <c r="I1252" s="565" t="s">
        <v>294</v>
      </c>
      <c r="J1252" s="565" t="s">
        <v>294</v>
      </c>
      <c r="K1252" s="565" t="s">
        <v>299</v>
      </c>
      <c r="L1252" s="565"/>
      <c r="M1252" s="566"/>
    </row>
    <row r="1253" spans="1:13" ht="30" customHeight="1">
      <c r="A1253" s="559" t="s">
        <v>280</v>
      </c>
      <c r="B1253" s="560"/>
      <c r="C1253" s="560"/>
      <c r="D1253" s="560"/>
      <c r="E1253" s="560"/>
      <c r="F1253" s="565" t="s">
        <v>294</v>
      </c>
      <c r="G1253" s="565" t="s">
        <v>294</v>
      </c>
      <c r="H1253" s="565" t="s">
        <v>294</v>
      </c>
      <c r="I1253" s="565" t="s">
        <v>294</v>
      </c>
      <c r="J1253" s="565" t="s">
        <v>294</v>
      </c>
      <c r="K1253" s="565" t="s">
        <v>294</v>
      </c>
      <c r="L1253" s="565"/>
      <c r="M1253" s="566"/>
    </row>
    <row r="1254" spans="1:13" ht="30" customHeight="1">
      <c r="A1254" s="556" t="s">
        <v>281</v>
      </c>
      <c r="B1254" s="557"/>
      <c r="C1254" s="557"/>
      <c r="D1254" s="557"/>
      <c r="E1254" s="579"/>
      <c r="F1254" s="561" t="s">
        <v>294</v>
      </c>
      <c r="G1254" s="562" t="s">
        <v>294</v>
      </c>
      <c r="H1254" s="562" t="s">
        <v>294</v>
      </c>
      <c r="I1254" s="562" t="s">
        <v>294</v>
      </c>
      <c r="J1254" s="563" t="s">
        <v>294</v>
      </c>
      <c r="K1254" s="561" t="s">
        <v>294</v>
      </c>
      <c r="L1254" s="562"/>
      <c r="M1254" s="564"/>
    </row>
    <row r="1255" spans="1:13" ht="30" customHeight="1">
      <c r="A1255" s="556" t="s">
        <v>282</v>
      </c>
      <c r="B1255" s="557"/>
      <c r="C1255" s="557"/>
      <c r="D1255" s="557"/>
      <c r="E1255" s="579"/>
      <c r="F1255" s="561" t="s">
        <v>299</v>
      </c>
      <c r="G1255" s="562" t="s">
        <v>299</v>
      </c>
      <c r="H1255" s="562" t="s">
        <v>299</v>
      </c>
      <c r="I1255" s="562" t="s">
        <v>299</v>
      </c>
      <c r="J1255" s="563" t="s">
        <v>299</v>
      </c>
      <c r="K1255" s="561" t="s">
        <v>294</v>
      </c>
      <c r="L1255" s="562"/>
      <c r="M1255" s="564"/>
    </row>
    <row r="1256" spans="1:13" ht="30" customHeight="1">
      <c r="A1256" s="571" t="s">
        <v>283</v>
      </c>
      <c r="B1256" s="565"/>
      <c r="C1256" s="565"/>
      <c r="D1256" s="565"/>
      <c r="E1256" s="565"/>
      <c r="F1256" s="565"/>
      <c r="G1256" s="565"/>
      <c r="H1256" s="565"/>
      <c r="I1256" s="565"/>
      <c r="J1256" s="565"/>
      <c r="K1256" s="565"/>
      <c r="L1256" s="565"/>
      <c r="M1256" s="566"/>
    </row>
    <row r="1257" spans="1:13" ht="30" customHeight="1">
      <c r="A1257" s="571" t="s">
        <v>275</v>
      </c>
      <c r="B1257" s="565"/>
      <c r="C1257" s="565"/>
      <c r="D1257" s="565"/>
      <c r="E1257" s="565"/>
      <c r="F1257" s="565" t="s">
        <v>276</v>
      </c>
      <c r="G1257" s="565"/>
      <c r="H1257" s="565"/>
      <c r="I1257" s="565"/>
      <c r="J1257" s="565"/>
      <c r="K1257" s="565" t="s">
        <v>439</v>
      </c>
      <c r="L1257" s="565"/>
      <c r="M1257" s="566"/>
    </row>
    <row r="1258" spans="1:13" ht="30" customHeight="1">
      <c r="A1258" s="580" t="s">
        <v>284</v>
      </c>
      <c r="B1258" s="581"/>
      <c r="C1258" s="581"/>
      <c r="D1258" s="581"/>
      <c r="E1258" s="581"/>
      <c r="F1258" s="581"/>
      <c r="G1258" s="565" t="s">
        <v>694</v>
      </c>
      <c r="H1258" s="565"/>
      <c r="I1258" s="565"/>
      <c r="J1258" s="565"/>
      <c r="K1258" s="565"/>
      <c r="L1258" s="565"/>
      <c r="M1258" s="566"/>
    </row>
    <row r="1259" spans="1:13" ht="30" customHeight="1">
      <c r="A1259" s="339" t="s">
        <v>440</v>
      </c>
      <c r="B1259" s="565" t="s">
        <v>687</v>
      </c>
      <c r="C1259" s="565"/>
      <c r="D1259" s="565"/>
      <c r="E1259" s="565"/>
      <c r="F1259" s="565"/>
      <c r="G1259" s="565"/>
      <c r="H1259" s="565"/>
      <c r="I1259" s="565"/>
      <c r="J1259" s="565"/>
      <c r="K1259" s="565"/>
      <c r="L1259" s="565"/>
      <c r="M1259" s="566"/>
    </row>
    <row r="1260" spans="1:13" ht="30" customHeight="1">
      <c r="A1260" s="339" t="s">
        <v>285</v>
      </c>
      <c r="B1260" s="565" t="s">
        <v>649</v>
      </c>
      <c r="C1260" s="565"/>
      <c r="D1260" s="565"/>
      <c r="E1260" s="565"/>
      <c r="F1260" s="565"/>
      <c r="G1260" s="565"/>
      <c r="H1260" s="565"/>
      <c r="I1260" s="565"/>
      <c r="J1260" s="565"/>
      <c r="K1260" s="565"/>
      <c r="L1260" s="565"/>
      <c r="M1260" s="566"/>
    </row>
    <row r="1261" spans="1:13" ht="30" customHeight="1">
      <c r="A1261" s="571" t="s">
        <v>441</v>
      </c>
      <c r="B1261" s="565"/>
      <c r="C1261" s="565"/>
      <c r="D1261" s="565"/>
      <c r="E1261" s="565"/>
      <c r="F1261" s="565"/>
      <c r="G1261" s="565"/>
      <c r="H1261" s="565"/>
      <c r="I1261" s="565"/>
      <c r="J1261" s="565" t="s">
        <v>442</v>
      </c>
      <c r="K1261" s="565"/>
      <c r="L1261" s="565"/>
      <c r="M1261" s="566"/>
    </row>
    <row r="1262" spans="1:13" ht="30" customHeight="1">
      <c r="A1262" s="571"/>
      <c r="B1262" s="565"/>
      <c r="C1262" s="565"/>
      <c r="D1262" s="565"/>
      <c r="E1262" s="565"/>
      <c r="F1262" s="565"/>
      <c r="G1262" s="565"/>
      <c r="H1262" s="565"/>
      <c r="I1262" s="565"/>
      <c r="J1262" s="565"/>
      <c r="K1262" s="565"/>
      <c r="L1262" s="565"/>
      <c r="M1262" s="566"/>
    </row>
    <row r="1263" spans="1:13" ht="30" customHeight="1">
      <c r="A1263" s="571"/>
      <c r="B1263" s="565"/>
      <c r="C1263" s="565"/>
      <c r="D1263" s="565"/>
      <c r="E1263" s="565"/>
      <c r="F1263" s="565"/>
      <c r="G1263" s="565"/>
      <c r="H1263" s="565"/>
      <c r="I1263" s="565"/>
      <c r="J1263" s="565"/>
      <c r="K1263" s="565"/>
      <c r="L1263" s="565"/>
      <c r="M1263" s="566"/>
    </row>
    <row r="1264" spans="1:13" ht="30" customHeight="1">
      <c r="A1264" s="571"/>
      <c r="B1264" s="565"/>
      <c r="C1264" s="565"/>
      <c r="D1264" s="565"/>
      <c r="E1264" s="565"/>
      <c r="F1264" s="565"/>
      <c r="G1264" s="565"/>
      <c r="H1264" s="565"/>
      <c r="I1264" s="565"/>
      <c r="J1264" s="565"/>
      <c r="K1264" s="565"/>
      <c r="L1264" s="565"/>
      <c r="M1264" s="566"/>
    </row>
    <row r="1265" spans="1:13" ht="30" customHeight="1">
      <c r="A1265" s="571" t="s">
        <v>286</v>
      </c>
      <c r="B1265" s="565"/>
      <c r="C1265" s="565"/>
      <c r="D1265" s="565"/>
      <c r="E1265" s="565"/>
      <c r="F1265" s="565"/>
      <c r="G1265" s="565"/>
      <c r="H1265" s="561" t="s">
        <v>287</v>
      </c>
      <c r="I1265" s="562"/>
      <c r="J1265" s="562"/>
      <c r="K1265" s="562"/>
      <c r="L1265" s="562"/>
      <c r="M1265" s="564"/>
    </row>
    <row r="1266" spans="1:13" ht="30" customHeight="1">
      <c r="A1266" s="339" t="s">
        <v>288</v>
      </c>
      <c r="B1266" s="565" t="s">
        <v>20</v>
      </c>
      <c r="C1266" s="565"/>
      <c r="D1266" s="332" t="s">
        <v>288</v>
      </c>
      <c r="E1266" s="323"/>
      <c r="F1266" s="565" t="s">
        <v>20</v>
      </c>
      <c r="G1266" s="565"/>
      <c r="H1266" s="333"/>
      <c r="I1266" s="333"/>
      <c r="J1266" s="334" t="s">
        <v>289</v>
      </c>
      <c r="K1266" s="333"/>
      <c r="L1266" s="333" t="s">
        <v>20</v>
      </c>
      <c r="M1266" s="335"/>
    </row>
    <row r="1267" spans="1:13" ht="30" customHeight="1">
      <c r="A1267" s="339" t="s">
        <v>290</v>
      </c>
      <c r="B1267" s="565" t="s">
        <v>291</v>
      </c>
      <c r="C1267" s="565"/>
      <c r="D1267" s="565" t="s">
        <v>292</v>
      </c>
      <c r="E1267" s="565"/>
      <c r="F1267" s="565" t="s">
        <v>293</v>
      </c>
      <c r="G1267" s="565"/>
      <c r="H1267" s="333"/>
      <c r="I1267" s="333"/>
      <c r="J1267" s="561">
        <v>3</v>
      </c>
      <c r="K1267" s="563"/>
      <c r="L1267" s="323" t="s">
        <v>294</v>
      </c>
      <c r="M1267" s="335"/>
    </row>
    <row r="1268" spans="1:13" ht="30" customHeight="1">
      <c r="A1268" s="339" t="s">
        <v>295</v>
      </c>
      <c r="B1268" s="565" t="s">
        <v>296</v>
      </c>
      <c r="C1268" s="565"/>
      <c r="D1268" s="565" t="s">
        <v>297</v>
      </c>
      <c r="E1268" s="565"/>
      <c r="F1268" s="565" t="s">
        <v>298</v>
      </c>
      <c r="G1268" s="565"/>
      <c r="H1268" s="333"/>
      <c r="I1268" s="333"/>
      <c r="J1268" s="561">
        <v>2</v>
      </c>
      <c r="K1268" s="563"/>
      <c r="L1268" s="323" t="s">
        <v>299</v>
      </c>
      <c r="M1268" s="335"/>
    </row>
    <row r="1269" spans="1:13" ht="30" customHeight="1">
      <c r="A1269" s="339" t="s">
        <v>300</v>
      </c>
      <c r="B1269" s="565" t="s">
        <v>301</v>
      </c>
      <c r="C1269" s="565"/>
      <c r="D1269" s="565" t="s">
        <v>302</v>
      </c>
      <c r="E1269" s="565"/>
      <c r="F1269" s="565" t="s">
        <v>303</v>
      </c>
      <c r="G1269" s="565"/>
      <c r="H1269" s="333"/>
      <c r="I1269" s="333"/>
      <c r="J1269" s="561">
        <v>1</v>
      </c>
      <c r="K1269" s="563"/>
      <c r="L1269" s="323" t="s">
        <v>304</v>
      </c>
      <c r="M1269" s="335"/>
    </row>
    <row r="1270" spans="1:13" ht="30" customHeight="1" thickBot="1">
      <c r="A1270" s="363" t="s">
        <v>305</v>
      </c>
      <c r="B1270" s="583" t="s">
        <v>306</v>
      </c>
      <c r="C1270" s="583"/>
      <c r="D1270" s="584" t="s">
        <v>307</v>
      </c>
      <c r="E1270" s="584"/>
      <c r="F1270" s="584" t="s">
        <v>308</v>
      </c>
      <c r="G1270" s="584"/>
      <c r="H1270" s="336"/>
      <c r="I1270" s="336"/>
      <c r="J1270" s="336"/>
      <c r="K1270" s="336"/>
      <c r="L1270" s="336"/>
      <c r="M1270" s="337"/>
    </row>
    <row r="1272" spans="1:13" ht="30" customHeight="1" thickBot="1"/>
    <row r="1273" spans="1:13" ht="30" customHeight="1">
      <c r="A1273" s="360"/>
      <c r="B1273" s="567" t="s">
        <v>395</v>
      </c>
      <c r="C1273" s="567"/>
      <c r="D1273" s="567"/>
      <c r="E1273" s="567"/>
      <c r="F1273" s="567"/>
      <c r="G1273" s="567"/>
      <c r="H1273" s="567"/>
      <c r="I1273" s="568"/>
      <c r="J1273" s="569" t="s">
        <v>396</v>
      </c>
      <c r="K1273" s="567"/>
      <c r="L1273" s="567"/>
      <c r="M1273" s="570"/>
    </row>
    <row r="1274" spans="1:13" ht="30" customHeight="1">
      <c r="A1274" s="571" t="s">
        <v>397</v>
      </c>
      <c r="B1274" s="565"/>
      <c r="C1274" s="565"/>
      <c r="D1274" s="565"/>
      <c r="E1274" s="565"/>
      <c r="F1274" s="565"/>
      <c r="G1274" s="565"/>
      <c r="H1274" s="565"/>
      <c r="I1274" s="565"/>
      <c r="J1274" s="565"/>
      <c r="K1274" s="565"/>
      <c r="L1274" s="565"/>
      <c r="M1274" s="566"/>
    </row>
    <row r="1275" spans="1:13" ht="30" customHeight="1">
      <c r="A1275" s="361"/>
      <c r="B1275" s="572" t="s">
        <v>398</v>
      </c>
      <c r="C1275" s="572"/>
      <c r="D1275" s="572"/>
      <c r="E1275" s="573"/>
      <c r="F1275" s="314" t="s">
        <v>399</v>
      </c>
      <c r="G1275" s="314"/>
      <c r="H1275" s="561" t="s">
        <v>400</v>
      </c>
      <c r="I1275" s="562"/>
      <c r="J1275" s="563"/>
      <c r="K1275" s="315" t="s">
        <v>401</v>
      </c>
      <c r="L1275" s="316"/>
      <c r="M1275" s="317"/>
    </row>
    <row r="1276" spans="1:13" ht="30" customHeight="1">
      <c r="A1276" s="574" t="s">
        <v>402</v>
      </c>
      <c r="B1276" s="562"/>
      <c r="C1276" s="562"/>
      <c r="D1276" s="562"/>
      <c r="E1276" s="562"/>
      <c r="F1276" s="562"/>
      <c r="G1276" s="562"/>
      <c r="H1276" s="562"/>
      <c r="I1276" s="562"/>
      <c r="J1276" s="562"/>
      <c r="K1276" s="562"/>
      <c r="L1276" s="562"/>
      <c r="M1276" s="564"/>
    </row>
    <row r="1277" spans="1:13" ht="30" customHeight="1">
      <c r="A1277" s="556" t="s">
        <v>524</v>
      </c>
      <c r="B1277" s="557"/>
      <c r="C1277" s="557"/>
      <c r="D1277" s="557"/>
      <c r="E1277" s="557"/>
      <c r="F1277" s="557"/>
      <c r="G1277" s="557"/>
      <c r="H1277" s="557"/>
      <c r="I1277" s="557"/>
      <c r="J1277" s="557"/>
      <c r="K1277" s="557"/>
      <c r="L1277" s="557"/>
      <c r="M1277" s="558"/>
    </row>
    <row r="1278" spans="1:13" ht="30" customHeight="1">
      <c r="A1278" s="559" t="s">
        <v>404</v>
      </c>
      <c r="B1278" s="560"/>
      <c r="C1278" s="561" t="s">
        <v>94</v>
      </c>
      <c r="D1278" s="562"/>
      <c r="E1278" s="562"/>
      <c r="F1278" s="562"/>
      <c r="G1278" s="563"/>
      <c r="H1278" s="316" t="s">
        <v>406</v>
      </c>
      <c r="I1278" s="318"/>
      <c r="J1278" s="561">
        <f>J1225+1</f>
        <v>26</v>
      </c>
      <c r="K1278" s="562"/>
      <c r="L1278" s="562"/>
      <c r="M1278" s="564"/>
    </row>
    <row r="1279" spans="1:13" ht="30" customHeight="1">
      <c r="A1279" s="559" t="s">
        <v>407</v>
      </c>
      <c r="B1279" s="560"/>
      <c r="C1279" s="561" t="s">
        <v>68</v>
      </c>
      <c r="D1279" s="562"/>
      <c r="E1279" s="562"/>
      <c r="F1279" s="562"/>
      <c r="G1279" s="563"/>
      <c r="H1279" s="316" t="s">
        <v>409</v>
      </c>
      <c r="I1279" s="318"/>
      <c r="J1279" s="565" t="s">
        <v>630</v>
      </c>
      <c r="K1279" s="565"/>
      <c r="L1279" s="565"/>
      <c r="M1279" s="566"/>
    </row>
    <row r="1280" spans="1:13" ht="30" customHeight="1">
      <c r="A1280" s="559" t="s">
        <v>410</v>
      </c>
      <c r="B1280" s="560"/>
      <c r="C1280" s="578">
        <v>40789</v>
      </c>
      <c r="D1280" s="562"/>
      <c r="E1280" s="562"/>
      <c r="F1280" s="562"/>
      <c r="G1280" s="563"/>
      <c r="H1280" s="316" t="s">
        <v>411</v>
      </c>
      <c r="I1280" s="318"/>
      <c r="J1280" s="565">
        <v>9419637489</v>
      </c>
      <c r="K1280" s="565"/>
      <c r="L1280" s="565"/>
      <c r="M1280" s="566"/>
    </row>
    <row r="1281" spans="1:13" ht="30" customHeight="1">
      <c r="A1281" s="559" t="s">
        <v>412</v>
      </c>
      <c r="B1281" s="560"/>
      <c r="C1281" s="561" t="s">
        <v>631</v>
      </c>
      <c r="D1281" s="562"/>
      <c r="E1281" s="562"/>
      <c r="F1281" s="562"/>
      <c r="G1281" s="563"/>
      <c r="H1281" s="559" t="s">
        <v>18</v>
      </c>
      <c r="I1281" s="560"/>
      <c r="J1281" s="565" t="s">
        <v>632</v>
      </c>
      <c r="K1281" s="565"/>
      <c r="L1281" s="565"/>
      <c r="M1281" s="566"/>
    </row>
    <row r="1282" spans="1:13" ht="30" customHeight="1">
      <c r="A1282" s="559" t="s">
        <v>528</v>
      </c>
      <c r="B1282" s="560"/>
      <c r="C1282" s="585" t="s">
        <v>633</v>
      </c>
      <c r="D1282" s="557"/>
      <c r="E1282" s="557"/>
      <c r="F1282" s="557"/>
      <c r="G1282" s="557"/>
      <c r="H1282" s="557"/>
      <c r="I1282" s="557"/>
      <c r="J1282" s="557"/>
      <c r="K1282" s="557"/>
      <c r="L1282" s="557"/>
      <c r="M1282" s="558"/>
    </row>
    <row r="1283" spans="1:13" ht="30" customHeight="1">
      <c r="A1283" s="571" t="s">
        <v>415</v>
      </c>
      <c r="B1283" s="565"/>
      <c r="C1283" s="565"/>
      <c r="D1283" s="565"/>
      <c r="E1283" s="565"/>
      <c r="F1283" s="565"/>
      <c r="G1283" s="565"/>
      <c r="H1283" s="565"/>
      <c r="I1283" s="565"/>
      <c r="J1283" s="565"/>
      <c r="K1283" s="565"/>
      <c r="L1283" s="565"/>
      <c r="M1283" s="566"/>
    </row>
    <row r="1284" spans="1:13" ht="30" customHeight="1">
      <c r="A1284" s="577" t="s">
        <v>416</v>
      </c>
      <c r="B1284" s="565" t="s">
        <v>417</v>
      </c>
      <c r="C1284" s="565"/>
      <c r="D1284" s="565"/>
      <c r="E1284" s="565"/>
      <c r="F1284" s="565"/>
      <c r="G1284" s="565"/>
      <c r="H1284" s="565" t="s">
        <v>418</v>
      </c>
      <c r="I1284" s="565"/>
      <c r="J1284" s="565"/>
      <c r="K1284" s="565"/>
      <c r="L1284" s="565"/>
      <c r="M1284" s="566"/>
    </row>
    <row r="1285" spans="1:13" ht="56.25" customHeight="1">
      <c r="A1285" s="577"/>
      <c r="B1285" s="319" t="s">
        <v>419</v>
      </c>
      <c r="C1285" s="319" t="s">
        <v>420</v>
      </c>
      <c r="D1285" s="319" t="s">
        <v>421</v>
      </c>
      <c r="E1285" s="319" t="s">
        <v>422</v>
      </c>
      <c r="F1285" s="319">
        <v>100</v>
      </c>
      <c r="G1285" s="320" t="s">
        <v>33</v>
      </c>
      <c r="H1285" s="319" t="s">
        <v>423</v>
      </c>
      <c r="I1285" s="319" t="s">
        <v>420</v>
      </c>
      <c r="J1285" s="319" t="s">
        <v>421</v>
      </c>
      <c r="K1285" s="319" t="s">
        <v>530</v>
      </c>
      <c r="L1285" s="319">
        <v>100</v>
      </c>
      <c r="M1285" s="321" t="s">
        <v>33</v>
      </c>
    </row>
    <row r="1286" spans="1:13" ht="30" customHeight="1">
      <c r="A1286" s="339" t="s">
        <v>11</v>
      </c>
      <c r="B1286" s="340">
        <v>7.5</v>
      </c>
      <c r="C1286" s="323">
        <v>4</v>
      </c>
      <c r="D1286" s="323">
        <v>4</v>
      </c>
      <c r="E1286" s="340">
        <v>60</v>
      </c>
      <c r="F1286" s="324">
        <f t="shared" ref="F1286:F1290" si="281">SUM(B1286:E1286)</f>
        <v>75.5</v>
      </c>
      <c r="G1286" s="340" t="str">
        <f t="shared" ref="G1286:G1290" si="282">IF(F1286&gt;=91,"A1",IF(F1286&gt;=81,"A2",IF(F1286&gt;=71,"B1",IF(F1286&gt;=61,"B2",IF(F1286&gt;=51,"C1",IF(F1286&gt;=41,"C2",IF(F1286&gt;=33,"D","E")))))))</f>
        <v>B1</v>
      </c>
      <c r="H1286" s="320">
        <v>6.75</v>
      </c>
      <c r="I1286" s="354">
        <v>5</v>
      </c>
      <c r="J1286" s="354">
        <v>4</v>
      </c>
      <c r="K1286" s="358">
        <v>63.5</v>
      </c>
      <c r="L1286" s="354">
        <f t="shared" ref="L1286" si="283">SUM(H1286:K1286)</f>
        <v>79.25</v>
      </c>
      <c r="M1286" s="354" t="str">
        <f t="shared" ref="M1286:M1290" si="284">IF(L1286&gt;=91,"A1",IF(L1286&gt;=81,"A2",IF(L1286&gt;=71,"B1",IF(L1286&gt;=61,"B2",IF(L1286&gt;=51,"C1",IF(L1286&gt;=41,"C2",IF(L1286&gt;=33,"D","E")))))))</f>
        <v>B1</v>
      </c>
    </row>
    <row r="1287" spans="1:13" ht="30" customHeight="1">
      <c r="A1287" s="339" t="s">
        <v>12</v>
      </c>
      <c r="B1287" s="340">
        <v>7.5</v>
      </c>
      <c r="C1287" s="340">
        <v>4</v>
      </c>
      <c r="D1287" s="323">
        <v>4</v>
      </c>
      <c r="E1287" s="323">
        <v>66</v>
      </c>
      <c r="F1287" s="323">
        <f t="shared" si="281"/>
        <v>81.5</v>
      </c>
      <c r="G1287" s="323" t="str">
        <f t="shared" si="282"/>
        <v>A2</v>
      </c>
      <c r="H1287" s="354">
        <v>8.75</v>
      </c>
      <c r="I1287" s="354">
        <v>5</v>
      </c>
      <c r="J1287" s="354">
        <v>4.5</v>
      </c>
      <c r="K1287" s="354">
        <v>67.5</v>
      </c>
      <c r="L1287" s="354">
        <f t="shared" ref="L1287:L1290" si="285">SUM(H1287:K1287)</f>
        <v>85.75</v>
      </c>
      <c r="M1287" s="354" t="str">
        <f t="shared" si="284"/>
        <v>A2</v>
      </c>
    </row>
    <row r="1288" spans="1:13" ht="30" customHeight="1">
      <c r="A1288" s="339" t="s">
        <v>425</v>
      </c>
      <c r="B1288" s="323">
        <v>7.25</v>
      </c>
      <c r="C1288" s="323">
        <v>5</v>
      </c>
      <c r="D1288" s="323">
        <v>5</v>
      </c>
      <c r="E1288" s="323">
        <v>65.5</v>
      </c>
      <c r="F1288" s="323">
        <f t="shared" si="281"/>
        <v>82.75</v>
      </c>
      <c r="G1288" s="323" t="str">
        <f t="shared" si="282"/>
        <v>A2</v>
      </c>
      <c r="H1288" s="354">
        <v>8.5</v>
      </c>
      <c r="I1288" s="323">
        <v>5</v>
      </c>
      <c r="J1288" s="323">
        <v>5</v>
      </c>
      <c r="K1288" s="354">
        <v>61.5</v>
      </c>
      <c r="L1288" s="354">
        <f t="shared" si="285"/>
        <v>80</v>
      </c>
      <c r="M1288" s="354" t="str">
        <f t="shared" si="284"/>
        <v>B1</v>
      </c>
    </row>
    <row r="1289" spans="1:13" ht="30" customHeight="1">
      <c r="A1289" s="339" t="s">
        <v>23</v>
      </c>
      <c r="B1289" s="323">
        <v>8</v>
      </c>
      <c r="C1289" s="323">
        <v>4</v>
      </c>
      <c r="D1289" s="323">
        <v>4</v>
      </c>
      <c r="E1289" s="323">
        <v>48</v>
      </c>
      <c r="F1289" s="323">
        <f t="shared" si="281"/>
        <v>64</v>
      </c>
      <c r="G1289" s="323" t="str">
        <f t="shared" si="282"/>
        <v>B2</v>
      </c>
      <c r="H1289" s="354">
        <v>8.25</v>
      </c>
      <c r="I1289" s="323">
        <v>4</v>
      </c>
      <c r="J1289" s="323">
        <v>4</v>
      </c>
      <c r="K1289" s="354">
        <v>56.5</v>
      </c>
      <c r="L1289" s="354">
        <f t="shared" si="285"/>
        <v>72.75</v>
      </c>
      <c r="M1289" s="354" t="str">
        <f t="shared" si="284"/>
        <v>B1</v>
      </c>
    </row>
    <row r="1290" spans="1:13" ht="30" customHeight="1">
      <c r="A1290" s="339" t="s">
        <v>25</v>
      </c>
      <c r="B1290" s="323">
        <v>8.5</v>
      </c>
      <c r="C1290" s="323">
        <v>5</v>
      </c>
      <c r="D1290" s="323">
        <v>5</v>
      </c>
      <c r="E1290" s="323">
        <v>64.5</v>
      </c>
      <c r="F1290" s="323">
        <f t="shared" si="281"/>
        <v>83</v>
      </c>
      <c r="G1290" s="323" t="str">
        <f t="shared" si="282"/>
        <v>A2</v>
      </c>
      <c r="H1290" s="323">
        <v>9.25</v>
      </c>
      <c r="I1290" s="354">
        <v>5</v>
      </c>
      <c r="J1290" s="354">
        <v>5</v>
      </c>
      <c r="K1290" s="354">
        <v>70.5</v>
      </c>
      <c r="L1290" s="326">
        <f t="shared" si="285"/>
        <v>89.75</v>
      </c>
      <c r="M1290" s="323" t="str">
        <f t="shared" si="284"/>
        <v>A2</v>
      </c>
    </row>
    <row r="1291" spans="1:13" ht="30" customHeight="1">
      <c r="A1291" s="339" t="s">
        <v>426</v>
      </c>
      <c r="B1291" s="323"/>
      <c r="C1291" s="323"/>
      <c r="D1291" s="323"/>
      <c r="E1291" s="323">
        <v>44.5</v>
      </c>
      <c r="F1291" s="323"/>
      <c r="G1291" s="323"/>
      <c r="H1291" s="323"/>
      <c r="I1291" s="323"/>
      <c r="J1291" s="323"/>
      <c r="K1291" s="323">
        <v>39</v>
      </c>
      <c r="L1291" s="323"/>
      <c r="M1291" s="328"/>
    </row>
    <row r="1292" spans="1:13" ht="30" customHeight="1">
      <c r="A1292" s="339" t="s">
        <v>427</v>
      </c>
      <c r="B1292" s="323"/>
      <c r="C1292" s="323"/>
      <c r="D1292" s="323"/>
      <c r="E1292" s="323">
        <v>27</v>
      </c>
      <c r="F1292" s="323"/>
      <c r="G1292" s="323"/>
      <c r="H1292" s="323"/>
      <c r="I1292" s="323"/>
      <c r="J1292" s="323"/>
      <c r="K1292" s="323">
        <v>36</v>
      </c>
      <c r="L1292" s="323"/>
      <c r="M1292" s="328"/>
    </row>
    <row r="1293" spans="1:13" ht="30" customHeight="1">
      <c r="A1293" s="339" t="s">
        <v>669</v>
      </c>
      <c r="B1293" s="323"/>
      <c r="C1293" s="323"/>
      <c r="D1293" s="323"/>
      <c r="E1293" s="323">
        <v>43</v>
      </c>
      <c r="F1293" s="323"/>
      <c r="G1293" s="323"/>
      <c r="H1293" s="323"/>
      <c r="I1293" s="323"/>
      <c r="J1293" s="323"/>
      <c r="K1293" s="323">
        <v>38</v>
      </c>
      <c r="L1293" s="323"/>
      <c r="M1293" s="328"/>
    </row>
    <row r="1294" spans="1:13" ht="30" customHeight="1">
      <c r="A1294" s="339" t="s">
        <v>394</v>
      </c>
      <c r="B1294" s="323"/>
      <c r="C1294" s="323"/>
      <c r="D1294" s="323"/>
      <c r="E1294" s="323" t="s">
        <v>353</v>
      </c>
      <c r="F1294" s="323"/>
      <c r="G1294" s="323"/>
      <c r="H1294" s="323"/>
      <c r="I1294" s="323"/>
      <c r="J1294" s="323"/>
      <c r="K1294" s="323">
        <v>33</v>
      </c>
      <c r="L1294" s="323"/>
      <c r="M1294" s="328"/>
    </row>
    <row r="1295" spans="1:13" ht="30" customHeight="1">
      <c r="A1295" s="339" t="s">
        <v>669</v>
      </c>
      <c r="B1295" s="323"/>
      <c r="C1295" s="323"/>
      <c r="D1295" s="323"/>
      <c r="E1295" s="323"/>
      <c r="F1295" s="323"/>
      <c r="G1295" s="323"/>
      <c r="H1295" s="323"/>
      <c r="I1295" s="323"/>
      <c r="J1295" s="323"/>
      <c r="K1295" s="323"/>
      <c r="L1295" s="323"/>
      <c r="M1295" s="328"/>
    </row>
    <row r="1296" spans="1:13" ht="63.75" customHeight="1">
      <c r="A1296" s="339" t="s">
        <v>428</v>
      </c>
      <c r="B1296" s="316"/>
      <c r="C1296" s="346" t="s">
        <v>429</v>
      </c>
      <c r="D1296" s="323">
        <f>(F1286+F1287+F1288+F1289+F1290)</f>
        <v>386.75</v>
      </c>
      <c r="E1296" s="323"/>
      <c r="F1296" s="346" t="s">
        <v>430</v>
      </c>
      <c r="G1296" s="323">
        <f>(D1296/500)*100</f>
        <v>77.349999999999994</v>
      </c>
      <c r="H1296" s="323"/>
      <c r="I1296" s="332"/>
      <c r="J1296" s="586" t="s">
        <v>431</v>
      </c>
      <c r="K1296" s="586"/>
      <c r="L1296" s="565" t="str">
        <f>IF(G1296&gt;=91,"A1",IF(G1296&gt;=81,"A2",IF(G1296&gt;=71,"B1",IF(G1296&gt;=61,"B2",IF(G1296&gt;=51,"C1",IF(G1296&gt;=41,"C2",IF(G1296&gt;=33,"D","E")))))))</f>
        <v>B1</v>
      </c>
      <c r="M1296" s="566" t="str">
        <f t="shared" ref="M1296:M1298" si="286">IF(K1296&gt;=91,"A1",IF(K1296&gt;=81,"A2",IF(K1296&gt;=71,"B1",IF(K1296&gt;=61,"B2",IF(K1296&gt;=51,"C1",IF(K1296&gt;=41,"C2",IF(K1296&gt;=33,"D","E")))))))</f>
        <v>E</v>
      </c>
    </row>
    <row r="1297" spans="1:13" ht="56.25" customHeight="1">
      <c r="A1297" s="362" t="s">
        <v>432</v>
      </c>
      <c r="B1297" s="316"/>
      <c r="C1297" s="346" t="s">
        <v>433</v>
      </c>
      <c r="D1297" s="323">
        <f>(L1286+L1287+L1288+L1289+L1290)</f>
        <v>407.5</v>
      </c>
      <c r="E1297" s="323"/>
      <c r="F1297" s="346" t="s">
        <v>434</v>
      </c>
      <c r="G1297" s="323">
        <f>D1297/500*100</f>
        <v>81.5</v>
      </c>
      <c r="H1297" s="323"/>
      <c r="I1297" s="332"/>
      <c r="J1297" s="586" t="s">
        <v>435</v>
      </c>
      <c r="K1297" s="586"/>
      <c r="L1297" s="565" t="str">
        <f>IF(G1297&gt;=91,"A1",IF(G1297&gt;=81,"A2",IF(G1297&gt;=71,"B1",IF(G1297&gt;=61,"B2",IF(G1297&gt;=51,"C1",IF(G1297&gt;=41,"C2",IF(G1297&gt;=33,"D","E")))))))</f>
        <v>A2</v>
      </c>
      <c r="M1297" s="566" t="str">
        <f t="shared" si="286"/>
        <v>E</v>
      </c>
    </row>
    <row r="1298" spans="1:13" ht="58.5" customHeight="1">
      <c r="A1298" s="571" t="s">
        <v>437</v>
      </c>
      <c r="B1298" s="565"/>
      <c r="C1298" s="565"/>
      <c r="D1298" s="576">
        <f>SUM(D1296:D1297)/1000*100</f>
        <v>79.424999999999997</v>
      </c>
      <c r="E1298" s="576"/>
      <c r="F1298" s="565" t="s">
        <v>438</v>
      </c>
      <c r="G1298" s="565"/>
      <c r="H1298" s="565"/>
      <c r="I1298" s="565"/>
      <c r="J1298" s="565"/>
      <c r="K1298" s="565"/>
      <c r="L1298" s="565" t="str">
        <f>IF(D1298&gt;=91,"A1",IF(D1298&gt;=81,"A2",IF(D1298&gt;=71,"B1",IF(D1298&gt;=61,"B2",IF(D1298&gt;=51,"C1",IF(D1298&gt;=41,"C2",IF(D1298&gt;=33,"D","E")))))))</f>
        <v>B1</v>
      </c>
      <c r="M1298" s="566" t="str">
        <f t="shared" si="286"/>
        <v>E</v>
      </c>
    </row>
    <row r="1299" spans="1:13" ht="30" customHeight="1">
      <c r="A1299" s="580" t="s">
        <v>273</v>
      </c>
      <c r="B1299" s="581"/>
      <c r="C1299" s="581"/>
      <c r="D1299" s="581"/>
      <c r="E1299" s="581"/>
      <c r="F1299" s="581"/>
      <c r="G1299" s="581"/>
      <c r="H1299" s="581"/>
      <c r="I1299" s="581"/>
      <c r="J1299" s="581"/>
      <c r="K1299" s="581"/>
      <c r="L1299" s="581"/>
      <c r="M1299" s="582"/>
    </row>
    <row r="1300" spans="1:13" ht="30" customHeight="1">
      <c r="A1300" s="571" t="s">
        <v>274</v>
      </c>
      <c r="B1300" s="565"/>
      <c r="C1300" s="565"/>
      <c r="D1300" s="565"/>
      <c r="E1300" s="565"/>
      <c r="F1300" s="565"/>
      <c r="G1300" s="565"/>
      <c r="H1300" s="565"/>
      <c r="I1300" s="565"/>
      <c r="J1300" s="565"/>
      <c r="K1300" s="565"/>
      <c r="L1300" s="565"/>
      <c r="M1300" s="566"/>
    </row>
    <row r="1301" spans="1:13" ht="30" customHeight="1">
      <c r="A1301" s="571" t="s">
        <v>275</v>
      </c>
      <c r="B1301" s="565"/>
      <c r="C1301" s="565"/>
      <c r="D1301" s="565"/>
      <c r="E1301" s="565"/>
      <c r="F1301" s="565" t="s">
        <v>276</v>
      </c>
      <c r="G1301" s="565"/>
      <c r="H1301" s="565"/>
      <c r="I1301" s="565"/>
      <c r="J1301" s="565"/>
      <c r="K1301" s="565" t="s">
        <v>439</v>
      </c>
      <c r="L1301" s="565"/>
      <c r="M1301" s="566"/>
    </row>
    <row r="1302" spans="1:13" ht="30" customHeight="1">
      <c r="A1302" s="580" t="s">
        <v>277</v>
      </c>
      <c r="B1302" s="581"/>
      <c r="C1302" s="581"/>
      <c r="D1302" s="581"/>
      <c r="E1302" s="581"/>
      <c r="F1302" s="565" t="s">
        <v>294</v>
      </c>
      <c r="G1302" s="565"/>
      <c r="H1302" s="565"/>
      <c r="I1302" s="565"/>
      <c r="J1302" s="565"/>
      <c r="K1302" s="565" t="s">
        <v>294</v>
      </c>
      <c r="L1302" s="565"/>
      <c r="M1302" s="566"/>
    </row>
    <row r="1303" spans="1:13" ht="30" customHeight="1">
      <c r="A1303" s="571" t="s">
        <v>278</v>
      </c>
      <c r="B1303" s="565"/>
      <c r="C1303" s="565"/>
      <c r="D1303" s="565"/>
      <c r="E1303" s="565"/>
      <c r="F1303" s="565"/>
      <c r="G1303" s="565"/>
      <c r="H1303" s="565"/>
      <c r="I1303" s="565"/>
      <c r="J1303" s="565"/>
      <c r="K1303" s="565"/>
      <c r="L1303" s="565"/>
      <c r="M1303" s="566"/>
    </row>
    <row r="1304" spans="1:13" ht="30" customHeight="1">
      <c r="A1304" s="571" t="s">
        <v>275</v>
      </c>
      <c r="B1304" s="565"/>
      <c r="C1304" s="565"/>
      <c r="D1304" s="565"/>
      <c r="E1304" s="565"/>
      <c r="F1304" s="565" t="s">
        <v>276</v>
      </c>
      <c r="G1304" s="565"/>
      <c r="H1304" s="565"/>
      <c r="I1304" s="565"/>
      <c r="J1304" s="565"/>
      <c r="K1304" s="565" t="s">
        <v>439</v>
      </c>
      <c r="L1304" s="565"/>
      <c r="M1304" s="566"/>
    </row>
    <row r="1305" spans="1:13" ht="30" customHeight="1">
      <c r="A1305" s="559" t="s">
        <v>279</v>
      </c>
      <c r="B1305" s="560"/>
      <c r="C1305" s="560"/>
      <c r="D1305" s="560"/>
      <c r="E1305" s="560"/>
      <c r="F1305" s="565" t="s">
        <v>294</v>
      </c>
      <c r="G1305" s="565"/>
      <c r="H1305" s="565"/>
      <c r="I1305" s="565"/>
      <c r="J1305" s="565"/>
      <c r="K1305" s="565" t="s">
        <v>294</v>
      </c>
      <c r="L1305" s="565"/>
      <c r="M1305" s="566"/>
    </row>
    <row r="1306" spans="1:13" ht="30" customHeight="1">
      <c r="A1306" s="559" t="s">
        <v>280</v>
      </c>
      <c r="B1306" s="560"/>
      <c r="C1306" s="560"/>
      <c r="D1306" s="560"/>
      <c r="E1306" s="560"/>
      <c r="F1306" s="565" t="s">
        <v>294</v>
      </c>
      <c r="G1306" s="565"/>
      <c r="H1306" s="565"/>
      <c r="I1306" s="565"/>
      <c r="J1306" s="565"/>
      <c r="K1306" s="565" t="s">
        <v>294</v>
      </c>
      <c r="L1306" s="565"/>
      <c r="M1306" s="566"/>
    </row>
    <row r="1307" spans="1:13" ht="30" customHeight="1">
      <c r="A1307" s="556" t="s">
        <v>281</v>
      </c>
      <c r="B1307" s="557"/>
      <c r="C1307" s="557"/>
      <c r="D1307" s="557"/>
      <c r="E1307" s="579"/>
      <c r="F1307" s="561" t="s">
        <v>294</v>
      </c>
      <c r="G1307" s="562"/>
      <c r="H1307" s="562"/>
      <c r="I1307" s="562"/>
      <c r="J1307" s="563"/>
      <c r="K1307" s="561" t="s">
        <v>294</v>
      </c>
      <c r="L1307" s="562"/>
      <c r="M1307" s="564"/>
    </row>
    <row r="1308" spans="1:13" ht="30" customHeight="1">
      <c r="A1308" s="556" t="s">
        <v>282</v>
      </c>
      <c r="B1308" s="557"/>
      <c r="C1308" s="557"/>
      <c r="D1308" s="557"/>
      <c r="E1308" s="579"/>
      <c r="F1308" s="561" t="s">
        <v>294</v>
      </c>
      <c r="G1308" s="562"/>
      <c r="H1308" s="562"/>
      <c r="I1308" s="562"/>
      <c r="J1308" s="563"/>
      <c r="K1308" s="561" t="s">
        <v>294</v>
      </c>
      <c r="L1308" s="562"/>
      <c r="M1308" s="564"/>
    </row>
    <row r="1309" spans="1:13" ht="30" customHeight="1">
      <c r="A1309" s="571" t="s">
        <v>283</v>
      </c>
      <c r="B1309" s="565"/>
      <c r="C1309" s="565"/>
      <c r="D1309" s="565"/>
      <c r="E1309" s="565"/>
      <c r="F1309" s="565"/>
      <c r="G1309" s="565"/>
      <c r="H1309" s="565"/>
      <c r="I1309" s="565"/>
      <c r="J1309" s="565"/>
      <c r="K1309" s="565"/>
      <c r="L1309" s="565"/>
      <c r="M1309" s="566"/>
    </row>
    <row r="1310" spans="1:13" ht="30" customHeight="1">
      <c r="A1310" s="571" t="s">
        <v>275</v>
      </c>
      <c r="B1310" s="565"/>
      <c r="C1310" s="565"/>
      <c r="D1310" s="565"/>
      <c r="E1310" s="565"/>
      <c r="F1310" s="565" t="s">
        <v>276</v>
      </c>
      <c r="G1310" s="565"/>
      <c r="H1310" s="565"/>
      <c r="I1310" s="565"/>
      <c r="J1310" s="565"/>
      <c r="K1310" s="565" t="s">
        <v>439</v>
      </c>
      <c r="L1310" s="565"/>
      <c r="M1310" s="566"/>
    </row>
    <row r="1311" spans="1:13" ht="30" customHeight="1">
      <c r="A1311" s="580" t="s">
        <v>284</v>
      </c>
      <c r="B1311" s="581"/>
      <c r="C1311" s="581"/>
      <c r="D1311" s="581"/>
      <c r="E1311" s="581"/>
      <c r="F1311" s="581"/>
      <c r="G1311" s="565" t="s">
        <v>693</v>
      </c>
      <c r="H1311" s="565"/>
      <c r="I1311" s="565"/>
      <c r="J1311" s="565"/>
      <c r="K1311" s="565"/>
      <c r="L1311" s="565"/>
      <c r="M1311" s="566"/>
    </row>
    <row r="1312" spans="1:13" ht="30" customHeight="1">
      <c r="A1312" s="339" t="s">
        <v>440</v>
      </c>
      <c r="B1312" s="565" t="s">
        <v>548</v>
      </c>
      <c r="C1312" s="565"/>
      <c r="D1312" s="565"/>
      <c r="E1312" s="565"/>
      <c r="F1312" s="565"/>
      <c r="G1312" s="565"/>
      <c r="H1312" s="565"/>
      <c r="I1312" s="565"/>
      <c r="J1312" s="565"/>
      <c r="K1312" s="565"/>
      <c r="L1312" s="565"/>
      <c r="M1312" s="566"/>
    </row>
    <row r="1313" spans="1:13" ht="30" customHeight="1">
      <c r="A1313" s="339" t="s">
        <v>285</v>
      </c>
      <c r="B1313" s="565" t="s">
        <v>649</v>
      </c>
      <c r="C1313" s="565"/>
      <c r="D1313" s="565"/>
      <c r="E1313" s="565"/>
      <c r="F1313" s="565"/>
      <c r="G1313" s="565"/>
      <c r="H1313" s="565"/>
      <c r="I1313" s="565"/>
      <c r="J1313" s="565"/>
      <c r="K1313" s="565"/>
      <c r="L1313" s="565"/>
      <c r="M1313" s="566"/>
    </row>
    <row r="1314" spans="1:13" ht="30" customHeight="1">
      <c r="A1314" s="571" t="s">
        <v>441</v>
      </c>
      <c r="B1314" s="565"/>
      <c r="C1314" s="565"/>
      <c r="D1314" s="565"/>
      <c r="E1314" s="565"/>
      <c r="F1314" s="565"/>
      <c r="G1314" s="565"/>
      <c r="H1314" s="565"/>
      <c r="I1314" s="565"/>
      <c r="J1314" s="565" t="s">
        <v>442</v>
      </c>
      <c r="K1314" s="565"/>
      <c r="L1314" s="565"/>
      <c r="M1314" s="566"/>
    </row>
    <row r="1315" spans="1:13" ht="30" customHeight="1">
      <c r="A1315" s="571"/>
      <c r="B1315" s="565"/>
      <c r="C1315" s="565"/>
      <c r="D1315" s="565"/>
      <c r="E1315" s="565"/>
      <c r="F1315" s="565"/>
      <c r="G1315" s="565"/>
      <c r="H1315" s="565"/>
      <c r="I1315" s="565"/>
      <c r="J1315" s="565"/>
      <c r="K1315" s="565"/>
      <c r="L1315" s="565"/>
      <c r="M1315" s="566"/>
    </row>
    <row r="1316" spans="1:13" ht="30" customHeight="1">
      <c r="A1316" s="571"/>
      <c r="B1316" s="565"/>
      <c r="C1316" s="565"/>
      <c r="D1316" s="565"/>
      <c r="E1316" s="565"/>
      <c r="F1316" s="565"/>
      <c r="G1316" s="565"/>
      <c r="H1316" s="565"/>
      <c r="I1316" s="565"/>
      <c r="J1316" s="565"/>
      <c r="K1316" s="565"/>
      <c r="L1316" s="565"/>
      <c r="M1316" s="566"/>
    </row>
    <row r="1317" spans="1:13" ht="30" customHeight="1">
      <c r="A1317" s="571"/>
      <c r="B1317" s="565"/>
      <c r="C1317" s="565"/>
      <c r="D1317" s="565"/>
      <c r="E1317" s="565"/>
      <c r="F1317" s="565"/>
      <c r="G1317" s="565"/>
      <c r="H1317" s="565"/>
      <c r="I1317" s="565"/>
      <c r="J1317" s="565"/>
      <c r="K1317" s="565"/>
      <c r="L1317" s="565"/>
      <c r="M1317" s="566"/>
    </row>
    <row r="1318" spans="1:13" ht="30" customHeight="1">
      <c r="A1318" s="571" t="s">
        <v>286</v>
      </c>
      <c r="B1318" s="565"/>
      <c r="C1318" s="565"/>
      <c r="D1318" s="565"/>
      <c r="E1318" s="565"/>
      <c r="F1318" s="565"/>
      <c r="G1318" s="565"/>
      <c r="H1318" s="561" t="s">
        <v>287</v>
      </c>
      <c r="I1318" s="562"/>
      <c r="J1318" s="562"/>
      <c r="K1318" s="562"/>
      <c r="L1318" s="562"/>
      <c r="M1318" s="564"/>
    </row>
    <row r="1319" spans="1:13" ht="30" customHeight="1">
      <c r="A1319" s="339" t="s">
        <v>288</v>
      </c>
      <c r="B1319" s="565" t="s">
        <v>20</v>
      </c>
      <c r="C1319" s="565"/>
      <c r="D1319" s="332" t="s">
        <v>288</v>
      </c>
      <c r="E1319" s="323"/>
      <c r="F1319" s="565" t="s">
        <v>20</v>
      </c>
      <c r="G1319" s="565"/>
      <c r="H1319" s="333"/>
      <c r="I1319" s="333"/>
      <c r="J1319" s="334" t="s">
        <v>289</v>
      </c>
      <c r="K1319" s="333"/>
      <c r="L1319" s="333" t="s">
        <v>20</v>
      </c>
      <c r="M1319" s="335"/>
    </row>
    <row r="1320" spans="1:13" ht="30" customHeight="1">
      <c r="A1320" s="339" t="s">
        <v>290</v>
      </c>
      <c r="B1320" s="565" t="s">
        <v>291</v>
      </c>
      <c r="C1320" s="565"/>
      <c r="D1320" s="565" t="s">
        <v>292</v>
      </c>
      <c r="E1320" s="565"/>
      <c r="F1320" s="565" t="s">
        <v>293</v>
      </c>
      <c r="G1320" s="565"/>
      <c r="H1320" s="333"/>
      <c r="I1320" s="333"/>
      <c r="J1320" s="561">
        <v>3</v>
      </c>
      <c r="K1320" s="563"/>
      <c r="L1320" s="323" t="s">
        <v>294</v>
      </c>
      <c r="M1320" s="335"/>
    </row>
    <row r="1321" spans="1:13" ht="30" customHeight="1">
      <c r="A1321" s="339" t="s">
        <v>295</v>
      </c>
      <c r="B1321" s="565" t="s">
        <v>296</v>
      </c>
      <c r="C1321" s="565"/>
      <c r="D1321" s="565" t="s">
        <v>297</v>
      </c>
      <c r="E1321" s="565"/>
      <c r="F1321" s="565" t="s">
        <v>298</v>
      </c>
      <c r="G1321" s="565"/>
      <c r="H1321" s="333"/>
      <c r="I1321" s="333"/>
      <c r="J1321" s="561">
        <v>2</v>
      </c>
      <c r="K1321" s="563"/>
      <c r="L1321" s="323" t="s">
        <v>299</v>
      </c>
      <c r="M1321" s="335"/>
    </row>
    <row r="1322" spans="1:13" ht="30" customHeight="1">
      <c r="A1322" s="339" t="s">
        <v>300</v>
      </c>
      <c r="B1322" s="565" t="s">
        <v>301</v>
      </c>
      <c r="C1322" s="565"/>
      <c r="D1322" s="565" t="s">
        <v>302</v>
      </c>
      <c r="E1322" s="565"/>
      <c r="F1322" s="565" t="s">
        <v>303</v>
      </c>
      <c r="G1322" s="565"/>
      <c r="H1322" s="333"/>
      <c r="I1322" s="333"/>
      <c r="J1322" s="561">
        <v>1</v>
      </c>
      <c r="K1322" s="563"/>
      <c r="L1322" s="323" t="s">
        <v>304</v>
      </c>
      <c r="M1322" s="335"/>
    </row>
    <row r="1323" spans="1:13" ht="30" customHeight="1" thickBot="1">
      <c r="A1323" s="363" t="s">
        <v>305</v>
      </c>
      <c r="B1323" s="583" t="s">
        <v>306</v>
      </c>
      <c r="C1323" s="583"/>
      <c r="D1323" s="584" t="s">
        <v>307</v>
      </c>
      <c r="E1323" s="584"/>
      <c r="F1323" s="584" t="s">
        <v>308</v>
      </c>
      <c r="G1323" s="584"/>
      <c r="H1323" s="336"/>
      <c r="I1323" s="336"/>
      <c r="J1323" s="336"/>
      <c r="K1323" s="336"/>
      <c r="L1323" s="336"/>
      <c r="M1323" s="337"/>
    </row>
    <row r="1325" spans="1:13" ht="30" customHeight="1" thickBot="1"/>
    <row r="1326" spans="1:13" ht="30" customHeight="1">
      <c r="A1326" s="360"/>
      <c r="B1326" s="567" t="s">
        <v>395</v>
      </c>
      <c r="C1326" s="567"/>
      <c r="D1326" s="567"/>
      <c r="E1326" s="567"/>
      <c r="F1326" s="567"/>
      <c r="G1326" s="567"/>
      <c r="H1326" s="567"/>
      <c r="I1326" s="568"/>
      <c r="J1326" s="569" t="s">
        <v>396</v>
      </c>
      <c r="K1326" s="567"/>
      <c r="L1326" s="567"/>
      <c r="M1326" s="570"/>
    </row>
    <row r="1327" spans="1:13" ht="30" customHeight="1">
      <c r="A1327" s="571" t="s">
        <v>397</v>
      </c>
      <c r="B1327" s="565"/>
      <c r="C1327" s="565"/>
      <c r="D1327" s="565"/>
      <c r="E1327" s="565"/>
      <c r="F1327" s="565"/>
      <c r="G1327" s="565"/>
      <c r="H1327" s="565"/>
      <c r="I1327" s="565"/>
      <c r="J1327" s="565"/>
      <c r="K1327" s="565"/>
      <c r="L1327" s="565"/>
      <c r="M1327" s="566"/>
    </row>
    <row r="1328" spans="1:13" ht="30" customHeight="1">
      <c r="A1328" s="361"/>
      <c r="B1328" s="572" t="s">
        <v>398</v>
      </c>
      <c r="C1328" s="572"/>
      <c r="D1328" s="572"/>
      <c r="E1328" s="573"/>
      <c r="F1328" s="314" t="s">
        <v>399</v>
      </c>
      <c r="G1328" s="314"/>
      <c r="H1328" s="561" t="s">
        <v>400</v>
      </c>
      <c r="I1328" s="562"/>
      <c r="J1328" s="563"/>
      <c r="K1328" s="315" t="s">
        <v>401</v>
      </c>
      <c r="L1328" s="316"/>
      <c r="M1328" s="317"/>
    </row>
    <row r="1329" spans="1:13" ht="30" customHeight="1">
      <c r="A1329" s="574" t="s">
        <v>402</v>
      </c>
      <c r="B1329" s="562"/>
      <c r="C1329" s="562"/>
      <c r="D1329" s="562"/>
      <c r="E1329" s="562"/>
      <c r="F1329" s="562"/>
      <c r="G1329" s="562"/>
      <c r="H1329" s="562"/>
      <c r="I1329" s="562"/>
      <c r="J1329" s="562"/>
      <c r="K1329" s="562"/>
      <c r="L1329" s="562"/>
      <c r="M1329" s="564"/>
    </row>
    <row r="1330" spans="1:13" ht="30" customHeight="1">
      <c r="A1330" s="556" t="s">
        <v>524</v>
      </c>
      <c r="B1330" s="557"/>
      <c r="C1330" s="557"/>
      <c r="D1330" s="557"/>
      <c r="E1330" s="557"/>
      <c r="F1330" s="557"/>
      <c r="G1330" s="557"/>
      <c r="H1330" s="557"/>
      <c r="I1330" s="557"/>
      <c r="J1330" s="557"/>
      <c r="K1330" s="557"/>
      <c r="L1330" s="557"/>
      <c r="M1330" s="558"/>
    </row>
    <row r="1331" spans="1:13" ht="30" customHeight="1">
      <c r="A1331" s="559" t="s">
        <v>404</v>
      </c>
      <c r="B1331" s="560"/>
      <c r="C1331" s="561" t="s">
        <v>95</v>
      </c>
      <c r="D1331" s="562"/>
      <c r="E1331" s="562"/>
      <c r="F1331" s="562"/>
      <c r="G1331" s="563"/>
      <c r="H1331" s="316" t="s">
        <v>406</v>
      </c>
      <c r="I1331" s="318"/>
      <c r="J1331" s="561">
        <f>J1278+1</f>
        <v>27</v>
      </c>
      <c r="K1331" s="562"/>
      <c r="L1331" s="562"/>
      <c r="M1331" s="564"/>
    </row>
    <row r="1332" spans="1:13" ht="30" customHeight="1">
      <c r="A1332" s="559" t="s">
        <v>407</v>
      </c>
      <c r="B1332" s="560"/>
      <c r="C1332" s="561" t="s">
        <v>68</v>
      </c>
      <c r="D1332" s="562"/>
      <c r="E1332" s="562"/>
      <c r="F1332" s="562"/>
      <c r="G1332" s="563"/>
      <c r="H1332" s="316" t="s">
        <v>409</v>
      </c>
      <c r="I1332" s="318"/>
      <c r="J1332" s="565" t="s">
        <v>634</v>
      </c>
      <c r="K1332" s="565"/>
      <c r="L1332" s="565"/>
      <c r="M1332" s="566"/>
    </row>
    <row r="1333" spans="1:13" ht="30" customHeight="1">
      <c r="A1333" s="559" t="s">
        <v>410</v>
      </c>
      <c r="B1333" s="560"/>
      <c r="C1333" s="578">
        <v>40494</v>
      </c>
      <c r="D1333" s="562"/>
      <c r="E1333" s="562"/>
      <c r="F1333" s="562"/>
      <c r="G1333" s="563"/>
      <c r="H1333" s="316" t="s">
        <v>411</v>
      </c>
      <c r="I1333" s="318"/>
      <c r="J1333" s="565">
        <v>9622265742</v>
      </c>
      <c r="K1333" s="565"/>
      <c r="L1333" s="565"/>
      <c r="M1333" s="566"/>
    </row>
    <row r="1334" spans="1:13" ht="30" customHeight="1">
      <c r="A1334" s="559" t="s">
        <v>412</v>
      </c>
      <c r="B1334" s="560"/>
      <c r="C1334" s="561" t="s">
        <v>635</v>
      </c>
      <c r="D1334" s="562"/>
      <c r="E1334" s="562"/>
      <c r="F1334" s="562"/>
      <c r="G1334" s="563"/>
      <c r="H1334" s="559" t="s">
        <v>18</v>
      </c>
      <c r="I1334" s="560"/>
      <c r="J1334" s="565" t="s">
        <v>636</v>
      </c>
      <c r="K1334" s="565"/>
      <c r="L1334" s="565"/>
      <c r="M1334" s="566"/>
    </row>
    <row r="1335" spans="1:13" ht="30" customHeight="1">
      <c r="A1335" s="559" t="s">
        <v>528</v>
      </c>
      <c r="B1335" s="560"/>
      <c r="C1335" s="561" t="s">
        <v>637</v>
      </c>
      <c r="D1335" s="562"/>
      <c r="E1335" s="562"/>
      <c r="F1335" s="562"/>
      <c r="G1335" s="562"/>
      <c r="H1335" s="562"/>
      <c r="I1335" s="562"/>
      <c r="J1335" s="562"/>
      <c r="K1335" s="562"/>
      <c r="L1335" s="562"/>
      <c r="M1335" s="564"/>
    </row>
    <row r="1336" spans="1:13" ht="30" customHeight="1">
      <c r="A1336" s="571" t="s">
        <v>415</v>
      </c>
      <c r="B1336" s="565"/>
      <c r="C1336" s="565"/>
      <c r="D1336" s="565"/>
      <c r="E1336" s="565"/>
      <c r="F1336" s="565"/>
      <c r="G1336" s="565"/>
      <c r="H1336" s="565"/>
      <c r="I1336" s="565"/>
      <c r="J1336" s="565"/>
      <c r="K1336" s="565"/>
      <c r="L1336" s="565"/>
      <c r="M1336" s="566"/>
    </row>
    <row r="1337" spans="1:13" ht="30" customHeight="1">
      <c r="A1337" s="577" t="s">
        <v>416</v>
      </c>
      <c r="B1337" s="565" t="s">
        <v>417</v>
      </c>
      <c r="C1337" s="565"/>
      <c r="D1337" s="565"/>
      <c r="E1337" s="565"/>
      <c r="F1337" s="565"/>
      <c r="G1337" s="565"/>
      <c r="H1337" s="565" t="s">
        <v>418</v>
      </c>
      <c r="I1337" s="565"/>
      <c r="J1337" s="565"/>
      <c r="K1337" s="565"/>
      <c r="L1337" s="565"/>
      <c r="M1337" s="566"/>
    </row>
    <row r="1338" spans="1:13" ht="51" customHeight="1">
      <c r="A1338" s="577"/>
      <c r="B1338" s="319" t="s">
        <v>419</v>
      </c>
      <c r="C1338" s="319" t="s">
        <v>420</v>
      </c>
      <c r="D1338" s="319" t="s">
        <v>421</v>
      </c>
      <c r="E1338" s="319" t="s">
        <v>422</v>
      </c>
      <c r="F1338" s="319">
        <v>100</v>
      </c>
      <c r="G1338" s="320" t="s">
        <v>33</v>
      </c>
      <c r="H1338" s="319" t="s">
        <v>423</v>
      </c>
      <c r="I1338" s="319" t="s">
        <v>420</v>
      </c>
      <c r="J1338" s="319" t="s">
        <v>421</v>
      </c>
      <c r="K1338" s="319" t="s">
        <v>530</v>
      </c>
      <c r="L1338" s="319">
        <v>100</v>
      </c>
      <c r="M1338" s="321" t="s">
        <v>33</v>
      </c>
    </row>
    <row r="1339" spans="1:13" ht="30" customHeight="1">
      <c r="A1339" s="339" t="s">
        <v>11</v>
      </c>
      <c r="B1339" s="340">
        <v>8.5</v>
      </c>
      <c r="C1339" s="323">
        <v>4</v>
      </c>
      <c r="D1339" s="323">
        <v>3</v>
      </c>
      <c r="E1339" s="340">
        <v>66</v>
      </c>
      <c r="F1339" s="324">
        <f t="shared" ref="F1339:F1342" si="287">SUM(B1339:E1339)</f>
        <v>81.5</v>
      </c>
      <c r="G1339" s="340" t="str">
        <f t="shared" ref="G1339:G1342" si="288">IF(F1339&gt;=91,"A1",IF(F1339&gt;=81,"A2",IF(F1339&gt;=71,"B1",IF(F1339&gt;=61,"B2",IF(F1339&gt;=51,"C1",IF(F1339&gt;=41,"C2",IF(F1339&gt;=33,"D","E")))))))</f>
        <v>A2</v>
      </c>
      <c r="H1339" s="320">
        <v>9</v>
      </c>
      <c r="I1339" s="323">
        <v>4</v>
      </c>
      <c r="J1339" s="323">
        <v>5</v>
      </c>
      <c r="K1339" s="366">
        <v>63</v>
      </c>
      <c r="L1339" s="370">
        <f t="shared" ref="L1339" si="289">SUM(H1339:K1339)</f>
        <v>81</v>
      </c>
      <c r="M1339" s="369" t="str">
        <f t="shared" ref="M1339:M1342" si="290">IF(L1339&gt;=91,"A1",IF(L1339&gt;=81,"A2",IF(L1339&gt;=71,"B1",IF(L1339&gt;=61,"B2",IF(L1339&gt;=51,"C1",IF(L1339&gt;=41,"C2",IF(L1339&gt;=33,"D","E")))))))</f>
        <v>A2</v>
      </c>
    </row>
    <row r="1340" spans="1:13" ht="30" customHeight="1">
      <c r="A1340" s="339" t="s">
        <v>12</v>
      </c>
      <c r="B1340" s="340">
        <v>6.75</v>
      </c>
      <c r="C1340" s="340">
        <v>4</v>
      </c>
      <c r="D1340" s="323">
        <v>4</v>
      </c>
      <c r="E1340" s="323">
        <v>60</v>
      </c>
      <c r="F1340" s="323">
        <f t="shared" si="287"/>
        <v>74.75</v>
      </c>
      <c r="G1340" s="323" t="str">
        <f t="shared" si="288"/>
        <v>B1</v>
      </c>
      <c r="H1340" s="323">
        <v>8</v>
      </c>
      <c r="I1340" s="323">
        <v>5</v>
      </c>
      <c r="J1340" s="323">
        <v>4.5</v>
      </c>
      <c r="K1340" s="323">
        <v>61.5</v>
      </c>
      <c r="L1340" s="323">
        <f t="shared" ref="L1340:L1342" si="291">SUM(H1340:K1340)</f>
        <v>79</v>
      </c>
      <c r="M1340" s="328" t="str">
        <f t="shared" si="290"/>
        <v>B1</v>
      </c>
    </row>
    <row r="1341" spans="1:13" ht="30" customHeight="1">
      <c r="A1341" s="339" t="s">
        <v>425</v>
      </c>
      <c r="B1341" s="323">
        <v>5.75</v>
      </c>
      <c r="C1341" s="323">
        <v>3.5</v>
      </c>
      <c r="D1341" s="323">
        <v>5</v>
      </c>
      <c r="E1341" s="323">
        <v>57</v>
      </c>
      <c r="F1341" s="323">
        <f t="shared" si="287"/>
        <v>71.25</v>
      </c>
      <c r="G1341" s="323" t="str">
        <f t="shared" si="288"/>
        <v>B1</v>
      </c>
      <c r="H1341" s="323">
        <v>7.75</v>
      </c>
      <c r="I1341" s="323">
        <v>5</v>
      </c>
      <c r="J1341" s="323">
        <v>4</v>
      </c>
      <c r="K1341" s="368">
        <v>49</v>
      </c>
      <c r="L1341" s="323">
        <f t="shared" si="291"/>
        <v>65.75</v>
      </c>
      <c r="M1341" s="328" t="str">
        <f t="shared" si="290"/>
        <v>B2</v>
      </c>
    </row>
    <row r="1342" spans="1:13" ht="30" customHeight="1">
      <c r="A1342" s="339" t="s">
        <v>23</v>
      </c>
      <c r="B1342" s="323">
        <v>8.75</v>
      </c>
      <c r="C1342" s="323">
        <v>4</v>
      </c>
      <c r="D1342" s="323">
        <v>4</v>
      </c>
      <c r="E1342" s="323">
        <v>52</v>
      </c>
      <c r="F1342" s="323">
        <f t="shared" si="287"/>
        <v>68.75</v>
      </c>
      <c r="G1342" s="323" t="str">
        <f t="shared" si="288"/>
        <v>B2</v>
      </c>
      <c r="H1342" s="323">
        <v>9.5</v>
      </c>
      <c r="I1342" s="323">
        <v>4</v>
      </c>
      <c r="J1342" s="323">
        <v>4</v>
      </c>
      <c r="K1342" s="368">
        <v>56</v>
      </c>
      <c r="L1342" s="323">
        <f t="shared" si="291"/>
        <v>73.5</v>
      </c>
      <c r="M1342" s="328" t="str">
        <f t="shared" si="290"/>
        <v>B1</v>
      </c>
    </row>
    <row r="1343" spans="1:13" ht="30" customHeight="1">
      <c r="A1343" s="339" t="s">
        <v>25</v>
      </c>
      <c r="B1343" s="323">
        <v>9.25</v>
      </c>
      <c r="C1343" s="323">
        <v>4</v>
      </c>
      <c r="D1343" s="323">
        <v>4</v>
      </c>
      <c r="E1343" s="323">
        <v>55</v>
      </c>
      <c r="F1343" s="323">
        <f t="shared" ref="F1343" si="292">SUM(B1343:E1343)</f>
        <v>72.25</v>
      </c>
      <c r="G1343" s="323" t="str">
        <f t="shared" ref="G1343" si="293">IF(F1343&gt;=91,"A1",IF(F1343&gt;=81,"A2",IF(F1343&gt;=71,"B1",IF(F1343&gt;=61,"B2",IF(F1343&gt;=51,"C1",IF(F1343&gt;=41,"C2",IF(F1343&gt;=33,"D","E")))))))</f>
        <v>B1</v>
      </c>
      <c r="H1343" s="323">
        <v>9.75</v>
      </c>
      <c r="I1343" s="323">
        <v>5</v>
      </c>
      <c r="J1343" s="323">
        <v>5</v>
      </c>
      <c r="K1343" s="323">
        <v>66.5</v>
      </c>
      <c r="L1343" s="326">
        <f t="shared" ref="L1343" si="294">SUM(H1343:K1343)</f>
        <v>86.25</v>
      </c>
      <c r="M1343" s="328" t="str">
        <f t="shared" ref="M1343" si="295">IF(L1343&gt;=91,"A1",IF(L1343&gt;=81,"A2",IF(L1343&gt;=71,"B1",IF(L1343&gt;=61,"B2",IF(L1343&gt;=51,"C1",IF(L1343&gt;=41,"C2",IF(L1343&gt;=33,"D","E")))))))</f>
        <v>A2</v>
      </c>
    </row>
    <row r="1344" spans="1:13" ht="30" customHeight="1">
      <c r="A1344" s="339" t="s">
        <v>426</v>
      </c>
      <c r="B1344" s="323"/>
      <c r="C1344" s="323"/>
      <c r="D1344" s="323"/>
      <c r="E1344" s="323">
        <v>35</v>
      </c>
      <c r="F1344" s="323"/>
      <c r="G1344" s="323"/>
      <c r="H1344" s="323"/>
      <c r="I1344" s="323"/>
      <c r="J1344" s="323"/>
      <c r="K1344" s="323">
        <v>40.5</v>
      </c>
      <c r="L1344" s="323"/>
      <c r="M1344" s="328"/>
    </row>
    <row r="1345" spans="1:13" ht="30" customHeight="1">
      <c r="A1345" s="339" t="s">
        <v>427</v>
      </c>
      <c r="B1345" s="323"/>
      <c r="C1345" s="323"/>
      <c r="D1345" s="323"/>
      <c r="E1345" s="323">
        <v>31</v>
      </c>
      <c r="F1345" s="323"/>
      <c r="G1345" s="323"/>
      <c r="H1345" s="323"/>
      <c r="I1345" s="323"/>
      <c r="J1345" s="323"/>
      <c r="K1345" s="323">
        <v>44</v>
      </c>
      <c r="L1345" s="323"/>
      <c r="M1345" s="328"/>
    </row>
    <row r="1346" spans="1:13" ht="30" customHeight="1">
      <c r="A1346" s="339" t="s">
        <v>669</v>
      </c>
      <c r="B1346" s="323"/>
      <c r="C1346" s="323"/>
      <c r="D1346" s="323"/>
      <c r="E1346" s="323">
        <v>42.5</v>
      </c>
      <c r="F1346" s="323"/>
      <c r="G1346" s="323"/>
      <c r="H1346" s="323"/>
      <c r="I1346" s="323"/>
      <c r="J1346" s="323"/>
      <c r="K1346" s="323">
        <v>36</v>
      </c>
      <c r="L1346" s="323"/>
      <c r="M1346" s="328"/>
    </row>
    <row r="1347" spans="1:13" ht="30" customHeight="1">
      <c r="A1347" s="339" t="s">
        <v>394</v>
      </c>
      <c r="B1347" s="323"/>
      <c r="C1347" s="323"/>
      <c r="D1347" s="323"/>
      <c r="E1347" s="323">
        <v>31</v>
      </c>
      <c r="F1347" s="323"/>
      <c r="G1347" s="323"/>
      <c r="H1347" s="323"/>
      <c r="I1347" s="323"/>
      <c r="J1347" s="323"/>
      <c r="K1347" s="323">
        <v>34</v>
      </c>
      <c r="L1347" s="323"/>
      <c r="M1347" s="328"/>
    </row>
    <row r="1348" spans="1:13" ht="30" customHeight="1">
      <c r="A1348" s="339" t="s">
        <v>669</v>
      </c>
      <c r="B1348" s="323"/>
      <c r="C1348" s="323"/>
      <c r="D1348" s="323"/>
      <c r="E1348" s="323"/>
      <c r="F1348" s="323"/>
      <c r="G1348" s="323"/>
      <c r="H1348" s="323"/>
      <c r="I1348" s="323"/>
      <c r="J1348" s="323"/>
      <c r="K1348" s="323"/>
      <c r="L1348" s="323"/>
      <c r="M1348" s="328"/>
    </row>
    <row r="1349" spans="1:13" ht="60" customHeight="1">
      <c r="A1349" s="339" t="s">
        <v>428</v>
      </c>
      <c r="B1349" s="323"/>
      <c r="C1349" s="330" t="s">
        <v>429</v>
      </c>
      <c r="D1349" s="323">
        <f>(F1339+F1340+F1341+F1342+F1343)</f>
        <v>368.5</v>
      </c>
      <c r="E1349" s="323"/>
      <c r="F1349" s="330" t="s">
        <v>430</v>
      </c>
      <c r="G1349" s="323">
        <f>(D1349/500)*100</f>
        <v>73.7</v>
      </c>
      <c r="H1349" s="323"/>
      <c r="I1349" s="323"/>
      <c r="J1349" s="575" t="s">
        <v>431</v>
      </c>
      <c r="K1349" s="575"/>
      <c r="L1349" s="565" t="str">
        <f>IF(G1349&gt;=91,"A1",IF(G1349&gt;=81,"A2",IF(G1349&gt;=71,"B1",IF(G1349&gt;=61,"B2",IF(G1349&gt;=51,"C1",IF(G1349&gt;=41,"C2",IF(G1349&gt;=33,"D","E")))))))</f>
        <v>B1</v>
      </c>
      <c r="M1349" s="566" t="str">
        <f t="shared" ref="M1349:M1350" si="296">IF(K1349&gt;=91,"A1",IF(K1349&gt;=81,"A2",IF(K1349&gt;=71,"B1",IF(K1349&gt;=61,"B2",IF(K1349&gt;=51,"C1",IF(K1349&gt;=41,"C2",IF(K1349&gt;=33,"D","E")))))))</f>
        <v>E</v>
      </c>
    </row>
    <row r="1350" spans="1:13" ht="57.75" customHeight="1">
      <c r="A1350" s="362" t="s">
        <v>432</v>
      </c>
      <c r="B1350" s="323"/>
      <c r="C1350" s="330" t="s">
        <v>433</v>
      </c>
      <c r="D1350" s="323">
        <f>(L1339+L1340+L1341+L1342+L1343)</f>
        <v>385.5</v>
      </c>
      <c r="E1350" s="323"/>
      <c r="F1350" s="330" t="s">
        <v>434</v>
      </c>
      <c r="G1350" s="323">
        <f>D1350/500*100</f>
        <v>77.100000000000009</v>
      </c>
      <c r="H1350" s="323"/>
      <c r="I1350" s="323"/>
      <c r="J1350" s="575" t="s">
        <v>435</v>
      </c>
      <c r="K1350" s="575"/>
      <c r="L1350" s="565" t="str">
        <f>IF(G1350&gt;=91,"A1",IF(G1350&gt;=81,"A2",IF(G1350&gt;=71,"B1",IF(G1350&gt;=61,"B2",IF(G1350&gt;=51,"C1",IF(G1350&gt;=41,"C2",IF(G1350&gt;=33,"D","E")))))))</f>
        <v>B1</v>
      </c>
      <c r="M1350" s="566" t="str">
        <f t="shared" si="296"/>
        <v>E</v>
      </c>
    </row>
    <row r="1351" spans="1:13" ht="54" customHeight="1">
      <c r="A1351" s="571" t="s">
        <v>437</v>
      </c>
      <c r="B1351" s="565"/>
      <c r="C1351" s="565"/>
      <c r="D1351" s="576">
        <v>75.400000000000006</v>
      </c>
      <c r="E1351" s="576"/>
      <c r="F1351" s="565" t="s">
        <v>653</v>
      </c>
      <c r="G1351" s="565"/>
      <c r="H1351" s="565"/>
      <c r="I1351" s="565"/>
      <c r="J1351" s="565"/>
      <c r="K1351" s="565"/>
      <c r="L1351" s="565" t="s">
        <v>301</v>
      </c>
      <c r="M1351" s="566" t="str">
        <f t="shared" ref="M1351" si="297">IF(K1351&gt;=91,"A1",IF(K1351&gt;=81,"A2",IF(K1351&gt;=71,"B1",IF(K1351&gt;=61,"B2",IF(K1351&gt;=51,"C1",IF(K1351&gt;=41,"C2",IF(K1351&gt;=33,"D","E")))))))</f>
        <v>E</v>
      </c>
    </row>
    <row r="1352" spans="1:13" ht="30" customHeight="1">
      <c r="A1352" s="580" t="s">
        <v>273</v>
      </c>
      <c r="B1352" s="581"/>
      <c r="C1352" s="581"/>
      <c r="D1352" s="581"/>
      <c r="E1352" s="581"/>
      <c r="F1352" s="581"/>
      <c r="G1352" s="581"/>
      <c r="H1352" s="581"/>
      <c r="I1352" s="581"/>
      <c r="J1352" s="581"/>
      <c r="K1352" s="581"/>
      <c r="L1352" s="581"/>
      <c r="M1352" s="582"/>
    </row>
    <row r="1353" spans="1:13" ht="30" customHeight="1">
      <c r="A1353" s="571" t="s">
        <v>274</v>
      </c>
      <c r="B1353" s="565"/>
      <c r="C1353" s="565"/>
      <c r="D1353" s="565"/>
      <c r="E1353" s="565"/>
      <c r="F1353" s="565"/>
      <c r="G1353" s="565"/>
      <c r="H1353" s="565"/>
      <c r="I1353" s="565"/>
      <c r="J1353" s="565"/>
      <c r="K1353" s="565"/>
      <c r="L1353" s="565"/>
      <c r="M1353" s="566"/>
    </row>
    <row r="1354" spans="1:13" ht="30" customHeight="1">
      <c r="A1354" s="571" t="s">
        <v>275</v>
      </c>
      <c r="B1354" s="565"/>
      <c r="C1354" s="565"/>
      <c r="D1354" s="565"/>
      <c r="E1354" s="565"/>
      <c r="F1354" s="565" t="s">
        <v>276</v>
      </c>
      <c r="G1354" s="565"/>
      <c r="H1354" s="565"/>
      <c r="I1354" s="565"/>
      <c r="J1354" s="565"/>
      <c r="K1354" s="565" t="s">
        <v>439</v>
      </c>
      <c r="L1354" s="565"/>
      <c r="M1354" s="566"/>
    </row>
    <row r="1355" spans="1:13" ht="30" customHeight="1">
      <c r="A1355" s="580" t="s">
        <v>277</v>
      </c>
      <c r="B1355" s="581"/>
      <c r="C1355" s="581"/>
      <c r="D1355" s="581"/>
      <c r="E1355" s="581"/>
      <c r="F1355" s="565" t="s">
        <v>294</v>
      </c>
      <c r="G1355" s="565"/>
      <c r="H1355" s="565"/>
      <c r="I1355" s="565"/>
      <c r="J1355" s="565"/>
      <c r="K1355" s="565" t="s">
        <v>294</v>
      </c>
      <c r="L1355" s="565"/>
      <c r="M1355" s="566"/>
    </row>
    <row r="1356" spans="1:13" ht="30" customHeight="1">
      <c r="A1356" s="571" t="s">
        <v>278</v>
      </c>
      <c r="B1356" s="565"/>
      <c r="C1356" s="565"/>
      <c r="D1356" s="565"/>
      <c r="E1356" s="565"/>
      <c r="F1356" s="565"/>
      <c r="G1356" s="565"/>
      <c r="H1356" s="565"/>
      <c r="I1356" s="565"/>
      <c r="J1356" s="565"/>
      <c r="K1356" s="565"/>
      <c r="L1356" s="565"/>
      <c r="M1356" s="566"/>
    </row>
    <row r="1357" spans="1:13" ht="30" customHeight="1">
      <c r="A1357" s="571" t="s">
        <v>275</v>
      </c>
      <c r="B1357" s="565"/>
      <c r="C1357" s="565"/>
      <c r="D1357" s="565"/>
      <c r="E1357" s="565"/>
      <c r="F1357" s="565" t="s">
        <v>276</v>
      </c>
      <c r="G1357" s="565"/>
      <c r="H1357" s="565"/>
      <c r="I1357" s="565"/>
      <c r="J1357" s="565"/>
      <c r="K1357" s="565" t="s">
        <v>439</v>
      </c>
      <c r="L1357" s="565"/>
      <c r="M1357" s="566"/>
    </row>
    <row r="1358" spans="1:13" ht="30" customHeight="1">
      <c r="A1358" s="559" t="s">
        <v>279</v>
      </c>
      <c r="B1358" s="560"/>
      <c r="C1358" s="560"/>
      <c r="D1358" s="560"/>
      <c r="E1358" s="560"/>
      <c r="F1358" s="565" t="s">
        <v>294</v>
      </c>
      <c r="G1358" s="565"/>
      <c r="H1358" s="565"/>
      <c r="I1358" s="565"/>
      <c r="J1358" s="565"/>
      <c r="K1358" s="565" t="s">
        <v>294</v>
      </c>
      <c r="L1358" s="565"/>
      <c r="M1358" s="566"/>
    </row>
    <row r="1359" spans="1:13" ht="30" customHeight="1">
      <c r="A1359" s="559" t="s">
        <v>280</v>
      </c>
      <c r="B1359" s="560"/>
      <c r="C1359" s="560"/>
      <c r="D1359" s="560"/>
      <c r="E1359" s="560"/>
      <c r="F1359" s="565" t="s">
        <v>294</v>
      </c>
      <c r="G1359" s="565"/>
      <c r="H1359" s="565"/>
      <c r="I1359" s="565"/>
      <c r="J1359" s="565"/>
      <c r="K1359" s="565" t="s">
        <v>294</v>
      </c>
      <c r="L1359" s="565"/>
      <c r="M1359" s="566"/>
    </row>
    <row r="1360" spans="1:13" ht="30" customHeight="1">
      <c r="A1360" s="556" t="s">
        <v>281</v>
      </c>
      <c r="B1360" s="557"/>
      <c r="C1360" s="557"/>
      <c r="D1360" s="557"/>
      <c r="E1360" s="579"/>
      <c r="F1360" s="561" t="s">
        <v>294</v>
      </c>
      <c r="G1360" s="562"/>
      <c r="H1360" s="562"/>
      <c r="I1360" s="562"/>
      <c r="J1360" s="563"/>
      <c r="K1360" s="561" t="s">
        <v>294</v>
      </c>
      <c r="L1360" s="562"/>
      <c r="M1360" s="564"/>
    </row>
    <row r="1361" spans="1:13" ht="30" customHeight="1">
      <c r="A1361" s="556" t="s">
        <v>282</v>
      </c>
      <c r="B1361" s="557"/>
      <c r="C1361" s="557"/>
      <c r="D1361" s="557"/>
      <c r="E1361" s="579"/>
      <c r="F1361" s="561" t="s">
        <v>294</v>
      </c>
      <c r="G1361" s="562"/>
      <c r="H1361" s="562"/>
      <c r="I1361" s="562"/>
      <c r="J1361" s="563"/>
      <c r="K1361" s="561" t="s">
        <v>294</v>
      </c>
      <c r="L1361" s="562"/>
      <c r="M1361" s="564"/>
    </row>
    <row r="1362" spans="1:13" ht="30" customHeight="1">
      <c r="A1362" s="571" t="s">
        <v>283</v>
      </c>
      <c r="B1362" s="565"/>
      <c r="C1362" s="565"/>
      <c r="D1362" s="565"/>
      <c r="E1362" s="565"/>
      <c r="F1362" s="565"/>
      <c r="G1362" s="565"/>
      <c r="H1362" s="565"/>
      <c r="I1362" s="565"/>
      <c r="J1362" s="565"/>
      <c r="K1362" s="565"/>
      <c r="L1362" s="565"/>
      <c r="M1362" s="566"/>
    </row>
    <row r="1363" spans="1:13" ht="30" customHeight="1">
      <c r="A1363" s="571" t="s">
        <v>275</v>
      </c>
      <c r="B1363" s="565"/>
      <c r="C1363" s="565"/>
      <c r="D1363" s="565"/>
      <c r="E1363" s="565"/>
      <c r="F1363" s="565" t="s">
        <v>276</v>
      </c>
      <c r="G1363" s="565"/>
      <c r="H1363" s="565"/>
      <c r="I1363" s="565"/>
      <c r="J1363" s="565"/>
      <c r="K1363" s="565" t="s">
        <v>439</v>
      </c>
      <c r="L1363" s="565"/>
      <c r="M1363" s="566"/>
    </row>
    <row r="1364" spans="1:13" ht="30" customHeight="1">
      <c r="A1364" s="580" t="s">
        <v>284</v>
      </c>
      <c r="B1364" s="581"/>
      <c r="C1364" s="581"/>
      <c r="D1364" s="581"/>
      <c r="E1364" s="581"/>
      <c r="F1364" s="581"/>
      <c r="G1364" s="565" t="s">
        <v>692</v>
      </c>
      <c r="H1364" s="565"/>
      <c r="I1364" s="565"/>
      <c r="J1364" s="565"/>
      <c r="K1364" s="565"/>
      <c r="L1364" s="565"/>
      <c r="M1364" s="566"/>
    </row>
    <row r="1365" spans="1:13" ht="30" customHeight="1">
      <c r="A1365" s="339" t="s">
        <v>440</v>
      </c>
      <c r="B1365" s="565" t="s">
        <v>548</v>
      </c>
      <c r="C1365" s="565"/>
      <c r="D1365" s="565"/>
      <c r="E1365" s="565"/>
      <c r="F1365" s="565"/>
      <c r="G1365" s="565"/>
      <c r="H1365" s="565"/>
      <c r="I1365" s="565"/>
      <c r="J1365" s="565"/>
      <c r="K1365" s="565"/>
      <c r="L1365" s="565"/>
      <c r="M1365" s="566"/>
    </row>
    <row r="1366" spans="1:13" ht="30" customHeight="1">
      <c r="A1366" s="339" t="s">
        <v>285</v>
      </c>
      <c r="B1366" s="565" t="s">
        <v>649</v>
      </c>
      <c r="C1366" s="565"/>
      <c r="D1366" s="565"/>
      <c r="E1366" s="565"/>
      <c r="F1366" s="565"/>
      <c r="G1366" s="565"/>
      <c r="H1366" s="565"/>
      <c r="I1366" s="565"/>
      <c r="J1366" s="565"/>
      <c r="K1366" s="565"/>
      <c r="L1366" s="565"/>
      <c r="M1366" s="566"/>
    </row>
    <row r="1367" spans="1:13" ht="30" customHeight="1">
      <c r="A1367" s="571" t="s">
        <v>441</v>
      </c>
      <c r="B1367" s="565"/>
      <c r="C1367" s="565"/>
      <c r="D1367" s="565"/>
      <c r="E1367" s="565"/>
      <c r="F1367" s="565"/>
      <c r="G1367" s="565"/>
      <c r="H1367" s="565"/>
      <c r="I1367" s="565"/>
      <c r="J1367" s="565" t="s">
        <v>442</v>
      </c>
      <c r="K1367" s="565"/>
      <c r="L1367" s="565"/>
      <c r="M1367" s="566"/>
    </row>
    <row r="1368" spans="1:13" ht="30" customHeight="1">
      <c r="A1368" s="571"/>
      <c r="B1368" s="565"/>
      <c r="C1368" s="565"/>
      <c r="D1368" s="565"/>
      <c r="E1368" s="565"/>
      <c r="F1368" s="565"/>
      <c r="G1368" s="565"/>
      <c r="H1368" s="565"/>
      <c r="I1368" s="565"/>
      <c r="J1368" s="565"/>
      <c r="K1368" s="565"/>
      <c r="L1368" s="565"/>
      <c r="M1368" s="566"/>
    </row>
    <row r="1369" spans="1:13" ht="30" customHeight="1">
      <c r="A1369" s="571"/>
      <c r="B1369" s="565"/>
      <c r="C1369" s="565"/>
      <c r="D1369" s="565"/>
      <c r="E1369" s="565"/>
      <c r="F1369" s="565"/>
      <c r="G1369" s="565"/>
      <c r="H1369" s="565"/>
      <c r="I1369" s="565"/>
      <c r="J1369" s="565"/>
      <c r="K1369" s="565"/>
      <c r="L1369" s="565"/>
      <c r="M1369" s="566"/>
    </row>
    <row r="1370" spans="1:13" ht="30" customHeight="1">
      <c r="A1370" s="571"/>
      <c r="B1370" s="565"/>
      <c r="C1370" s="565"/>
      <c r="D1370" s="565"/>
      <c r="E1370" s="565"/>
      <c r="F1370" s="565"/>
      <c r="G1370" s="565"/>
      <c r="H1370" s="565"/>
      <c r="I1370" s="565"/>
      <c r="J1370" s="565"/>
      <c r="K1370" s="565"/>
      <c r="L1370" s="565"/>
      <c r="M1370" s="566"/>
    </row>
    <row r="1371" spans="1:13" ht="30" customHeight="1">
      <c r="A1371" s="571" t="s">
        <v>286</v>
      </c>
      <c r="B1371" s="565"/>
      <c r="C1371" s="565"/>
      <c r="D1371" s="565"/>
      <c r="E1371" s="565"/>
      <c r="F1371" s="565"/>
      <c r="G1371" s="565"/>
      <c r="H1371" s="561" t="s">
        <v>287</v>
      </c>
      <c r="I1371" s="562"/>
      <c r="J1371" s="562"/>
      <c r="K1371" s="562"/>
      <c r="L1371" s="562"/>
      <c r="M1371" s="564"/>
    </row>
    <row r="1372" spans="1:13" ht="30" customHeight="1">
      <c r="A1372" s="339" t="s">
        <v>288</v>
      </c>
      <c r="B1372" s="565" t="s">
        <v>20</v>
      </c>
      <c r="C1372" s="565"/>
      <c r="D1372" s="332" t="s">
        <v>288</v>
      </c>
      <c r="E1372" s="323"/>
      <c r="F1372" s="565" t="s">
        <v>20</v>
      </c>
      <c r="G1372" s="565"/>
      <c r="H1372" s="333"/>
      <c r="I1372" s="333"/>
      <c r="J1372" s="334" t="s">
        <v>289</v>
      </c>
      <c r="K1372" s="333"/>
      <c r="L1372" s="333" t="s">
        <v>20</v>
      </c>
      <c r="M1372" s="335"/>
    </row>
    <row r="1373" spans="1:13" ht="30" customHeight="1">
      <c r="A1373" s="339" t="s">
        <v>290</v>
      </c>
      <c r="B1373" s="565" t="s">
        <v>291</v>
      </c>
      <c r="C1373" s="565"/>
      <c r="D1373" s="565" t="s">
        <v>292</v>
      </c>
      <c r="E1373" s="565"/>
      <c r="F1373" s="565" t="s">
        <v>293</v>
      </c>
      <c r="G1373" s="565"/>
      <c r="H1373" s="333"/>
      <c r="I1373" s="333"/>
      <c r="J1373" s="561">
        <v>3</v>
      </c>
      <c r="K1373" s="563"/>
      <c r="L1373" s="323" t="s">
        <v>294</v>
      </c>
      <c r="M1373" s="335"/>
    </row>
    <row r="1374" spans="1:13" ht="30" customHeight="1">
      <c r="A1374" s="339" t="s">
        <v>295</v>
      </c>
      <c r="B1374" s="565" t="s">
        <v>296</v>
      </c>
      <c r="C1374" s="565"/>
      <c r="D1374" s="565" t="s">
        <v>297</v>
      </c>
      <c r="E1374" s="565"/>
      <c r="F1374" s="565" t="s">
        <v>298</v>
      </c>
      <c r="G1374" s="565"/>
      <c r="H1374" s="333"/>
      <c r="I1374" s="333"/>
      <c r="J1374" s="561">
        <v>2</v>
      </c>
      <c r="K1374" s="563"/>
      <c r="L1374" s="323" t="s">
        <v>299</v>
      </c>
      <c r="M1374" s="335"/>
    </row>
    <row r="1375" spans="1:13" ht="30" customHeight="1">
      <c r="A1375" s="339" t="s">
        <v>300</v>
      </c>
      <c r="B1375" s="565" t="s">
        <v>301</v>
      </c>
      <c r="C1375" s="565"/>
      <c r="D1375" s="565" t="s">
        <v>302</v>
      </c>
      <c r="E1375" s="565"/>
      <c r="F1375" s="565" t="s">
        <v>303</v>
      </c>
      <c r="G1375" s="565"/>
      <c r="H1375" s="333"/>
      <c r="I1375" s="333"/>
      <c r="J1375" s="561">
        <v>1</v>
      </c>
      <c r="K1375" s="563"/>
      <c r="L1375" s="323" t="s">
        <v>304</v>
      </c>
      <c r="M1375" s="335"/>
    </row>
    <row r="1376" spans="1:13" ht="30" customHeight="1" thickBot="1">
      <c r="A1376" s="363" t="s">
        <v>305</v>
      </c>
      <c r="B1376" s="583" t="s">
        <v>306</v>
      </c>
      <c r="C1376" s="583"/>
      <c r="D1376" s="584" t="s">
        <v>307</v>
      </c>
      <c r="E1376" s="584"/>
      <c r="F1376" s="584" t="s">
        <v>308</v>
      </c>
      <c r="G1376" s="584"/>
      <c r="H1376" s="336"/>
      <c r="I1376" s="336"/>
      <c r="J1376" s="336"/>
      <c r="K1376" s="336"/>
      <c r="L1376" s="336"/>
      <c r="M1376" s="337"/>
    </row>
    <row r="1378" spans="1:13" ht="30" customHeight="1" thickBot="1"/>
    <row r="1379" spans="1:13" ht="30" customHeight="1">
      <c r="A1379" s="360"/>
      <c r="B1379" s="567" t="s">
        <v>395</v>
      </c>
      <c r="C1379" s="567"/>
      <c r="D1379" s="567"/>
      <c r="E1379" s="567"/>
      <c r="F1379" s="567"/>
      <c r="G1379" s="567"/>
      <c r="H1379" s="567"/>
      <c r="I1379" s="568"/>
      <c r="J1379" s="569" t="s">
        <v>396</v>
      </c>
      <c r="K1379" s="567"/>
      <c r="L1379" s="567"/>
      <c r="M1379" s="570"/>
    </row>
    <row r="1380" spans="1:13" ht="30" customHeight="1">
      <c r="A1380" s="571" t="s">
        <v>397</v>
      </c>
      <c r="B1380" s="565"/>
      <c r="C1380" s="565"/>
      <c r="D1380" s="565"/>
      <c r="E1380" s="565"/>
      <c r="F1380" s="565"/>
      <c r="G1380" s="565"/>
      <c r="H1380" s="565"/>
      <c r="I1380" s="565"/>
      <c r="J1380" s="565"/>
      <c r="K1380" s="565"/>
      <c r="L1380" s="565"/>
      <c r="M1380" s="566"/>
    </row>
    <row r="1381" spans="1:13" ht="30" customHeight="1">
      <c r="A1381" s="361"/>
      <c r="B1381" s="572" t="s">
        <v>398</v>
      </c>
      <c r="C1381" s="572"/>
      <c r="D1381" s="572"/>
      <c r="E1381" s="573"/>
      <c r="F1381" s="314" t="s">
        <v>399</v>
      </c>
      <c r="G1381" s="314"/>
      <c r="H1381" s="561" t="s">
        <v>400</v>
      </c>
      <c r="I1381" s="562"/>
      <c r="J1381" s="563"/>
      <c r="K1381" s="315" t="s">
        <v>401</v>
      </c>
      <c r="L1381" s="316"/>
      <c r="M1381" s="317"/>
    </row>
    <row r="1382" spans="1:13" ht="30" customHeight="1">
      <c r="A1382" s="574" t="s">
        <v>402</v>
      </c>
      <c r="B1382" s="562"/>
      <c r="C1382" s="562"/>
      <c r="D1382" s="562"/>
      <c r="E1382" s="562"/>
      <c r="F1382" s="562"/>
      <c r="G1382" s="562"/>
      <c r="H1382" s="562"/>
      <c r="I1382" s="562"/>
      <c r="J1382" s="562"/>
      <c r="K1382" s="562"/>
      <c r="L1382" s="562"/>
      <c r="M1382" s="564"/>
    </row>
    <row r="1383" spans="1:13" ht="30" customHeight="1">
      <c r="A1383" s="556" t="s">
        <v>524</v>
      </c>
      <c r="B1383" s="557"/>
      <c r="C1383" s="557"/>
      <c r="D1383" s="557"/>
      <c r="E1383" s="557"/>
      <c r="F1383" s="557"/>
      <c r="G1383" s="557"/>
      <c r="H1383" s="557"/>
      <c r="I1383" s="557"/>
      <c r="J1383" s="557"/>
      <c r="K1383" s="557"/>
      <c r="L1383" s="557"/>
      <c r="M1383" s="558"/>
    </row>
    <row r="1384" spans="1:13" ht="30" customHeight="1">
      <c r="A1384" s="559" t="s">
        <v>404</v>
      </c>
      <c r="B1384" s="560"/>
      <c r="C1384" s="561" t="s">
        <v>96</v>
      </c>
      <c r="D1384" s="562"/>
      <c r="E1384" s="562"/>
      <c r="F1384" s="562"/>
      <c r="G1384" s="563"/>
      <c r="H1384" s="316" t="s">
        <v>406</v>
      </c>
      <c r="I1384" s="318"/>
      <c r="J1384" s="561">
        <f>J1331+1</f>
        <v>28</v>
      </c>
      <c r="K1384" s="562"/>
      <c r="L1384" s="562"/>
      <c r="M1384" s="564"/>
    </row>
    <row r="1385" spans="1:13" ht="30" customHeight="1">
      <c r="A1385" s="559" t="s">
        <v>407</v>
      </c>
      <c r="B1385" s="560"/>
      <c r="C1385" s="561" t="s">
        <v>68</v>
      </c>
      <c r="D1385" s="562"/>
      <c r="E1385" s="562"/>
      <c r="F1385" s="562"/>
      <c r="G1385" s="563"/>
      <c r="H1385" s="316" t="s">
        <v>409</v>
      </c>
      <c r="I1385" s="318"/>
      <c r="J1385" s="565" t="s">
        <v>638</v>
      </c>
      <c r="K1385" s="565"/>
      <c r="L1385" s="565"/>
      <c r="M1385" s="566"/>
    </row>
    <row r="1386" spans="1:13" ht="30" customHeight="1">
      <c r="A1386" s="559" t="s">
        <v>410</v>
      </c>
      <c r="B1386" s="560"/>
      <c r="C1386" s="578">
        <v>40744</v>
      </c>
      <c r="D1386" s="562"/>
      <c r="E1386" s="562"/>
      <c r="F1386" s="562"/>
      <c r="G1386" s="563"/>
      <c r="H1386" s="316" t="s">
        <v>411</v>
      </c>
      <c r="I1386" s="318"/>
      <c r="J1386" s="565">
        <v>9419224982</v>
      </c>
      <c r="K1386" s="565"/>
      <c r="L1386" s="565"/>
      <c r="M1386" s="566"/>
    </row>
    <row r="1387" spans="1:13" ht="30" customHeight="1">
      <c r="A1387" s="559" t="s">
        <v>412</v>
      </c>
      <c r="B1387" s="560"/>
      <c r="C1387" s="561" t="s">
        <v>639</v>
      </c>
      <c r="D1387" s="562"/>
      <c r="E1387" s="562"/>
      <c r="F1387" s="562"/>
      <c r="G1387" s="563"/>
      <c r="H1387" s="559" t="s">
        <v>18</v>
      </c>
      <c r="I1387" s="560"/>
      <c r="J1387" s="565" t="s">
        <v>640</v>
      </c>
      <c r="K1387" s="565"/>
      <c r="L1387" s="565"/>
      <c r="M1387" s="566"/>
    </row>
    <row r="1388" spans="1:13" ht="30" customHeight="1">
      <c r="A1388" s="559" t="s">
        <v>528</v>
      </c>
      <c r="B1388" s="560"/>
      <c r="C1388" s="561" t="s">
        <v>641</v>
      </c>
      <c r="D1388" s="562"/>
      <c r="E1388" s="562"/>
      <c r="F1388" s="562"/>
      <c r="G1388" s="562"/>
      <c r="H1388" s="562"/>
      <c r="I1388" s="562"/>
      <c r="J1388" s="562"/>
      <c r="K1388" s="562"/>
      <c r="L1388" s="562"/>
      <c r="M1388" s="564"/>
    </row>
    <row r="1389" spans="1:13" ht="30" customHeight="1">
      <c r="A1389" s="571" t="s">
        <v>415</v>
      </c>
      <c r="B1389" s="565"/>
      <c r="C1389" s="565"/>
      <c r="D1389" s="565"/>
      <c r="E1389" s="565"/>
      <c r="F1389" s="565"/>
      <c r="G1389" s="565"/>
      <c r="H1389" s="565"/>
      <c r="I1389" s="565"/>
      <c r="J1389" s="565"/>
      <c r="K1389" s="565"/>
      <c r="L1389" s="565"/>
      <c r="M1389" s="566"/>
    </row>
    <row r="1390" spans="1:13" ht="30" customHeight="1">
      <c r="A1390" s="577" t="s">
        <v>416</v>
      </c>
      <c r="B1390" s="565" t="s">
        <v>417</v>
      </c>
      <c r="C1390" s="565"/>
      <c r="D1390" s="565"/>
      <c r="E1390" s="565"/>
      <c r="F1390" s="565"/>
      <c r="G1390" s="565"/>
      <c r="H1390" s="565" t="s">
        <v>418</v>
      </c>
      <c r="I1390" s="565"/>
      <c r="J1390" s="565"/>
      <c r="K1390" s="565"/>
      <c r="L1390" s="565"/>
      <c r="M1390" s="566"/>
    </row>
    <row r="1391" spans="1:13" ht="52.5" customHeight="1">
      <c r="A1391" s="577"/>
      <c r="B1391" s="319" t="s">
        <v>419</v>
      </c>
      <c r="C1391" s="319" t="s">
        <v>420</v>
      </c>
      <c r="D1391" s="319" t="s">
        <v>421</v>
      </c>
      <c r="E1391" s="319" t="s">
        <v>422</v>
      </c>
      <c r="F1391" s="319">
        <v>100</v>
      </c>
      <c r="G1391" s="320" t="s">
        <v>33</v>
      </c>
      <c r="H1391" s="319" t="s">
        <v>423</v>
      </c>
      <c r="I1391" s="319" t="s">
        <v>420</v>
      </c>
      <c r="J1391" s="319" t="s">
        <v>421</v>
      </c>
      <c r="K1391" s="319" t="s">
        <v>530</v>
      </c>
      <c r="L1391" s="319">
        <v>100</v>
      </c>
      <c r="M1391" s="321" t="s">
        <v>33</v>
      </c>
    </row>
    <row r="1392" spans="1:13" ht="30" customHeight="1">
      <c r="A1392" s="339" t="s">
        <v>11</v>
      </c>
      <c r="B1392" s="340">
        <v>5.5</v>
      </c>
      <c r="C1392" s="323">
        <v>3</v>
      </c>
      <c r="D1392" s="323">
        <v>3</v>
      </c>
      <c r="E1392" s="340">
        <v>30.5</v>
      </c>
      <c r="F1392" s="324">
        <f t="shared" ref="F1392:F1396" si="298">SUM(B1392:E1392)</f>
        <v>42</v>
      </c>
      <c r="G1392" s="340" t="str">
        <f t="shared" ref="G1392:G1396" si="299">IF(F1392&gt;=91,"A1",IF(F1392&gt;=81,"A2",IF(F1392&gt;=71,"B1",IF(F1392&gt;=61,"B2",IF(F1392&gt;=51,"C1",IF(F1392&gt;=41,"C2",IF(F1392&gt;=33,"D","E")))))))</f>
        <v>C2</v>
      </c>
      <c r="H1392" s="320">
        <v>7</v>
      </c>
      <c r="I1392" s="323">
        <v>4</v>
      </c>
      <c r="J1392" s="323">
        <v>4</v>
      </c>
      <c r="K1392" s="366">
        <v>44</v>
      </c>
      <c r="L1392" s="367">
        <f t="shared" ref="L1392" si="300">SUM(H1392:K1392)</f>
        <v>59</v>
      </c>
      <c r="M1392" s="369" t="str">
        <f t="shared" ref="M1392:M1396" si="301">IF(L1392&gt;=91,"A1",IF(L1392&gt;=81,"A2",IF(L1392&gt;=71,"B1",IF(L1392&gt;=61,"B2",IF(L1392&gt;=51,"C1",IF(L1392&gt;=41,"C2",IF(L1392&gt;=33,"D","E")))))))</f>
        <v>C1</v>
      </c>
    </row>
    <row r="1393" spans="1:13" ht="30" customHeight="1">
      <c r="A1393" s="339" t="s">
        <v>12</v>
      </c>
      <c r="B1393" s="340">
        <v>5.75</v>
      </c>
      <c r="C1393" s="340">
        <v>0</v>
      </c>
      <c r="D1393" s="323">
        <v>3</v>
      </c>
      <c r="E1393" s="323">
        <v>24</v>
      </c>
      <c r="F1393" s="323">
        <f t="shared" si="298"/>
        <v>32.75</v>
      </c>
      <c r="G1393" s="323" t="str">
        <f t="shared" si="299"/>
        <v>E</v>
      </c>
      <c r="H1393" s="323">
        <v>7</v>
      </c>
      <c r="I1393" s="323">
        <v>5</v>
      </c>
      <c r="J1393" s="368">
        <v>4</v>
      </c>
      <c r="K1393" s="368">
        <v>48.5</v>
      </c>
      <c r="L1393" s="323">
        <f t="shared" ref="L1393:L1396" si="302">SUM(H1393:K1393)</f>
        <v>64.5</v>
      </c>
      <c r="M1393" s="328" t="str">
        <f t="shared" si="301"/>
        <v>B2</v>
      </c>
    </row>
    <row r="1394" spans="1:13" ht="30" customHeight="1">
      <c r="A1394" s="339" t="s">
        <v>425</v>
      </c>
      <c r="B1394" s="323">
        <v>5</v>
      </c>
      <c r="C1394" s="323">
        <v>3</v>
      </c>
      <c r="D1394" s="323">
        <v>3.5</v>
      </c>
      <c r="E1394" s="323">
        <v>71</v>
      </c>
      <c r="F1394" s="323">
        <f t="shared" si="298"/>
        <v>82.5</v>
      </c>
      <c r="G1394" s="323" t="str">
        <f t="shared" si="299"/>
        <v>A2</v>
      </c>
      <c r="H1394" s="323">
        <v>9</v>
      </c>
      <c r="I1394" s="323">
        <v>3</v>
      </c>
      <c r="J1394" s="323">
        <v>3.5</v>
      </c>
      <c r="K1394" s="368">
        <v>59.5</v>
      </c>
      <c r="L1394" s="323">
        <f t="shared" si="302"/>
        <v>75</v>
      </c>
      <c r="M1394" s="328" t="str">
        <f t="shared" si="301"/>
        <v>B1</v>
      </c>
    </row>
    <row r="1395" spans="1:13" ht="30" customHeight="1">
      <c r="A1395" s="339" t="s">
        <v>23</v>
      </c>
      <c r="B1395" s="323">
        <v>7.25</v>
      </c>
      <c r="C1395" s="323">
        <v>3</v>
      </c>
      <c r="D1395" s="323">
        <v>3</v>
      </c>
      <c r="E1395" s="323">
        <v>30</v>
      </c>
      <c r="F1395" s="323">
        <f t="shared" si="298"/>
        <v>43.25</v>
      </c>
      <c r="G1395" s="323" t="str">
        <f t="shared" si="299"/>
        <v>C2</v>
      </c>
      <c r="H1395" s="323">
        <v>5.25</v>
      </c>
      <c r="I1395" s="323">
        <v>3</v>
      </c>
      <c r="J1395" s="323">
        <v>3</v>
      </c>
      <c r="K1395" s="368">
        <v>38.5</v>
      </c>
      <c r="L1395" s="323">
        <f t="shared" si="302"/>
        <v>49.75</v>
      </c>
      <c r="M1395" s="328" t="str">
        <f t="shared" si="301"/>
        <v>C2</v>
      </c>
    </row>
    <row r="1396" spans="1:13" ht="30" customHeight="1">
      <c r="A1396" s="339" t="s">
        <v>25</v>
      </c>
      <c r="B1396" s="323">
        <v>7.5</v>
      </c>
      <c r="C1396" s="323">
        <v>3</v>
      </c>
      <c r="D1396" s="323">
        <v>4</v>
      </c>
      <c r="E1396" s="323">
        <v>31</v>
      </c>
      <c r="F1396" s="323">
        <f t="shared" si="298"/>
        <v>45.5</v>
      </c>
      <c r="G1396" s="323" t="str">
        <f t="shared" si="299"/>
        <v>C2</v>
      </c>
      <c r="H1396" s="323">
        <v>6.75</v>
      </c>
      <c r="I1396" s="368">
        <v>4.5</v>
      </c>
      <c r="J1396" s="368">
        <v>3.5</v>
      </c>
      <c r="K1396" s="368">
        <v>41</v>
      </c>
      <c r="L1396" s="326">
        <f t="shared" si="302"/>
        <v>55.75</v>
      </c>
      <c r="M1396" s="328" t="str">
        <f t="shared" si="301"/>
        <v>C1</v>
      </c>
    </row>
    <row r="1397" spans="1:13" ht="30" customHeight="1">
      <c r="A1397" s="339" t="s">
        <v>426</v>
      </c>
      <c r="B1397" s="323"/>
      <c r="C1397" s="323"/>
      <c r="D1397" s="323"/>
      <c r="E1397" s="323">
        <v>28.5</v>
      </c>
      <c r="F1397" s="323"/>
      <c r="G1397" s="323"/>
      <c r="H1397" s="323"/>
      <c r="I1397" s="323"/>
      <c r="J1397" s="323"/>
      <c r="K1397" s="323">
        <v>28.5</v>
      </c>
      <c r="L1397" s="323"/>
      <c r="M1397" s="328"/>
    </row>
    <row r="1398" spans="1:13" ht="30" customHeight="1">
      <c r="A1398" s="339" t="s">
        <v>427</v>
      </c>
      <c r="B1398" s="323"/>
      <c r="C1398" s="323"/>
      <c r="D1398" s="323"/>
      <c r="E1398" s="323">
        <v>4</v>
      </c>
      <c r="F1398" s="323"/>
      <c r="G1398" s="323"/>
      <c r="H1398" s="323"/>
      <c r="I1398" s="323"/>
      <c r="J1398" s="323"/>
      <c r="K1398" s="323">
        <v>24</v>
      </c>
      <c r="L1398" s="323"/>
      <c r="M1398" s="328"/>
    </row>
    <row r="1399" spans="1:13" ht="30" customHeight="1">
      <c r="A1399" s="339" t="s">
        <v>669</v>
      </c>
      <c r="B1399" s="323"/>
      <c r="C1399" s="323"/>
      <c r="D1399" s="323"/>
      <c r="E1399" s="323">
        <v>22</v>
      </c>
      <c r="F1399" s="323"/>
      <c r="G1399" s="323"/>
      <c r="H1399" s="323"/>
      <c r="I1399" s="323"/>
      <c r="J1399" s="323"/>
      <c r="K1399" s="323">
        <v>6</v>
      </c>
      <c r="L1399" s="323"/>
      <c r="M1399" s="328"/>
    </row>
    <row r="1400" spans="1:13" ht="30" customHeight="1">
      <c r="A1400" s="339" t="s">
        <v>394</v>
      </c>
      <c r="B1400" s="323"/>
      <c r="C1400" s="323"/>
      <c r="D1400" s="323"/>
      <c r="E1400" s="323">
        <v>9.5</v>
      </c>
      <c r="F1400" s="323"/>
      <c r="G1400" s="323"/>
      <c r="H1400" s="323"/>
      <c r="I1400" s="323"/>
      <c r="J1400" s="323"/>
      <c r="K1400" s="323">
        <v>11</v>
      </c>
      <c r="L1400" s="323"/>
      <c r="M1400" s="328"/>
    </row>
    <row r="1401" spans="1:13" ht="30" customHeight="1">
      <c r="A1401" s="339" t="s">
        <v>669</v>
      </c>
      <c r="B1401" s="323"/>
      <c r="C1401" s="323"/>
      <c r="D1401" s="323"/>
      <c r="E1401" s="323"/>
      <c r="F1401" s="323"/>
      <c r="G1401" s="323"/>
      <c r="H1401" s="323"/>
      <c r="I1401" s="323"/>
      <c r="J1401" s="323"/>
      <c r="K1401" s="323"/>
      <c r="L1401" s="323"/>
      <c r="M1401" s="328"/>
    </row>
    <row r="1402" spans="1:13" ht="58.5" customHeight="1">
      <c r="A1402" s="339" t="s">
        <v>428</v>
      </c>
      <c r="B1402" s="316"/>
      <c r="C1402" s="346" t="s">
        <v>429</v>
      </c>
      <c r="D1402" s="323">
        <f>(F1392+F1393+F1394+F1395+F1396)</f>
        <v>246</v>
      </c>
      <c r="E1402" s="323"/>
      <c r="F1402" s="346" t="s">
        <v>430</v>
      </c>
      <c r="G1402" s="323">
        <f>(D1402/500)*100</f>
        <v>49.2</v>
      </c>
      <c r="H1402" s="323"/>
      <c r="I1402" s="332"/>
      <c r="J1402" s="586" t="s">
        <v>431</v>
      </c>
      <c r="K1402" s="586"/>
      <c r="L1402" s="565" t="str">
        <f>IF(G1402&gt;=91,"A1",IF(G1402&gt;=81,"A2",IF(G1402&gt;=71,"B1",IF(G1402&gt;=61,"B2",IF(G1402&gt;=51,"C1",IF(G1402&gt;=41,"C2",IF(G1402&gt;=33,"D","E")))))))</f>
        <v>C2</v>
      </c>
      <c r="M1402" s="566" t="str">
        <f t="shared" ref="M1402:M1404" si="303">IF(K1402&gt;=91,"A1",IF(K1402&gt;=81,"A2",IF(K1402&gt;=71,"B1",IF(K1402&gt;=61,"B2",IF(K1402&gt;=51,"C1",IF(K1402&gt;=41,"C2",IF(K1402&gt;=33,"D","E")))))))</f>
        <v>E</v>
      </c>
    </row>
    <row r="1403" spans="1:13" ht="61.5" customHeight="1">
      <c r="A1403" s="362" t="s">
        <v>432</v>
      </c>
      <c r="B1403" s="316"/>
      <c r="C1403" s="346" t="s">
        <v>433</v>
      </c>
      <c r="D1403" s="323">
        <f>(L1392+L1393+L1394+L1395+L1396)</f>
        <v>304</v>
      </c>
      <c r="E1403" s="323"/>
      <c r="F1403" s="346" t="s">
        <v>434</v>
      </c>
      <c r="G1403" s="323">
        <f>D1403/500*100</f>
        <v>60.8</v>
      </c>
      <c r="H1403" s="323"/>
      <c r="I1403" s="332"/>
      <c r="J1403" s="586" t="s">
        <v>435</v>
      </c>
      <c r="K1403" s="586"/>
      <c r="L1403" s="565" t="str">
        <f>IF(G1403&gt;=91,"A1",IF(G1403&gt;=81,"A2",IF(G1403&gt;=71,"B1",IF(G1403&gt;=61,"B2",IF(G1403&gt;=51,"C1",IF(G1403&gt;=41,"C2",IF(G1403&gt;=33,"D","E")))))))</f>
        <v>C1</v>
      </c>
      <c r="M1403" s="566" t="str">
        <f t="shared" si="303"/>
        <v>E</v>
      </c>
    </row>
    <row r="1404" spans="1:13" ht="54.75" customHeight="1">
      <c r="A1404" s="571" t="s">
        <v>437</v>
      </c>
      <c r="B1404" s="565"/>
      <c r="C1404" s="565"/>
      <c r="D1404" s="565">
        <f>SUM(D1402:D1403)/1000*100</f>
        <v>55.000000000000007</v>
      </c>
      <c r="E1404" s="565"/>
      <c r="F1404" s="565" t="s">
        <v>651</v>
      </c>
      <c r="G1404" s="565"/>
      <c r="H1404" s="565"/>
      <c r="I1404" s="565"/>
      <c r="J1404" s="565"/>
      <c r="K1404" s="565"/>
      <c r="L1404" s="565" t="str">
        <f>IF(D1404&gt;=91,"A1",IF(D1404&gt;=81,"A2",IF(D1404&gt;=71,"B1",IF(D1404&gt;=61,"B2",IF(D1404&gt;=51,"C1",IF(D1404&gt;=41,"C2",IF(D1404&gt;=33,"D","E")))))))</f>
        <v>C1</v>
      </c>
      <c r="M1404" s="566" t="str">
        <f t="shared" si="303"/>
        <v>E</v>
      </c>
    </row>
    <row r="1405" spans="1:13" ht="30" customHeight="1">
      <c r="A1405" s="580" t="s">
        <v>273</v>
      </c>
      <c r="B1405" s="581"/>
      <c r="C1405" s="581"/>
      <c r="D1405" s="581"/>
      <c r="E1405" s="581"/>
      <c r="F1405" s="581"/>
      <c r="G1405" s="581"/>
      <c r="H1405" s="581"/>
      <c r="I1405" s="581"/>
      <c r="J1405" s="581"/>
      <c r="K1405" s="581"/>
      <c r="L1405" s="581"/>
      <c r="M1405" s="582"/>
    </row>
    <row r="1406" spans="1:13" ht="30" customHeight="1">
      <c r="A1406" s="571" t="s">
        <v>274</v>
      </c>
      <c r="B1406" s="565"/>
      <c r="C1406" s="565"/>
      <c r="D1406" s="565"/>
      <c r="E1406" s="565"/>
      <c r="F1406" s="565"/>
      <c r="G1406" s="565"/>
      <c r="H1406" s="565"/>
      <c r="I1406" s="565"/>
      <c r="J1406" s="565"/>
      <c r="K1406" s="565"/>
      <c r="L1406" s="565"/>
      <c r="M1406" s="566"/>
    </row>
    <row r="1407" spans="1:13" ht="30" customHeight="1">
      <c r="A1407" s="571" t="s">
        <v>275</v>
      </c>
      <c r="B1407" s="565"/>
      <c r="C1407" s="565"/>
      <c r="D1407" s="565"/>
      <c r="E1407" s="565"/>
      <c r="F1407" s="565" t="s">
        <v>276</v>
      </c>
      <c r="G1407" s="565"/>
      <c r="H1407" s="565"/>
      <c r="I1407" s="565"/>
      <c r="J1407" s="565"/>
      <c r="K1407" s="565" t="s">
        <v>439</v>
      </c>
      <c r="L1407" s="565"/>
      <c r="M1407" s="566"/>
    </row>
    <row r="1408" spans="1:13" ht="30" customHeight="1">
      <c r="A1408" s="580" t="s">
        <v>277</v>
      </c>
      <c r="B1408" s="581"/>
      <c r="C1408" s="581"/>
      <c r="D1408" s="581"/>
      <c r="E1408" s="581"/>
      <c r="F1408" s="565" t="s">
        <v>299</v>
      </c>
      <c r="G1408" s="565"/>
      <c r="H1408" s="565"/>
      <c r="I1408" s="565"/>
      <c r="J1408" s="565"/>
      <c r="K1408" s="565" t="s">
        <v>294</v>
      </c>
      <c r="L1408" s="565"/>
      <c r="M1408" s="566"/>
    </row>
    <row r="1409" spans="1:13" ht="30" customHeight="1">
      <c r="A1409" s="571" t="s">
        <v>278</v>
      </c>
      <c r="B1409" s="565"/>
      <c r="C1409" s="565"/>
      <c r="D1409" s="565"/>
      <c r="E1409" s="565"/>
      <c r="F1409" s="565"/>
      <c r="G1409" s="565"/>
      <c r="H1409" s="565"/>
      <c r="I1409" s="565"/>
      <c r="J1409" s="565"/>
      <c r="K1409" s="565"/>
      <c r="L1409" s="565"/>
      <c r="M1409" s="566"/>
    </row>
    <row r="1410" spans="1:13" ht="30" customHeight="1">
      <c r="A1410" s="571" t="s">
        <v>275</v>
      </c>
      <c r="B1410" s="565"/>
      <c r="C1410" s="565"/>
      <c r="D1410" s="565"/>
      <c r="E1410" s="565"/>
      <c r="F1410" s="565" t="s">
        <v>276</v>
      </c>
      <c r="G1410" s="565"/>
      <c r="H1410" s="565"/>
      <c r="I1410" s="565"/>
      <c r="J1410" s="565"/>
      <c r="K1410" s="565" t="s">
        <v>439</v>
      </c>
      <c r="L1410" s="565"/>
      <c r="M1410" s="566"/>
    </row>
    <row r="1411" spans="1:13" ht="30" customHeight="1">
      <c r="A1411" s="559" t="s">
        <v>279</v>
      </c>
      <c r="B1411" s="560"/>
      <c r="C1411" s="560"/>
      <c r="D1411" s="560"/>
      <c r="E1411" s="560"/>
      <c r="F1411" s="565" t="s">
        <v>294</v>
      </c>
      <c r="G1411" s="565" t="s">
        <v>294</v>
      </c>
      <c r="H1411" s="565" t="s">
        <v>294</v>
      </c>
      <c r="I1411" s="565" t="s">
        <v>294</v>
      </c>
      <c r="J1411" s="565" t="s">
        <v>294</v>
      </c>
      <c r="K1411" s="565" t="s">
        <v>294</v>
      </c>
      <c r="L1411" s="565"/>
      <c r="M1411" s="566"/>
    </row>
    <row r="1412" spans="1:13" ht="30" customHeight="1">
      <c r="A1412" s="559" t="s">
        <v>280</v>
      </c>
      <c r="B1412" s="560"/>
      <c r="C1412" s="560"/>
      <c r="D1412" s="560"/>
      <c r="E1412" s="560"/>
      <c r="F1412" s="565" t="s">
        <v>299</v>
      </c>
      <c r="G1412" s="565" t="s">
        <v>299</v>
      </c>
      <c r="H1412" s="565" t="s">
        <v>299</v>
      </c>
      <c r="I1412" s="565" t="s">
        <v>299</v>
      </c>
      <c r="J1412" s="565" t="s">
        <v>299</v>
      </c>
      <c r="K1412" s="565" t="s">
        <v>294</v>
      </c>
      <c r="L1412" s="565"/>
      <c r="M1412" s="566"/>
    </row>
    <row r="1413" spans="1:13" ht="30" customHeight="1">
      <c r="A1413" s="556" t="s">
        <v>281</v>
      </c>
      <c r="B1413" s="557"/>
      <c r="C1413" s="557"/>
      <c r="D1413" s="557"/>
      <c r="E1413" s="579"/>
      <c r="F1413" s="561" t="s">
        <v>294</v>
      </c>
      <c r="G1413" s="562" t="s">
        <v>294</v>
      </c>
      <c r="H1413" s="562" t="s">
        <v>294</v>
      </c>
      <c r="I1413" s="562" t="s">
        <v>294</v>
      </c>
      <c r="J1413" s="563" t="s">
        <v>294</v>
      </c>
      <c r="K1413" s="561" t="s">
        <v>294</v>
      </c>
      <c r="L1413" s="562"/>
      <c r="M1413" s="564"/>
    </row>
    <row r="1414" spans="1:13" ht="30" customHeight="1">
      <c r="A1414" s="556" t="s">
        <v>282</v>
      </c>
      <c r="B1414" s="557"/>
      <c r="C1414" s="557"/>
      <c r="D1414" s="557"/>
      <c r="E1414" s="579"/>
      <c r="F1414" s="561" t="s">
        <v>294</v>
      </c>
      <c r="G1414" s="562" t="s">
        <v>294</v>
      </c>
      <c r="H1414" s="562" t="s">
        <v>294</v>
      </c>
      <c r="I1414" s="562" t="s">
        <v>294</v>
      </c>
      <c r="J1414" s="563" t="s">
        <v>294</v>
      </c>
      <c r="K1414" s="561" t="s">
        <v>294</v>
      </c>
      <c r="L1414" s="562"/>
      <c r="M1414" s="564"/>
    </row>
    <row r="1415" spans="1:13" ht="30" customHeight="1">
      <c r="A1415" s="571" t="s">
        <v>283</v>
      </c>
      <c r="B1415" s="565"/>
      <c r="C1415" s="565"/>
      <c r="D1415" s="565"/>
      <c r="E1415" s="565"/>
      <c r="F1415" s="565"/>
      <c r="G1415" s="565"/>
      <c r="H1415" s="565"/>
      <c r="I1415" s="565"/>
      <c r="J1415" s="565"/>
      <c r="K1415" s="565"/>
      <c r="L1415" s="565"/>
      <c r="M1415" s="566"/>
    </row>
    <row r="1416" spans="1:13" ht="30" customHeight="1">
      <c r="A1416" s="571" t="s">
        <v>275</v>
      </c>
      <c r="B1416" s="565"/>
      <c r="C1416" s="565"/>
      <c r="D1416" s="565"/>
      <c r="E1416" s="565"/>
      <c r="F1416" s="565" t="s">
        <v>276</v>
      </c>
      <c r="G1416" s="565"/>
      <c r="H1416" s="565"/>
      <c r="I1416" s="565"/>
      <c r="J1416" s="565"/>
      <c r="K1416" s="565" t="s">
        <v>439</v>
      </c>
      <c r="L1416" s="565"/>
      <c r="M1416" s="566"/>
    </row>
    <row r="1417" spans="1:13" ht="30" customHeight="1">
      <c r="A1417" s="580" t="s">
        <v>284</v>
      </c>
      <c r="B1417" s="581"/>
      <c r="C1417" s="581"/>
      <c r="D1417" s="581"/>
      <c r="E1417" s="581"/>
      <c r="F1417" s="581"/>
      <c r="G1417" s="565" t="s">
        <v>690</v>
      </c>
      <c r="H1417" s="565"/>
      <c r="I1417" s="565"/>
      <c r="J1417" s="565"/>
      <c r="K1417" s="565"/>
      <c r="L1417" s="565"/>
      <c r="M1417" s="566"/>
    </row>
    <row r="1418" spans="1:13" ht="30" customHeight="1">
      <c r="A1418" s="339" t="s">
        <v>440</v>
      </c>
      <c r="B1418" s="565" t="s">
        <v>533</v>
      </c>
      <c r="C1418" s="565"/>
      <c r="D1418" s="565"/>
      <c r="E1418" s="565"/>
      <c r="F1418" s="565"/>
      <c r="G1418" s="565"/>
      <c r="H1418" s="565"/>
      <c r="I1418" s="565"/>
      <c r="J1418" s="565"/>
      <c r="K1418" s="565"/>
      <c r="L1418" s="565"/>
      <c r="M1418" s="566"/>
    </row>
    <row r="1419" spans="1:13" ht="30" customHeight="1">
      <c r="A1419" s="339" t="s">
        <v>285</v>
      </c>
      <c r="B1419" s="565" t="s">
        <v>649</v>
      </c>
      <c r="C1419" s="565"/>
      <c r="D1419" s="565"/>
      <c r="E1419" s="565"/>
      <c r="F1419" s="565"/>
      <c r="G1419" s="565"/>
      <c r="H1419" s="565"/>
      <c r="I1419" s="565"/>
      <c r="J1419" s="565"/>
      <c r="K1419" s="565"/>
      <c r="L1419" s="565"/>
      <c r="M1419" s="566"/>
    </row>
    <row r="1420" spans="1:13" ht="30" customHeight="1">
      <c r="A1420" s="571" t="s">
        <v>441</v>
      </c>
      <c r="B1420" s="565"/>
      <c r="C1420" s="565"/>
      <c r="D1420" s="565"/>
      <c r="E1420" s="565"/>
      <c r="F1420" s="565"/>
      <c r="G1420" s="565"/>
      <c r="H1420" s="565"/>
      <c r="I1420" s="565"/>
      <c r="J1420" s="565" t="s">
        <v>442</v>
      </c>
      <c r="K1420" s="565"/>
      <c r="L1420" s="565"/>
      <c r="M1420" s="566"/>
    </row>
    <row r="1421" spans="1:13" ht="30" customHeight="1">
      <c r="A1421" s="571"/>
      <c r="B1421" s="565"/>
      <c r="C1421" s="565"/>
      <c r="D1421" s="565"/>
      <c r="E1421" s="565"/>
      <c r="F1421" s="565"/>
      <c r="G1421" s="565"/>
      <c r="H1421" s="565"/>
      <c r="I1421" s="565"/>
      <c r="J1421" s="565"/>
      <c r="K1421" s="565"/>
      <c r="L1421" s="565"/>
      <c r="M1421" s="566"/>
    </row>
    <row r="1422" spans="1:13" ht="30" customHeight="1">
      <c r="A1422" s="571"/>
      <c r="B1422" s="565"/>
      <c r="C1422" s="565"/>
      <c r="D1422" s="565"/>
      <c r="E1422" s="565"/>
      <c r="F1422" s="565"/>
      <c r="G1422" s="565"/>
      <c r="H1422" s="565"/>
      <c r="I1422" s="565"/>
      <c r="J1422" s="565"/>
      <c r="K1422" s="565"/>
      <c r="L1422" s="565"/>
      <c r="M1422" s="566"/>
    </row>
    <row r="1423" spans="1:13" ht="30" customHeight="1">
      <c r="A1423" s="571"/>
      <c r="B1423" s="565"/>
      <c r="C1423" s="565"/>
      <c r="D1423" s="565"/>
      <c r="E1423" s="565"/>
      <c r="F1423" s="565"/>
      <c r="G1423" s="565"/>
      <c r="H1423" s="565"/>
      <c r="I1423" s="565"/>
      <c r="J1423" s="565"/>
      <c r="K1423" s="565"/>
      <c r="L1423" s="565"/>
      <c r="M1423" s="566"/>
    </row>
    <row r="1424" spans="1:13" ht="30" customHeight="1">
      <c r="A1424" s="571" t="s">
        <v>286</v>
      </c>
      <c r="B1424" s="565"/>
      <c r="C1424" s="565"/>
      <c r="D1424" s="565"/>
      <c r="E1424" s="565"/>
      <c r="F1424" s="565"/>
      <c r="G1424" s="565"/>
      <c r="H1424" s="561" t="s">
        <v>287</v>
      </c>
      <c r="I1424" s="562"/>
      <c r="J1424" s="562"/>
      <c r="K1424" s="562"/>
      <c r="L1424" s="562"/>
      <c r="M1424" s="564"/>
    </row>
    <row r="1425" spans="1:13" ht="30" customHeight="1">
      <c r="A1425" s="339" t="s">
        <v>288</v>
      </c>
      <c r="B1425" s="565" t="s">
        <v>20</v>
      </c>
      <c r="C1425" s="565"/>
      <c r="D1425" s="332" t="s">
        <v>288</v>
      </c>
      <c r="E1425" s="323"/>
      <c r="F1425" s="565" t="s">
        <v>20</v>
      </c>
      <c r="G1425" s="565"/>
      <c r="H1425" s="333"/>
      <c r="I1425" s="333"/>
      <c r="J1425" s="334" t="s">
        <v>289</v>
      </c>
      <c r="K1425" s="333"/>
      <c r="L1425" s="333" t="s">
        <v>20</v>
      </c>
      <c r="M1425" s="335"/>
    </row>
    <row r="1426" spans="1:13" ht="30" customHeight="1">
      <c r="A1426" s="339" t="s">
        <v>290</v>
      </c>
      <c r="B1426" s="565" t="s">
        <v>291</v>
      </c>
      <c r="C1426" s="565"/>
      <c r="D1426" s="565" t="s">
        <v>292</v>
      </c>
      <c r="E1426" s="565"/>
      <c r="F1426" s="565" t="s">
        <v>293</v>
      </c>
      <c r="G1426" s="565"/>
      <c r="H1426" s="333"/>
      <c r="I1426" s="333"/>
      <c r="J1426" s="561">
        <v>3</v>
      </c>
      <c r="K1426" s="563"/>
      <c r="L1426" s="323" t="s">
        <v>294</v>
      </c>
      <c r="M1426" s="335"/>
    </row>
    <row r="1427" spans="1:13" ht="30" customHeight="1">
      <c r="A1427" s="339" t="s">
        <v>295</v>
      </c>
      <c r="B1427" s="565" t="s">
        <v>296</v>
      </c>
      <c r="C1427" s="565"/>
      <c r="D1427" s="565" t="s">
        <v>297</v>
      </c>
      <c r="E1427" s="565"/>
      <c r="F1427" s="565" t="s">
        <v>298</v>
      </c>
      <c r="G1427" s="565"/>
      <c r="H1427" s="333"/>
      <c r="I1427" s="333"/>
      <c r="J1427" s="561">
        <v>2</v>
      </c>
      <c r="K1427" s="563"/>
      <c r="L1427" s="323" t="s">
        <v>299</v>
      </c>
      <c r="M1427" s="335"/>
    </row>
    <row r="1428" spans="1:13" ht="30" customHeight="1">
      <c r="A1428" s="339" t="s">
        <v>300</v>
      </c>
      <c r="B1428" s="565" t="s">
        <v>301</v>
      </c>
      <c r="C1428" s="565"/>
      <c r="D1428" s="565" t="s">
        <v>302</v>
      </c>
      <c r="E1428" s="565"/>
      <c r="F1428" s="565" t="s">
        <v>303</v>
      </c>
      <c r="G1428" s="565"/>
      <c r="H1428" s="333"/>
      <c r="I1428" s="333"/>
      <c r="J1428" s="561">
        <v>1</v>
      </c>
      <c r="K1428" s="563"/>
      <c r="L1428" s="323" t="s">
        <v>304</v>
      </c>
      <c r="M1428" s="335"/>
    </row>
    <row r="1429" spans="1:13" ht="30" customHeight="1" thickBot="1">
      <c r="A1429" s="363" t="s">
        <v>305</v>
      </c>
      <c r="B1429" s="583" t="s">
        <v>306</v>
      </c>
      <c r="C1429" s="583"/>
      <c r="D1429" s="584" t="s">
        <v>307</v>
      </c>
      <c r="E1429" s="584"/>
      <c r="F1429" s="584" t="s">
        <v>308</v>
      </c>
      <c r="G1429" s="584"/>
      <c r="H1429" s="336"/>
      <c r="I1429" s="336"/>
      <c r="J1429" s="336"/>
      <c r="K1429" s="336"/>
      <c r="L1429" s="336"/>
      <c r="M1429" s="337"/>
    </row>
    <row r="1431" spans="1:13" ht="30" customHeight="1" thickBot="1"/>
    <row r="1432" spans="1:13" ht="30" customHeight="1">
      <c r="A1432" s="360"/>
      <c r="B1432" s="567" t="s">
        <v>395</v>
      </c>
      <c r="C1432" s="567"/>
      <c r="D1432" s="567"/>
      <c r="E1432" s="567"/>
      <c r="F1432" s="567"/>
      <c r="G1432" s="567"/>
      <c r="H1432" s="567"/>
      <c r="I1432" s="568"/>
      <c r="J1432" s="569" t="s">
        <v>396</v>
      </c>
      <c r="K1432" s="567"/>
      <c r="L1432" s="567"/>
      <c r="M1432" s="570"/>
    </row>
    <row r="1433" spans="1:13" ht="30" customHeight="1">
      <c r="A1433" s="571" t="s">
        <v>397</v>
      </c>
      <c r="B1433" s="565"/>
      <c r="C1433" s="565"/>
      <c r="D1433" s="565"/>
      <c r="E1433" s="565"/>
      <c r="F1433" s="565"/>
      <c r="G1433" s="565"/>
      <c r="H1433" s="565"/>
      <c r="I1433" s="565"/>
      <c r="J1433" s="565"/>
      <c r="K1433" s="565"/>
      <c r="L1433" s="565"/>
      <c r="M1433" s="566"/>
    </row>
    <row r="1434" spans="1:13" ht="30" customHeight="1">
      <c r="A1434" s="361"/>
      <c r="B1434" s="572" t="s">
        <v>398</v>
      </c>
      <c r="C1434" s="572"/>
      <c r="D1434" s="572"/>
      <c r="E1434" s="573"/>
      <c r="F1434" s="314" t="s">
        <v>399</v>
      </c>
      <c r="G1434" s="314"/>
      <c r="H1434" s="561" t="s">
        <v>400</v>
      </c>
      <c r="I1434" s="562"/>
      <c r="J1434" s="563"/>
      <c r="K1434" s="315" t="s">
        <v>401</v>
      </c>
      <c r="L1434" s="316"/>
      <c r="M1434" s="317"/>
    </row>
    <row r="1435" spans="1:13" ht="30" customHeight="1">
      <c r="A1435" s="574" t="s">
        <v>402</v>
      </c>
      <c r="B1435" s="562"/>
      <c r="C1435" s="562"/>
      <c r="D1435" s="562"/>
      <c r="E1435" s="562"/>
      <c r="F1435" s="562"/>
      <c r="G1435" s="562"/>
      <c r="H1435" s="562"/>
      <c r="I1435" s="562"/>
      <c r="J1435" s="562"/>
      <c r="K1435" s="562"/>
      <c r="L1435" s="562"/>
      <c r="M1435" s="564"/>
    </row>
    <row r="1436" spans="1:13" ht="30" customHeight="1">
      <c r="A1436" s="556" t="s">
        <v>524</v>
      </c>
      <c r="B1436" s="557"/>
      <c r="C1436" s="557"/>
      <c r="D1436" s="557"/>
      <c r="E1436" s="557"/>
      <c r="F1436" s="557"/>
      <c r="G1436" s="557"/>
      <c r="H1436" s="557"/>
      <c r="I1436" s="557"/>
      <c r="J1436" s="557"/>
      <c r="K1436" s="557"/>
      <c r="L1436" s="557"/>
      <c r="M1436" s="558"/>
    </row>
    <row r="1437" spans="1:13" ht="30" customHeight="1">
      <c r="A1437" s="559" t="s">
        <v>404</v>
      </c>
      <c r="B1437" s="560"/>
      <c r="C1437" s="561" t="s">
        <v>348</v>
      </c>
      <c r="D1437" s="562"/>
      <c r="E1437" s="562"/>
      <c r="F1437" s="562"/>
      <c r="G1437" s="563"/>
      <c r="H1437" s="316" t="s">
        <v>406</v>
      </c>
      <c r="I1437" s="318"/>
      <c r="J1437" s="561">
        <f>J1384+1</f>
        <v>29</v>
      </c>
      <c r="K1437" s="562"/>
      <c r="L1437" s="562"/>
      <c r="M1437" s="564"/>
    </row>
    <row r="1438" spans="1:13" ht="30" customHeight="1">
      <c r="A1438" s="559" t="s">
        <v>407</v>
      </c>
      <c r="B1438" s="560"/>
      <c r="C1438" s="561" t="s">
        <v>68</v>
      </c>
      <c r="D1438" s="562"/>
      <c r="E1438" s="562"/>
      <c r="F1438" s="562"/>
      <c r="G1438" s="563"/>
      <c r="H1438" s="316" t="s">
        <v>409</v>
      </c>
      <c r="I1438" s="318"/>
      <c r="J1438" s="565" t="s">
        <v>642</v>
      </c>
      <c r="K1438" s="565"/>
      <c r="L1438" s="565"/>
      <c r="M1438" s="566"/>
    </row>
    <row r="1439" spans="1:13" ht="30" customHeight="1">
      <c r="A1439" s="559" t="s">
        <v>410</v>
      </c>
      <c r="B1439" s="560"/>
      <c r="C1439" s="578">
        <v>40793</v>
      </c>
      <c r="D1439" s="562"/>
      <c r="E1439" s="562"/>
      <c r="F1439" s="562"/>
      <c r="G1439" s="563"/>
      <c r="H1439" s="316" t="s">
        <v>411</v>
      </c>
      <c r="I1439" s="318"/>
      <c r="J1439" s="565">
        <v>9697717031</v>
      </c>
      <c r="K1439" s="565"/>
      <c r="L1439" s="565"/>
      <c r="M1439" s="566"/>
    </row>
    <row r="1440" spans="1:13" ht="30" customHeight="1">
      <c r="A1440" s="559" t="s">
        <v>412</v>
      </c>
      <c r="B1440" s="560"/>
      <c r="C1440" s="561" t="s">
        <v>643</v>
      </c>
      <c r="D1440" s="562"/>
      <c r="E1440" s="562"/>
      <c r="F1440" s="562"/>
      <c r="G1440" s="563"/>
      <c r="H1440" s="559" t="s">
        <v>18</v>
      </c>
      <c r="I1440" s="560"/>
      <c r="J1440" s="565" t="s">
        <v>644</v>
      </c>
      <c r="K1440" s="565"/>
      <c r="L1440" s="565"/>
      <c r="M1440" s="566"/>
    </row>
    <row r="1441" spans="1:13" ht="30" customHeight="1">
      <c r="A1441" s="559" t="s">
        <v>528</v>
      </c>
      <c r="B1441" s="560"/>
      <c r="C1441" s="561" t="s">
        <v>645</v>
      </c>
      <c r="D1441" s="562"/>
      <c r="E1441" s="562"/>
      <c r="F1441" s="562"/>
      <c r="G1441" s="562"/>
      <c r="H1441" s="562"/>
      <c r="I1441" s="562"/>
      <c r="J1441" s="562"/>
      <c r="K1441" s="562"/>
      <c r="L1441" s="562"/>
      <c r="M1441" s="564"/>
    </row>
    <row r="1442" spans="1:13" ht="30" customHeight="1">
      <c r="A1442" s="571" t="s">
        <v>415</v>
      </c>
      <c r="B1442" s="565"/>
      <c r="C1442" s="565"/>
      <c r="D1442" s="565"/>
      <c r="E1442" s="565"/>
      <c r="F1442" s="565"/>
      <c r="G1442" s="565"/>
      <c r="H1442" s="565"/>
      <c r="I1442" s="565"/>
      <c r="J1442" s="565"/>
      <c r="K1442" s="565"/>
      <c r="L1442" s="565"/>
      <c r="M1442" s="566"/>
    </row>
    <row r="1443" spans="1:13" ht="30" customHeight="1">
      <c r="A1443" s="577" t="s">
        <v>416</v>
      </c>
      <c r="B1443" s="565" t="s">
        <v>417</v>
      </c>
      <c r="C1443" s="565"/>
      <c r="D1443" s="565"/>
      <c r="E1443" s="565"/>
      <c r="F1443" s="565"/>
      <c r="G1443" s="565"/>
      <c r="H1443" s="565" t="s">
        <v>418</v>
      </c>
      <c r="I1443" s="565"/>
      <c r="J1443" s="565"/>
      <c r="K1443" s="565"/>
      <c r="L1443" s="565"/>
      <c r="M1443" s="566"/>
    </row>
    <row r="1444" spans="1:13" ht="52.5" customHeight="1">
      <c r="A1444" s="577"/>
      <c r="B1444" s="319" t="s">
        <v>419</v>
      </c>
      <c r="C1444" s="319" t="s">
        <v>420</v>
      </c>
      <c r="D1444" s="319" t="s">
        <v>421</v>
      </c>
      <c r="E1444" s="319" t="s">
        <v>422</v>
      </c>
      <c r="F1444" s="319">
        <v>100</v>
      </c>
      <c r="G1444" s="320" t="s">
        <v>33</v>
      </c>
      <c r="H1444" s="319" t="s">
        <v>423</v>
      </c>
      <c r="I1444" s="319" t="s">
        <v>420</v>
      </c>
      <c r="J1444" s="319" t="s">
        <v>421</v>
      </c>
      <c r="K1444" s="319" t="s">
        <v>530</v>
      </c>
      <c r="L1444" s="319">
        <v>100</v>
      </c>
      <c r="M1444" s="321" t="s">
        <v>33</v>
      </c>
    </row>
    <row r="1445" spans="1:13" ht="30" customHeight="1">
      <c r="A1445" s="339" t="s">
        <v>11</v>
      </c>
      <c r="B1445" s="340">
        <v>4.5</v>
      </c>
      <c r="C1445" s="323">
        <v>2</v>
      </c>
      <c r="D1445" s="323">
        <v>2</v>
      </c>
      <c r="E1445" s="340">
        <v>35.5</v>
      </c>
      <c r="F1445" s="324">
        <f t="shared" ref="F1445:F1448" si="304">SUM(B1445:E1445)</f>
        <v>44</v>
      </c>
      <c r="G1445" s="340" t="str">
        <f t="shared" ref="G1445:G1448" si="305">IF(F1445&gt;=91,"A1",IF(F1445&gt;=81,"A2",IF(F1445&gt;=71,"B1",IF(F1445&gt;=61,"B2",IF(F1445&gt;=51,"C1",IF(F1445&gt;=41,"C2",IF(F1445&gt;=33,"D","E")))))))</f>
        <v>C2</v>
      </c>
      <c r="H1445" s="320">
        <v>3.75</v>
      </c>
      <c r="I1445" s="323">
        <v>3</v>
      </c>
      <c r="J1445" s="323">
        <v>4</v>
      </c>
      <c r="K1445" s="366">
        <v>35</v>
      </c>
      <c r="L1445" s="367">
        <f t="shared" ref="L1445" si="306">SUM(H1445:K1445)</f>
        <v>45.75</v>
      </c>
      <c r="M1445" s="369" t="str">
        <f t="shared" ref="M1445:M1448" si="307">IF(L1445&gt;=91,"A1",IF(L1445&gt;=81,"A2",IF(L1445&gt;=71,"B1",IF(L1445&gt;=61,"B2",IF(L1445&gt;=51,"C1",IF(L1445&gt;=41,"C2",IF(L1445&gt;=33,"D","E")))))))</f>
        <v>C2</v>
      </c>
    </row>
    <row r="1446" spans="1:13" ht="30" customHeight="1">
      <c r="A1446" s="339" t="s">
        <v>12</v>
      </c>
      <c r="B1446" s="340">
        <v>4.5</v>
      </c>
      <c r="C1446" s="340">
        <v>4</v>
      </c>
      <c r="D1446" s="323">
        <v>4</v>
      </c>
      <c r="E1446" s="323">
        <v>34</v>
      </c>
      <c r="F1446" s="323">
        <f t="shared" si="304"/>
        <v>46.5</v>
      </c>
      <c r="G1446" s="323" t="str">
        <f t="shared" si="305"/>
        <v>C2</v>
      </c>
      <c r="H1446" s="323">
        <v>3</v>
      </c>
      <c r="I1446" s="323">
        <v>3</v>
      </c>
      <c r="J1446" s="368">
        <v>3.5</v>
      </c>
      <c r="K1446" s="368">
        <v>40</v>
      </c>
      <c r="L1446" s="323">
        <f t="shared" ref="L1446:L1448" si="308">SUM(H1446:K1446)</f>
        <v>49.5</v>
      </c>
      <c r="M1446" s="328" t="str">
        <f t="shared" si="307"/>
        <v>C2</v>
      </c>
    </row>
    <row r="1447" spans="1:13" ht="30" customHeight="1">
      <c r="A1447" s="339" t="s">
        <v>425</v>
      </c>
      <c r="B1447" s="323">
        <v>3.5</v>
      </c>
      <c r="C1447" s="323">
        <v>3</v>
      </c>
      <c r="D1447" s="323">
        <v>3.5</v>
      </c>
      <c r="E1447" s="323">
        <v>50</v>
      </c>
      <c r="F1447" s="323">
        <f t="shared" si="304"/>
        <v>60</v>
      </c>
      <c r="G1447" s="323" t="str">
        <f t="shared" si="305"/>
        <v>C1</v>
      </c>
      <c r="H1447" s="323">
        <v>2.25</v>
      </c>
      <c r="I1447" s="323">
        <v>3</v>
      </c>
      <c r="J1447" s="323">
        <v>3</v>
      </c>
      <c r="K1447" s="368">
        <v>29.5</v>
      </c>
      <c r="L1447" s="323">
        <f t="shared" si="308"/>
        <v>37.75</v>
      </c>
      <c r="M1447" s="328" t="str">
        <f t="shared" si="307"/>
        <v>D</v>
      </c>
    </row>
    <row r="1448" spans="1:13" ht="30" customHeight="1">
      <c r="A1448" s="339" t="s">
        <v>23</v>
      </c>
      <c r="B1448" s="323">
        <v>2.75</v>
      </c>
      <c r="C1448" s="323">
        <v>2</v>
      </c>
      <c r="D1448" s="323">
        <v>2</v>
      </c>
      <c r="E1448" s="323">
        <v>20.5</v>
      </c>
      <c r="F1448" s="323">
        <f t="shared" si="304"/>
        <v>27.25</v>
      </c>
      <c r="G1448" s="323" t="str">
        <f t="shared" si="305"/>
        <v>E</v>
      </c>
      <c r="H1448" s="323">
        <v>4</v>
      </c>
      <c r="I1448" s="323">
        <v>2</v>
      </c>
      <c r="J1448" s="323">
        <v>2</v>
      </c>
      <c r="K1448" s="368">
        <v>28</v>
      </c>
      <c r="L1448" s="368">
        <f t="shared" si="308"/>
        <v>36</v>
      </c>
      <c r="M1448" s="328" t="str">
        <f t="shared" si="307"/>
        <v>D</v>
      </c>
    </row>
    <row r="1449" spans="1:13" ht="30" customHeight="1">
      <c r="A1449" s="339" t="s">
        <v>25</v>
      </c>
      <c r="B1449" s="323">
        <v>5.75</v>
      </c>
      <c r="C1449" s="323">
        <v>3</v>
      </c>
      <c r="D1449" s="323">
        <v>4</v>
      </c>
      <c r="E1449" s="323">
        <v>32</v>
      </c>
      <c r="F1449" s="323">
        <f t="shared" ref="F1449" si="309">SUM(B1449:E1449)</f>
        <v>44.75</v>
      </c>
      <c r="G1449" s="323" t="str">
        <f t="shared" ref="G1449" si="310">IF(F1449&gt;=91,"A1",IF(F1449&gt;=81,"A2",IF(F1449&gt;=71,"B1",IF(F1449&gt;=61,"B2",IF(F1449&gt;=51,"C1",IF(F1449&gt;=41,"C2",IF(F1449&gt;=33,"D","E")))))))</f>
        <v>C2</v>
      </c>
      <c r="H1449" s="323">
        <v>4.25</v>
      </c>
      <c r="I1449" s="368">
        <v>3</v>
      </c>
      <c r="J1449" s="368">
        <v>3</v>
      </c>
      <c r="K1449" s="368">
        <v>35</v>
      </c>
      <c r="L1449" s="326">
        <f t="shared" ref="L1449" si="311">SUM(H1449:K1449)</f>
        <v>45.25</v>
      </c>
      <c r="M1449" s="328" t="str">
        <f t="shared" ref="M1449" si="312">IF(L1449&gt;=91,"A1",IF(L1449&gt;=81,"A2",IF(L1449&gt;=71,"B1",IF(L1449&gt;=61,"B2",IF(L1449&gt;=51,"C1",IF(L1449&gt;=41,"C2",IF(L1449&gt;=33,"D","E")))))))</f>
        <v>C2</v>
      </c>
    </row>
    <row r="1450" spans="1:13" ht="30" customHeight="1">
      <c r="A1450" s="339" t="s">
        <v>426</v>
      </c>
      <c r="B1450" s="323"/>
      <c r="C1450" s="323"/>
      <c r="D1450" s="323"/>
      <c r="E1450" s="323">
        <v>20.5</v>
      </c>
      <c r="F1450" s="323"/>
      <c r="G1450" s="323"/>
      <c r="H1450" s="323"/>
      <c r="I1450" s="323"/>
      <c r="J1450" s="323"/>
      <c r="K1450" s="323">
        <v>20</v>
      </c>
      <c r="L1450" s="323"/>
      <c r="M1450" s="328"/>
    </row>
    <row r="1451" spans="1:13" ht="30" customHeight="1">
      <c r="A1451" s="339" t="s">
        <v>531</v>
      </c>
      <c r="B1451" s="323"/>
      <c r="C1451" s="323"/>
      <c r="D1451" s="323"/>
      <c r="E1451" s="323">
        <v>2.5</v>
      </c>
      <c r="F1451" s="323"/>
      <c r="G1451" s="323"/>
      <c r="H1451" s="323"/>
      <c r="I1451" s="323"/>
      <c r="J1451" s="323"/>
      <c r="K1451" s="323">
        <v>8</v>
      </c>
      <c r="L1451" s="323"/>
      <c r="M1451" s="328"/>
    </row>
    <row r="1452" spans="1:13" ht="30" customHeight="1">
      <c r="A1452" s="339" t="s">
        <v>532</v>
      </c>
      <c r="B1452" s="323"/>
      <c r="C1452" s="323"/>
      <c r="D1452" s="323"/>
      <c r="E1452" s="323"/>
      <c r="F1452" s="323"/>
      <c r="G1452" s="323"/>
      <c r="H1452" s="323"/>
      <c r="I1452" s="323"/>
      <c r="J1452" s="323"/>
      <c r="K1452" s="323"/>
      <c r="L1452" s="323"/>
      <c r="M1452" s="328"/>
    </row>
    <row r="1453" spans="1:13" ht="30" customHeight="1">
      <c r="A1453" s="339" t="s">
        <v>427</v>
      </c>
      <c r="B1453" s="323"/>
      <c r="C1453" s="323"/>
      <c r="D1453" s="323"/>
      <c r="E1453" s="323">
        <v>8.5</v>
      </c>
      <c r="F1453" s="323"/>
      <c r="G1453" s="323"/>
      <c r="H1453" s="323"/>
      <c r="I1453" s="323"/>
      <c r="J1453" s="323"/>
      <c r="K1453" s="323">
        <v>17.5</v>
      </c>
      <c r="L1453" s="323"/>
      <c r="M1453" s="328"/>
    </row>
    <row r="1454" spans="1:13" ht="30" customHeight="1">
      <c r="A1454" s="339" t="s">
        <v>669</v>
      </c>
      <c r="B1454" s="323"/>
      <c r="C1454" s="323"/>
      <c r="D1454" s="323"/>
      <c r="E1454" s="323">
        <v>2</v>
      </c>
      <c r="F1454" s="323"/>
      <c r="G1454" s="323"/>
      <c r="H1454" s="323"/>
      <c r="I1454" s="323"/>
      <c r="J1454" s="323"/>
      <c r="K1454" s="323">
        <v>12</v>
      </c>
      <c r="L1454" s="323"/>
      <c r="M1454" s="328"/>
    </row>
    <row r="1455" spans="1:13" ht="61.5" customHeight="1">
      <c r="A1455" s="339" t="s">
        <v>428</v>
      </c>
      <c r="B1455" s="316"/>
      <c r="C1455" s="346" t="s">
        <v>429</v>
      </c>
      <c r="D1455" s="323">
        <f>(F1445+F1446+F1447+F1448+F1449)</f>
        <v>222.5</v>
      </c>
      <c r="E1455" s="323"/>
      <c r="F1455" s="346" t="s">
        <v>430</v>
      </c>
      <c r="G1455" s="323">
        <f>(D1455/500)*100</f>
        <v>44.5</v>
      </c>
      <c r="H1455" s="323"/>
      <c r="I1455" s="332"/>
      <c r="J1455" s="586" t="s">
        <v>431</v>
      </c>
      <c r="K1455" s="586"/>
      <c r="L1455" s="565" t="str">
        <f>IF(G1455&gt;=91,"A1",IF(G1455&gt;=81,"A2",IF(G1455&gt;=71,"B1",IF(G1455&gt;=61,"B2",IF(G1455&gt;=51,"C1",IF(G1455&gt;=41,"C2",IF(G1455&gt;=33,"D","E")))))))</f>
        <v>C2</v>
      </c>
      <c r="M1455" s="566" t="str">
        <f t="shared" ref="M1455:M1457" si="313">IF(K1455&gt;=91,"A1",IF(K1455&gt;=81,"A2",IF(K1455&gt;=71,"B1",IF(K1455&gt;=61,"B2",IF(K1455&gt;=51,"C1",IF(K1455&gt;=41,"C2",IF(K1455&gt;=33,"D","E")))))))</f>
        <v>E</v>
      </c>
    </row>
    <row r="1456" spans="1:13" ht="57.75" customHeight="1">
      <c r="A1456" s="362" t="s">
        <v>432</v>
      </c>
      <c r="B1456" s="316"/>
      <c r="C1456" s="346" t="s">
        <v>433</v>
      </c>
      <c r="D1456" s="323">
        <f>(L1445+L1446+L1447+L1448+L1449)</f>
        <v>214.25</v>
      </c>
      <c r="E1456" s="323"/>
      <c r="F1456" s="346" t="s">
        <v>434</v>
      </c>
      <c r="G1456" s="323">
        <f>D1456/500*100</f>
        <v>42.85</v>
      </c>
      <c r="H1456" s="323"/>
      <c r="I1456" s="332"/>
      <c r="J1456" s="586" t="s">
        <v>435</v>
      </c>
      <c r="K1456" s="586"/>
      <c r="L1456" s="565" t="str">
        <f>IF(G1456&gt;=91,"A1",IF(G1456&gt;=81,"A2",IF(G1456&gt;=71,"B1",IF(G1456&gt;=61,"B2",IF(G1456&gt;=51,"C1",IF(G1456&gt;=41,"C2",IF(G1456&gt;=33,"D","E")))))))</f>
        <v>C2</v>
      </c>
      <c r="M1456" s="566" t="str">
        <f t="shared" si="313"/>
        <v>E</v>
      </c>
    </row>
    <row r="1457" spans="1:13" ht="58.5" customHeight="1">
      <c r="A1457" s="571" t="s">
        <v>437</v>
      </c>
      <c r="B1457" s="565"/>
      <c r="C1457" s="565"/>
      <c r="D1457" s="576">
        <f>SUM(D1455:D1456)/1000*100</f>
        <v>43.675000000000004</v>
      </c>
      <c r="E1457" s="576"/>
      <c r="F1457" s="565" t="s">
        <v>657</v>
      </c>
      <c r="G1457" s="565"/>
      <c r="H1457" s="565"/>
      <c r="I1457" s="565"/>
      <c r="J1457" s="565"/>
      <c r="K1457" s="565"/>
      <c r="L1457" s="565" t="str">
        <f>IF(D1457&gt;=91,"A1",IF(D1457&gt;=81,"A2",IF(D1457&gt;=71,"B1",IF(D1457&gt;=61,"B2",IF(D1457&gt;=51,"C1",IF(D1457&gt;=41,"C2",IF(D1457&gt;=33,"D","E")))))))</f>
        <v>C2</v>
      </c>
      <c r="M1457" s="566" t="str">
        <f t="shared" si="313"/>
        <v>E</v>
      </c>
    </row>
    <row r="1458" spans="1:13" ht="30" customHeight="1">
      <c r="A1458" s="580" t="s">
        <v>273</v>
      </c>
      <c r="B1458" s="581"/>
      <c r="C1458" s="581"/>
      <c r="D1458" s="581"/>
      <c r="E1458" s="581"/>
      <c r="F1458" s="581"/>
      <c r="G1458" s="581"/>
      <c r="H1458" s="581"/>
      <c r="I1458" s="581"/>
      <c r="J1458" s="581"/>
      <c r="K1458" s="581"/>
      <c r="L1458" s="581"/>
      <c r="M1458" s="582"/>
    </row>
    <row r="1459" spans="1:13" ht="30" customHeight="1">
      <c r="A1459" s="571" t="s">
        <v>274</v>
      </c>
      <c r="B1459" s="565"/>
      <c r="C1459" s="565"/>
      <c r="D1459" s="565"/>
      <c r="E1459" s="565"/>
      <c r="F1459" s="565"/>
      <c r="G1459" s="565"/>
      <c r="H1459" s="565"/>
      <c r="I1459" s="565"/>
      <c r="J1459" s="565"/>
      <c r="K1459" s="565"/>
      <c r="L1459" s="565"/>
      <c r="M1459" s="566"/>
    </row>
    <row r="1460" spans="1:13" ht="30" customHeight="1">
      <c r="A1460" s="571" t="s">
        <v>275</v>
      </c>
      <c r="B1460" s="565"/>
      <c r="C1460" s="565"/>
      <c r="D1460" s="565"/>
      <c r="E1460" s="565"/>
      <c r="F1460" s="565" t="s">
        <v>276</v>
      </c>
      <c r="G1460" s="565"/>
      <c r="H1460" s="565"/>
      <c r="I1460" s="565"/>
      <c r="J1460" s="565"/>
      <c r="K1460" s="565" t="s">
        <v>439</v>
      </c>
      <c r="L1460" s="565"/>
      <c r="M1460" s="566"/>
    </row>
    <row r="1461" spans="1:13" ht="30" customHeight="1">
      <c r="A1461" s="580" t="s">
        <v>277</v>
      </c>
      <c r="B1461" s="581"/>
      <c r="C1461" s="581"/>
      <c r="D1461" s="581"/>
      <c r="E1461" s="581"/>
      <c r="F1461" s="565" t="s">
        <v>299</v>
      </c>
      <c r="G1461" s="565"/>
      <c r="H1461" s="565"/>
      <c r="I1461" s="565"/>
      <c r="J1461" s="565"/>
      <c r="K1461" s="565" t="s">
        <v>294</v>
      </c>
      <c r="L1461" s="565"/>
      <c r="M1461" s="566"/>
    </row>
    <row r="1462" spans="1:13" ht="30" customHeight="1">
      <c r="A1462" s="571" t="s">
        <v>278</v>
      </c>
      <c r="B1462" s="565"/>
      <c r="C1462" s="565"/>
      <c r="D1462" s="565"/>
      <c r="E1462" s="565"/>
      <c r="F1462" s="565"/>
      <c r="G1462" s="565"/>
      <c r="H1462" s="565"/>
      <c r="I1462" s="565"/>
      <c r="J1462" s="565"/>
      <c r="K1462" s="565"/>
      <c r="L1462" s="565"/>
      <c r="M1462" s="566"/>
    </row>
    <row r="1463" spans="1:13" ht="30" customHeight="1">
      <c r="A1463" s="571" t="s">
        <v>275</v>
      </c>
      <c r="B1463" s="565"/>
      <c r="C1463" s="565"/>
      <c r="D1463" s="565"/>
      <c r="E1463" s="565"/>
      <c r="F1463" s="565" t="s">
        <v>276</v>
      </c>
      <c r="G1463" s="565"/>
      <c r="H1463" s="565"/>
      <c r="I1463" s="565"/>
      <c r="J1463" s="565"/>
      <c r="K1463" s="565" t="s">
        <v>439</v>
      </c>
      <c r="L1463" s="565"/>
      <c r="M1463" s="566"/>
    </row>
    <row r="1464" spans="1:13" ht="30" customHeight="1">
      <c r="A1464" s="559" t="s">
        <v>279</v>
      </c>
      <c r="B1464" s="560"/>
      <c r="C1464" s="560"/>
      <c r="D1464" s="560"/>
      <c r="E1464" s="560"/>
      <c r="F1464" s="565" t="s">
        <v>294</v>
      </c>
      <c r="G1464" s="565" t="s">
        <v>294</v>
      </c>
      <c r="H1464" s="565" t="s">
        <v>294</v>
      </c>
      <c r="I1464" s="565" t="s">
        <v>294</v>
      </c>
      <c r="J1464" s="565" t="s">
        <v>294</v>
      </c>
      <c r="K1464" s="565" t="s">
        <v>294</v>
      </c>
      <c r="L1464" s="565"/>
      <c r="M1464" s="566"/>
    </row>
    <row r="1465" spans="1:13" ht="30" customHeight="1">
      <c r="A1465" s="559" t="s">
        <v>280</v>
      </c>
      <c r="B1465" s="560"/>
      <c r="C1465" s="560"/>
      <c r="D1465" s="560"/>
      <c r="E1465" s="560"/>
      <c r="F1465" s="565" t="s">
        <v>294</v>
      </c>
      <c r="G1465" s="565" t="s">
        <v>294</v>
      </c>
      <c r="H1465" s="565" t="s">
        <v>294</v>
      </c>
      <c r="I1465" s="565" t="s">
        <v>294</v>
      </c>
      <c r="J1465" s="565" t="s">
        <v>294</v>
      </c>
      <c r="K1465" s="565" t="s">
        <v>294</v>
      </c>
      <c r="L1465" s="565"/>
      <c r="M1465" s="566"/>
    </row>
    <row r="1466" spans="1:13" ht="30" customHeight="1">
      <c r="A1466" s="556" t="s">
        <v>281</v>
      </c>
      <c r="B1466" s="557"/>
      <c r="C1466" s="557"/>
      <c r="D1466" s="557"/>
      <c r="E1466" s="579"/>
      <c r="F1466" s="561" t="s">
        <v>299</v>
      </c>
      <c r="G1466" s="562" t="s">
        <v>299</v>
      </c>
      <c r="H1466" s="562" t="s">
        <v>299</v>
      </c>
      <c r="I1466" s="562" t="s">
        <v>299</v>
      </c>
      <c r="J1466" s="563" t="s">
        <v>299</v>
      </c>
      <c r="K1466" s="561" t="s">
        <v>294</v>
      </c>
      <c r="L1466" s="562"/>
      <c r="M1466" s="564"/>
    </row>
    <row r="1467" spans="1:13" ht="30" customHeight="1">
      <c r="A1467" s="556" t="s">
        <v>282</v>
      </c>
      <c r="B1467" s="557"/>
      <c r="C1467" s="557"/>
      <c r="D1467" s="557"/>
      <c r="E1467" s="579"/>
      <c r="F1467" s="561" t="s">
        <v>299</v>
      </c>
      <c r="G1467" s="562" t="s">
        <v>299</v>
      </c>
      <c r="H1467" s="562" t="s">
        <v>299</v>
      </c>
      <c r="I1467" s="562" t="s">
        <v>299</v>
      </c>
      <c r="J1467" s="563" t="s">
        <v>299</v>
      </c>
      <c r="K1467" s="561" t="s">
        <v>294</v>
      </c>
      <c r="L1467" s="562"/>
      <c r="M1467" s="564"/>
    </row>
    <row r="1468" spans="1:13" ht="30" customHeight="1">
      <c r="A1468" s="571" t="s">
        <v>283</v>
      </c>
      <c r="B1468" s="565"/>
      <c r="C1468" s="565"/>
      <c r="D1468" s="565"/>
      <c r="E1468" s="565"/>
      <c r="F1468" s="565"/>
      <c r="G1468" s="565"/>
      <c r="H1468" s="565"/>
      <c r="I1468" s="565"/>
      <c r="J1468" s="565"/>
      <c r="K1468" s="565"/>
      <c r="L1468" s="565"/>
      <c r="M1468" s="566"/>
    </row>
    <row r="1469" spans="1:13" ht="30" customHeight="1">
      <c r="A1469" s="571" t="s">
        <v>275</v>
      </c>
      <c r="B1469" s="565"/>
      <c r="C1469" s="565"/>
      <c r="D1469" s="565"/>
      <c r="E1469" s="565"/>
      <c r="F1469" s="565" t="s">
        <v>276</v>
      </c>
      <c r="G1469" s="565"/>
      <c r="H1469" s="565"/>
      <c r="I1469" s="565"/>
      <c r="J1469" s="565"/>
      <c r="K1469" s="565" t="s">
        <v>439</v>
      </c>
      <c r="L1469" s="565"/>
      <c r="M1469" s="566"/>
    </row>
    <row r="1470" spans="1:13" ht="30" customHeight="1">
      <c r="A1470" s="580" t="s">
        <v>284</v>
      </c>
      <c r="B1470" s="581"/>
      <c r="C1470" s="581"/>
      <c r="D1470" s="581"/>
      <c r="E1470" s="581"/>
      <c r="F1470" s="581"/>
      <c r="G1470" s="565" t="s">
        <v>691</v>
      </c>
      <c r="H1470" s="565"/>
      <c r="I1470" s="565"/>
      <c r="J1470" s="565"/>
      <c r="K1470" s="565"/>
      <c r="L1470" s="565"/>
      <c r="M1470" s="566"/>
    </row>
    <row r="1471" spans="1:13" ht="30" customHeight="1">
      <c r="A1471" s="339" t="s">
        <v>440</v>
      </c>
      <c r="B1471" s="565" t="s">
        <v>588</v>
      </c>
      <c r="C1471" s="565"/>
      <c r="D1471" s="565"/>
      <c r="E1471" s="565"/>
      <c r="F1471" s="565"/>
      <c r="G1471" s="565"/>
      <c r="H1471" s="565"/>
      <c r="I1471" s="565"/>
      <c r="J1471" s="565"/>
      <c r="K1471" s="565"/>
      <c r="L1471" s="565"/>
      <c r="M1471" s="566"/>
    </row>
    <row r="1472" spans="1:13" ht="30" customHeight="1">
      <c r="A1472" s="339" t="s">
        <v>285</v>
      </c>
      <c r="B1472" s="565" t="s">
        <v>649</v>
      </c>
      <c r="C1472" s="565"/>
      <c r="D1472" s="565"/>
      <c r="E1472" s="565"/>
      <c r="F1472" s="565"/>
      <c r="G1472" s="565"/>
      <c r="H1472" s="565"/>
      <c r="I1472" s="565"/>
      <c r="J1472" s="565"/>
      <c r="K1472" s="565"/>
      <c r="L1472" s="565"/>
      <c r="M1472" s="566"/>
    </row>
    <row r="1473" spans="1:13" ht="30" customHeight="1">
      <c r="A1473" s="571" t="s">
        <v>441</v>
      </c>
      <c r="B1473" s="565"/>
      <c r="C1473" s="565"/>
      <c r="D1473" s="565"/>
      <c r="E1473" s="565"/>
      <c r="F1473" s="565"/>
      <c r="G1473" s="565"/>
      <c r="H1473" s="565"/>
      <c r="I1473" s="565"/>
      <c r="J1473" s="565" t="s">
        <v>442</v>
      </c>
      <c r="K1473" s="565"/>
      <c r="L1473" s="565"/>
      <c r="M1473" s="566"/>
    </row>
    <row r="1474" spans="1:13" ht="30" customHeight="1">
      <c r="A1474" s="571"/>
      <c r="B1474" s="565"/>
      <c r="C1474" s="565"/>
      <c r="D1474" s="565"/>
      <c r="E1474" s="565"/>
      <c r="F1474" s="565"/>
      <c r="G1474" s="565"/>
      <c r="H1474" s="565"/>
      <c r="I1474" s="565"/>
      <c r="J1474" s="565"/>
      <c r="K1474" s="565"/>
      <c r="L1474" s="565"/>
      <c r="M1474" s="566"/>
    </row>
    <row r="1475" spans="1:13" ht="30" customHeight="1">
      <c r="A1475" s="571"/>
      <c r="B1475" s="565"/>
      <c r="C1475" s="565"/>
      <c r="D1475" s="565"/>
      <c r="E1475" s="565"/>
      <c r="F1475" s="565"/>
      <c r="G1475" s="565"/>
      <c r="H1475" s="565"/>
      <c r="I1475" s="565"/>
      <c r="J1475" s="565"/>
      <c r="K1475" s="565"/>
      <c r="L1475" s="565"/>
      <c r="M1475" s="566"/>
    </row>
    <row r="1476" spans="1:13" ht="30" customHeight="1">
      <c r="A1476" s="571"/>
      <c r="B1476" s="565"/>
      <c r="C1476" s="565"/>
      <c r="D1476" s="565"/>
      <c r="E1476" s="565"/>
      <c r="F1476" s="565"/>
      <c r="G1476" s="565"/>
      <c r="H1476" s="565"/>
      <c r="I1476" s="565"/>
      <c r="J1476" s="565"/>
      <c r="K1476" s="565"/>
      <c r="L1476" s="565"/>
      <c r="M1476" s="566"/>
    </row>
    <row r="1477" spans="1:13" ht="30" customHeight="1">
      <c r="A1477" s="571" t="s">
        <v>286</v>
      </c>
      <c r="B1477" s="565"/>
      <c r="C1477" s="565"/>
      <c r="D1477" s="565"/>
      <c r="E1477" s="565"/>
      <c r="F1477" s="565"/>
      <c r="G1477" s="565"/>
      <c r="H1477" s="561" t="s">
        <v>287</v>
      </c>
      <c r="I1477" s="562"/>
      <c r="J1477" s="562"/>
      <c r="K1477" s="562"/>
      <c r="L1477" s="562"/>
      <c r="M1477" s="564"/>
    </row>
    <row r="1478" spans="1:13" ht="30" customHeight="1">
      <c r="A1478" s="339" t="s">
        <v>288</v>
      </c>
      <c r="B1478" s="565" t="s">
        <v>20</v>
      </c>
      <c r="C1478" s="565"/>
      <c r="D1478" s="332" t="s">
        <v>288</v>
      </c>
      <c r="E1478" s="323"/>
      <c r="F1478" s="565" t="s">
        <v>20</v>
      </c>
      <c r="G1478" s="565"/>
      <c r="H1478" s="333"/>
      <c r="I1478" s="333"/>
      <c r="J1478" s="334" t="s">
        <v>289</v>
      </c>
      <c r="K1478" s="333"/>
      <c r="L1478" s="333" t="s">
        <v>20</v>
      </c>
      <c r="M1478" s="335"/>
    </row>
    <row r="1479" spans="1:13" ht="30" customHeight="1">
      <c r="A1479" s="339" t="s">
        <v>290</v>
      </c>
      <c r="B1479" s="565" t="s">
        <v>291</v>
      </c>
      <c r="C1479" s="565"/>
      <c r="D1479" s="565" t="s">
        <v>292</v>
      </c>
      <c r="E1479" s="565"/>
      <c r="F1479" s="565" t="s">
        <v>293</v>
      </c>
      <c r="G1479" s="565"/>
      <c r="H1479" s="333"/>
      <c r="I1479" s="333"/>
      <c r="J1479" s="561">
        <v>3</v>
      </c>
      <c r="K1479" s="563"/>
      <c r="L1479" s="323" t="s">
        <v>294</v>
      </c>
      <c r="M1479" s="335"/>
    </row>
    <row r="1480" spans="1:13" ht="30" customHeight="1">
      <c r="A1480" s="339" t="s">
        <v>295</v>
      </c>
      <c r="B1480" s="565" t="s">
        <v>296</v>
      </c>
      <c r="C1480" s="565"/>
      <c r="D1480" s="565" t="s">
        <v>297</v>
      </c>
      <c r="E1480" s="565"/>
      <c r="F1480" s="565" t="s">
        <v>298</v>
      </c>
      <c r="G1480" s="565"/>
      <c r="H1480" s="333"/>
      <c r="I1480" s="333"/>
      <c r="J1480" s="561">
        <v>2</v>
      </c>
      <c r="K1480" s="563"/>
      <c r="L1480" s="323" t="s">
        <v>299</v>
      </c>
      <c r="M1480" s="335"/>
    </row>
    <row r="1481" spans="1:13" ht="30" customHeight="1">
      <c r="A1481" s="339" t="s">
        <v>300</v>
      </c>
      <c r="B1481" s="565" t="s">
        <v>301</v>
      </c>
      <c r="C1481" s="565"/>
      <c r="D1481" s="565" t="s">
        <v>302</v>
      </c>
      <c r="E1481" s="565"/>
      <c r="F1481" s="565" t="s">
        <v>303</v>
      </c>
      <c r="G1481" s="565"/>
      <c r="H1481" s="333"/>
      <c r="I1481" s="333"/>
      <c r="J1481" s="561">
        <v>1</v>
      </c>
      <c r="K1481" s="563"/>
      <c r="L1481" s="323" t="s">
        <v>304</v>
      </c>
      <c r="M1481" s="335"/>
    </row>
    <row r="1482" spans="1:13" ht="30" customHeight="1" thickBot="1">
      <c r="A1482" s="363" t="s">
        <v>305</v>
      </c>
      <c r="B1482" s="583" t="s">
        <v>306</v>
      </c>
      <c r="C1482" s="583"/>
      <c r="D1482" s="584" t="s">
        <v>307</v>
      </c>
      <c r="E1482" s="584"/>
      <c r="F1482" s="584" t="s">
        <v>308</v>
      </c>
      <c r="G1482" s="584"/>
      <c r="H1482" s="336"/>
      <c r="I1482" s="336"/>
      <c r="J1482" s="336"/>
      <c r="K1482" s="336"/>
      <c r="L1482" s="336"/>
      <c r="M1482" s="337"/>
    </row>
    <row r="1484" spans="1:13" ht="30" customHeight="1" thickBot="1"/>
    <row r="1485" spans="1:13" ht="30" customHeight="1">
      <c r="A1485" s="360"/>
      <c r="B1485" s="567" t="s">
        <v>395</v>
      </c>
      <c r="C1485" s="567"/>
      <c r="D1485" s="567"/>
      <c r="E1485" s="567"/>
      <c r="F1485" s="567"/>
      <c r="G1485" s="567"/>
      <c r="H1485" s="567"/>
      <c r="I1485" s="568"/>
      <c r="J1485" s="569" t="s">
        <v>396</v>
      </c>
      <c r="K1485" s="567"/>
      <c r="L1485" s="567"/>
      <c r="M1485" s="570"/>
    </row>
    <row r="1486" spans="1:13" ht="30" customHeight="1">
      <c r="A1486" s="571" t="s">
        <v>397</v>
      </c>
      <c r="B1486" s="565"/>
      <c r="C1486" s="565"/>
      <c r="D1486" s="565"/>
      <c r="E1486" s="565"/>
      <c r="F1486" s="565"/>
      <c r="G1486" s="565"/>
      <c r="H1486" s="565"/>
      <c r="I1486" s="565"/>
      <c r="J1486" s="565"/>
      <c r="K1486" s="565"/>
      <c r="L1486" s="565"/>
      <c r="M1486" s="566"/>
    </row>
    <row r="1487" spans="1:13" ht="30" customHeight="1">
      <c r="A1487" s="361"/>
      <c r="B1487" s="572" t="s">
        <v>398</v>
      </c>
      <c r="C1487" s="572"/>
      <c r="D1487" s="572"/>
      <c r="E1487" s="573"/>
      <c r="F1487" s="314" t="s">
        <v>399</v>
      </c>
      <c r="G1487" s="314"/>
      <c r="H1487" s="561" t="s">
        <v>400</v>
      </c>
      <c r="I1487" s="562"/>
      <c r="J1487" s="563"/>
      <c r="K1487" s="315" t="s">
        <v>401</v>
      </c>
      <c r="L1487" s="316"/>
      <c r="M1487" s="317"/>
    </row>
    <row r="1488" spans="1:13" ht="30" customHeight="1">
      <c r="A1488" s="574" t="s">
        <v>402</v>
      </c>
      <c r="B1488" s="562"/>
      <c r="C1488" s="562"/>
      <c r="D1488" s="562"/>
      <c r="E1488" s="562"/>
      <c r="F1488" s="562"/>
      <c r="G1488" s="562"/>
      <c r="H1488" s="562"/>
      <c r="I1488" s="562"/>
      <c r="J1488" s="562"/>
      <c r="K1488" s="562"/>
      <c r="L1488" s="562"/>
      <c r="M1488" s="564"/>
    </row>
    <row r="1489" spans="1:13" ht="30" customHeight="1">
      <c r="A1489" s="556" t="s">
        <v>524</v>
      </c>
      <c r="B1489" s="557"/>
      <c r="C1489" s="557"/>
      <c r="D1489" s="557"/>
      <c r="E1489" s="557"/>
      <c r="F1489" s="557"/>
      <c r="G1489" s="557"/>
      <c r="H1489" s="557"/>
      <c r="I1489" s="557"/>
      <c r="J1489" s="557"/>
      <c r="K1489" s="557"/>
      <c r="L1489" s="557"/>
      <c r="M1489" s="558"/>
    </row>
    <row r="1490" spans="1:13" ht="30" customHeight="1">
      <c r="A1490" s="559" t="s">
        <v>404</v>
      </c>
      <c r="B1490" s="560"/>
      <c r="C1490" s="561" t="s">
        <v>72</v>
      </c>
      <c r="D1490" s="562"/>
      <c r="E1490" s="562"/>
      <c r="F1490" s="562"/>
      <c r="G1490" s="563"/>
      <c r="H1490" s="316" t="s">
        <v>406</v>
      </c>
      <c r="I1490" s="318"/>
      <c r="J1490" s="561">
        <v>4</v>
      </c>
      <c r="K1490" s="562"/>
      <c r="L1490" s="562"/>
      <c r="M1490" s="564"/>
    </row>
    <row r="1491" spans="1:13" ht="30" customHeight="1">
      <c r="A1491" s="559" t="s">
        <v>407</v>
      </c>
      <c r="B1491" s="560"/>
      <c r="C1491" s="561" t="s">
        <v>525</v>
      </c>
      <c r="D1491" s="562"/>
      <c r="E1491" s="562"/>
      <c r="F1491" s="562"/>
      <c r="G1491" s="563"/>
      <c r="H1491" s="316" t="s">
        <v>409</v>
      </c>
      <c r="I1491" s="318"/>
      <c r="J1491" s="565" t="s">
        <v>646</v>
      </c>
      <c r="K1491" s="565"/>
      <c r="L1491" s="565"/>
      <c r="M1491" s="566"/>
    </row>
    <row r="1492" spans="1:13" ht="30" customHeight="1">
      <c r="A1492" s="559" t="s">
        <v>410</v>
      </c>
      <c r="B1492" s="560"/>
      <c r="C1492" s="578">
        <v>40682</v>
      </c>
      <c r="D1492" s="562"/>
      <c r="E1492" s="562"/>
      <c r="F1492" s="562"/>
      <c r="G1492" s="563"/>
      <c r="H1492" s="316" t="s">
        <v>411</v>
      </c>
      <c r="I1492" s="318"/>
      <c r="J1492" s="565">
        <v>9596799723</v>
      </c>
      <c r="K1492" s="565"/>
      <c r="L1492" s="565"/>
      <c r="M1492" s="566"/>
    </row>
    <row r="1493" spans="1:13" ht="30" customHeight="1">
      <c r="A1493" s="559" t="s">
        <v>412</v>
      </c>
      <c r="B1493" s="560"/>
      <c r="C1493" s="561" t="s">
        <v>363</v>
      </c>
      <c r="D1493" s="562"/>
      <c r="E1493" s="562"/>
      <c r="F1493" s="562"/>
      <c r="G1493" s="563"/>
      <c r="H1493" s="559" t="s">
        <v>18</v>
      </c>
      <c r="I1493" s="560"/>
      <c r="J1493" s="565" t="s">
        <v>647</v>
      </c>
      <c r="K1493" s="565"/>
      <c r="L1493" s="565"/>
      <c r="M1493" s="566"/>
    </row>
    <row r="1494" spans="1:13" ht="30" customHeight="1">
      <c r="A1494" s="559" t="s">
        <v>528</v>
      </c>
      <c r="B1494" s="560"/>
      <c r="C1494" s="561" t="s">
        <v>648</v>
      </c>
      <c r="D1494" s="562"/>
      <c r="E1494" s="562"/>
      <c r="F1494" s="562"/>
      <c r="G1494" s="562"/>
      <c r="H1494" s="562"/>
      <c r="I1494" s="562"/>
      <c r="J1494" s="562"/>
      <c r="K1494" s="562"/>
      <c r="L1494" s="562"/>
      <c r="M1494" s="564"/>
    </row>
    <row r="1495" spans="1:13" ht="30" customHeight="1">
      <c r="A1495" s="571" t="s">
        <v>415</v>
      </c>
      <c r="B1495" s="565"/>
      <c r="C1495" s="565"/>
      <c r="D1495" s="565"/>
      <c r="E1495" s="565"/>
      <c r="F1495" s="565"/>
      <c r="G1495" s="565"/>
      <c r="H1495" s="565"/>
      <c r="I1495" s="565"/>
      <c r="J1495" s="565"/>
      <c r="K1495" s="565"/>
      <c r="L1495" s="565"/>
      <c r="M1495" s="566"/>
    </row>
    <row r="1496" spans="1:13" ht="30" customHeight="1">
      <c r="A1496" s="577" t="s">
        <v>416</v>
      </c>
      <c r="B1496" s="565" t="s">
        <v>417</v>
      </c>
      <c r="C1496" s="565"/>
      <c r="D1496" s="565"/>
      <c r="E1496" s="565"/>
      <c r="F1496" s="565"/>
      <c r="G1496" s="565"/>
      <c r="H1496" s="565" t="s">
        <v>418</v>
      </c>
      <c r="I1496" s="565"/>
      <c r="J1496" s="565"/>
      <c r="K1496" s="565"/>
      <c r="L1496" s="565"/>
      <c r="M1496" s="566"/>
    </row>
    <row r="1497" spans="1:13" ht="52.5" customHeight="1">
      <c r="A1497" s="577"/>
      <c r="B1497" s="319" t="s">
        <v>419</v>
      </c>
      <c r="C1497" s="319" t="s">
        <v>420</v>
      </c>
      <c r="D1497" s="319" t="s">
        <v>421</v>
      </c>
      <c r="E1497" s="319" t="s">
        <v>422</v>
      </c>
      <c r="F1497" s="319">
        <v>100</v>
      </c>
      <c r="G1497" s="320" t="s">
        <v>33</v>
      </c>
      <c r="H1497" s="319" t="s">
        <v>423</v>
      </c>
      <c r="I1497" s="319" t="s">
        <v>420</v>
      </c>
      <c r="J1497" s="319" t="s">
        <v>421</v>
      </c>
      <c r="K1497" s="319" t="s">
        <v>530</v>
      </c>
      <c r="L1497" s="319">
        <v>100</v>
      </c>
      <c r="M1497" s="321" t="s">
        <v>33</v>
      </c>
    </row>
    <row r="1498" spans="1:13" ht="30" customHeight="1">
      <c r="A1498" s="339" t="s">
        <v>11</v>
      </c>
      <c r="B1498" s="340">
        <v>8.25</v>
      </c>
      <c r="C1498" s="323">
        <v>5</v>
      </c>
      <c r="D1498" s="323">
        <v>4</v>
      </c>
      <c r="E1498" s="340">
        <v>67</v>
      </c>
      <c r="F1498" s="324">
        <f t="shared" ref="F1498:F1502" si="314">SUM(B1498:E1498)</f>
        <v>84.25</v>
      </c>
      <c r="G1498" s="340" t="str">
        <f t="shared" ref="G1498:G1502" si="315">IF(F1498&gt;=91,"A1",IF(F1498&gt;=81,"A2",IF(F1498&gt;=71,"B1",IF(F1498&gt;=61,"B2",IF(F1498&gt;=51,"C1",IF(F1498&gt;=41,"C2",IF(F1498&gt;=33,"D","E")))))))</f>
        <v>A2</v>
      </c>
      <c r="H1498" s="320">
        <v>8.5</v>
      </c>
      <c r="I1498" s="325">
        <v>4</v>
      </c>
      <c r="J1498" s="325">
        <v>5</v>
      </c>
      <c r="K1498" s="343">
        <v>66.5</v>
      </c>
      <c r="L1498" s="327">
        <f t="shared" ref="L1498" si="316">SUM(H1498:K1498)</f>
        <v>84</v>
      </c>
      <c r="M1498" s="323" t="str">
        <f t="shared" ref="M1498:M1502" si="317">IF(L1498&gt;=91,"A1",IF(L1498&gt;=81,"A2",IF(L1498&gt;=71,"B1",IF(L1498&gt;=61,"B2",IF(L1498&gt;=51,"C1",IF(L1498&gt;=41,"C2",IF(L1498&gt;=33,"D","E")))))))</f>
        <v>A2</v>
      </c>
    </row>
    <row r="1499" spans="1:13" ht="30" customHeight="1">
      <c r="A1499" s="339" t="s">
        <v>12</v>
      </c>
      <c r="B1499" s="340">
        <v>6.5</v>
      </c>
      <c r="C1499" s="340">
        <v>4</v>
      </c>
      <c r="D1499" s="323">
        <v>4</v>
      </c>
      <c r="E1499" s="323">
        <v>41.5</v>
      </c>
      <c r="F1499" s="323">
        <f t="shared" si="314"/>
        <v>56</v>
      </c>
      <c r="G1499" s="323" t="str">
        <f t="shared" si="315"/>
        <v>C1</v>
      </c>
      <c r="H1499" s="323">
        <v>6</v>
      </c>
      <c r="I1499" s="323">
        <v>5</v>
      </c>
      <c r="J1499" s="323">
        <v>4</v>
      </c>
      <c r="K1499" s="325">
        <v>47</v>
      </c>
      <c r="L1499" s="327">
        <f>SUM(H1499:K1499)</f>
        <v>62</v>
      </c>
      <c r="M1499" s="323" t="str">
        <f t="shared" si="317"/>
        <v>B2</v>
      </c>
    </row>
    <row r="1500" spans="1:13" ht="30" customHeight="1">
      <c r="A1500" s="339" t="s">
        <v>425</v>
      </c>
      <c r="B1500" s="323">
        <v>6</v>
      </c>
      <c r="C1500" s="323">
        <v>4</v>
      </c>
      <c r="D1500" s="323">
        <v>5</v>
      </c>
      <c r="E1500" s="323">
        <v>60</v>
      </c>
      <c r="F1500" s="323">
        <f t="shared" si="314"/>
        <v>75</v>
      </c>
      <c r="G1500" s="323" t="str">
        <f t="shared" si="315"/>
        <v>B1</v>
      </c>
      <c r="H1500" s="323">
        <v>6.25</v>
      </c>
      <c r="I1500" s="323">
        <v>5</v>
      </c>
      <c r="J1500" s="323">
        <v>4</v>
      </c>
      <c r="K1500" s="325">
        <v>51</v>
      </c>
      <c r="L1500" s="326">
        <f t="shared" ref="L1500" si="318">SUM(H1500:K1500)</f>
        <v>66.25</v>
      </c>
      <c r="M1500" s="323" t="str">
        <f t="shared" si="317"/>
        <v>B2</v>
      </c>
    </row>
    <row r="1501" spans="1:13" ht="30" customHeight="1">
      <c r="A1501" s="339" t="s">
        <v>23</v>
      </c>
      <c r="B1501" s="323">
        <v>9.25</v>
      </c>
      <c r="C1501" s="323">
        <v>4</v>
      </c>
      <c r="D1501" s="323">
        <v>4</v>
      </c>
      <c r="E1501" s="323">
        <v>60.5</v>
      </c>
      <c r="F1501" s="323">
        <f t="shared" si="314"/>
        <v>77.75</v>
      </c>
      <c r="G1501" s="323" t="str">
        <f t="shared" si="315"/>
        <v>B1</v>
      </c>
      <c r="H1501" s="320">
        <v>6.375</v>
      </c>
      <c r="I1501" s="323">
        <v>3.5</v>
      </c>
      <c r="J1501" s="323">
        <v>3.5</v>
      </c>
      <c r="K1501" s="325">
        <v>44</v>
      </c>
      <c r="L1501" s="326">
        <f>SUM(H1501:K1501)</f>
        <v>57.375</v>
      </c>
      <c r="M1501" s="326" t="str">
        <f t="shared" si="317"/>
        <v>C1</v>
      </c>
    </row>
    <row r="1502" spans="1:13" ht="30" customHeight="1">
      <c r="A1502" s="339" t="s">
        <v>25</v>
      </c>
      <c r="B1502" s="323">
        <v>8</v>
      </c>
      <c r="C1502" s="323">
        <v>5</v>
      </c>
      <c r="D1502" s="323">
        <v>5</v>
      </c>
      <c r="E1502" s="323">
        <v>63</v>
      </c>
      <c r="F1502" s="323">
        <f t="shared" si="314"/>
        <v>81</v>
      </c>
      <c r="G1502" s="323" t="str">
        <f t="shared" si="315"/>
        <v>A2</v>
      </c>
      <c r="H1502" s="323">
        <v>9.25</v>
      </c>
      <c r="I1502" s="323">
        <v>5</v>
      </c>
      <c r="J1502" s="323">
        <v>5</v>
      </c>
      <c r="K1502" s="325">
        <v>60</v>
      </c>
      <c r="L1502" s="326">
        <f>SUM(H1502:K1502)</f>
        <v>79.25</v>
      </c>
      <c r="M1502" s="323" t="str">
        <f t="shared" si="317"/>
        <v>B1</v>
      </c>
    </row>
    <row r="1503" spans="1:13" ht="30" customHeight="1">
      <c r="A1503" s="339" t="s">
        <v>426</v>
      </c>
      <c r="B1503" s="323"/>
      <c r="C1503" s="323"/>
      <c r="D1503" s="323"/>
      <c r="E1503" s="323">
        <v>47.5</v>
      </c>
      <c r="F1503" s="323"/>
      <c r="G1503" s="323"/>
      <c r="H1503" s="323"/>
      <c r="I1503" s="323"/>
      <c r="J1503" s="323"/>
      <c r="K1503" s="323" t="s">
        <v>666</v>
      </c>
      <c r="L1503" s="323"/>
      <c r="M1503" s="328"/>
    </row>
    <row r="1504" spans="1:13" ht="30" customHeight="1">
      <c r="A1504" s="339" t="s">
        <v>531</v>
      </c>
      <c r="B1504" s="323"/>
      <c r="C1504" s="323"/>
      <c r="D1504" s="323"/>
      <c r="E1504" s="323" t="s">
        <v>353</v>
      </c>
      <c r="F1504" s="323"/>
      <c r="G1504" s="323"/>
      <c r="H1504" s="323"/>
      <c r="I1504" s="323"/>
      <c r="J1504" s="323"/>
      <c r="K1504" s="323" t="s">
        <v>667</v>
      </c>
      <c r="L1504" s="323"/>
      <c r="M1504" s="328"/>
    </row>
    <row r="1505" spans="1:13" ht="30" customHeight="1">
      <c r="A1505" s="339" t="s">
        <v>532</v>
      </c>
      <c r="B1505" s="323"/>
      <c r="C1505" s="323"/>
      <c r="D1505" s="323"/>
      <c r="E1505" s="323"/>
      <c r="F1505" s="323"/>
      <c r="G1505" s="323"/>
      <c r="H1505" s="323"/>
      <c r="I1505" s="323"/>
      <c r="J1505" s="323"/>
      <c r="K1505" s="323"/>
      <c r="L1505" s="323"/>
      <c r="M1505" s="328"/>
    </row>
    <row r="1506" spans="1:13" ht="30" customHeight="1">
      <c r="A1506" s="339" t="s">
        <v>427</v>
      </c>
      <c r="B1506" s="323"/>
      <c r="C1506" s="323"/>
      <c r="D1506" s="323"/>
      <c r="E1506" s="323">
        <v>42</v>
      </c>
      <c r="F1506" s="323"/>
      <c r="G1506" s="323"/>
      <c r="H1506" s="323"/>
      <c r="I1506" s="323"/>
      <c r="J1506" s="323"/>
      <c r="K1506" s="323" t="s">
        <v>668</v>
      </c>
      <c r="L1506" s="323"/>
      <c r="M1506" s="328"/>
    </row>
    <row r="1507" spans="1:13" ht="30" customHeight="1">
      <c r="A1507" s="339" t="s">
        <v>669</v>
      </c>
      <c r="B1507" s="323"/>
      <c r="C1507" s="323"/>
      <c r="D1507" s="323"/>
      <c r="E1507" s="323">
        <v>21</v>
      </c>
      <c r="F1507" s="323"/>
      <c r="G1507" s="323"/>
      <c r="H1507" s="323"/>
      <c r="I1507" s="323"/>
      <c r="J1507" s="323"/>
      <c r="K1507" s="323" t="s">
        <v>666</v>
      </c>
      <c r="L1507" s="323"/>
      <c r="M1507" s="328"/>
    </row>
    <row r="1508" spans="1:13" ht="58.5" customHeight="1">
      <c r="A1508" s="339" t="s">
        <v>428</v>
      </c>
      <c r="B1508" s="316"/>
      <c r="C1508" s="346" t="s">
        <v>429</v>
      </c>
      <c r="D1508" s="323">
        <f>(F1498+F1499+F1500+F1501+F1502)</f>
        <v>374</v>
      </c>
      <c r="E1508" s="323"/>
      <c r="F1508" s="346" t="s">
        <v>430</v>
      </c>
      <c r="G1508" s="323">
        <f>(D1508/500)*100</f>
        <v>74.8</v>
      </c>
      <c r="H1508" s="323"/>
      <c r="I1508" s="332"/>
      <c r="J1508" s="586" t="s">
        <v>431</v>
      </c>
      <c r="K1508" s="586"/>
      <c r="L1508" s="565" t="str">
        <f>IF(G1508&gt;=91,"A1",IF(G1508&gt;=81,"A2",IF(G1508&gt;=71,"B1",IF(G1508&gt;=61,"B2",IF(G1508&gt;=51,"C1",IF(G1508&gt;=41,"C2",IF(G1508&gt;=33,"D","E")))))))</f>
        <v>B1</v>
      </c>
      <c r="M1508" s="566" t="str">
        <f t="shared" ref="M1508:M1510" si="319">IF(K1508&gt;=91,"A1",IF(K1508&gt;=81,"A2",IF(K1508&gt;=71,"B1",IF(K1508&gt;=61,"B2",IF(K1508&gt;=51,"C1",IF(K1508&gt;=41,"C2",IF(K1508&gt;=33,"D","E")))))))</f>
        <v>E</v>
      </c>
    </row>
    <row r="1509" spans="1:13" ht="63.75" customHeight="1">
      <c r="A1509" s="362" t="s">
        <v>432</v>
      </c>
      <c r="B1509" s="316"/>
      <c r="C1509" s="346" t="s">
        <v>433</v>
      </c>
      <c r="D1509" s="326">
        <f>(L1498+L1499+L1500+L1501+L1502)</f>
        <v>348.875</v>
      </c>
      <c r="E1509" s="323"/>
      <c r="F1509" s="346" t="s">
        <v>434</v>
      </c>
      <c r="G1509" s="326">
        <f>D1509/500*100</f>
        <v>69.774999999999991</v>
      </c>
      <c r="H1509" s="323"/>
      <c r="I1509" s="332"/>
      <c r="J1509" s="586" t="s">
        <v>435</v>
      </c>
      <c r="K1509" s="586"/>
      <c r="L1509" s="565" t="str">
        <f>IF(G1509&gt;=91,"A1",IF(G1509&gt;=81,"A2",IF(G1509&gt;=71,"B1",IF(G1509&gt;=61,"B2",IF(G1509&gt;=51,"C1",IF(G1509&gt;=41,"C2",IF(G1509&gt;=33,"D","E")))))))</f>
        <v>B2</v>
      </c>
      <c r="M1509" s="566" t="str">
        <f t="shared" si="319"/>
        <v>E</v>
      </c>
    </row>
    <row r="1510" spans="1:13" ht="61.5" customHeight="1">
      <c r="A1510" s="571" t="s">
        <v>437</v>
      </c>
      <c r="B1510" s="565"/>
      <c r="C1510" s="565"/>
      <c r="D1510" s="576">
        <v>72.287999999999997</v>
      </c>
      <c r="E1510" s="576"/>
      <c r="F1510" s="565" t="s">
        <v>651</v>
      </c>
      <c r="G1510" s="565"/>
      <c r="H1510" s="565"/>
      <c r="I1510" s="565"/>
      <c r="J1510" s="565"/>
      <c r="K1510" s="565"/>
      <c r="L1510" s="565" t="str">
        <f>IF(D1510&gt;=91,"A1",IF(D1510&gt;=81,"A2",IF(D1510&gt;=71,"B1",IF(D1510&gt;=61,"B2",IF(D1510&gt;=51,"C1",IF(D1510&gt;=41,"C2",IF(D1510&gt;=33,"D","E")))))))</f>
        <v>B1</v>
      </c>
      <c r="M1510" s="566" t="str">
        <f t="shared" si="319"/>
        <v>E</v>
      </c>
    </row>
    <row r="1511" spans="1:13" ht="30" customHeight="1">
      <c r="A1511" s="580" t="s">
        <v>273</v>
      </c>
      <c r="B1511" s="581"/>
      <c r="C1511" s="581"/>
      <c r="D1511" s="581"/>
      <c r="E1511" s="581"/>
      <c r="F1511" s="581"/>
      <c r="G1511" s="581"/>
      <c r="H1511" s="581"/>
      <c r="I1511" s="581"/>
      <c r="J1511" s="581"/>
      <c r="K1511" s="581"/>
      <c r="L1511" s="581"/>
      <c r="M1511" s="582"/>
    </row>
    <row r="1512" spans="1:13" ht="30" customHeight="1">
      <c r="A1512" s="571" t="s">
        <v>274</v>
      </c>
      <c r="B1512" s="565"/>
      <c r="C1512" s="565"/>
      <c r="D1512" s="565"/>
      <c r="E1512" s="565"/>
      <c r="F1512" s="565"/>
      <c r="G1512" s="565"/>
      <c r="H1512" s="565"/>
      <c r="I1512" s="565"/>
      <c r="J1512" s="565"/>
      <c r="K1512" s="565"/>
      <c r="L1512" s="565"/>
      <c r="M1512" s="566"/>
    </row>
    <row r="1513" spans="1:13" ht="30" customHeight="1">
      <c r="A1513" s="571" t="s">
        <v>275</v>
      </c>
      <c r="B1513" s="565"/>
      <c r="C1513" s="565"/>
      <c r="D1513" s="565"/>
      <c r="E1513" s="565"/>
      <c r="F1513" s="565" t="s">
        <v>276</v>
      </c>
      <c r="G1513" s="565"/>
      <c r="H1513" s="565"/>
      <c r="I1513" s="565"/>
      <c r="J1513" s="565"/>
      <c r="K1513" s="565" t="s">
        <v>439</v>
      </c>
      <c r="L1513" s="565"/>
      <c r="M1513" s="566"/>
    </row>
    <row r="1514" spans="1:13" ht="30" customHeight="1">
      <c r="A1514" s="580" t="s">
        <v>277</v>
      </c>
      <c r="B1514" s="581"/>
      <c r="C1514" s="581"/>
      <c r="D1514" s="581"/>
      <c r="E1514" s="581"/>
      <c r="F1514" s="565" t="s">
        <v>294</v>
      </c>
      <c r="G1514" s="565"/>
      <c r="H1514" s="565"/>
      <c r="I1514" s="565"/>
      <c r="J1514" s="565"/>
      <c r="K1514" s="565" t="s">
        <v>294</v>
      </c>
      <c r="L1514" s="565"/>
      <c r="M1514" s="566"/>
    </row>
    <row r="1515" spans="1:13" ht="30" customHeight="1">
      <c r="A1515" s="571" t="s">
        <v>278</v>
      </c>
      <c r="B1515" s="565"/>
      <c r="C1515" s="565"/>
      <c r="D1515" s="565"/>
      <c r="E1515" s="565"/>
      <c r="F1515" s="565"/>
      <c r="G1515" s="565"/>
      <c r="H1515" s="565"/>
      <c r="I1515" s="565"/>
      <c r="J1515" s="565"/>
      <c r="K1515" s="565"/>
      <c r="L1515" s="565"/>
      <c r="M1515" s="566"/>
    </row>
    <row r="1516" spans="1:13" ht="30" customHeight="1">
      <c r="A1516" s="571" t="s">
        <v>275</v>
      </c>
      <c r="B1516" s="565"/>
      <c r="C1516" s="565"/>
      <c r="D1516" s="565"/>
      <c r="E1516" s="565"/>
      <c r="F1516" s="565" t="s">
        <v>276</v>
      </c>
      <c r="G1516" s="565"/>
      <c r="H1516" s="565"/>
      <c r="I1516" s="565"/>
      <c r="J1516" s="565"/>
      <c r="K1516" s="565" t="s">
        <v>439</v>
      </c>
      <c r="L1516" s="565"/>
      <c r="M1516" s="566"/>
    </row>
    <row r="1517" spans="1:13" ht="30" customHeight="1">
      <c r="A1517" s="559" t="s">
        <v>279</v>
      </c>
      <c r="B1517" s="560"/>
      <c r="C1517" s="560"/>
      <c r="D1517" s="560"/>
      <c r="E1517" s="560"/>
      <c r="F1517" s="565" t="s">
        <v>294</v>
      </c>
      <c r="G1517" s="565" t="s">
        <v>294</v>
      </c>
      <c r="H1517" s="565" t="s">
        <v>294</v>
      </c>
      <c r="I1517" s="565" t="s">
        <v>294</v>
      </c>
      <c r="J1517" s="565" t="s">
        <v>294</v>
      </c>
      <c r="K1517" s="565" t="s">
        <v>294</v>
      </c>
      <c r="L1517" s="565"/>
      <c r="M1517" s="566"/>
    </row>
    <row r="1518" spans="1:13" ht="30" customHeight="1">
      <c r="A1518" s="559" t="s">
        <v>280</v>
      </c>
      <c r="B1518" s="560"/>
      <c r="C1518" s="560"/>
      <c r="D1518" s="560"/>
      <c r="E1518" s="560"/>
      <c r="F1518" s="565" t="s">
        <v>299</v>
      </c>
      <c r="G1518" s="565" t="s">
        <v>299</v>
      </c>
      <c r="H1518" s="565" t="s">
        <v>299</v>
      </c>
      <c r="I1518" s="565" t="s">
        <v>299</v>
      </c>
      <c r="J1518" s="565" t="s">
        <v>299</v>
      </c>
      <c r="K1518" s="565" t="s">
        <v>294</v>
      </c>
      <c r="L1518" s="565"/>
      <c r="M1518" s="566"/>
    </row>
    <row r="1519" spans="1:13" ht="30" customHeight="1">
      <c r="A1519" s="556" t="s">
        <v>281</v>
      </c>
      <c r="B1519" s="557"/>
      <c r="C1519" s="557"/>
      <c r="D1519" s="557"/>
      <c r="E1519" s="579"/>
      <c r="F1519" s="561" t="s">
        <v>294</v>
      </c>
      <c r="G1519" s="562" t="s">
        <v>294</v>
      </c>
      <c r="H1519" s="562" t="s">
        <v>294</v>
      </c>
      <c r="I1519" s="562" t="s">
        <v>294</v>
      </c>
      <c r="J1519" s="563" t="s">
        <v>294</v>
      </c>
      <c r="K1519" s="561" t="s">
        <v>294</v>
      </c>
      <c r="L1519" s="562"/>
      <c r="M1519" s="564"/>
    </row>
    <row r="1520" spans="1:13" ht="30" customHeight="1">
      <c r="A1520" s="556" t="s">
        <v>282</v>
      </c>
      <c r="B1520" s="557"/>
      <c r="C1520" s="557"/>
      <c r="D1520" s="557"/>
      <c r="E1520" s="579"/>
      <c r="F1520" s="561" t="s">
        <v>294</v>
      </c>
      <c r="G1520" s="562" t="s">
        <v>294</v>
      </c>
      <c r="H1520" s="562" t="s">
        <v>294</v>
      </c>
      <c r="I1520" s="562" t="s">
        <v>294</v>
      </c>
      <c r="J1520" s="563" t="s">
        <v>294</v>
      </c>
      <c r="K1520" s="561" t="s">
        <v>294</v>
      </c>
      <c r="L1520" s="562"/>
      <c r="M1520" s="564"/>
    </row>
    <row r="1521" spans="1:13" ht="30" customHeight="1">
      <c r="A1521" s="571" t="s">
        <v>283</v>
      </c>
      <c r="B1521" s="565"/>
      <c r="C1521" s="565"/>
      <c r="D1521" s="565"/>
      <c r="E1521" s="565"/>
      <c r="F1521" s="565"/>
      <c r="G1521" s="565"/>
      <c r="H1521" s="565"/>
      <c r="I1521" s="565"/>
      <c r="J1521" s="565"/>
      <c r="K1521" s="565"/>
      <c r="L1521" s="565"/>
      <c r="M1521" s="566"/>
    </row>
    <row r="1522" spans="1:13" ht="30" customHeight="1">
      <c r="A1522" s="571" t="s">
        <v>275</v>
      </c>
      <c r="B1522" s="565"/>
      <c r="C1522" s="565"/>
      <c r="D1522" s="565"/>
      <c r="E1522" s="565"/>
      <c r="F1522" s="565" t="s">
        <v>276</v>
      </c>
      <c r="G1522" s="565"/>
      <c r="H1522" s="565"/>
      <c r="I1522" s="565"/>
      <c r="J1522" s="565"/>
      <c r="K1522" s="565" t="s">
        <v>439</v>
      </c>
      <c r="L1522" s="565"/>
      <c r="M1522" s="566"/>
    </row>
    <row r="1523" spans="1:13" ht="30" customHeight="1">
      <c r="A1523" s="580" t="s">
        <v>284</v>
      </c>
      <c r="B1523" s="581"/>
      <c r="C1523" s="581"/>
      <c r="D1523" s="581"/>
      <c r="E1523" s="581"/>
      <c r="F1523" s="581"/>
      <c r="G1523" s="565" t="s">
        <v>690</v>
      </c>
      <c r="H1523" s="565"/>
      <c r="I1523" s="565"/>
      <c r="J1523" s="565"/>
      <c r="K1523" s="565"/>
      <c r="L1523" s="565"/>
      <c r="M1523" s="566"/>
    </row>
    <row r="1524" spans="1:13" ht="30" customHeight="1">
      <c r="A1524" s="339" t="s">
        <v>440</v>
      </c>
      <c r="B1524" s="565" t="s">
        <v>682</v>
      </c>
      <c r="C1524" s="565"/>
      <c r="D1524" s="565"/>
      <c r="E1524" s="565"/>
      <c r="F1524" s="565"/>
      <c r="G1524" s="565"/>
      <c r="H1524" s="565"/>
      <c r="I1524" s="565"/>
      <c r="J1524" s="565"/>
      <c r="K1524" s="565"/>
      <c r="L1524" s="565"/>
      <c r="M1524" s="566"/>
    </row>
    <row r="1525" spans="1:13" ht="30" customHeight="1">
      <c r="A1525" s="339" t="s">
        <v>285</v>
      </c>
      <c r="B1525" s="565" t="s">
        <v>649</v>
      </c>
      <c r="C1525" s="565"/>
      <c r="D1525" s="565"/>
      <c r="E1525" s="565"/>
      <c r="F1525" s="565"/>
      <c r="G1525" s="565"/>
      <c r="H1525" s="565"/>
      <c r="I1525" s="565"/>
      <c r="J1525" s="565"/>
      <c r="K1525" s="565"/>
      <c r="L1525" s="565"/>
      <c r="M1525" s="566"/>
    </row>
    <row r="1526" spans="1:13" ht="30" customHeight="1">
      <c r="A1526" s="571" t="s">
        <v>441</v>
      </c>
      <c r="B1526" s="565"/>
      <c r="C1526" s="565"/>
      <c r="D1526" s="565"/>
      <c r="E1526" s="565"/>
      <c r="F1526" s="565"/>
      <c r="G1526" s="565"/>
      <c r="H1526" s="565"/>
      <c r="I1526" s="565"/>
      <c r="J1526" s="565" t="s">
        <v>442</v>
      </c>
      <c r="K1526" s="565"/>
      <c r="L1526" s="565"/>
      <c r="M1526" s="566"/>
    </row>
    <row r="1527" spans="1:13" ht="30" customHeight="1">
      <c r="A1527" s="571"/>
      <c r="B1527" s="565"/>
      <c r="C1527" s="565"/>
      <c r="D1527" s="565"/>
      <c r="E1527" s="565"/>
      <c r="F1527" s="565"/>
      <c r="G1527" s="565"/>
      <c r="H1527" s="565"/>
      <c r="I1527" s="565"/>
      <c r="J1527" s="565"/>
      <c r="K1527" s="565"/>
      <c r="L1527" s="565"/>
      <c r="M1527" s="566"/>
    </row>
    <row r="1528" spans="1:13" ht="30" customHeight="1">
      <c r="A1528" s="571"/>
      <c r="B1528" s="565"/>
      <c r="C1528" s="565"/>
      <c r="D1528" s="565"/>
      <c r="E1528" s="565"/>
      <c r="F1528" s="565"/>
      <c r="G1528" s="565"/>
      <c r="H1528" s="565"/>
      <c r="I1528" s="565"/>
      <c r="J1528" s="565"/>
      <c r="K1528" s="565"/>
      <c r="L1528" s="565"/>
      <c r="M1528" s="566"/>
    </row>
    <row r="1529" spans="1:13" ht="30" customHeight="1">
      <c r="A1529" s="571"/>
      <c r="B1529" s="565"/>
      <c r="C1529" s="565"/>
      <c r="D1529" s="565"/>
      <c r="E1529" s="565"/>
      <c r="F1529" s="565"/>
      <c r="G1529" s="565"/>
      <c r="H1529" s="565"/>
      <c r="I1529" s="565"/>
      <c r="J1529" s="565"/>
      <c r="K1529" s="565"/>
      <c r="L1529" s="565"/>
      <c r="M1529" s="566"/>
    </row>
    <row r="1530" spans="1:13" ht="30" customHeight="1">
      <c r="A1530" s="571" t="s">
        <v>286</v>
      </c>
      <c r="B1530" s="565"/>
      <c r="C1530" s="565"/>
      <c r="D1530" s="565"/>
      <c r="E1530" s="565"/>
      <c r="F1530" s="565"/>
      <c r="G1530" s="565"/>
      <c r="H1530" s="561" t="s">
        <v>287</v>
      </c>
      <c r="I1530" s="562"/>
      <c r="J1530" s="562"/>
      <c r="K1530" s="562"/>
      <c r="L1530" s="562"/>
      <c r="M1530" s="564"/>
    </row>
    <row r="1531" spans="1:13" ht="30" customHeight="1">
      <c r="A1531" s="339" t="s">
        <v>288</v>
      </c>
      <c r="B1531" s="565" t="s">
        <v>20</v>
      </c>
      <c r="C1531" s="565"/>
      <c r="D1531" s="332" t="s">
        <v>288</v>
      </c>
      <c r="E1531" s="323"/>
      <c r="F1531" s="565" t="s">
        <v>20</v>
      </c>
      <c r="G1531" s="565"/>
      <c r="H1531" s="333"/>
      <c r="I1531" s="333"/>
      <c r="J1531" s="334" t="s">
        <v>289</v>
      </c>
      <c r="K1531" s="333"/>
      <c r="L1531" s="333" t="s">
        <v>20</v>
      </c>
      <c r="M1531" s="335"/>
    </row>
    <row r="1532" spans="1:13" ht="30" customHeight="1">
      <c r="A1532" s="339" t="s">
        <v>290</v>
      </c>
      <c r="B1532" s="565" t="s">
        <v>291</v>
      </c>
      <c r="C1532" s="565"/>
      <c r="D1532" s="565" t="s">
        <v>292</v>
      </c>
      <c r="E1532" s="565"/>
      <c r="F1532" s="565" t="s">
        <v>293</v>
      </c>
      <c r="G1532" s="565"/>
      <c r="H1532" s="333"/>
      <c r="I1532" s="333"/>
      <c r="J1532" s="561">
        <v>3</v>
      </c>
      <c r="K1532" s="563"/>
      <c r="L1532" s="323" t="s">
        <v>294</v>
      </c>
      <c r="M1532" s="335"/>
    </row>
    <row r="1533" spans="1:13" ht="30" customHeight="1">
      <c r="A1533" s="339" t="s">
        <v>295</v>
      </c>
      <c r="B1533" s="565" t="s">
        <v>296</v>
      </c>
      <c r="C1533" s="565"/>
      <c r="D1533" s="565" t="s">
        <v>297</v>
      </c>
      <c r="E1533" s="565"/>
      <c r="F1533" s="565" t="s">
        <v>298</v>
      </c>
      <c r="G1533" s="565"/>
      <c r="H1533" s="333"/>
      <c r="I1533" s="333"/>
      <c r="J1533" s="561">
        <v>2</v>
      </c>
      <c r="K1533" s="563"/>
      <c r="L1533" s="323" t="s">
        <v>299</v>
      </c>
      <c r="M1533" s="335"/>
    </row>
    <row r="1534" spans="1:13" ht="30" customHeight="1">
      <c r="A1534" s="339" t="s">
        <v>300</v>
      </c>
      <c r="B1534" s="565" t="s">
        <v>301</v>
      </c>
      <c r="C1534" s="565"/>
      <c r="D1534" s="565" t="s">
        <v>302</v>
      </c>
      <c r="E1534" s="565"/>
      <c r="F1534" s="565" t="s">
        <v>303</v>
      </c>
      <c r="G1534" s="565"/>
      <c r="H1534" s="333"/>
      <c r="I1534" s="333"/>
      <c r="J1534" s="561">
        <v>1</v>
      </c>
      <c r="K1534" s="563"/>
      <c r="L1534" s="323" t="s">
        <v>304</v>
      </c>
      <c r="M1534" s="335"/>
    </row>
    <row r="1535" spans="1:13" ht="30" customHeight="1" thickBot="1">
      <c r="A1535" s="363" t="s">
        <v>305</v>
      </c>
      <c r="B1535" s="583" t="s">
        <v>306</v>
      </c>
      <c r="C1535" s="583"/>
      <c r="D1535" s="584" t="s">
        <v>307</v>
      </c>
      <c r="E1535" s="584"/>
      <c r="F1535" s="584" t="s">
        <v>308</v>
      </c>
      <c r="G1535" s="584"/>
      <c r="H1535" s="336"/>
      <c r="I1535" s="336"/>
      <c r="J1535" s="336"/>
      <c r="K1535" s="336"/>
      <c r="L1535" s="336"/>
      <c r="M1535" s="337"/>
    </row>
  </sheetData>
  <mergeCells count="2554">
    <mergeCell ref="B1535:C1535"/>
    <mergeCell ref="D1535:E1535"/>
    <mergeCell ref="F1535:G1535"/>
    <mergeCell ref="B1533:C1533"/>
    <mergeCell ref="D1533:E1533"/>
    <mergeCell ref="F1533:G1533"/>
    <mergeCell ref="J1533:K1533"/>
    <mergeCell ref="B1534:C1534"/>
    <mergeCell ref="D1534:E1534"/>
    <mergeCell ref="F1534:G1534"/>
    <mergeCell ref="J1534:K1534"/>
    <mergeCell ref="A1530:G1530"/>
    <mergeCell ref="H1530:M1530"/>
    <mergeCell ref="B1531:C1531"/>
    <mergeCell ref="F1531:G1531"/>
    <mergeCell ref="B1532:C1532"/>
    <mergeCell ref="D1532:E1532"/>
    <mergeCell ref="F1532:G1532"/>
    <mergeCell ref="J1532:K1532"/>
    <mergeCell ref="A1523:F1523"/>
    <mergeCell ref="G1523:M1523"/>
    <mergeCell ref="B1524:M1524"/>
    <mergeCell ref="B1525:M1525"/>
    <mergeCell ref="A1526:C1529"/>
    <mergeCell ref="D1526:I1529"/>
    <mergeCell ref="J1526:M1529"/>
    <mergeCell ref="A1520:E1520"/>
    <mergeCell ref="F1520:J1520"/>
    <mergeCell ref="K1520:M1520"/>
    <mergeCell ref="A1521:M1521"/>
    <mergeCell ref="A1522:E1522"/>
    <mergeCell ref="F1522:J1522"/>
    <mergeCell ref="K1522:M1522"/>
    <mergeCell ref="A1518:E1518"/>
    <mergeCell ref="F1518:J1518"/>
    <mergeCell ref="K1518:M1518"/>
    <mergeCell ref="A1519:E1519"/>
    <mergeCell ref="F1519:J1519"/>
    <mergeCell ref="K1519:M1519"/>
    <mergeCell ref="A1515:M1515"/>
    <mergeCell ref="A1516:E1516"/>
    <mergeCell ref="F1516:J1516"/>
    <mergeCell ref="K1516:M1516"/>
    <mergeCell ref="A1517:E1517"/>
    <mergeCell ref="F1517:J1517"/>
    <mergeCell ref="K1517:M1517"/>
    <mergeCell ref="A1511:M1511"/>
    <mergeCell ref="A1512:M1512"/>
    <mergeCell ref="A1513:E1513"/>
    <mergeCell ref="F1513:J1513"/>
    <mergeCell ref="K1513:M1513"/>
    <mergeCell ref="A1514:E1514"/>
    <mergeCell ref="F1514:J1514"/>
    <mergeCell ref="K1514:M1514"/>
    <mergeCell ref="J1509:K1509"/>
    <mergeCell ref="L1509:M1509"/>
    <mergeCell ref="A1510:C1510"/>
    <mergeCell ref="D1510:E1510"/>
    <mergeCell ref="F1510:K1510"/>
    <mergeCell ref="L1510:M1510"/>
    <mergeCell ref="A1495:M1495"/>
    <mergeCell ref="A1496:A1497"/>
    <mergeCell ref="B1496:G1496"/>
    <mergeCell ref="H1496:M1496"/>
    <mergeCell ref="J1508:K1508"/>
    <mergeCell ref="L1508:M1508"/>
    <mergeCell ref="A1493:B1493"/>
    <mergeCell ref="C1493:G1493"/>
    <mergeCell ref="H1493:I1493"/>
    <mergeCell ref="J1493:M1493"/>
    <mergeCell ref="A1494:B1494"/>
    <mergeCell ref="C1494:M1494"/>
    <mergeCell ref="A1491:B1491"/>
    <mergeCell ref="C1491:G1491"/>
    <mergeCell ref="J1491:M1491"/>
    <mergeCell ref="A1492:B1492"/>
    <mergeCell ref="C1492:G1492"/>
    <mergeCell ref="J1492:M1492"/>
    <mergeCell ref="B1487:E1487"/>
    <mergeCell ref="H1487:J1487"/>
    <mergeCell ref="A1488:M1488"/>
    <mergeCell ref="A1489:M1489"/>
    <mergeCell ref="A1490:B1490"/>
    <mergeCell ref="C1490:G1490"/>
    <mergeCell ref="J1490:M1490"/>
    <mergeCell ref="B1482:C1482"/>
    <mergeCell ref="D1482:E1482"/>
    <mergeCell ref="F1482:G1482"/>
    <mergeCell ref="B1485:I1485"/>
    <mergeCell ref="J1485:M1485"/>
    <mergeCell ref="A1486:M1486"/>
    <mergeCell ref="B1480:C1480"/>
    <mergeCell ref="D1480:E1480"/>
    <mergeCell ref="F1480:G1480"/>
    <mergeCell ref="J1480:K1480"/>
    <mergeCell ref="B1481:C1481"/>
    <mergeCell ref="D1481:E1481"/>
    <mergeCell ref="F1481:G1481"/>
    <mergeCell ref="J1481:K1481"/>
    <mergeCell ref="A1477:G1477"/>
    <mergeCell ref="H1477:M1477"/>
    <mergeCell ref="B1478:C1478"/>
    <mergeCell ref="F1478:G1478"/>
    <mergeCell ref="B1479:C1479"/>
    <mergeCell ref="D1479:E1479"/>
    <mergeCell ref="F1479:G1479"/>
    <mergeCell ref="J1479:K1479"/>
    <mergeCell ref="A1470:F1470"/>
    <mergeCell ref="G1470:M1470"/>
    <mergeCell ref="B1471:M1471"/>
    <mergeCell ref="B1472:M1472"/>
    <mergeCell ref="A1473:C1476"/>
    <mergeCell ref="D1473:I1476"/>
    <mergeCell ref="J1473:M1476"/>
    <mergeCell ref="A1467:E1467"/>
    <mergeCell ref="F1467:J1467"/>
    <mergeCell ref="K1467:M1467"/>
    <mergeCell ref="A1468:M1468"/>
    <mergeCell ref="A1469:E1469"/>
    <mergeCell ref="F1469:J1469"/>
    <mergeCell ref="K1469:M1469"/>
    <mergeCell ref="A1465:E1465"/>
    <mergeCell ref="F1465:J1465"/>
    <mergeCell ref="K1465:M1465"/>
    <mergeCell ref="A1466:E1466"/>
    <mergeCell ref="F1466:J1466"/>
    <mergeCell ref="K1466:M1466"/>
    <mergeCell ref="A1462:M1462"/>
    <mergeCell ref="A1463:E1463"/>
    <mergeCell ref="F1463:J1463"/>
    <mergeCell ref="K1463:M1463"/>
    <mergeCell ref="A1464:E1464"/>
    <mergeCell ref="F1464:J1464"/>
    <mergeCell ref="K1464:M1464"/>
    <mergeCell ref="A1458:M1458"/>
    <mergeCell ref="A1459:M1459"/>
    <mergeCell ref="A1460:E1460"/>
    <mergeCell ref="F1460:J1460"/>
    <mergeCell ref="K1460:M1460"/>
    <mergeCell ref="A1461:E1461"/>
    <mergeCell ref="F1461:J1461"/>
    <mergeCell ref="K1461:M1461"/>
    <mergeCell ref="J1456:K1456"/>
    <mergeCell ref="L1456:M1456"/>
    <mergeCell ref="A1457:C1457"/>
    <mergeCell ref="D1457:E1457"/>
    <mergeCell ref="F1457:K1457"/>
    <mergeCell ref="L1457:M1457"/>
    <mergeCell ref="A1442:M1442"/>
    <mergeCell ref="A1443:A1444"/>
    <mergeCell ref="B1443:G1443"/>
    <mergeCell ref="H1443:M1443"/>
    <mergeCell ref="J1455:K1455"/>
    <mergeCell ref="L1455:M1455"/>
    <mergeCell ref="A1440:B1440"/>
    <mergeCell ref="C1440:G1440"/>
    <mergeCell ref="H1440:I1440"/>
    <mergeCell ref="J1440:M1440"/>
    <mergeCell ref="A1441:B1441"/>
    <mergeCell ref="C1441:M1441"/>
    <mergeCell ref="A1438:B1438"/>
    <mergeCell ref="C1438:G1438"/>
    <mergeCell ref="J1438:M1438"/>
    <mergeCell ref="A1439:B1439"/>
    <mergeCell ref="C1439:G1439"/>
    <mergeCell ref="J1439:M1439"/>
    <mergeCell ref="B1434:E1434"/>
    <mergeCell ref="H1434:J1434"/>
    <mergeCell ref="A1435:M1435"/>
    <mergeCell ref="A1436:M1436"/>
    <mergeCell ref="A1437:B1437"/>
    <mergeCell ref="C1437:G1437"/>
    <mergeCell ref="J1437:M1437"/>
    <mergeCell ref="B1429:C1429"/>
    <mergeCell ref="D1429:E1429"/>
    <mergeCell ref="F1429:G1429"/>
    <mergeCell ref="B1432:I1432"/>
    <mergeCell ref="J1432:M1432"/>
    <mergeCell ref="A1433:M1433"/>
    <mergeCell ref="B1427:C1427"/>
    <mergeCell ref="D1427:E1427"/>
    <mergeCell ref="F1427:G1427"/>
    <mergeCell ref="J1427:K1427"/>
    <mergeCell ref="B1428:C1428"/>
    <mergeCell ref="D1428:E1428"/>
    <mergeCell ref="F1428:G1428"/>
    <mergeCell ref="J1428:K1428"/>
    <mergeCell ref="A1424:G1424"/>
    <mergeCell ref="H1424:M1424"/>
    <mergeCell ref="B1425:C1425"/>
    <mergeCell ref="F1425:G1425"/>
    <mergeCell ref="B1426:C1426"/>
    <mergeCell ref="D1426:E1426"/>
    <mergeCell ref="F1426:G1426"/>
    <mergeCell ref="J1426:K1426"/>
    <mergeCell ref="A1417:F1417"/>
    <mergeCell ref="G1417:M1417"/>
    <mergeCell ref="B1418:M1418"/>
    <mergeCell ref="B1419:M1419"/>
    <mergeCell ref="A1420:C1423"/>
    <mergeCell ref="D1420:I1423"/>
    <mergeCell ref="J1420:M1423"/>
    <mergeCell ref="A1414:E1414"/>
    <mergeCell ref="F1414:J1414"/>
    <mergeCell ref="K1414:M1414"/>
    <mergeCell ref="A1415:M1415"/>
    <mergeCell ref="A1416:E1416"/>
    <mergeCell ref="F1416:J1416"/>
    <mergeCell ref="K1416:M1416"/>
    <mergeCell ref="A1412:E1412"/>
    <mergeCell ref="F1412:J1412"/>
    <mergeCell ref="K1412:M1412"/>
    <mergeCell ref="A1413:E1413"/>
    <mergeCell ref="F1413:J1413"/>
    <mergeCell ref="K1413:M1413"/>
    <mergeCell ref="A1409:M1409"/>
    <mergeCell ref="A1410:E1410"/>
    <mergeCell ref="F1410:J1410"/>
    <mergeCell ref="K1410:M1410"/>
    <mergeCell ref="A1411:E1411"/>
    <mergeCell ref="F1411:J1411"/>
    <mergeCell ref="K1411:M1411"/>
    <mergeCell ref="A1405:M1405"/>
    <mergeCell ref="A1406:M1406"/>
    <mergeCell ref="A1407:E1407"/>
    <mergeCell ref="F1407:J1407"/>
    <mergeCell ref="K1407:M1407"/>
    <mergeCell ref="A1408:E1408"/>
    <mergeCell ref="F1408:J1408"/>
    <mergeCell ref="K1408:M1408"/>
    <mergeCell ref="J1403:K1403"/>
    <mergeCell ref="L1403:M1403"/>
    <mergeCell ref="A1404:C1404"/>
    <mergeCell ref="D1404:E1404"/>
    <mergeCell ref="F1404:K1404"/>
    <mergeCell ref="L1404:M1404"/>
    <mergeCell ref="A1389:M1389"/>
    <mergeCell ref="A1390:A1391"/>
    <mergeCell ref="B1390:G1390"/>
    <mergeCell ref="H1390:M1390"/>
    <mergeCell ref="J1402:K1402"/>
    <mergeCell ref="L1402:M1402"/>
    <mergeCell ref="A1387:B1387"/>
    <mergeCell ref="C1387:G1387"/>
    <mergeCell ref="H1387:I1387"/>
    <mergeCell ref="J1387:M1387"/>
    <mergeCell ref="A1388:B1388"/>
    <mergeCell ref="C1388:M1388"/>
    <mergeCell ref="A1385:B1385"/>
    <mergeCell ref="C1385:G1385"/>
    <mergeCell ref="J1385:M1385"/>
    <mergeCell ref="A1386:B1386"/>
    <mergeCell ref="C1386:G1386"/>
    <mergeCell ref="J1386:M1386"/>
    <mergeCell ref="B1381:E1381"/>
    <mergeCell ref="H1381:J1381"/>
    <mergeCell ref="A1382:M1382"/>
    <mergeCell ref="A1383:M1383"/>
    <mergeCell ref="A1384:B1384"/>
    <mergeCell ref="C1384:G1384"/>
    <mergeCell ref="J1384:M1384"/>
    <mergeCell ref="B1376:C1376"/>
    <mergeCell ref="D1376:E1376"/>
    <mergeCell ref="F1376:G1376"/>
    <mergeCell ref="B1379:I1379"/>
    <mergeCell ref="J1379:M1379"/>
    <mergeCell ref="A1380:M1380"/>
    <mergeCell ref="B1374:C1374"/>
    <mergeCell ref="D1374:E1374"/>
    <mergeCell ref="F1374:G1374"/>
    <mergeCell ref="J1374:K1374"/>
    <mergeCell ref="B1375:C1375"/>
    <mergeCell ref="D1375:E1375"/>
    <mergeCell ref="F1375:G1375"/>
    <mergeCell ref="J1375:K1375"/>
    <mergeCell ref="A1371:G1371"/>
    <mergeCell ref="H1371:M1371"/>
    <mergeCell ref="B1372:C1372"/>
    <mergeCell ref="F1372:G1372"/>
    <mergeCell ref="B1373:C1373"/>
    <mergeCell ref="D1373:E1373"/>
    <mergeCell ref="F1373:G1373"/>
    <mergeCell ref="J1373:K1373"/>
    <mergeCell ref="A1364:F1364"/>
    <mergeCell ref="G1364:M1364"/>
    <mergeCell ref="B1365:M1365"/>
    <mergeCell ref="B1366:M1366"/>
    <mergeCell ref="A1367:C1370"/>
    <mergeCell ref="D1367:I1370"/>
    <mergeCell ref="J1367:M1370"/>
    <mergeCell ref="A1361:E1361"/>
    <mergeCell ref="F1361:J1361"/>
    <mergeCell ref="K1361:M1361"/>
    <mergeCell ref="A1362:M1362"/>
    <mergeCell ref="A1363:E1363"/>
    <mergeCell ref="F1363:J1363"/>
    <mergeCell ref="K1363:M1363"/>
    <mergeCell ref="A1359:E1359"/>
    <mergeCell ref="F1359:J1359"/>
    <mergeCell ref="K1359:M1359"/>
    <mergeCell ref="A1360:E1360"/>
    <mergeCell ref="F1360:J1360"/>
    <mergeCell ref="K1360:M1360"/>
    <mergeCell ref="A1356:M1356"/>
    <mergeCell ref="A1357:E1357"/>
    <mergeCell ref="F1357:J1357"/>
    <mergeCell ref="K1357:M1357"/>
    <mergeCell ref="A1358:E1358"/>
    <mergeCell ref="F1358:J1358"/>
    <mergeCell ref="K1358:M1358"/>
    <mergeCell ref="A1352:M1352"/>
    <mergeCell ref="A1353:M1353"/>
    <mergeCell ref="A1354:E1354"/>
    <mergeCell ref="F1354:J1354"/>
    <mergeCell ref="K1354:M1354"/>
    <mergeCell ref="A1355:E1355"/>
    <mergeCell ref="F1355:J1355"/>
    <mergeCell ref="K1355:M1355"/>
    <mergeCell ref="J1350:K1350"/>
    <mergeCell ref="L1350:M1350"/>
    <mergeCell ref="A1351:C1351"/>
    <mergeCell ref="D1351:E1351"/>
    <mergeCell ref="F1351:K1351"/>
    <mergeCell ref="L1351:M1351"/>
    <mergeCell ref="A1336:M1336"/>
    <mergeCell ref="A1337:A1338"/>
    <mergeCell ref="B1337:G1337"/>
    <mergeCell ref="H1337:M1337"/>
    <mergeCell ref="J1349:K1349"/>
    <mergeCell ref="L1349:M1349"/>
    <mergeCell ref="A1334:B1334"/>
    <mergeCell ref="C1334:G1334"/>
    <mergeCell ref="H1334:I1334"/>
    <mergeCell ref="J1334:M1334"/>
    <mergeCell ref="A1335:B1335"/>
    <mergeCell ref="C1335:M1335"/>
    <mergeCell ref="A1332:B1332"/>
    <mergeCell ref="C1332:G1332"/>
    <mergeCell ref="J1332:M1332"/>
    <mergeCell ref="A1333:B1333"/>
    <mergeCell ref="C1333:G1333"/>
    <mergeCell ref="J1333:M1333"/>
    <mergeCell ref="B1328:E1328"/>
    <mergeCell ref="H1328:J1328"/>
    <mergeCell ref="A1329:M1329"/>
    <mergeCell ref="A1330:M1330"/>
    <mergeCell ref="A1331:B1331"/>
    <mergeCell ref="C1331:G1331"/>
    <mergeCell ref="J1331:M1331"/>
    <mergeCell ref="B1323:C1323"/>
    <mergeCell ref="D1323:E1323"/>
    <mergeCell ref="F1323:G1323"/>
    <mergeCell ref="B1326:I1326"/>
    <mergeCell ref="J1326:M1326"/>
    <mergeCell ref="A1327:M1327"/>
    <mergeCell ref="B1321:C1321"/>
    <mergeCell ref="D1321:E1321"/>
    <mergeCell ref="F1321:G1321"/>
    <mergeCell ref="J1321:K1321"/>
    <mergeCell ref="B1322:C1322"/>
    <mergeCell ref="D1322:E1322"/>
    <mergeCell ref="F1322:G1322"/>
    <mergeCell ref="J1322:K1322"/>
    <mergeCell ref="A1318:G1318"/>
    <mergeCell ref="H1318:M1318"/>
    <mergeCell ref="B1319:C1319"/>
    <mergeCell ref="F1319:G1319"/>
    <mergeCell ref="B1320:C1320"/>
    <mergeCell ref="D1320:E1320"/>
    <mergeCell ref="F1320:G1320"/>
    <mergeCell ref="J1320:K1320"/>
    <mergeCell ref="A1311:F1311"/>
    <mergeCell ref="G1311:M1311"/>
    <mergeCell ref="B1312:M1312"/>
    <mergeCell ref="B1313:M1313"/>
    <mergeCell ref="A1314:C1317"/>
    <mergeCell ref="D1314:I1317"/>
    <mergeCell ref="J1314:M1317"/>
    <mergeCell ref="A1308:E1308"/>
    <mergeCell ref="F1308:J1308"/>
    <mergeCell ref="K1308:M1308"/>
    <mergeCell ref="A1309:M1309"/>
    <mergeCell ref="A1310:E1310"/>
    <mergeCell ref="F1310:J1310"/>
    <mergeCell ref="K1310:M1310"/>
    <mergeCell ref="A1306:E1306"/>
    <mergeCell ref="F1306:J1306"/>
    <mergeCell ref="K1306:M1306"/>
    <mergeCell ref="A1307:E1307"/>
    <mergeCell ref="F1307:J1307"/>
    <mergeCell ref="K1307:M1307"/>
    <mergeCell ref="A1303:M1303"/>
    <mergeCell ref="A1304:E1304"/>
    <mergeCell ref="F1304:J1304"/>
    <mergeCell ref="K1304:M1304"/>
    <mergeCell ref="A1305:E1305"/>
    <mergeCell ref="F1305:J1305"/>
    <mergeCell ref="K1305:M1305"/>
    <mergeCell ref="A1299:M1299"/>
    <mergeCell ref="A1300:M1300"/>
    <mergeCell ref="A1301:E1301"/>
    <mergeCell ref="F1301:J1301"/>
    <mergeCell ref="K1301:M1301"/>
    <mergeCell ref="A1302:E1302"/>
    <mergeCell ref="F1302:J1302"/>
    <mergeCell ref="K1302:M1302"/>
    <mergeCell ref="J1297:K1297"/>
    <mergeCell ref="L1297:M1297"/>
    <mergeCell ref="A1298:C1298"/>
    <mergeCell ref="D1298:E1298"/>
    <mergeCell ref="F1298:K1298"/>
    <mergeCell ref="L1298:M1298"/>
    <mergeCell ref="A1283:M1283"/>
    <mergeCell ref="A1284:A1285"/>
    <mergeCell ref="B1284:G1284"/>
    <mergeCell ref="H1284:M1284"/>
    <mergeCell ref="J1296:K1296"/>
    <mergeCell ref="L1296:M1296"/>
    <mergeCell ref="A1281:B1281"/>
    <mergeCell ref="C1281:G1281"/>
    <mergeCell ref="H1281:I1281"/>
    <mergeCell ref="J1281:M1281"/>
    <mergeCell ref="A1282:B1282"/>
    <mergeCell ref="C1282:M1282"/>
    <mergeCell ref="A1279:B1279"/>
    <mergeCell ref="C1279:G1279"/>
    <mergeCell ref="J1279:M1279"/>
    <mergeCell ref="A1280:B1280"/>
    <mergeCell ref="C1280:G1280"/>
    <mergeCell ref="J1280:M1280"/>
    <mergeCell ref="B1275:E1275"/>
    <mergeCell ref="H1275:J1275"/>
    <mergeCell ref="A1276:M1276"/>
    <mergeCell ref="A1277:M1277"/>
    <mergeCell ref="A1278:B1278"/>
    <mergeCell ref="C1278:G1278"/>
    <mergeCell ref="J1278:M1278"/>
    <mergeCell ref="B1270:C1270"/>
    <mergeCell ref="D1270:E1270"/>
    <mergeCell ref="F1270:G1270"/>
    <mergeCell ref="B1273:I1273"/>
    <mergeCell ref="J1273:M1273"/>
    <mergeCell ref="A1274:M1274"/>
    <mergeCell ref="B1268:C1268"/>
    <mergeCell ref="D1268:E1268"/>
    <mergeCell ref="F1268:G1268"/>
    <mergeCell ref="J1268:K1268"/>
    <mergeCell ref="B1269:C1269"/>
    <mergeCell ref="D1269:E1269"/>
    <mergeCell ref="F1269:G1269"/>
    <mergeCell ref="J1269:K1269"/>
    <mergeCell ref="A1265:G1265"/>
    <mergeCell ref="H1265:M1265"/>
    <mergeCell ref="B1266:C1266"/>
    <mergeCell ref="F1266:G1266"/>
    <mergeCell ref="B1267:C1267"/>
    <mergeCell ref="D1267:E1267"/>
    <mergeCell ref="F1267:G1267"/>
    <mergeCell ref="J1267:K1267"/>
    <mergeCell ref="A1258:F1258"/>
    <mergeCell ref="G1258:M1258"/>
    <mergeCell ref="B1259:M1259"/>
    <mergeCell ref="B1260:M1260"/>
    <mergeCell ref="A1261:C1264"/>
    <mergeCell ref="D1261:I1264"/>
    <mergeCell ref="J1261:M1264"/>
    <mergeCell ref="A1255:E1255"/>
    <mergeCell ref="F1255:J1255"/>
    <mergeCell ref="K1255:M1255"/>
    <mergeCell ref="A1256:M1256"/>
    <mergeCell ref="A1257:E1257"/>
    <mergeCell ref="F1257:J1257"/>
    <mergeCell ref="K1257:M1257"/>
    <mergeCell ref="A1253:E1253"/>
    <mergeCell ref="F1253:J1253"/>
    <mergeCell ref="K1253:M1253"/>
    <mergeCell ref="A1254:E1254"/>
    <mergeCell ref="F1254:J1254"/>
    <mergeCell ref="K1254:M1254"/>
    <mergeCell ref="A1250:M1250"/>
    <mergeCell ref="A1251:E1251"/>
    <mergeCell ref="F1251:J1251"/>
    <mergeCell ref="K1251:M1251"/>
    <mergeCell ref="A1252:E1252"/>
    <mergeCell ref="F1252:J1252"/>
    <mergeCell ref="K1252:M1252"/>
    <mergeCell ref="A1246:M1246"/>
    <mergeCell ref="A1247:M1247"/>
    <mergeCell ref="A1248:E1248"/>
    <mergeCell ref="F1248:J1248"/>
    <mergeCell ref="K1248:M1248"/>
    <mergeCell ref="A1249:E1249"/>
    <mergeCell ref="F1249:J1249"/>
    <mergeCell ref="K1249:M1249"/>
    <mergeCell ref="J1244:K1244"/>
    <mergeCell ref="L1244:M1244"/>
    <mergeCell ref="A1245:C1245"/>
    <mergeCell ref="D1245:E1245"/>
    <mergeCell ref="F1245:K1245"/>
    <mergeCell ref="L1245:M1245"/>
    <mergeCell ref="A1230:M1230"/>
    <mergeCell ref="A1231:A1232"/>
    <mergeCell ref="B1231:G1231"/>
    <mergeCell ref="H1231:M1231"/>
    <mergeCell ref="J1243:K1243"/>
    <mergeCell ref="L1243:M1243"/>
    <mergeCell ref="A1228:B1228"/>
    <mergeCell ref="C1228:G1228"/>
    <mergeCell ref="H1228:I1228"/>
    <mergeCell ref="J1228:M1228"/>
    <mergeCell ref="A1229:B1229"/>
    <mergeCell ref="C1229:M1229"/>
    <mergeCell ref="A1226:B1226"/>
    <mergeCell ref="C1226:G1226"/>
    <mergeCell ref="J1226:M1226"/>
    <mergeCell ref="A1227:B1227"/>
    <mergeCell ref="C1227:G1227"/>
    <mergeCell ref="J1227:M1227"/>
    <mergeCell ref="B1222:E1222"/>
    <mergeCell ref="H1222:J1222"/>
    <mergeCell ref="A1223:M1223"/>
    <mergeCell ref="A1224:M1224"/>
    <mergeCell ref="A1225:B1225"/>
    <mergeCell ref="C1225:G1225"/>
    <mergeCell ref="J1225:M1225"/>
    <mergeCell ref="B1217:C1217"/>
    <mergeCell ref="D1217:E1217"/>
    <mergeCell ref="F1217:G1217"/>
    <mergeCell ref="B1220:I1220"/>
    <mergeCell ref="J1220:M1220"/>
    <mergeCell ref="A1221:M1221"/>
    <mergeCell ref="B1215:C1215"/>
    <mergeCell ref="D1215:E1215"/>
    <mergeCell ref="F1215:G1215"/>
    <mergeCell ref="J1215:K1215"/>
    <mergeCell ref="B1216:C1216"/>
    <mergeCell ref="D1216:E1216"/>
    <mergeCell ref="F1216:G1216"/>
    <mergeCell ref="J1216:K1216"/>
    <mergeCell ref="A1212:G1212"/>
    <mergeCell ref="H1212:M1212"/>
    <mergeCell ref="B1213:C1213"/>
    <mergeCell ref="F1213:G1213"/>
    <mergeCell ref="B1214:C1214"/>
    <mergeCell ref="D1214:E1214"/>
    <mergeCell ref="F1214:G1214"/>
    <mergeCell ref="J1214:K1214"/>
    <mergeCell ref="A1205:F1205"/>
    <mergeCell ref="G1205:M1205"/>
    <mergeCell ref="B1206:M1206"/>
    <mergeCell ref="B1207:M1207"/>
    <mergeCell ref="A1208:C1211"/>
    <mergeCell ref="D1208:I1211"/>
    <mergeCell ref="J1208:M1211"/>
    <mergeCell ref="A1202:E1202"/>
    <mergeCell ref="F1202:J1202"/>
    <mergeCell ref="K1202:M1202"/>
    <mergeCell ref="A1203:M1203"/>
    <mergeCell ref="A1204:E1204"/>
    <mergeCell ref="F1204:J1204"/>
    <mergeCell ref="K1204:M1204"/>
    <mergeCell ref="A1200:E1200"/>
    <mergeCell ref="F1200:J1200"/>
    <mergeCell ref="K1200:M1200"/>
    <mergeCell ref="A1201:E1201"/>
    <mergeCell ref="F1201:J1201"/>
    <mergeCell ref="K1201:M1201"/>
    <mergeCell ref="A1197:M1197"/>
    <mergeCell ref="A1198:E1198"/>
    <mergeCell ref="F1198:J1198"/>
    <mergeCell ref="K1198:M1198"/>
    <mergeCell ref="A1199:E1199"/>
    <mergeCell ref="F1199:J1199"/>
    <mergeCell ref="K1199:M1199"/>
    <mergeCell ref="A1193:M1193"/>
    <mergeCell ref="A1194:M1194"/>
    <mergeCell ref="A1195:E1195"/>
    <mergeCell ref="F1195:J1195"/>
    <mergeCell ref="K1195:M1195"/>
    <mergeCell ref="A1196:E1196"/>
    <mergeCell ref="F1196:J1196"/>
    <mergeCell ref="K1196:M1196"/>
    <mergeCell ref="J1191:K1191"/>
    <mergeCell ref="L1191:M1191"/>
    <mergeCell ref="A1192:C1192"/>
    <mergeCell ref="D1192:E1192"/>
    <mergeCell ref="F1192:K1192"/>
    <mergeCell ref="L1192:M1192"/>
    <mergeCell ref="A1177:M1177"/>
    <mergeCell ref="A1178:A1179"/>
    <mergeCell ref="B1178:G1178"/>
    <mergeCell ref="H1178:M1178"/>
    <mergeCell ref="J1190:K1190"/>
    <mergeCell ref="L1190:M1190"/>
    <mergeCell ref="A1175:B1175"/>
    <mergeCell ref="C1175:G1175"/>
    <mergeCell ref="H1175:I1175"/>
    <mergeCell ref="J1175:M1175"/>
    <mergeCell ref="A1176:B1176"/>
    <mergeCell ref="C1176:M1176"/>
    <mergeCell ref="A1173:B1173"/>
    <mergeCell ref="C1173:G1173"/>
    <mergeCell ref="J1173:M1173"/>
    <mergeCell ref="A1174:B1174"/>
    <mergeCell ref="C1174:G1174"/>
    <mergeCell ref="J1174:M1174"/>
    <mergeCell ref="B1169:E1169"/>
    <mergeCell ref="H1169:J1169"/>
    <mergeCell ref="A1170:M1170"/>
    <mergeCell ref="A1171:M1171"/>
    <mergeCell ref="A1172:B1172"/>
    <mergeCell ref="C1172:G1172"/>
    <mergeCell ref="J1172:M1172"/>
    <mergeCell ref="B1164:C1164"/>
    <mergeCell ref="D1164:E1164"/>
    <mergeCell ref="F1164:G1164"/>
    <mergeCell ref="B1167:I1167"/>
    <mergeCell ref="J1167:M1167"/>
    <mergeCell ref="A1168:M1168"/>
    <mergeCell ref="B1162:C1162"/>
    <mergeCell ref="D1162:E1162"/>
    <mergeCell ref="F1162:G1162"/>
    <mergeCell ref="J1162:K1162"/>
    <mergeCell ref="B1163:C1163"/>
    <mergeCell ref="D1163:E1163"/>
    <mergeCell ref="F1163:G1163"/>
    <mergeCell ref="J1163:K1163"/>
    <mergeCell ref="A1159:G1159"/>
    <mergeCell ref="H1159:M1159"/>
    <mergeCell ref="B1160:C1160"/>
    <mergeCell ref="F1160:G1160"/>
    <mergeCell ref="B1161:C1161"/>
    <mergeCell ref="D1161:E1161"/>
    <mergeCell ref="F1161:G1161"/>
    <mergeCell ref="J1161:K1161"/>
    <mergeCell ref="A1152:F1152"/>
    <mergeCell ref="G1152:M1152"/>
    <mergeCell ref="B1153:M1153"/>
    <mergeCell ref="B1154:M1154"/>
    <mergeCell ref="A1155:C1158"/>
    <mergeCell ref="D1155:I1158"/>
    <mergeCell ref="J1155:M1158"/>
    <mergeCell ref="A1149:E1149"/>
    <mergeCell ref="F1149:J1149"/>
    <mergeCell ref="K1149:M1149"/>
    <mergeCell ref="A1150:M1150"/>
    <mergeCell ref="A1151:E1151"/>
    <mergeCell ref="F1151:J1151"/>
    <mergeCell ref="K1151:M1151"/>
    <mergeCell ref="A1147:E1147"/>
    <mergeCell ref="F1147:J1147"/>
    <mergeCell ref="K1147:M1147"/>
    <mergeCell ref="A1148:E1148"/>
    <mergeCell ref="F1148:J1148"/>
    <mergeCell ref="K1148:M1148"/>
    <mergeCell ref="A1144:M1144"/>
    <mergeCell ref="A1145:E1145"/>
    <mergeCell ref="F1145:J1145"/>
    <mergeCell ref="K1145:M1145"/>
    <mergeCell ref="A1146:E1146"/>
    <mergeCell ref="F1146:J1146"/>
    <mergeCell ref="K1146:M1146"/>
    <mergeCell ref="A1140:M1140"/>
    <mergeCell ref="A1141:M1141"/>
    <mergeCell ref="A1142:E1142"/>
    <mergeCell ref="F1142:J1142"/>
    <mergeCell ref="K1142:M1142"/>
    <mergeCell ref="A1143:E1143"/>
    <mergeCell ref="F1143:J1143"/>
    <mergeCell ref="K1143:M1143"/>
    <mergeCell ref="J1138:K1138"/>
    <mergeCell ref="L1138:M1138"/>
    <mergeCell ref="A1139:C1139"/>
    <mergeCell ref="D1139:E1139"/>
    <mergeCell ref="F1139:K1139"/>
    <mergeCell ref="L1139:M1139"/>
    <mergeCell ref="A1124:M1124"/>
    <mergeCell ref="A1125:A1126"/>
    <mergeCell ref="B1125:G1125"/>
    <mergeCell ref="H1125:M1125"/>
    <mergeCell ref="J1137:K1137"/>
    <mergeCell ref="L1137:M1137"/>
    <mergeCell ref="A1122:B1122"/>
    <mergeCell ref="C1122:G1122"/>
    <mergeCell ref="H1122:I1122"/>
    <mergeCell ref="J1122:M1122"/>
    <mergeCell ref="A1123:B1123"/>
    <mergeCell ref="C1123:M1123"/>
    <mergeCell ref="A1120:B1120"/>
    <mergeCell ref="C1120:G1120"/>
    <mergeCell ref="J1120:M1120"/>
    <mergeCell ref="A1121:B1121"/>
    <mergeCell ref="C1121:G1121"/>
    <mergeCell ref="J1121:M1121"/>
    <mergeCell ref="B1116:E1116"/>
    <mergeCell ref="H1116:J1116"/>
    <mergeCell ref="A1117:M1117"/>
    <mergeCell ref="A1118:M1118"/>
    <mergeCell ref="A1119:B1119"/>
    <mergeCell ref="C1119:G1119"/>
    <mergeCell ref="J1119:M1119"/>
    <mergeCell ref="B1111:C1111"/>
    <mergeCell ref="D1111:E1111"/>
    <mergeCell ref="F1111:G1111"/>
    <mergeCell ref="B1114:I1114"/>
    <mergeCell ref="J1114:M1114"/>
    <mergeCell ref="A1115:M1115"/>
    <mergeCell ref="B1109:C1109"/>
    <mergeCell ref="D1109:E1109"/>
    <mergeCell ref="F1109:G1109"/>
    <mergeCell ref="J1109:K1109"/>
    <mergeCell ref="B1110:C1110"/>
    <mergeCell ref="D1110:E1110"/>
    <mergeCell ref="F1110:G1110"/>
    <mergeCell ref="J1110:K1110"/>
    <mergeCell ref="A1106:G1106"/>
    <mergeCell ref="H1106:M1106"/>
    <mergeCell ref="B1107:C1107"/>
    <mergeCell ref="F1107:G1107"/>
    <mergeCell ref="B1108:C1108"/>
    <mergeCell ref="D1108:E1108"/>
    <mergeCell ref="F1108:G1108"/>
    <mergeCell ref="J1108:K1108"/>
    <mergeCell ref="A1099:F1099"/>
    <mergeCell ref="G1099:M1099"/>
    <mergeCell ref="B1100:M1100"/>
    <mergeCell ref="B1101:M1101"/>
    <mergeCell ref="A1102:C1105"/>
    <mergeCell ref="D1102:I1105"/>
    <mergeCell ref="J1102:M1105"/>
    <mergeCell ref="A1096:E1096"/>
    <mergeCell ref="F1096:J1096"/>
    <mergeCell ref="K1096:M1096"/>
    <mergeCell ref="A1097:M1097"/>
    <mergeCell ref="A1098:E1098"/>
    <mergeCell ref="F1098:J1098"/>
    <mergeCell ref="K1098:M1098"/>
    <mergeCell ref="A1094:E1094"/>
    <mergeCell ref="F1094:J1094"/>
    <mergeCell ref="K1094:M1094"/>
    <mergeCell ref="A1095:E1095"/>
    <mergeCell ref="F1095:J1095"/>
    <mergeCell ref="K1095:M1095"/>
    <mergeCell ref="A1091:M1091"/>
    <mergeCell ref="A1092:E1092"/>
    <mergeCell ref="F1092:J1092"/>
    <mergeCell ref="K1092:M1092"/>
    <mergeCell ref="A1093:E1093"/>
    <mergeCell ref="F1093:J1093"/>
    <mergeCell ref="K1093:M1093"/>
    <mergeCell ref="A1087:M1087"/>
    <mergeCell ref="A1088:M1088"/>
    <mergeCell ref="A1089:E1089"/>
    <mergeCell ref="F1089:J1089"/>
    <mergeCell ref="K1089:M1089"/>
    <mergeCell ref="A1090:E1090"/>
    <mergeCell ref="F1090:J1090"/>
    <mergeCell ref="K1090:M1090"/>
    <mergeCell ref="J1085:K1085"/>
    <mergeCell ref="L1085:M1085"/>
    <mergeCell ref="A1086:C1086"/>
    <mergeCell ref="D1086:E1086"/>
    <mergeCell ref="F1086:K1086"/>
    <mergeCell ref="L1086:M1086"/>
    <mergeCell ref="A1071:M1071"/>
    <mergeCell ref="A1072:A1073"/>
    <mergeCell ref="B1072:G1072"/>
    <mergeCell ref="H1072:M1072"/>
    <mergeCell ref="J1084:K1084"/>
    <mergeCell ref="L1084:M1084"/>
    <mergeCell ref="A1069:B1069"/>
    <mergeCell ref="C1069:G1069"/>
    <mergeCell ref="H1069:I1069"/>
    <mergeCell ref="J1069:M1069"/>
    <mergeCell ref="A1070:B1070"/>
    <mergeCell ref="C1070:M1070"/>
    <mergeCell ref="A1067:B1067"/>
    <mergeCell ref="C1067:G1067"/>
    <mergeCell ref="J1067:M1067"/>
    <mergeCell ref="A1068:B1068"/>
    <mergeCell ref="C1068:G1068"/>
    <mergeCell ref="J1068:M1068"/>
    <mergeCell ref="B1063:E1063"/>
    <mergeCell ref="H1063:J1063"/>
    <mergeCell ref="A1064:M1064"/>
    <mergeCell ref="A1065:M1065"/>
    <mergeCell ref="A1066:B1066"/>
    <mergeCell ref="C1066:G1066"/>
    <mergeCell ref="J1066:M1066"/>
    <mergeCell ref="B1058:C1058"/>
    <mergeCell ref="D1058:E1058"/>
    <mergeCell ref="F1058:G1058"/>
    <mergeCell ref="B1061:I1061"/>
    <mergeCell ref="J1061:M1061"/>
    <mergeCell ref="A1062:M1062"/>
    <mergeCell ref="B1056:C1056"/>
    <mergeCell ref="D1056:E1056"/>
    <mergeCell ref="F1056:G1056"/>
    <mergeCell ref="J1056:K1056"/>
    <mergeCell ref="B1057:C1057"/>
    <mergeCell ref="D1057:E1057"/>
    <mergeCell ref="F1057:G1057"/>
    <mergeCell ref="J1057:K1057"/>
    <mergeCell ref="A1053:G1053"/>
    <mergeCell ref="H1053:M1053"/>
    <mergeCell ref="B1054:C1054"/>
    <mergeCell ref="F1054:G1054"/>
    <mergeCell ref="B1055:C1055"/>
    <mergeCell ref="D1055:E1055"/>
    <mergeCell ref="F1055:G1055"/>
    <mergeCell ref="J1055:K1055"/>
    <mergeCell ref="A1046:F1046"/>
    <mergeCell ref="G1046:M1046"/>
    <mergeCell ref="B1047:M1047"/>
    <mergeCell ref="B1048:M1048"/>
    <mergeCell ref="A1049:C1052"/>
    <mergeCell ref="D1049:I1052"/>
    <mergeCell ref="J1049:M1052"/>
    <mergeCell ref="A1043:E1043"/>
    <mergeCell ref="F1043:J1043"/>
    <mergeCell ref="K1043:M1043"/>
    <mergeCell ref="A1044:M1044"/>
    <mergeCell ref="A1045:E1045"/>
    <mergeCell ref="F1045:J1045"/>
    <mergeCell ref="K1045:M1045"/>
    <mergeCell ref="A1041:E1041"/>
    <mergeCell ref="F1041:J1041"/>
    <mergeCell ref="K1041:M1041"/>
    <mergeCell ref="A1042:E1042"/>
    <mergeCell ref="F1042:J1042"/>
    <mergeCell ref="K1042:M1042"/>
    <mergeCell ref="A1038:M1038"/>
    <mergeCell ref="A1039:E1039"/>
    <mergeCell ref="F1039:J1039"/>
    <mergeCell ref="K1039:M1039"/>
    <mergeCell ref="A1040:E1040"/>
    <mergeCell ref="F1040:J1040"/>
    <mergeCell ref="K1040:M1040"/>
    <mergeCell ref="A1034:M1034"/>
    <mergeCell ref="A1035:M1035"/>
    <mergeCell ref="A1036:E1036"/>
    <mergeCell ref="F1036:J1036"/>
    <mergeCell ref="K1036:M1036"/>
    <mergeCell ref="A1037:E1037"/>
    <mergeCell ref="F1037:J1037"/>
    <mergeCell ref="K1037:M1037"/>
    <mergeCell ref="J1032:K1032"/>
    <mergeCell ref="L1032:M1032"/>
    <mergeCell ref="A1033:C1033"/>
    <mergeCell ref="D1033:E1033"/>
    <mergeCell ref="F1033:K1033"/>
    <mergeCell ref="L1033:M1033"/>
    <mergeCell ref="A1018:M1018"/>
    <mergeCell ref="A1019:A1020"/>
    <mergeCell ref="B1019:G1019"/>
    <mergeCell ref="H1019:M1019"/>
    <mergeCell ref="J1031:K1031"/>
    <mergeCell ref="L1031:M1031"/>
    <mergeCell ref="A1016:B1016"/>
    <mergeCell ref="C1016:G1016"/>
    <mergeCell ref="H1016:I1016"/>
    <mergeCell ref="J1016:M1016"/>
    <mergeCell ref="A1017:B1017"/>
    <mergeCell ref="C1017:M1017"/>
    <mergeCell ref="A1014:B1014"/>
    <mergeCell ref="C1014:G1014"/>
    <mergeCell ref="J1014:M1014"/>
    <mergeCell ref="A1015:B1015"/>
    <mergeCell ref="C1015:G1015"/>
    <mergeCell ref="J1015:M1015"/>
    <mergeCell ref="B1010:E1010"/>
    <mergeCell ref="H1010:J1010"/>
    <mergeCell ref="A1011:M1011"/>
    <mergeCell ref="A1012:M1012"/>
    <mergeCell ref="A1013:B1013"/>
    <mergeCell ref="C1013:G1013"/>
    <mergeCell ref="J1013:M1013"/>
    <mergeCell ref="B1005:C1005"/>
    <mergeCell ref="D1005:E1005"/>
    <mergeCell ref="F1005:G1005"/>
    <mergeCell ref="B1008:I1008"/>
    <mergeCell ref="J1008:M1008"/>
    <mergeCell ref="A1009:M1009"/>
    <mergeCell ref="B1003:C1003"/>
    <mergeCell ref="D1003:E1003"/>
    <mergeCell ref="F1003:G1003"/>
    <mergeCell ref="J1003:K1003"/>
    <mergeCell ref="B1004:C1004"/>
    <mergeCell ref="D1004:E1004"/>
    <mergeCell ref="F1004:G1004"/>
    <mergeCell ref="J1004:K1004"/>
    <mergeCell ref="A1000:G1000"/>
    <mergeCell ref="H1000:M1000"/>
    <mergeCell ref="B1001:C1001"/>
    <mergeCell ref="F1001:G1001"/>
    <mergeCell ref="B1002:C1002"/>
    <mergeCell ref="D1002:E1002"/>
    <mergeCell ref="F1002:G1002"/>
    <mergeCell ref="J1002:K1002"/>
    <mergeCell ref="A993:F993"/>
    <mergeCell ref="G993:M993"/>
    <mergeCell ref="B994:M994"/>
    <mergeCell ref="B995:M995"/>
    <mergeCell ref="A996:C999"/>
    <mergeCell ref="D996:I999"/>
    <mergeCell ref="J996:M999"/>
    <mergeCell ref="A990:E990"/>
    <mergeCell ref="F990:J990"/>
    <mergeCell ref="K990:M990"/>
    <mergeCell ref="A991:M991"/>
    <mergeCell ref="A992:E992"/>
    <mergeCell ref="F992:J992"/>
    <mergeCell ref="K992:M992"/>
    <mergeCell ref="A988:E988"/>
    <mergeCell ref="F988:J988"/>
    <mergeCell ref="K988:M988"/>
    <mergeCell ref="A989:E989"/>
    <mergeCell ref="F989:J989"/>
    <mergeCell ref="K989:M989"/>
    <mergeCell ref="A985:M985"/>
    <mergeCell ref="A986:E986"/>
    <mergeCell ref="F986:J986"/>
    <mergeCell ref="K986:M986"/>
    <mergeCell ref="A987:E987"/>
    <mergeCell ref="F987:J987"/>
    <mergeCell ref="K987:M987"/>
    <mergeCell ref="A981:M981"/>
    <mergeCell ref="A982:M982"/>
    <mergeCell ref="A983:E983"/>
    <mergeCell ref="F983:J983"/>
    <mergeCell ref="K983:M983"/>
    <mergeCell ref="A984:E984"/>
    <mergeCell ref="F984:J984"/>
    <mergeCell ref="K984:M984"/>
    <mergeCell ref="J979:K979"/>
    <mergeCell ref="L979:M979"/>
    <mergeCell ref="A980:C980"/>
    <mergeCell ref="D980:E980"/>
    <mergeCell ref="F980:K980"/>
    <mergeCell ref="L980:M980"/>
    <mergeCell ref="A965:M965"/>
    <mergeCell ref="A966:A967"/>
    <mergeCell ref="B966:G966"/>
    <mergeCell ref="H966:M966"/>
    <mergeCell ref="J978:K978"/>
    <mergeCell ref="L978:M978"/>
    <mergeCell ref="A963:B963"/>
    <mergeCell ref="C963:G963"/>
    <mergeCell ref="H963:I963"/>
    <mergeCell ref="J963:M963"/>
    <mergeCell ref="A964:B964"/>
    <mergeCell ref="C964:M964"/>
    <mergeCell ref="A961:B961"/>
    <mergeCell ref="C961:G961"/>
    <mergeCell ref="J961:M961"/>
    <mergeCell ref="A962:B962"/>
    <mergeCell ref="C962:G962"/>
    <mergeCell ref="J962:M962"/>
    <mergeCell ref="B957:E957"/>
    <mergeCell ref="H957:J957"/>
    <mergeCell ref="A958:M958"/>
    <mergeCell ref="A959:M959"/>
    <mergeCell ref="A960:B960"/>
    <mergeCell ref="C960:G960"/>
    <mergeCell ref="J960:M960"/>
    <mergeCell ref="B952:C952"/>
    <mergeCell ref="D952:E952"/>
    <mergeCell ref="F952:G952"/>
    <mergeCell ref="B955:I955"/>
    <mergeCell ref="J955:M955"/>
    <mergeCell ref="A956:M956"/>
    <mergeCell ref="B950:C950"/>
    <mergeCell ref="D950:E950"/>
    <mergeCell ref="F950:G950"/>
    <mergeCell ref="J950:K950"/>
    <mergeCell ref="B951:C951"/>
    <mergeCell ref="D951:E951"/>
    <mergeCell ref="F951:G951"/>
    <mergeCell ref="J951:K951"/>
    <mergeCell ref="A947:G947"/>
    <mergeCell ref="H947:M947"/>
    <mergeCell ref="B948:C948"/>
    <mergeCell ref="F948:G948"/>
    <mergeCell ref="B949:C949"/>
    <mergeCell ref="D949:E949"/>
    <mergeCell ref="F949:G949"/>
    <mergeCell ref="J949:K949"/>
    <mergeCell ref="A940:F940"/>
    <mergeCell ref="G940:M940"/>
    <mergeCell ref="B941:M941"/>
    <mergeCell ref="B942:M942"/>
    <mergeCell ref="A943:C946"/>
    <mergeCell ref="D943:I946"/>
    <mergeCell ref="J943:M946"/>
    <mergeCell ref="A937:E937"/>
    <mergeCell ref="F937:J937"/>
    <mergeCell ref="K937:M937"/>
    <mergeCell ref="A938:M938"/>
    <mergeCell ref="A939:E939"/>
    <mergeCell ref="F939:J939"/>
    <mergeCell ref="K939:M939"/>
    <mergeCell ref="A935:E935"/>
    <mergeCell ref="F935:J935"/>
    <mergeCell ref="K935:M935"/>
    <mergeCell ref="A936:E936"/>
    <mergeCell ref="F936:J936"/>
    <mergeCell ref="K936:M936"/>
    <mergeCell ref="A932:M932"/>
    <mergeCell ref="A933:E933"/>
    <mergeCell ref="F933:J933"/>
    <mergeCell ref="K933:M933"/>
    <mergeCell ref="A934:E934"/>
    <mergeCell ref="F934:J934"/>
    <mergeCell ref="K934:M934"/>
    <mergeCell ref="A928:M928"/>
    <mergeCell ref="A929:M929"/>
    <mergeCell ref="A930:E930"/>
    <mergeCell ref="F930:J930"/>
    <mergeCell ref="K930:M930"/>
    <mergeCell ref="A931:E931"/>
    <mergeCell ref="F931:J931"/>
    <mergeCell ref="K931:M931"/>
    <mergeCell ref="J926:K926"/>
    <mergeCell ref="L926:M926"/>
    <mergeCell ref="A927:C927"/>
    <mergeCell ref="D927:E927"/>
    <mergeCell ref="F927:K927"/>
    <mergeCell ref="L927:M927"/>
    <mergeCell ref="A912:M912"/>
    <mergeCell ref="A913:A914"/>
    <mergeCell ref="B913:G913"/>
    <mergeCell ref="H913:M913"/>
    <mergeCell ref="J925:K925"/>
    <mergeCell ref="L925:M925"/>
    <mergeCell ref="A910:B910"/>
    <mergeCell ref="C910:G910"/>
    <mergeCell ref="H910:I910"/>
    <mergeCell ref="J910:M910"/>
    <mergeCell ref="A911:B911"/>
    <mergeCell ref="C911:M911"/>
    <mergeCell ref="A908:B908"/>
    <mergeCell ref="C908:G908"/>
    <mergeCell ref="J908:M908"/>
    <mergeCell ref="A909:B909"/>
    <mergeCell ref="C909:G909"/>
    <mergeCell ref="J909:M909"/>
    <mergeCell ref="B904:E904"/>
    <mergeCell ref="H904:J904"/>
    <mergeCell ref="A905:M905"/>
    <mergeCell ref="A906:M906"/>
    <mergeCell ref="A907:B907"/>
    <mergeCell ref="C907:G907"/>
    <mergeCell ref="J907:M907"/>
    <mergeCell ref="B899:C899"/>
    <mergeCell ref="D899:E899"/>
    <mergeCell ref="F899:G899"/>
    <mergeCell ref="B902:I902"/>
    <mergeCell ref="J902:M902"/>
    <mergeCell ref="A903:M903"/>
    <mergeCell ref="B897:C897"/>
    <mergeCell ref="D897:E897"/>
    <mergeCell ref="F897:G897"/>
    <mergeCell ref="J897:K897"/>
    <mergeCell ref="B898:C898"/>
    <mergeCell ref="D898:E898"/>
    <mergeCell ref="F898:G898"/>
    <mergeCell ref="J898:K898"/>
    <mergeCell ref="A894:G894"/>
    <mergeCell ref="H894:M894"/>
    <mergeCell ref="B895:C895"/>
    <mergeCell ref="F895:G895"/>
    <mergeCell ref="B896:C896"/>
    <mergeCell ref="D896:E896"/>
    <mergeCell ref="F896:G896"/>
    <mergeCell ref="J896:K896"/>
    <mergeCell ref="A887:F887"/>
    <mergeCell ref="G887:M887"/>
    <mergeCell ref="B888:M888"/>
    <mergeCell ref="B889:M889"/>
    <mergeCell ref="A890:C893"/>
    <mergeCell ref="D890:I893"/>
    <mergeCell ref="J890:M893"/>
    <mergeCell ref="A884:E884"/>
    <mergeCell ref="F884:J884"/>
    <mergeCell ref="K884:M884"/>
    <mergeCell ref="A885:M885"/>
    <mergeCell ref="A886:E886"/>
    <mergeCell ref="F886:J886"/>
    <mergeCell ref="K886:M886"/>
    <mergeCell ref="A882:E882"/>
    <mergeCell ref="F882:J882"/>
    <mergeCell ref="K882:M882"/>
    <mergeCell ref="A883:E883"/>
    <mergeCell ref="F883:J883"/>
    <mergeCell ref="K883:M883"/>
    <mergeCell ref="A879:M879"/>
    <mergeCell ref="A880:E880"/>
    <mergeCell ref="F880:J880"/>
    <mergeCell ref="K880:M880"/>
    <mergeCell ref="A881:E881"/>
    <mergeCell ref="F881:J881"/>
    <mergeCell ref="K881:M881"/>
    <mergeCell ref="A875:M875"/>
    <mergeCell ref="A876:M876"/>
    <mergeCell ref="A877:E877"/>
    <mergeCell ref="F877:J877"/>
    <mergeCell ref="K877:M877"/>
    <mergeCell ref="A878:E878"/>
    <mergeCell ref="F878:J878"/>
    <mergeCell ref="K878:M878"/>
    <mergeCell ref="J873:K873"/>
    <mergeCell ref="L873:M873"/>
    <mergeCell ref="A874:C874"/>
    <mergeCell ref="D874:E874"/>
    <mergeCell ref="F874:K874"/>
    <mergeCell ref="L874:M874"/>
    <mergeCell ref="A859:M859"/>
    <mergeCell ref="A860:A861"/>
    <mergeCell ref="B860:G860"/>
    <mergeCell ref="H860:M860"/>
    <mergeCell ref="J872:K872"/>
    <mergeCell ref="L872:M872"/>
    <mergeCell ref="A857:B857"/>
    <mergeCell ref="C857:G857"/>
    <mergeCell ref="H857:I857"/>
    <mergeCell ref="J857:M857"/>
    <mergeCell ref="A858:B858"/>
    <mergeCell ref="C858:M858"/>
    <mergeCell ref="A855:B855"/>
    <mergeCell ref="C855:G855"/>
    <mergeCell ref="J855:M855"/>
    <mergeCell ref="A856:B856"/>
    <mergeCell ref="C856:G856"/>
    <mergeCell ref="J856:M856"/>
    <mergeCell ref="B851:E851"/>
    <mergeCell ref="H851:J851"/>
    <mergeCell ref="A852:M852"/>
    <mergeCell ref="A853:M853"/>
    <mergeCell ref="A854:B854"/>
    <mergeCell ref="C854:G854"/>
    <mergeCell ref="J854:M854"/>
    <mergeCell ref="B846:C846"/>
    <mergeCell ref="D846:E846"/>
    <mergeCell ref="F846:G846"/>
    <mergeCell ref="B849:I849"/>
    <mergeCell ref="J849:M849"/>
    <mergeCell ref="A850:M850"/>
    <mergeCell ref="B844:C844"/>
    <mergeCell ref="D844:E844"/>
    <mergeCell ref="F844:G844"/>
    <mergeCell ref="J844:K844"/>
    <mergeCell ref="B845:C845"/>
    <mergeCell ref="D845:E845"/>
    <mergeCell ref="F845:G845"/>
    <mergeCell ref="J845:K845"/>
    <mergeCell ref="A841:G841"/>
    <mergeCell ref="H841:M841"/>
    <mergeCell ref="B842:C842"/>
    <mergeCell ref="F842:G842"/>
    <mergeCell ref="B843:C843"/>
    <mergeCell ref="D843:E843"/>
    <mergeCell ref="F843:G843"/>
    <mergeCell ref="J843:K843"/>
    <mergeCell ref="A834:F834"/>
    <mergeCell ref="G834:M834"/>
    <mergeCell ref="B835:M835"/>
    <mergeCell ref="B836:M836"/>
    <mergeCell ref="A837:C840"/>
    <mergeCell ref="D837:I840"/>
    <mergeCell ref="J837:M840"/>
    <mergeCell ref="A831:E831"/>
    <mergeCell ref="F831:J831"/>
    <mergeCell ref="K831:M831"/>
    <mergeCell ref="A832:M832"/>
    <mergeCell ref="A833:E833"/>
    <mergeCell ref="F833:J833"/>
    <mergeCell ref="K833:M833"/>
    <mergeCell ref="A829:E829"/>
    <mergeCell ref="F829:J829"/>
    <mergeCell ref="K829:M829"/>
    <mergeCell ref="A830:E830"/>
    <mergeCell ref="F830:J830"/>
    <mergeCell ref="K830:M830"/>
    <mergeCell ref="A826:M826"/>
    <mergeCell ref="A827:E827"/>
    <mergeCell ref="F827:J827"/>
    <mergeCell ref="K827:M827"/>
    <mergeCell ref="A828:E828"/>
    <mergeCell ref="F828:J828"/>
    <mergeCell ref="K828:M828"/>
    <mergeCell ref="A822:M822"/>
    <mergeCell ref="A823:M823"/>
    <mergeCell ref="A824:E824"/>
    <mergeCell ref="F824:J824"/>
    <mergeCell ref="K824:M824"/>
    <mergeCell ref="A825:E825"/>
    <mergeCell ref="F825:J825"/>
    <mergeCell ref="K825:M825"/>
    <mergeCell ref="J820:K820"/>
    <mergeCell ref="L820:M820"/>
    <mergeCell ref="A821:C821"/>
    <mergeCell ref="D821:E821"/>
    <mergeCell ref="F821:K821"/>
    <mergeCell ref="L821:M821"/>
    <mergeCell ref="A806:M806"/>
    <mergeCell ref="A807:A808"/>
    <mergeCell ref="B807:G807"/>
    <mergeCell ref="H807:M807"/>
    <mergeCell ref="J819:K819"/>
    <mergeCell ref="L819:M819"/>
    <mergeCell ref="A804:B804"/>
    <mergeCell ref="C804:G804"/>
    <mergeCell ref="H804:I804"/>
    <mergeCell ref="J804:M804"/>
    <mergeCell ref="A805:B805"/>
    <mergeCell ref="C805:M805"/>
    <mergeCell ref="A802:B802"/>
    <mergeCell ref="C802:G802"/>
    <mergeCell ref="J802:M802"/>
    <mergeCell ref="A803:B803"/>
    <mergeCell ref="C803:G803"/>
    <mergeCell ref="J803:M803"/>
    <mergeCell ref="B798:E798"/>
    <mergeCell ref="H798:J798"/>
    <mergeCell ref="A799:M799"/>
    <mergeCell ref="A800:M800"/>
    <mergeCell ref="A801:B801"/>
    <mergeCell ref="C801:G801"/>
    <mergeCell ref="J801:M801"/>
    <mergeCell ref="B793:C793"/>
    <mergeCell ref="D793:E793"/>
    <mergeCell ref="F793:G793"/>
    <mergeCell ref="B796:I796"/>
    <mergeCell ref="J796:M796"/>
    <mergeCell ref="A797:M797"/>
    <mergeCell ref="B791:C791"/>
    <mergeCell ref="D791:E791"/>
    <mergeCell ref="F791:G791"/>
    <mergeCell ref="J791:K791"/>
    <mergeCell ref="B792:C792"/>
    <mergeCell ref="D792:E792"/>
    <mergeCell ref="F792:G792"/>
    <mergeCell ref="J792:K792"/>
    <mergeCell ref="A788:G788"/>
    <mergeCell ref="H788:M788"/>
    <mergeCell ref="B789:C789"/>
    <mergeCell ref="F789:G789"/>
    <mergeCell ref="B790:C790"/>
    <mergeCell ref="D790:E790"/>
    <mergeCell ref="F790:G790"/>
    <mergeCell ref="J790:K790"/>
    <mergeCell ref="A781:F781"/>
    <mergeCell ref="G781:M781"/>
    <mergeCell ref="B782:M782"/>
    <mergeCell ref="B783:M783"/>
    <mergeCell ref="A784:C787"/>
    <mergeCell ref="D784:I787"/>
    <mergeCell ref="J784:M787"/>
    <mergeCell ref="A778:E778"/>
    <mergeCell ref="F778:J778"/>
    <mergeCell ref="K778:M778"/>
    <mergeCell ref="A779:M779"/>
    <mergeCell ref="A780:E780"/>
    <mergeCell ref="F780:J780"/>
    <mergeCell ref="K780:M780"/>
    <mergeCell ref="A776:E776"/>
    <mergeCell ref="F776:J776"/>
    <mergeCell ref="K776:M776"/>
    <mergeCell ref="A777:E777"/>
    <mergeCell ref="F777:J777"/>
    <mergeCell ref="K777:M777"/>
    <mergeCell ref="A773:M773"/>
    <mergeCell ref="A774:E774"/>
    <mergeCell ref="F774:J774"/>
    <mergeCell ref="K774:M774"/>
    <mergeCell ref="A775:E775"/>
    <mergeCell ref="F775:J775"/>
    <mergeCell ref="K775:M775"/>
    <mergeCell ref="A769:M769"/>
    <mergeCell ref="A770:M770"/>
    <mergeCell ref="A771:E771"/>
    <mergeCell ref="F771:J771"/>
    <mergeCell ref="K771:M771"/>
    <mergeCell ref="A772:E772"/>
    <mergeCell ref="F772:J772"/>
    <mergeCell ref="K772:M772"/>
    <mergeCell ref="J767:K767"/>
    <mergeCell ref="L767:M767"/>
    <mergeCell ref="A768:C768"/>
    <mergeCell ref="D768:E768"/>
    <mergeCell ref="F768:K768"/>
    <mergeCell ref="L768:M768"/>
    <mergeCell ref="A753:M753"/>
    <mergeCell ref="A754:A755"/>
    <mergeCell ref="B754:G754"/>
    <mergeCell ref="H754:M754"/>
    <mergeCell ref="J766:K766"/>
    <mergeCell ref="L766:M766"/>
    <mergeCell ref="A751:B751"/>
    <mergeCell ref="C751:G751"/>
    <mergeCell ref="H751:I751"/>
    <mergeCell ref="J751:M751"/>
    <mergeCell ref="A752:B752"/>
    <mergeCell ref="C752:M752"/>
    <mergeCell ref="A749:B749"/>
    <mergeCell ref="C749:G749"/>
    <mergeCell ref="J749:M749"/>
    <mergeCell ref="A750:B750"/>
    <mergeCell ref="C750:G750"/>
    <mergeCell ref="J750:M750"/>
    <mergeCell ref="B745:E745"/>
    <mergeCell ref="H745:J745"/>
    <mergeCell ref="A746:M746"/>
    <mergeCell ref="A747:M747"/>
    <mergeCell ref="A748:B748"/>
    <mergeCell ref="C748:G748"/>
    <mergeCell ref="J748:M748"/>
    <mergeCell ref="B740:C740"/>
    <mergeCell ref="D740:E740"/>
    <mergeCell ref="F740:G740"/>
    <mergeCell ref="B743:I743"/>
    <mergeCell ref="J743:M743"/>
    <mergeCell ref="A744:M744"/>
    <mergeCell ref="B738:C738"/>
    <mergeCell ref="D738:E738"/>
    <mergeCell ref="F738:G738"/>
    <mergeCell ref="J738:K738"/>
    <mergeCell ref="B739:C739"/>
    <mergeCell ref="D739:E739"/>
    <mergeCell ref="F739:G739"/>
    <mergeCell ref="J739:K739"/>
    <mergeCell ref="A735:G735"/>
    <mergeCell ref="H735:M735"/>
    <mergeCell ref="B736:C736"/>
    <mergeCell ref="F736:G736"/>
    <mergeCell ref="B737:C737"/>
    <mergeCell ref="D737:E737"/>
    <mergeCell ref="F737:G737"/>
    <mergeCell ref="J737:K737"/>
    <mergeCell ref="A728:F728"/>
    <mergeCell ref="G728:M728"/>
    <mergeCell ref="B729:M729"/>
    <mergeCell ref="B730:M730"/>
    <mergeCell ref="A731:C734"/>
    <mergeCell ref="D731:I734"/>
    <mergeCell ref="J731:M734"/>
    <mergeCell ref="A725:E725"/>
    <mergeCell ref="F725:J725"/>
    <mergeCell ref="K725:M725"/>
    <mergeCell ref="A726:M726"/>
    <mergeCell ref="A727:E727"/>
    <mergeCell ref="F727:J727"/>
    <mergeCell ref="K727:M727"/>
    <mergeCell ref="A723:E723"/>
    <mergeCell ref="F723:J723"/>
    <mergeCell ref="K723:M723"/>
    <mergeCell ref="A724:E724"/>
    <mergeCell ref="F724:J724"/>
    <mergeCell ref="K724:M724"/>
    <mergeCell ref="A720:M720"/>
    <mergeCell ref="A721:E721"/>
    <mergeCell ref="F721:J721"/>
    <mergeCell ref="K721:M721"/>
    <mergeCell ref="A722:E722"/>
    <mergeCell ref="F722:J722"/>
    <mergeCell ref="K722:M722"/>
    <mergeCell ref="A716:M716"/>
    <mergeCell ref="A717:M717"/>
    <mergeCell ref="A718:E718"/>
    <mergeCell ref="F718:J718"/>
    <mergeCell ref="K718:M718"/>
    <mergeCell ref="A719:E719"/>
    <mergeCell ref="F719:J719"/>
    <mergeCell ref="K719:M719"/>
    <mergeCell ref="J714:K714"/>
    <mergeCell ref="L714:M714"/>
    <mergeCell ref="A715:C715"/>
    <mergeCell ref="D715:E715"/>
    <mergeCell ref="F715:K715"/>
    <mergeCell ref="L715:M715"/>
    <mergeCell ref="A700:M700"/>
    <mergeCell ref="A701:A702"/>
    <mergeCell ref="B701:G701"/>
    <mergeCell ref="H701:M701"/>
    <mergeCell ref="J713:K713"/>
    <mergeCell ref="L713:M713"/>
    <mergeCell ref="A698:B698"/>
    <mergeCell ref="C698:G698"/>
    <mergeCell ref="H698:I698"/>
    <mergeCell ref="J698:M698"/>
    <mergeCell ref="A699:B699"/>
    <mergeCell ref="C699:M699"/>
    <mergeCell ref="A696:B696"/>
    <mergeCell ref="C696:G696"/>
    <mergeCell ref="J696:M696"/>
    <mergeCell ref="A697:B697"/>
    <mergeCell ref="C697:G697"/>
    <mergeCell ref="J697:M697"/>
    <mergeCell ref="B692:E692"/>
    <mergeCell ref="H692:J692"/>
    <mergeCell ref="A693:M693"/>
    <mergeCell ref="A694:M694"/>
    <mergeCell ref="A695:B695"/>
    <mergeCell ref="C695:G695"/>
    <mergeCell ref="J695:M695"/>
    <mergeCell ref="B687:C687"/>
    <mergeCell ref="D687:E687"/>
    <mergeCell ref="F687:G687"/>
    <mergeCell ref="B690:I690"/>
    <mergeCell ref="J690:M690"/>
    <mergeCell ref="A691:M691"/>
    <mergeCell ref="B685:C685"/>
    <mergeCell ref="D685:E685"/>
    <mergeCell ref="F685:G685"/>
    <mergeCell ref="J685:K685"/>
    <mergeCell ref="B686:C686"/>
    <mergeCell ref="D686:E686"/>
    <mergeCell ref="F686:G686"/>
    <mergeCell ref="J686:K686"/>
    <mergeCell ref="A682:G682"/>
    <mergeCell ref="H682:M682"/>
    <mergeCell ref="B683:C683"/>
    <mergeCell ref="F683:G683"/>
    <mergeCell ref="B684:C684"/>
    <mergeCell ref="D684:E684"/>
    <mergeCell ref="F684:G684"/>
    <mergeCell ref="J684:K684"/>
    <mergeCell ref="A675:F675"/>
    <mergeCell ref="G675:M675"/>
    <mergeCell ref="B676:M676"/>
    <mergeCell ref="B677:M677"/>
    <mergeCell ref="A678:C681"/>
    <mergeCell ref="D678:I681"/>
    <mergeCell ref="J678:M681"/>
    <mergeCell ref="A672:E672"/>
    <mergeCell ref="F672:J672"/>
    <mergeCell ref="K672:M672"/>
    <mergeCell ref="A673:M673"/>
    <mergeCell ref="A674:E674"/>
    <mergeCell ref="F674:J674"/>
    <mergeCell ref="K674:M674"/>
    <mergeCell ref="A670:E670"/>
    <mergeCell ref="F670:J670"/>
    <mergeCell ref="K670:M670"/>
    <mergeCell ref="A671:E671"/>
    <mergeCell ref="F671:J671"/>
    <mergeCell ref="K671:M671"/>
    <mergeCell ref="A667:M667"/>
    <mergeCell ref="A668:E668"/>
    <mergeCell ref="F668:J668"/>
    <mergeCell ref="K668:M668"/>
    <mergeCell ref="A669:E669"/>
    <mergeCell ref="F669:J669"/>
    <mergeCell ref="K669:M669"/>
    <mergeCell ref="A663:M663"/>
    <mergeCell ref="A664:M664"/>
    <mergeCell ref="A665:E665"/>
    <mergeCell ref="F665:J665"/>
    <mergeCell ref="K665:M665"/>
    <mergeCell ref="A666:E666"/>
    <mergeCell ref="F666:J666"/>
    <mergeCell ref="K666:M666"/>
    <mergeCell ref="J661:K661"/>
    <mergeCell ref="L661:M661"/>
    <mergeCell ref="A662:C662"/>
    <mergeCell ref="D662:E662"/>
    <mergeCell ref="F662:K662"/>
    <mergeCell ref="L662:M662"/>
    <mergeCell ref="A647:M647"/>
    <mergeCell ref="A648:A649"/>
    <mergeCell ref="B648:G648"/>
    <mergeCell ref="H648:M648"/>
    <mergeCell ref="J660:K660"/>
    <mergeCell ref="L660:M660"/>
    <mergeCell ref="A645:B645"/>
    <mergeCell ref="C645:G645"/>
    <mergeCell ref="H645:I645"/>
    <mergeCell ref="J645:M645"/>
    <mergeCell ref="A646:B646"/>
    <mergeCell ref="C646:M646"/>
    <mergeCell ref="A643:B643"/>
    <mergeCell ref="C643:G643"/>
    <mergeCell ref="J643:M643"/>
    <mergeCell ref="A644:B644"/>
    <mergeCell ref="C644:G644"/>
    <mergeCell ref="J644:M644"/>
    <mergeCell ref="B639:E639"/>
    <mergeCell ref="H639:J639"/>
    <mergeCell ref="A640:M640"/>
    <mergeCell ref="A641:M641"/>
    <mergeCell ref="A642:B642"/>
    <mergeCell ref="C642:G642"/>
    <mergeCell ref="J642:M642"/>
    <mergeCell ref="B634:C634"/>
    <mergeCell ref="D634:E634"/>
    <mergeCell ref="F634:G634"/>
    <mergeCell ref="B637:I637"/>
    <mergeCell ref="J637:M637"/>
    <mergeCell ref="A638:M638"/>
    <mergeCell ref="B632:C632"/>
    <mergeCell ref="D632:E632"/>
    <mergeCell ref="F632:G632"/>
    <mergeCell ref="J632:K632"/>
    <mergeCell ref="B633:C633"/>
    <mergeCell ref="D633:E633"/>
    <mergeCell ref="F633:G633"/>
    <mergeCell ref="J633:K633"/>
    <mergeCell ref="A629:G629"/>
    <mergeCell ref="H629:M629"/>
    <mergeCell ref="B630:C630"/>
    <mergeCell ref="F630:G630"/>
    <mergeCell ref="B631:C631"/>
    <mergeCell ref="D631:E631"/>
    <mergeCell ref="F631:G631"/>
    <mergeCell ref="J631:K631"/>
    <mergeCell ref="A622:F622"/>
    <mergeCell ref="G622:M622"/>
    <mergeCell ref="B623:M623"/>
    <mergeCell ref="B624:M624"/>
    <mergeCell ref="A625:C628"/>
    <mergeCell ref="D625:I628"/>
    <mergeCell ref="J625:M628"/>
    <mergeCell ref="A619:E619"/>
    <mergeCell ref="F619:J619"/>
    <mergeCell ref="K619:M619"/>
    <mergeCell ref="A620:M620"/>
    <mergeCell ref="A621:E621"/>
    <mergeCell ref="F621:J621"/>
    <mergeCell ref="K621:M621"/>
    <mergeCell ref="A617:E617"/>
    <mergeCell ref="F617:J617"/>
    <mergeCell ref="K617:M617"/>
    <mergeCell ref="A618:E618"/>
    <mergeCell ref="F618:J618"/>
    <mergeCell ref="K618:M618"/>
    <mergeCell ref="A614:M614"/>
    <mergeCell ref="A615:E615"/>
    <mergeCell ref="F615:J615"/>
    <mergeCell ref="K615:M615"/>
    <mergeCell ref="A616:E616"/>
    <mergeCell ref="F616:J616"/>
    <mergeCell ref="K616:M616"/>
    <mergeCell ref="A610:M610"/>
    <mergeCell ref="A611:M611"/>
    <mergeCell ref="A612:E612"/>
    <mergeCell ref="F612:J612"/>
    <mergeCell ref="K612:M612"/>
    <mergeCell ref="A613:E613"/>
    <mergeCell ref="F613:J613"/>
    <mergeCell ref="K613:M613"/>
    <mergeCell ref="J608:K608"/>
    <mergeCell ref="L608:M608"/>
    <mergeCell ref="A609:C609"/>
    <mergeCell ref="D609:E609"/>
    <mergeCell ref="F609:K609"/>
    <mergeCell ref="L609:M609"/>
    <mergeCell ref="A594:M594"/>
    <mergeCell ref="A595:A596"/>
    <mergeCell ref="B595:G595"/>
    <mergeCell ref="H595:M595"/>
    <mergeCell ref="J607:K607"/>
    <mergeCell ref="L607:M607"/>
    <mergeCell ref="A592:B592"/>
    <mergeCell ref="C592:G592"/>
    <mergeCell ref="H592:I592"/>
    <mergeCell ref="J592:M592"/>
    <mergeCell ref="A593:B593"/>
    <mergeCell ref="C593:M593"/>
    <mergeCell ref="A590:B590"/>
    <mergeCell ref="C590:G590"/>
    <mergeCell ref="J590:M590"/>
    <mergeCell ref="A591:B591"/>
    <mergeCell ref="C591:G591"/>
    <mergeCell ref="J591:M591"/>
    <mergeCell ref="B586:E586"/>
    <mergeCell ref="H586:J586"/>
    <mergeCell ref="A587:M587"/>
    <mergeCell ref="A588:M588"/>
    <mergeCell ref="A589:B589"/>
    <mergeCell ref="C589:G589"/>
    <mergeCell ref="J589:M589"/>
    <mergeCell ref="B581:C581"/>
    <mergeCell ref="D581:E581"/>
    <mergeCell ref="F581:G581"/>
    <mergeCell ref="B584:I584"/>
    <mergeCell ref="J584:M584"/>
    <mergeCell ref="A585:M585"/>
    <mergeCell ref="B579:C579"/>
    <mergeCell ref="D579:E579"/>
    <mergeCell ref="F579:G579"/>
    <mergeCell ref="J579:K579"/>
    <mergeCell ref="B580:C580"/>
    <mergeCell ref="D580:E580"/>
    <mergeCell ref="F580:G580"/>
    <mergeCell ref="J580:K580"/>
    <mergeCell ref="A576:G576"/>
    <mergeCell ref="H576:M576"/>
    <mergeCell ref="B577:C577"/>
    <mergeCell ref="F577:G577"/>
    <mergeCell ref="B578:C578"/>
    <mergeCell ref="D578:E578"/>
    <mergeCell ref="F578:G578"/>
    <mergeCell ref="J578:K578"/>
    <mergeCell ref="A569:F569"/>
    <mergeCell ref="G569:M569"/>
    <mergeCell ref="B570:M570"/>
    <mergeCell ref="B571:M571"/>
    <mergeCell ref="A572:C575"/>
    <mergeCell ref="D572:I575"/>
    <mergeCell ref="J572:M575"/>
    <mergeCell ref="A566:E566"/>
    <mergeCell ref="F566:J566"/>
    <mergeCell ref="K566:M566"/>
    <mergeCell ref="A567:M567"/>
    <mergeCell ref="A568:E568"/>
    <mergeCell ref="F568:J568"/>
    <mergeCell ref="K568:M568"/>
    <mergeCell ref="A564:E564"/>
    <mergeCell ref="F564:J564"/>
    <mergeCell ref="K564:M564"/>
    <mergeCell ref="A565:E565"/>
    <mergeCell ref="F565:J565"/>
    <mergeCell ref="K565:M565"/>
    <mergeCell ref="A561:M561"/>
    <mergeCell ref="A562:E562"/>
    <mergeCell ref="F562:J562"/>
    <mergeCell ref="K562:M562"/>
    <mergeCell ref="A563:E563"/>
    <mergeCell ref="F563:J563"/>
    <mergeCell ref="K563:M563"/>
    <mergeCell ref="A557:M557"/>
    <mergeCell ref="A558:M558"/>
    <mergeCell ref="A559:E559"/>
    <mergeCell ref="F559:J559"/>
    <mergeCell ref="K559:M559"/>
    <mergeCell ref="A560:E560"/>
    <mergeCell ref="F560:J560"/>
    <mergeCell ref="K560:M560"/>
    <mergeCell ref="J555:K555"/>
    <mergeCell ref="L555:M555"/>
    <mergeCell ref="A556:C556"/>
    <mergeCell ref="D556:E556"/>
    <mergeCell ref="F556:K556"/>
    <mergeCell ref="L556:M556"/>
    <mergeCell ref="A541:M541"/>
    <mergeCell ref="A542:A543"/>
    <mergeCell ref="B542:G542"/>
    <mergeCell ref="H542:M542"/>
    <mergeCell ref="J554:K554"/>
    <mergeCell ref="L554:M554"/>
    <mergeCell ref="A539:B539"/>
    <mergeCell ref="C539:G539"/>
    <mergeCell ref="H539:I539"/>
    <mergeCell ref="J539:M539"/>
    <mergeCell ref="A540:B540"/>
    <mergeCell ref="C540:M540"/>
    <mergeCell ref="A537:B537"/>
    <mergeCell ref="C537:G537"/>
    <mergeCell ref="J537:M537"/>
    <mergeCell ref="A538:B538"/>
    <mergeCell ref="C538:G538"/>
    <mergeCell ref="J538:M538"/>
    <mergeCell ref="B533:E533"/>
    <mergeCell ref="H533:J533"/>
    <mergeCell ref="A534:M534"/>
    <mergeCell ref="A535:M535"/>
    <mergeCell ref="A536:B536"/>
    <mergeCell ref="C536:G536"/>
    <mergeCell ref="J536:M536"/>
    <mergeCell ref="B528:C528"/>
    <mergeCell ref="D528:E528"/>
    <mergeCell ref="F528:G528"/>
    <mergeCell ref="B531:I531"/>
    <mergeCell ref="J531:M531"/>
    <mergeCell ref="A532:M532"/>
    <mergeCell ref="B526:C526"/>
    <mergeCell ref="D526:E526"/>
    <mergeCell ref="F526:G526"/>
    <mergeCell ref="J526:K526"/>
    <mergeCell ref="B527:C527"/>
    <mergeCell ref="D527:E527"/>
    <mergeCell ref="F527:G527"/>
    <mergeCell ref="J527:K527"/>
    <mergeCell ref="A523:G523"/>
    <mergeCell ref="H523:M523"/>
    <mergeCell ref="B524:C524"/>
    <mergeCell ref="F524:G524"/>
    <mergeCell ref="B525:C525"/>
    <mergeCell ref="D525:E525"/>
    <mergeCell ref="F525:G525"/>
    <mergeCell ref="J525:K525"/>
    <mergeCell ref="A516:F516"/>
    <mergeCell ref="G516:M516"/>
    <mergeCell ref="B517:M517"/>
    <mergeCell ref="B518:M518"/>
    <mergeCell ref="A519:C522"/>
    <mergeCell ref="D519:I522"/>
    <mergeCell ref="J519:M522"/>
    <mergeCell ref="A513:E513"/>
    <mergeCell ref="F513:J513"/>
    <mergeCell ref="K513:M513"/>
    <mergeCell ref="A514:M514"/>
    <mergeCell ref="A515:E515"/>
    <mergeCell ref="F515:J515"/>
    <mergeCell ref="K515:M515"/>
    <mergeCell ref="A511:E511"/>
    <mergeCell ref="F511:J511"/>
    <mergeCell ref="K511:M511"/>
    <mergeCell ref="A512:E512"/>
    <mergeCell ref="F512:J512"/>
    <mergeCell ref="K512:M512"/>
    <mergeCell ref="A508:M508"/>
    <mergeCell ref="A509:E509"/>
    <mergeCell ref="F509:J509"/>
    <mergeCell ref="K509:M509"/>
    <mergeCell ref="A510:E510"/>
    <mergeCell ref="F510:J510"/>
    <mergeCell ref="K510:M510"/>
    <mergeCell ref="A504:M504"/>
    <mergeCell ref="A505:M505"/>
    <mergeCell ref="A506:E506"/>
    <mergeCell ref="F506:J506"/>
    <mergeCell ref="K506:M506"/>
    <mergeCell ref="A507:E507"/>
    <mergeCell ref="F507:J507"/>
    <mergeCell ref="K507:M507"/>
    <mergeCell ref="J502:K502"/>
    <mergeCell ref="L502:M502"/>
    <mergeCell ref="A503:C503"/>
    <mergeCell ref="D503:E503"/>
    <mergeCell ref="F503:K503"/>
    <mergeCell ref="L503:M503"/>
    <mergeCell ref="A488:M488"/>
    <mergeCell ref="A489:A490"/>
    <mergeCell ref="B489:G489"/>
    <mergeCell ref="H489:M489"/>
    <mergeCell ref="J501:K501"/>
    <mergeCell ref="L501:M501"/>
    <mergeCell ref="A486:B486"/>
    <mergeCell ref="C486:G486"/>
    <mergeCell ref="H486:I486"/>
    <mergeCell ref="J486:M486"/>
    <mergeCell ref="A487:B487"/>
    <mergeCell ref="C487:M487"/>
    <mergeCell ref="A484:B484"/>
    <mergeCell ref="C484:G484"/>
    <mergeCell ref="J484:M484"/>
    <mergeCell ref="A485:B485"/>
    <mergeCell ref="C485:G485"/>
    <mergeCell ref="J485:M485"/>
    <mergeCell ref="B480:E480"/>
    <mergeCell ref="H480:J480"/>
    <mergeCell ref="A481:M481"/>
    <mergeCell ref="A482:M482"/>
    <mergeCell ref="A483:B483"/>
    <mergeCell ref="C483:G483"/>
    <mergeCell ref="J483:M483"/>
    <mergeCell ref="B475:C475"/>
    <mergeCell ref="D475:E475"/>
    <mergeCell ref="F475:G475"/>
    <mergeCell ref="B478:I478"/>
    <mergeCell ref="J478:M478"/>
    <mergeCell ref="A479:M479"/>
    <mergeCell ref="B473:C473"/>
    <mergeCell ref="D473:E473"/>
    <mergeCell ref="F473:G473"/>
    <mergeCell ref="J473:K473"/>
    <mergeCell ref="B474:C474"/>
    <mergeCell ref="D474:E474"/>
    <mergeCell ref="F474:G474"/>
    <mergeCell ref="J474:K474"/>
    <mergeCell ref="A470:G470"/>
    <mergeCell ref="H470:M470"/>
    <mergeCell ref="B471:C471"/>
    <mergeCell ref="F471:G471"/>
    <mergeCell ref="B472:C472"/>
    <mergeCell ref="D472:E472"/>
    <mergeCell ref="F472:G472"/>
    <mergeCell ref="J472:K472"/>
    <mergeCell ref="A463:F463"/>
    <mergeCell ref="G463:M463"/>
    <mergeCell ref="B464:M464"/>
    <mergeCell ref="B465:M465"/>
    <mergeCell ref="A466:C469"/>
    <mergeCell ref="D466:I469"/>
    <mergeCell ref="J466:M469"/>
    <mergeCell ref="A460:E460"/>
    <mergeCell ref="F460:J460"/>
    <mergeCell ref="K460:M460"/>
    <mergeCell ref="A461:M461"/>
    <mergeCell ref="A462:E462"/>
    <mergeCell ref="F462:J462"/>
    <mergeCell ref="K462:M462"/>
    <mergeCell ref="A458:E458"/>
    <mergeCell ref="F458:J458"/>
    <mergeCell ref="K458:M458"/>
    <mergeCell ref="A459:E459"/>
    <mergeCell ref="F459:J459"/>
    <mergeCell ref="K459:M459"/>
    <mergeCell ref="A455:M455"/>
    <mergeCell ref="A456:E456"/>
    <mergeCell ref="F456:J456"/>
    <mergeCell ref="K456:M456"/>
    <mergeCell ref="A457:E457"/>
    <mergeCell ref="F457:J457"/>
    <mergeCell ref="K457:M457"/>
    <mergeCell ref="A451:M451"/>
    <mergeCell ref="A452:M452"/>
    <mergeCell ref="A453:E453"/>
    <mergeCell ref="F453:J453"/>
    <mergeCell ref="K453:M453"/>
    <mergeCell ref="A454:E454"/>
    <mergeCell ref="F454:J454"/>
    <mergeCell ref="K454:M454"/>
    <mergeCell ref="J449:K449"/>
    <mergeCell ref="L449:M449"/>
    <mergeCell ref="A450:C450"/>
    <mergeCell ref="D450:E450"/>
    <mergeCell ref="F450:K450"/>
    <mergeCell ref="L450:M450"/>
    <mergeCell ref="A435:M435"/>
    <mergeCell ref="A436:A437"/>
    <mergeCell ref="B436:G436"/>
    <mergeCell ref="H436:M436"/>
    <mergeCell ref="J448:K448"/>
    <mergeCell ref="L448:M448"/>
    <mergeCell ref="A433:B433"/>
    <mergeCell ref="C433:G433"/>
    <mergeCell ref="H433:I433"/>
    <mergeCell ref="J433:M433"/>
    <mergeCell ref="A434:B434"/>
    <mergeCell ref="C434:M434"/>
    <mergeCell ref="A431:B431"/>
    <mergeCell ref="C431:G431"/>
    <mergeCell ref="J431:M431"/>
    <mergeCell ref="A432:B432"/>
    <mergeCell ref="C432:G432"/>
    <mergeCell ref="J432:M432"/>
    <mergeCell ref="B427:E427"/>
    <mergeCell ref="H427:J427"/>
    <mergeCell ref="A428:M428"/>
    <mergeCell ref="A429:M429"/>
    <mergeCell ref="A430:B430"/>
    <mergeCell ref="C430:G430"/>
    <mergeCell ref="J430:M430"/>
    <mergeCell ref="B422:C422"/>
    <mergeCell ref="D422:E422"/>
    <mergeCell ref="F422:G422"/>
    <mergeCell ref="B425:I425"/>
    <mergeCell ref="J425:M425"/>
    <mergeCell ref="A426:M426"/>
    <mergeCell ref="B420:C420"/>
    <mergeCell ref="D420:E420"/>
    <mergeCell ref="F420:G420"/>
    <mergeCell ref="J420:K420"/>
    <mergeCell ref="B421:C421"/>
    <mergeCell ref="D421:E421"/>
    <mergeCell ref="F421:G421"/>
    <mergeCell ref="J421:K421"/>
    <mergeCell ref="A417:G417"/>
    <mergeCell ref="H417:M417"/>
    <mergeCell ref="B418:C418"/>
    <mergeCell ref="F418:G418"/>
    <mergeCell ref="B419:C419"/>
    <mergeCell ref="D419:E419"/>
    <mergeCell ref="F419:G419"/>
    <mergeCell ref="J419:K419"/>
    <mergeCell ref="A410:F410"/>
    <mergeCell ref="G410:M410"/>
    <mergeCell ref="B411:M411"/>
    <mergeCell ref="B412:M412"/>
    <mergeCell ref="A413:C416"/>
    <mergeCell ref="D413:I416"/>
    <mergeCell ref="J413:M416"/>
    <mergeCell ref="A407:E407"/>
    <mergeCell ref="F407:J407"/>
    <mergeCell ref="K407:M407"/>
    <mergeCell ref="A408:M408"/>
    <mergeCell ref="A409:E409"/>
    <mergeCell ref="F409:J409"/>
    <mergeCell ref="K409:M409"/>
    <mergeCell ref="A405:E405"/>
    <mergeCell ref="F405:J405"/>
    <mergeCell ref="K405:M405"/>
    <mergeCell ref="A406:E406"/>
    <mergeCell ref="F406:J406"/>
    <mergeCell ref="K406:M406"/>
    <mergeCell ref="A402:M402"/>
    <mergeCell ref="A403:E403"/>
    <mergeCell ref="F403:J403"/>
    <mergeCell ref="K403:M403"/>
    <mergeCell ref="A404:E404"/>
    <mergeCell ref="F404:J404"/>
    <mergeCell ref="K404:M404"/>
    <mergeCell ref="A398:M398"/>
    <mergeCell ref="A399:M399"/>
    <mergeCell ref="A400:E400"/>
    <mergeCell ref="F400:J400"/>
    <mergeCell ref="K400:M400"/>
    <mergeCell ref="A401:E401"/>
    <mergeCell ref="F401:J401"/>
    <mergeCell ref="K401:M401"/>
    <mergeCell ref="J396:K396"/>
    <mergeCell ref="L396:M396"/>
    <mergeCell ref="A397:C397"/>
    <mergeCell ref="D397:E397"/>
    <mergeCell ref="F397:K397"/>
    <mergeCell ref="L397:M397"/>
    <mergeCell ref="A382:M382"/>
    <mergeCell ref="A383:A384"/>
    <mergeCell ref="B383:G383"/>
    <mergeCell ref="H383:M383"/>
    <mergeCell ref="J395:K395"/>
    <mergeCell ref="L395:M395"/>
    <mergeCell ref="A380:B380"/>
    <mergeCell ref="C380:G380"/>
    <mergeCell ref="H380:I380"/>
    <mergeCell ref="J380:M380"/>
    <mergeCell ref="A381:B381"/>
    <mergeCell ref="C381:M381"/>
    <mergeCell ref="A378:B378"/>
    <mergeCell ref="C378:G378"/>
    <mergeCell ref="J378:M378"/>
    <mergeCell ref="A379:B379"/>
    <mergeCell ref="C379:G379"/>
    <mergeCell ref="J379:M379"/>
    <mergeCell ref="B374:E374"/>
    <mergeCell ref="H374:J374"/>
    <mergeCell ref="A375:M375"/>
    <mergeCell ref="A376:M376"/>
    <mergeCell ref="A377:B377"/>
    <mergeCell ref="C377:G377"/>
    <mergeCell ref="J377:M377"/>
    <mergeCell ref="B369:C369"/>
    <mergeCell ref="D369:E369"/>
    <mergeCell ref="F369:G369"/>
    <mergeCell ref="B372:I372"/>
    <mergeCell ref="J372:M372"/>
    <mergeCell ref="A373:M373"/>
    <mergeCell ref="B367:C367"/>
    <mergeCell ref="D367:E367"/>
    <mergeCell ref="F367:G367"/>
    <mergeCell ref="J367:K367"/>
    <mergeCell ref="B368:C368"/>
    <mergeCell ref="D368:E368"/>
    <mergeCell ref="F368:G368"/>
    <mergeCell ref="J368:K368"/>
    <mergeCell ref="A364:G364"/>
    <mergeCell ref="H364:M364"/>
    <mergeCell ref="B365:C365"/>
    <mergeCell ref="F365:G365"/>
    <mergeCell ref="B366:C366"/>
    <mergeCell ref="D366:E366"/>
    <mergeCell ref="F366:G366"/>
    <mergeCell ref="J366:K366"/>
    <mergeCell ref="A357:F357"/>
    <mergeCell ref="G357:M357"/>
    <mergeCell ref="B358:M358"/>
    <mergeCell ref="B359:M359"/>
    <mergeCell ref="A360:C363"/>
    <mergeCell ref="D360:I363"/>
    <mergeCell ref="J360:M363"/>
    <mergeCell ref="A354:E354"/>
    <mergeCell ref="F354:J354"/>
    <mergeCell ref="K354:M354"/>
    <mergeCell ref="A355:M355"/>
    <mergeCell ref="A356:E356"/>
    <mergeCell ref="F356:J356"/>
    <mergeCell ref="K356:M356"/>
    <mergeCell ref="A352:E352"/>
    <mergeCell ref="F352:J352"/>
    <mergeCell ref="K352:M352"/>
    <mergeCell ref="A353:E353"/>
    <mergeCell ref="F353:J353"/>
    <mergeCell ref="K353:M353"/>
    <mergeCell ref="A349:M349"/>
    <mergeCell ref="A350:E350"/>
    <mergeCell ref="F350:J350"/>
    <mergeCell ref="K350:M350"/>
    <mergeCell ref="A351:E351"/>
    <mergeCell ref="F351:J351"/>
    <mergeCell ref="K351:M351"/>
    <mergeCell ref="A345:M345"/>
    <mergeCell ref="A346:M346"/>
    <mergeCell ref="A347:E347"/>
    <mergeCell ref="F347:J347"/>
    <mergeCell ref="K347:M347"/>
    <mergeCell ref="A348:E348"/>
    <mergeCell ref="F348:J348"/>
    <mergeCell ref="K348:M348"/>
    <mergeCell ref="J343:K343"/>
    <mergeCell ref="L343:M343"/>
    <mergeCell ref="A344:C344"/>
    <mergeCell ref="D344:E344"/>
    <mergeCell ref="F344:K344"/>
    <mergeCell ref="L344:M344"/>
    <mergeCell ref="A329:M329"/>
    <mergeCell ref="A330:A331"/>
    <mergeCell ref="B330:G330"/>
    <mergeCell ref="H330:M330"/>
    <mergeCell ref="J342:K342"/>
    <mergeCell ref="L342:M342"/>
    <mergeCell ref="A327:B327"/>
    <mergeCell ref="C327:G327"/>
    <mergeCell ref="H327:I327"/>
    <mergeCell ref="J327:M327"/>
    <mergeCell ref="A328:B328"/>
    <mergeCell ref="C328:M328"/>
    <mergeCell ref="A325:B325"/>
    <mergeCell ref="C325:G325"/>
    <mergeCell ref="J325:M325"/>
    <mergeCell ref="A326:B326"/>
    <mergeCell ref="C326:G326"/>
    <mergeCell ref="J326:M326"/>
    <mergeCell ref="B321:E321"/>
    <mergeCell ref="H321:J321"/>
    <mergeCell ref="A322:M322"/>
    <mergeCell ref="A323:M323"/>
    <mergeCell ref="A324:B324"/>
    <mergeCell ref="C324:G324"/>
    <mergeCell ref="J324:M324"/>
    <mergeCell ref="B316:C316"/>
    <mergeCell ref="D316:E316"/>
    <mergeCell ref="F316:G316"/>
    <mergeCell ref="B319:I319"/>
    <mergeCell ref="J319:M319"/>
    <mergeCell ref="A320:M320"/>
    <mergeCell ref="B314:C314"/>
    <mergeCell ref="D314:E314"/>
    <mergeCell ref="F314:G314"/>
    <mergeCell ref="J314:K314"/>
    <mergeCell ref="B315:C315"/>
    <mergeCell ref="D315:E315"/>
    <mergeCell ref="F315:G315"/>
    <mergeCell ref="J315:K315"/>
    <mergeCell ref="A311:G311"/>
    <mergeCell ref="H311:M311"/>
    <mergeCell ref="B312:C312"/>
    <mergeCell ref="F312:G312"/>
    <mergeCell ref="B313:C313"/>
    <mergeCell ref="D313:E313"/>
    <mergeCell ref="F313:G313"/>
    <mergeCell ref="J313:K313"/>
    <mergeCell ref="A304:F304"/>
    <mergeCell ref="G304:M304"/>
    <mergeCell ref="B305:M305"/>
    <mergeCell ref="B306:M306"/>
    <mergeCell ref="A307:C310"/>
    <mergeCell ref="D307:I310"/>
    <mergeCell ref="J307:M310"/>
    <mergeCell ref="A301:E301"/>
    <mergeCell ref="F301:J301"/>
    <mergeCell ref="K301:M301"/>
    <mergeCell ref="A302:M302"/>
    <mergeCell ref="A303:E303"/>
    <mergeCell ref="F303:J303"/>
    <mergeCell ref="K303:M303"/>
    <mergeCell ref="A299:E299"/>
    <mergeCell ref="F299:J299"/>
    <mergeCell ref="K299:M299"/>
    <mergeCell ref="A300:E300"/>
    <mergeCell ref="F300:J300"/>
    <mergeCell ref="K300:M300"/>
    <mergeCell ref="A296:M296"/>
    <mergeCell ref="A297:E297"/>
    <mergeCell ref="F297:J297"/>
    <mergeCell ref="K297:M297"/>
    <mergeCell ref="A298:E298"/>
    <mergeCell ref="F298:J298"/>
    <mergeCell ref="K298:M298"/>
    <mergeCell ref="A292:M292"/>
    <mergeCell ref="A293:M293"/>
    <mergeCell ref="A294:E294"/>
    <mergeCell ref="F294:J294"/>
    <mergeCell ref="K294:M294"/>
    <mergeCell ref="A295:E295"/>
    <mergeCell ref="F295:J295"/>
    <mergeCell ref="K295:M295"/>
    <mergeCell ref="J290:K290"/>
    <mergeCell ref="L290:M290"/>
    <mergeCell ref="A291:C291"/>
    <mergeCell ref="F291:K291"/>
    <mergeCell ref="L291:M291"/>
    <mergeCell ref="A276:M276"/>
    <mergeCell ref="A277:A278"/>
    <mergeCell ref="B277:G277"/>
    <mergeCell ref="H277:M277"/>
    <mergeCell ref="J289:K289"/>
    <mergeCell ref="L289:M289"/>
    <mergeCell ref="A274:B274"/>
    <mergeCell ref="C274:G274"/>
    <mergeCell ref="H274:I274"/>
    <mergeCell ref="J274:M274"/>
    <mergeCell ref="A275:B275"/>
    <mergeCell ref="C275:M275"/>
    <mergeCell ref="A272:B272"/>
    <mergeCell ref="C272:G272"/>
    <mergeCell ref="J272:M272"/>
    <mergeCell ref="A273:B273"/>
    <mergeCell ref="C273:G273"/>
    <mergeCell ref="J273:M273"/>
    <mergeCell ref="B268:E268"/>
    <mergeCell ref="H268:J268"/>
    <mergeCell ref="A269:M269"/>
    <mergeCell ref="A270:M270"/>
    <mergeCell ref="A271:B271"/>
    <mergeCell ref="C271:G271"/>
    <mergeCell ref="J271:M271"/>
    <mergeCell ref="B263:C263"/>
    <mergeCell ref="D263:E263"/>
    <mergeCell ref="F263:G263"/>
    <mergeCell ref="B266:I266"/>
    <mergeCell ref="J266:M266"/>
    <mergeCell ref="A267:M267"/>
    <mergeCell ref="B261:C261"/>
    <mergeCell ref="D261:E261"/>
    <mergeCell ref="F261:G261"/>
    <mergeCell ref="J261:K261"/>
    <mergeCell ref="B262:C262"/>
    <mergeCell ref="D262:E262"/>
    <mergeCell ref="F262:G262"/>
    <mergeCell ref="J262:K262"/>
    <mergeCell ref="A258:G258"/>
    <mergeCell ref="H258:M258"/>
    <mergeCell ref="B259:C259"/>
    <mergeCell ref="F259:G259"/>
    <mergeCell ref="B260:C260"/>
    <mergeCell ref="D260:E260"/>
    <mergeCell ref="F260:G260"/>
    <mergeCell ref="J260:K260"/>
    <mergeCell ref="A251:F251"/>
    <mergeCell ref="G251:M251"/>
    <mergeCell ref="B252:M252"/>
    <mergeCell ref="B253:M253"/>
    <mergeCell ref="A254:C257"/>
    <mergeCell ref="D254:I257"/>
    <mergeCell ref="J254:M257"/>
    <mergeCell ref="A248:E248"/>
    <mergeCell ref="F248:J248"/>
    <mergeCell ref="K248:M248"/>
    <mergeCell ref="A249:M249"/>
    <mergeCell ref="A250:E250"/>
    <mergeCell ref="F250:J250"/>
    <mergeCell ref="K250:M250"/>
    <mergeCell ref="A246:E246"/>
    <mergeCell ref="F246:J246"/>
    <mergeCell ref="K246:M246"/>
    <mergeCell ref="A247:E247"/>
    <mergeCell ref="F247:J247"/>
    <mergeCell ref="K247:M247"/>
    <mergeCell ref="A243:M243"/>
    <mergeCell ref="A244:E244"/>
    <mergeCell ref="F244:J244"/>
    <mergeCell ref="K244:M244"/>
    <mergeCell ref="A245:E245"/>
    <mergeCell ref="F245:J245"/>
    <mergeCell ref="K245:M245"/>
    <mergeCell ref="A239:M239"/>
    <mergeCell ref="A240:M240"/>
    <mergeCell ref="A241:E241"/>
    <mergeCell ref="F241:J241"/>
    <mergeCell ref="K241:M241"/>
    <mergeCell ref="A242:E242"/>
    <mergeCell ref="F242:J242"/>
    <mergeCell ref="K242:M242"/>
    <mergeCell ref="J237:K237"/>
    <mergeCell ref="L237:M237"/>
    <mergeCell ref="A238:C238"/>
    <mergeCell ref="D238:E238"/>
    <mergeCell ref="F238:K238"/>
    <mergeCell ref="L238:M238"/>
    <mergeCell ref="A223:M223"/>
    <mergeCell ref="A224:A225"/>
    <mergeCell ref="B224:G224"/>
    <mergeCell ref="H224:M224"/>
    <mergeCell ref="J236:K236"/>
    <mergeCell ref="L236:M236"/>
    <mergeCell ref="A221:B221"/>
    <mergeCell ref="C221:G221"/>
    <mergeCell ref="H221:I221"/>
    <mergeCell ref="J221:M221"/>
    <mergeCell ref="A222:B222"/>
    <mergeCell ref="C222:M222"/>
    <mergeCell ref="A219:B219"/>
    <mergeCell ref="C219:G219"/>
    <mergeCell ref="J219:M219"/>
    <mergeCell ref="A220:B220"/>
    <mergeCell ref="C220:G220"/>
    <mergeCell ref="J220:M220"/>
    <mergeCell ref="B215:E215"/>
    <mergeCell ref="H215:J215"/>
    <mergeCell ref="A216:M216"/>
    <mergeCell ref="A217:M217"/>
    <mergeCell ref="A218:B218"/>
    <mergeCell ref="C218:G218"/>
    <mergeCell ref="J218:M218"/>
    <mergeCell ref="B210:C210"/>
    <mergeCell ref="D210:E210"/>
    <mergeCell ref="F210:G210"/>
    <mergeCell ref="B213:I213"/>
    <mergeCell ref="J213:M213"/>
    <mergeCell ref="A214:M214"/>
    <mergeCell ref="B208:C208"/>
    <mergeCell ref="D208:E208"/>
    <mergeCell ref="F208:G208"/>
    <mergeCell ref="J208:K208"/>
    <mergeCell ref="B209:C209"/>
    <mergeCell ref="D209:E209"/>
    <mergeCell ref="F209:G209"/>
    <mergeCell ref="J209:K209"/>
    <mergeCell ref="A205:G205"/>
    <mergeCell ref="H205:M205"/>
    <mergeCell ref="B206:C206"/>
    <mergeCell ref="F206:G206"/>
    <mergeCell ref="B207:C207"/>
    <mergeCell ref="D207:E207"/>
    <mergeCell ref="F207:G207"/>
    <mergeCell ref="J207:K207"/>
    <mergeCell ref="A198:F198"/>
    <mergeCell ref="G198:M198"/>
    <mergeCell ref="B199:M199"/>
    <mergeCell ref="B200:M200"/>
    <mergeCell ref="A201:C204"/>
    <mergeCell ref="D201:I204"/>
    <mergeCell ref="J201:M204"/>
    <mergeCell ref="A195:E195"/>
    <mergeCell ref="F195:J195"/>
    <mergeCell ref="K195:M195"/>
    <mergeCell ref="A196:M196"/>
    <mergeCell ref="A197:E197"/>
    <mergeCell ref="F197:J197"/>
    <mergeCell ref="K197:M197"/>
    <mergeCell ref="A193:E193"/>
    <mergeCell ref="F193:J193"/>
    <mergeCell ref="K193:M193"/>
    <mergeCell ref="A194:E194"/>
    <mergeCell ref="F194:J194"/>
    <mergeCell ref="K194:M194"/>
    <mergeCell ref="A190:M190"/>
    <mergeCell ref="A191:E191"/>
    <mergeCell ref="F191:J191"/>
    <mergeCell ref="K191:M191"/>
    <mergeCell ref="A192:E192"/>
    <mergeCell ref="F192:J192"/>
    <mergeCell ref="K192:M192"/>
    <mergeCell ref="A186:M186"/>
    <mergeCell ref="A187:M187"/>
    <mergeCell ref="A188:E188"/>
    <mergeCell ref="F188:J188"/>
    <mergeCell ref="K188:M188"/>
    <mergeCell ref="A189:E189"/>
    <mergeCell ref="F189:J189"/>
    <mergeCell ref="K189:M189"/>
    <mergeCell ref="J184:K184"/>
    <mergeCell ref="L184:M184"/>
    <mergeCell ref="A185:C185"/>
    <mergeCell ref="D185:E185"/>
    <mergeCell ref="F185:K185"/>
    <mergeCell ref="L185:M185"/>
    <mergeCell ref="A170:M170"/>
    <mergeCell ref="A171:A172"/>
    <mergeCell ref="B171:G171"/>
    <mergeCell ref="H171:M171"/>
    <mergeCell ref="J183:K183"/>
    <mergeCell ref="L183:M183"/>
    <mergeCell ref="A168:B168"/>
    <mergeCell ref="C168:G168"/>
    <mergeCell ref="H168:I168"/>
    <mergeCell ref="J168:M168"/>
    <mergeCell ref="A169:B169"/>
    <mergeCell ref="C169:M169"/>
    <mergeCell ref="A166:B166"/>
    <mergeCell ref="C166:G166"/>
    <mergeCell ref="H166:I166"/>
    <mergeCell ref="J166:M166"/>
    <mergeCell ref="A167:B167"/>
    <mergeCell ref="C167:G167"/>
    <mergeCell ref="H167:I167"/>
    <mergeCell ref="J167:M167"/>
    <mergeCell ref="B162:E162"/>
    <mergeCell ref="H162:J162"/>
    <mergeCell ref="A163:M163"/>
    <mergeCell ref="A164:M164"/>
    <mergeCell ref="A165:B165"/>
    <mergeCell ref="C165:G165"/>
    <mergeCell ref="H165:I165"/>
    <mergeCell ref="J165:M165"/>
    <mergeCell ref="B157:C157"/>
    <mergeCell ref="D157:E157"/>
    <mergeCell ref="F157:G157"/>
    <mergeCell ref="B160:I160"/>
    <mergeCell ref="J160:M160"/>
    <mergeCell ref="A161:M161"/>
    <mergeCell ref="B155:C155"/>
    <mergeCell ref="D155:E155"/>
    <mergeCell ref="F155:G155"/>
    <mergeCell ref="J155:K155"/>
    <mergeCell ref="B156:C156"/>
    <mergeCell ref="D156:E156"/>
    <mergeCell ref="F156:G156"/>
    <mergeCell ref="J156:K156"/>
    <mergeCell ref="A152:G152"/>
    <mergeCell ref="H152:M152"/>
    <mergeCell ref="B153:C153"/>
    <mergeCell ref="F153:G153"/>
    <mergeCell ref="B154:C154"/>
    <mergeCell ref="D154:E154"/>
    <mergeCell ref="F154:G154"/>
    <mergeCell ref="J154:K154"/>
    <mergeCell ref="A145:F145"/>
    <mergeCell ref="G145:M145"/>
    <mergeCell ref="B146:M146"/>
    <mergeCell ref="B147:M147"/>
    <mergeCell ref="A148:C151"/>
    <mergeCell ref="D148:I151"/>
    <mergeCell ref="J148:M151"/>
    <mergeCell ref="A142:E142"/>
    <mergeCell ref="F142:J142"/>
    <mergeCell ref="K142:M142"/>
    <mergeCell ref="A143:M143"/>
    <mergeCell ref="A144:E144"/>
    <mergeCell ref="F144:J144"/>
    <mergeCell ref="K144:M144"/>
    <mergeCell ref="A140:E140"/>
    <mergeCell ref="F140:J140"/>
    <mergeCell ref="K140:M140"/>
    <mergeCell ref="A141:E141"/>
    <mergeCell ref="F141:J141"/>
    <mergeCell ref="K141:M141"/>
    <mergeCell ref="A137:M137"/>
    <mergeCell ref="A138:E138"/>
    <mergeCell ref="F138:J138"/>
    <mergeCell ref="K138:M138"/>
    <mergeCell ref="A139:E139"/>
    <mergeCell ref="F139:J139"/>
    <mergeCell ref="K139:M139"/>
    <mergeCell ref="A133:M133"/>
    <mergeCell ref="A134:M134"/>
    <mergeCell ref="A135:E135"/>
    <mergeCell ref="F135:J135"/>
    <mergeCell ref="K135:M135"/>
    <mergeCell ref="A136:E136"/>
    <mergeCell ref="F136:J136"/>
    <mergeCell ref="K136:M136"/>
    <mergeCell ref="J131:K131"/>
    <mergeCell ref="L131:M131"/>
    <mergeCell ref="A132:C132"/>
    <mergeCell ref="D132:E132"/>
    <mergeCell ref="F132:K132"/>
    <mergeCell ref="L132:M132"/>
    <mergeCell ref="A117:M117"/>
    <mergeCell ref="A118:A119"/>
    <mergeCell ref="B118:G118"/>
    <mergeCell ref="H118:M118"/>
    <mergeCell ref="J130:K130"/>
    <mergeCell ref="L130:M130"/>
    <mergeCell ref="A115:B115"/>
    <mergeCell ref="C115:G115"/>
    <mergeCell ref="H115:I115"/>
    <mergeCell ref="J115:M115"/>
    <mergeCell ref="A116:B116"/>
    <mergeCell ref="C116:M116"/>
    <mergeCell ref="A113:B113"/>
    <mergeCell ref="C113:G113"/>
    <mergeCell ref="J113:M113"/>
    <mergeCell ref="A114:B114"/>
    <mergeCell ref="C114:G114"/>
    <mergeCell ref="J114:M114"/>
    <mergeCell ref="B109:E109"/>
    <mergeCell ref="H109:J109"/>
    <mergeCell ref="A110:M110"/>
    <mergeCell ref="A111:M111"/>
    <mergeCell ref="A112:B112"/>
    <mergeCell ref="C112:G112"/>
    <mergeCell ref="J112:M112"/>
    <mergeCell ref="B104:C104"/>
    <mergeCell ref="D104:E104"/>
    <mergeCell ref="F104:G104"/>
    <mergeCell ref="B107:I107"/>
    <mergeCell ref="J107:M107"/>
    <mergeCell ref="A108:M108"/>
    <mergeCell ref="B102:C102"/>
    <mergeCell ref="D102:E102"/>
    <mergeCell ref="F102:G102"/>
    <mergeCell ref="J102:K102"/>
    <mergeCell ref="B103:C103"/>
    <mergeCell ref="D103:E103"/>
    <mergeCell ref="F103:G103"/>
    <mergeCell ref="J103:K103"/>
    <mergeCell ref="A99:G99"/>
    <mergeCell ref="H99:M99"/>
    <mergeCell ref="B100:C100"/>
    <mergeCell ref="F100:G100"/>
    <mergeCell ref="B101:C101"/>
    <mergeCell ref="D101:E101"/>
    <mergeCell ref="F101:G101"/>
    <mergeCell ref="J101:K101"/>
    <mergeCell ref="A92:F92"/>
    <mergeCell ref="G92:M92"/>
    <mergeCell ref="B93:M93"/>
    <mergeCell ref="B94:M94"/>
    <mergeCell ref="A95:C98"/>
    <mergeCell ref="D95:I98"/>
    <mergeCell ref="J95:M98"/>
    <mergeCell ref="A89:E89"/>
    <mergeCell ref="F89:J89"/>
    <mergeCell ref="K89:M89"/>
    <mergeCell ref="A90:M90"/>
    <mergeCell ref="A91:E91"/>
    <mergeCell ref="F91:J91"/>
    <mergeCell ref="K91:M91"/>
    <mergeCell ref="A87:E87"/>
    <mergeCell ref="F87:J87"/>
    <mergeCell ref="K87:M87"/>
    <mergeCell ref="A88:E88"/>
    <mergeCell ref="F88:J88"/>
    <mergeCell ref="K88:M88"/>
    <mergeCell ref="A84:M84"/>
    <mergeCell ref="A85:E85"/>
    <mergeCell ref="F85:J85"/>
    <mergeCell ref="K85:M85"/>
    <mergeCell ref="A86:E86"/>
    <mergeCell ref="F86:J86"/>
    <mergeCell ref="K86:M86"/>
    <mergeCell ref="A80:M80"/>
    <mergeCell ref="A81:M81"/>
    <mergeCell ref="A82:E82"/>
    <mergeCell ref="F82:J82"/>
    <mergeCell ref="K82:M82"/>
    <mergeCell ref="A83:E83"/>
    <mergeCell ref="F83:J83"/>
    <mergeCell ref="K83:M83"/>
    <mergeCell ref="J78:K78"/>
    <mergeCell ref="L78:M78"/>
    <mergeCell ref="A79:C79"/>
    <mergeCell ref="D79:E79"/>
    <mergeCell ref="F79:K79"/>
    <mergeCell ref="L79:M79"/>
    <mergeCell ref="A64:M64"/>
    <mergeCell ref="A65:A66"/>
    <mergeCell ref="B65:G65"/>
    <mergeCell ref="H65:M65"/>
    <mergeCell ref="J77:K77"/>
    <mergeCell ref="L77:M77"/>
    <mergeCell ref="A62:B62"/>
    <mergeCell ref="C62:G62"/>
    <mergeCell ref="H62:I62"/>
    <mergeCell ref="J62:M62"/>
    <mergeCell ref="A63:B63"/>
    <mergeCell ref="C63:M63"/>
    <mergeCell ref="A60:B60"/>
    <mergeCell ref="C60:G60"/>
    <mergeCell ref="J60:M60"/>
    <mergeCell ref="A61:B61"/>
    <mergeCell ref="C61:G61"/>
    <mergeCell ref="J61:M61"/>
    <mergeCell ref="B56:E56"/>
    <mergeCell ref="H56:J56"/>
    <mergeCell ref="A57:M57"/>
    <mergeCell ref="A58:M58"/>
    <mergeCell ref="A59:B59"/>
    <mergeCell ref="C59:G59"/>
    <mergeCell ref="J59:M59"/>
    <mergeCell ref="B51:C51"/>
    <mergeCell ref="D51:E51"/>
    <mergeCell ref="F51:G51"/>
    <mergeCell ref="B54:I54"/>
    <mergeCell ref="J54:M54"/>
    <mergeCell ref="A55:M55"/>
    <mergeCell ref="B49:C49"/>
    <mergeCell ref="D49:E49"/>
    <mergeCell ref="F49:G49"/>
    <mergeCell ref="J49:K49"/>
    <mergeCell ref="B50:C50"/>
    <mergeCell ref="D50:E50"/>
    <mergeCell ref="F50:G50"/>
    <mergeCell ref="J50:K50"/>
    <mergeCell ref="A46:G46"/>
    <mergeCell ref="H46:M46"/>
    <mergeCell ref="B47:C47"/>
    <mergeCell ref="F47:G47"/>
    <mergeCell ref="B48:C48"/>
    <mergeCell ref="D48:E48"/>
    <mergeCell ref="F48:G48"/>
    <mergeCell ref="J48:K48"/>
    <mergeCell ref="A39:F39"/>
    <mergeCell ref="G39:M39"/>
    <mergeCell ref="B40:M40"/>
    <mergeCell ref="B41:M41"/>
    <mergeCell ref="A42:C45"/>
    <mergeCell ref="D42:I45"/>
    <mergeCell ref="J42:M45"/>
    <mergeCell ref="A36:E36"/>
    <mergeCell ref="F36:J36"/>
    <mergeCell ref="K36:M36"/>
    <mergeCell ref="A37:M37"/>
    <mergeCell ref="A38:E38"/>
    <mergeCell ref="F38:J38"/>
    <mergeCell ref="K38:M38"/>
    <mergeCell ref="A34:E34"/>
    <mergeCell ref="F34:J34"/>
    <mergeCell ref="K34:M34"/>
    <mergeCell ref="A35:E35"/>
    <mergeCell ref="F35:J35"/>
    <mergeCell ref="K35:M35"/>
    <mergeCell ref="A31:M31"/>
    <mergeCell ref="A32:E32"/>
    <mergeCell ref="F32:J32"/>
    <mergeCell ref="K32:M32"/>
    <mergeCell ref="A33:E33"/>
    <mergeCell ref="F33:J33"/>
    <mergeCell ref="K33:M33"/>
    <mergeCell ref="A27:M27"/>
    <mergeCell ref="A28:M28"/>
    <mergeCell ref="A29:E29"/>
    <mergeCell ref="F29:J29"/>
    <mergeCell ref="K29:M29"/>
    <mergeCell ref="A30:E30"/>
    <mergeCell ref="F30:J30"/>
    <mergeCell ref="K30:M30"/>
    <mergeCell ref="A26:C26"/>
    <mergeCell ref="D26:E26"/>
    <mergeCell ref="F26:K26"/>
    <mergeCell ref="L26:M26"/>
    <mergeCell ref="A10:B10"/>
    <mergeCell ref="C10:M10"/>
    <mergeCell ref="A11:M11"/>
    <mergeCell ref="A12:A13"/>
    <mergeCell ref="B12:G12"/>
    <mergeCell ref="H12:M12"/>
    <mergeCell ref="A8:B8"/>
    <mergeCell ref="C8:G8"/>
    <mergeCell ref="J8:M8"/>
    <mergeCell ref="A9:B9"/>
    <mergeCell ref="C9:G9"/>
    <mergeCell ref="H9:I9"/>
    <mergeCell ref="J9:M9"/>
    <mergeCell ref="A5:M5"/>
    <mergeCell ref="A6:B6"/>
    <mergeCell ref="C6:G6"/>
    <mergeCell ref="J6:M6"/>
    <mergeCell ref="A7:B7"/>
    <mergeCell ref="C7:G7"/>
    <mergeCell ref="J7:M7"/>
    <mergeCell ref="B1:I1"/>
    <mergeCell ref="J1:M1"/>
    <mergeCell ref="A2:M2"/>
    <mergeCell ref="B3:E3"/>
    <mergeCell ref="H3:J3"/>
    <mergeCell ref="A4:M4"/>
    <mergeCell ref="J24:K24"/>
    <mergeCell ref="L24:M24"/>
    <mergeCell ref="J25:K25"/>
    <mergeCell ref="L25:M25"/>
  </mergeCells>
  <dataValidations disablePrompts="1" count="1">
    <dataValidation allowBlank="1" showInputMessage="1" showErrorMessage="1" prompt="Name of Candidate (Maximum up to 32 characters)" sqref="C17 I17 C70 I70 C494 I494 C547 I547 C812 I812"/>
  </dataValidations>
  <hyperlinks>
    <hyperlink ref="K3" r:id="rId1"/>
    <hyperlink ref="K56" r:id="rId2"/>
    <hyperlink ref="K109" r:id="rId3"/>
    <hyperlink ref="K162" r:id="rId4"/>
    <hyperlink ref="K215" r:id="rId5"/>
    <hyperlink ref="K268" r:id="rId6"/>
    <hyperlink ref="K321" r:id="rId7"/>
    <hyperlink ref="K374" r:id="rId8"/>
    <hyperlink ref="K427" r:id="rId9"/>
    <hyperlink ref="K480" r:id="rId10"/>
    <hyperlink ref="K533" r:id="rId11"/>
    <hyperlink ref="K586" r:id="rId12"/>
    <hyperlink ref="K639" r:id="rId13"/>
    <hyperlink ref="K692" r:id="rId14"/>
    <hyperlink ref="K745" r:id="rId15"/>
    <hyperlink ref="K798" r:id="rId16"/>
    <hyperlink ref="K851" r:id="rId17"/>
    <hyperlink ref="K904" r:id="rId18"/>
    <hyperlink ref="K957" r:id="rId19"/>
    <hyperlink ref="K1010" r:id="rId20"/>
    <hyperlink ref="K1063" r:id="rId21"/>
    <hyperlink ref="K1116" r:id="rId22"/>
    <hyperlink ref="K1169" r:id="rId23"/>
    <hyperlink ref="K1222" r:id="rId24"/>
    <hyperlink ref="K1275" r:id="rId25"/>
    <hyperlink ref="K1328" r:id="rId26"/>
    <hyperlink ref="K1381" r:id="rId27"/>
    <hyperlink ref="K1434" r:id="rId28"/>
    <hyperlink ref="K1487" r:id="rId29"/>
  </hyperlinks>
  <pageMargins left="0.7" right="0.7" top="0.75" bottom="0.75" header="0.3" footer="0.3"/>
  <pageSetup scale="40" orientation="portrait" r:id="rId30"/>
  <rowBreaks count="27" manualBreakCount="27">
    <brk id="51" max="12" man="1"/>
    <brk id="104" max="12" man="1"/>
    <brk id="157" max="12" man="1"/>
    <brk id="210" max="12" man="1"/>
    <brk id="263" max="12" man="1"/>
    <brk id="316" max="12" man="1"/>
    <brk id="369" max="12" man="1"/>
    <brk id="422" max="12" man="1"/>
    <brk id="475" max="12" man="1"/>
    <brk id="528" max="12" man="1"/>
    <brk id="581" max="12" man="1"/>
    <brk id="634" max="12" man="1"/>
    <brk id="687" max="12" man="1"/>
    <brk id="740" max="12" man="1"/>
    <brk id="793" max="12" man="1"/>
    <brk id="846" max="12" man="1"/>
    <brk id="899" max="12" man="1"/>
    <brk id="952" max="12" man="1"/>
    <brk id="1005" max="12" man="1"/>
    <brk id="1058" max="12" man="1"/>
    <brk id="1111" max="12" man="1"/>
    <brk id="1164" max="12" man="1"/>
    <brk id="1217" max="12" man="1"/>
    <brk id="1270" max="12" man="1"/>
    <brk id="1323" max="12" man="1"/>
    <brk id="1376" max="12" man="1"/>
    <brk id="1482" max="12" man="1"/>
  </rowBreaks>
  <colBreaks count="1" manualBreakCount="1">
    <brk id="13" max="1534" man="1"/>
  </colBreaks>
  <drawing r:id="rId3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activeCell="N11" sqref="N11"/>
    </sheetView>
  </sheetViews>
  <sheetFormatPr defaultRowHeight="15"/>
  <cols>
    <col min="2" max="2" width="23.7109375" customWidth="1"/>
    <col min="3" max="3" width="12.28515625" style="266" customWidth="1"/>
    <col min="4" max="4" width="11" customWidth="1"/>
    <col min="5" max="5" width="10.7109375" customWidth="1"/>
    <col min="6" max="6" width="8.7109375" customWidth="1"/>
    <col min="7" max="7" width="9.42578125" customWidth="1"/>
    <col min="8" max="8" width="11.5703125" customWidth="1"/>
    <col min="11" max="11" width="9.140625" style="228"/>
  </cols>
  <sheetData>
    <row r="1" spans="1:12" ht="14.25" customHeight="1">
      <c r="A1" s="372" t="s">
        <v>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</row>
    <row r="2" spans="1:12" ht="12.75" customHeight="1">
      <c r="A2" s="372" t="s">
        <v>64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</row>
    <row r="3" spans="1:12" ht="13.5" customHeight="1">
      <c r="A3" s="372" t="s">
        <v>678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</row>
    <row r="4" spans="1:12" ht="15" customHeight="1">
      <c r="A4" s="590" t="s">
        <v>391</v>
      </c>
      <c r="B4" s="591"/>
      <c r="C4" s="591"/>
      <c r="D4" s="591"/>
      <c r="E4" s="591"/>
      <c r="F4" s="591"/>
      <c r="G4" s="591"/>
      <c r="H4" s="591"/>
      <c r="I4" s="591"/>
      <c r="J4" s="591"/>
      <c r="K4" s="592"/>
    </row>
    <row r="5" spans="1:12" ht="15.75">
      <c r="A5" s="31" t="s">
        <v>44</v>
      </c>
      <c r="B5" s="32" t="s">
        <v>41</v>
      </c>
      <c r="C5" s="31" t="s">
        <v>672</v>
      </c>
      <c r="D5" s="32" t="s">
        <v>360</v>
      </c>
      <c r="E5" s="32" t="s">
        <v>673</v>
      </c>
      <c r="F5" s="32" t="s">
        <v>674</v>
      </c>
      <c r="G5" s="32" t="s">
        <v>675</v>
      </c>
      <c r="H5" s="32" t="s">
        <v>676</v>
      </c>
      <c r="I5" s="33" t="s">
        <v>10</v>
      </c>
      <c r="J5" s="33" t="s">
        <v>16</v>
      </c>
      <c r="K5" s="34" t="s">
        <v>33</v>
      </c>
      <c r="L5" t="s">
        <v>720</v>
      </c>
    </row>
    <row r="6" spans="1:12" ht="17.25">
      <c r="A6" s="40">
        <v>1</v>
      </c>
      <c r="B6" s="169" t="s">
        <v>69</v>
      </c>
      <c r="C6" s="310">
        <v>62</v>
      </c>
      <c r="D6" s="283">
        <v>62.5</v>
      </c>
      <c r="E6" s="30">
        <v>59</v>
      </c>
      <c r="F6" s="170">
        <v>56</v>
      </c>
      <c r="G6" s="42">
        <v>62.5</v>
      </c>
      <c r="H6" s="42">
        <v>46</v>
      </c>
      <c r="I6" s="303">
        <f>C6+D6+E6+F6+G6</f>
        <v>302</v>
      </c>
      <c r="J6" s="43">
        <f>I6*100/400</f>
        <v>75.5</v>
      </c>
      <c r="K6" s="305" t="str">
        <f t="shared" ref="K6:K34" si="0">IF(J6&gt;=91,"A1",IF(J6&gt;=81,"A2",IF(J6&gt;=71,"B1",IF(J6&gt;=61,"B2",IF(J6&gt;=51,"C1",IF(J6&gt;=41,"C2",IF(J6&gt;=33,"D","E")))))))</f>
        <v>B1</v>
      </c>
      <c r="L6">
        <v>159</v>
      </c>
    </row>
    <row r="7" spans="1:12" ht="17.25">
      <c r="A7" s="40">
        <v>2</v>
      </c>
      <c r="B7" s="169" t="s">
        <v>98</v>
      </c>
      <c r="C7" s="311">
        <v>64.5</v>
      </c>
      <c r="D7" s="283">
        <v>59</v>
      </c>
      <c r="E7" s="283">
        <v>71</v>
      </c>
      <c r="F7" s="283">
        <v>66.5</v>
      </c>
      <c r="G7" s="283">
        <v>71</v>
      </c>
      <c r="H7" s="283">
        <v>43</v>
      </c>
      <c r="I7" s="303">
        <f t="shared" ref="I7:I34" si="1">C7+D7+E7+F7+G7</f>
        <v>332</v>
      </c>
      <c r="J7" s="43">
        <f t="shared" ref="J7:J34" si="2">I7*100/400</f>
        <v>83</v>
      </c>
      <c r="K7" s="305" t="str">
        <f t="shared" si="0"/>
        <v>A2</v>
      </c>
      <c r="L7">
        <v>165</v>
      </c>
    </row>
    <row r="8" spans="1:12" ht="17.25">
      <c r="A8" s="40">
        <v>3</v>
      </c>
      <c r="B8" s="169" t="s">
        <v>99</v>
      </c>
      <c r="C8" s="310">
        <v>48</v>
      </c>
      <c r="D8" s="283">
        <v>34</v>
      </c>
      <c r="E8" s="30">
        <v>29</v>
      </c>
      <c r="F8" s="283">
        <v>45.5</v>
      </c>
      <c r="G8" s="283">
        <v>49</v>
      </c>
      <c r="H8" s="30">
        <v>39</v>
      </c>
      <c r="I8" s="303">
        <f t="shared" si="1"/>
        <v>205.5</v>
      </c>
      <c r="J8" s="43">
        <f t="shared" si="2"/>
        <v>51.375</v>
      </c>
      <c r="K8" s="305" t="str">
        <f t="shared" si="0"/>
        <v>C1</v>
      </c>
      <c r="L8">
        <v>156</v>
      </c>
    </row>
    <row r="9" spans="1:12" ht="17.25">
      <c r="A9" s="40">
        <v>4</v>
      </c>
      <c r="B9" s="169" t="s">
        <v>72</v>
      </c>
      <c r="C9" s="244">
        <v>66.5</v>
      </c>
      <c r="D9" s="30">
        <v>47</v>
      </c>
      <c r="E9" s="30">
        <v>51</v>
      </c>
      <c r="F9" s="30">
        <v>44</v>
      </c>
      <c r="G9" s="30">
        <v>60</v>
      </c>
      <c r="H9" s="30">
        <v>35.5</v>
      </c>
      <c r="I9" s="303">
        <f t="shared" si="1"/>
        <v>268.5</v>
      </c>
      <c r="J9" s="43">
        <f t="shared" si="2"/>
        <v>67.125</v>
      </c>
      <c r="K9" s="305" t="str">
        <f t="shared" si="0"/>
        <v>B2</v>
      </c>
      <c r="L9">
        <v>172</v>
      </c>
    </row>
    <row r="10" spans="1:12" ht="17.25">
      <c r="A10" s="40">
        <v>5</v>
      </c>
      <c r="B10" s="169" t="s">
        <v>73</v>
      </c>
      <c r="C10" s="310">
        <v>77</v>
      </c>
      <c r="D10" s="30">
        <v>75.5</v>
      </c>
      <c r="E10" s="30">
        <v>77.5</v>
      </c>
      <c r="F10" s="30">
        <v>79</v>
      </c>
      <c r="G10" s="30">
        <v>78.5</v>
      </c>
      <c r="H10" s="30">
        <v>48</v>
      </c>
      <c r="I10" s="303">
        <f t="shared" si="1"/>
        <v>387.5</v>
      </c>
      <c r="J10" s="43">
        <f t="shared" si="2"/>
        <v>96.875</v>
      </c>
      <c r="K10" s="305" t="str">
        <f t="shared" si="0"/>
        <v>A1</v>
      </c>
      <c r="L10">
        <v>195</v>
      </c>
    </row>
    <row r="11" spans="1:12" ht="17.25">
      <c r="A11" s="40">
        <v>6</v>
      </c>
      <c r="B11" s="169" t="s">
        <v>100</v>
      </c>
      <c r="C11" s="244">
        <v>70</v>
      </c>
      <c r="D11" s="30">
        <v>55.5</v>
      </c>
      <c r="E11" s="30">
        <v>48.5</v>
      </c>
      <c r="F11" s="30">
        <v>61</v>
      </c>
      <c r="G11" s="30">
        <v>61.5</v>
      </c>
      <c r="H11" s="30">
        <v>42.5</v>
      </c>
      <c r="I11" s="303">
        <f t="shared" si="1"/>
        <v>296.5</v>
      </c>
      <c r="J11" s="43">
        <f t="shared" si="2"/>
        <v>74.125</v>
      </c>
      <c r="K11" s="305" t="str">
        <f t="shared" si="0"/>
        <v>B1</v>
      </c>
      <c r="L11">
        <v>120</v>
      </c>
    </row>
    <row r="12" spans="1:12" ht="17.25">
      <c r="A12" s="40">
        <v>7</v>
      </c>
      <c r="B12" s="169" t="s">
        <v>75</v>
      </c>
      <c r="C12" s="244">
        <v>61.5</v>
      </c>
      <c r="D12" s="30">
        <v>61.5</v>
      </c>
      <c r="E12" s="30">
        <v>63.5</v>
      </c>
      <c r="F12" s="30">
        <v>67</v>
      </c>
      <c r="G12" s="30">
        <v>69</v>
      </c>
      <c r="H12" s="30">
        <v>47.5</v>
      </c>
      <c r="I12" s="303">
        <f t="shared" si="1"/>
        <v>322.5</v>
      </c>
      <c r="J12" s="43">
        <f t="shared" si="2"/>
        <v>80.625</v>
      </c>
      <c r="K12" s="305" t="str">
        <f t="shared" si="0"/>
        <v>B1</v>
      </c>
      <c r="L12">
        <v>188</v>
      </c>
    </row>
    <row r="13" spans="1:12" ht="17.25">
      <c r="A13" s="40">
        <v>8</v>
      </c>
      <c r="B13" s="169" t="s">
        <v>76</v>
      </c>
      <c r="C13" s="244">
        <v>56.5</v>
      </c>
      <c r="D13" s="283">
        <v>54.5</v>
      </c>
      <c r="E13" s="283">
        <v>35</v>
      </c>
      <c r="F13" s="283">
        <v>40</v>
      </c>
      <c r="G13" s="283">
        <v>34.5</v>
      </c>
      <c r="H13" s="283">
        <v>29.5</v>
      </c>
      <c r="I13" s="303">
        <f t="shared" si="1"/>
        <v>220.5</v>
      </c>
      <c r="J13" s="43">
        <f t="shared" si="2"/>
        <v>55.125</v>
      </c>
      <c r="K13" s="305" t="str">
        <f t="shared" si="0"/>
        <v>C1</v>
      </c>
      <c r="L13">
        <v>154</v>
      </c>
    </row>
    <row r="14" spans="1:12" ht="17.25">
      <c r="A14" s="40">
        <v>9</v>
      </c>
      <c r="B14" s="169" t="s">
        <v>77</v>
      </c>
      <c r="C14" s="244">
        <v>70</v>
      </c>
      <c r="D14" s="283">
        <v>71.5</v>
      </c>
      <c r="E14" s="283">
        <v>68</v>
      </c>
      <c r="F14" s="283">
        <v>68.5</v>
      </c>
      <c r="G14" s="283">
        <v>74</v>
      </c>
      <c r="H14" s="283">
        <v>46.5</v>
      </c>
      <c r="I14" s="303">
        <f t="shared" si="1"/>
        <v>352</v>
      </c>
      <c r="J14" s="43">
        <f t="shared" si="2"/>
        <v>88</v>
      </c>
      <c r="K14" s="305" t="str">
        <f t="shared" si="0"/>
        <v>A2</v>
      </c>
      <c r="L14">
        <v>173</v>
      </c>
    </row>
    <row r="15" spans="1:12" ht="17.25">
      <c r="A15" s="40">
        <v>10</v>
      </c>
      <c r="B15" s="169" t="s">
        <v>78</v>
      </c>
      <c r="C15" s="244">
        <v>67.5</v>
      </c>
      <c r="D15" s="283">
        <v>66</v>
      </c>
      <c r="E15" s="283">
        <v>70</v>
      </c>
      <c r="F15" s="283">
        <v>73.5</v>
      </c>
      <c r="G15" s="283">
        <v>79.5</v>
      </c>
      <c r="H15" s="283">
        <v>48</v>
      </c>
      <c r="I15" s="303">
        <f t="shared" si="1"/>
        <v>356.5</v>
      </c>
      <c r="J15" s="43">
        <f t="shared" si="2"/>
        <v>89.125</v>
      </c>
      <c r="K15" s="305" t="str">
        <f t="shared" si="0"/>
        <v>A2</v>
      </c>
      <c r="L15">
        <v>160</v>
      </c>
    </row>
    <row r="16" spans="1:12" ht="17.25">
      <c r="A16" s="40">
        <v>11</v>
      </c>
      <c r="B16" s="169" t="s">
        <v>79</v>
      </c>
      <c r="C16" s="244">
        <v>74</v>
      </c>
      <c r="D16" s="283">
        <v>60</v>
      </c>
      <c r="E16" s="283">
        <v>56</v>
      </c>
      <c r="F16" s="283">
        <v>63.5</v>
      </c>
      <c r="G16" s="283">
        <v>67</v>
      </c>
      <c r="H16" s="283">
        <v>42</v>
      </c>
      <c r="I16" s="303">
        <f t="shared" si="1"/>
        <v>320.5</v>
      </c>
      <c r="J16" s="43">
        <f t="shared" si="2"/>
        <v>80.125</v>
      </c>
      <c r="K16" s="305" t="str">
        <f t="shared" si="0"/>
        <v>B1</v>
      </c>
      <c r="L16">
        <v>133</v>
      </c>
    </row>
    <row r="17" spans="1:12" ht="17.25">
      <c r="A17" s="40">
        <v>12</v>
      </c>
      <c r="B17" s="169" t="s">
        <v>101</v>
      </c>
      <c r="C17" s="244">
        <v>54</v>
      </c>
      <c r="D17" s="283">
        <v>58.5</v>
      </c>
      <c r="E17" s="283">
        <v>67.5</v>
      </c>
      <c r="F17" s="283">
        <v>53.5</v>
      </c>
      <c r="G17" s="283">
        <v>59.5</v>
      </c>
      <c r="H17" s="283">
        <v>39.5</v>
      </c>
      <c r="I17" s="303">
        <f t="shared" si="1"/>
        <v>293</v>
      </c>
      <c r="J17" s="43">
        <f t="shared" si="2"/>
        <v>73.25</v>
      </c>
      <c r="K17" s="305" t="str">
        <f t="shared" si="0"/>
        <v>B1</v>
      </c>
      <c r="L17">
        <v>180</v>
      </c>
    </row>
    <row r="18" spans="1:12" ht="17.25">
      <c r="A18" s="40">
        <v>13</v>
      </c>
      <c r="B18" s="169" t="s">
        <v>102</v>
      </c>
      <c r="C18" s="244">
        <v>73</v>
      </c>
      <c r="D18" s="283">
        <v>67</v>
      </c>
      <c r="E18" s="283">
        <v>52</v>
      </c>
      <c r="F18" s="283">
        <v>65</v>
      </c>
      <c r="G18" s="283">
        <v>67</v>
      </c>
      <c r="H18" s="283">
        <v>39</v>
      </c>
      <c r="I18" s="303">
        <f t="shared" si="1"/>
        <v>324</v>
      </c>
      <c r="J18" s="43">
        <f t="shared" si="2"/>
        <v>81</v>
      </c>
      <c r="K18" s="305" t="str">
        <f t="shared" si="0"/>
        <v>A2</v>
      </c>
      <c r="L18">
        <v>169</v>
      </c>
    </row>
    <row r="19" spans="1:12" ht="17.25">
      <c r="A19" s="40">
        <v>14</v>
      </c>
      <c r="B19" s="169" t="s">
        <v>82</v>
      </c>
      <c r="C19" s="244">
        <v>35</v>
      </c>
      <c r="D19" s="283">
        <v>33</v>
      </c>
      <c r="E19" s="283">
        <v>27</v>
      </c>
      <c r="F19" s="283">
        <v>27</v>
      </c>
      <c r="G19" s="283">
        <v>32.5</v>
      </c>
      <c r="H19" s="283">
        <v>21</v>
      </c>
      <c r="I19" s="303">
        <f t="shared" si="1"/>
        <v>154.5</v>
      </c>
      <c r="J19" s="43">
        <f t="shared" si="2"/>
        <v>38.625</v>
      </c>
      <c r="K19" s="305" t="str">
        <f t="shared" si="0"/>
        <v>D</v>
      </c>
      <c r="L19">
        <v>152</v>
      </c>
    </row>
    <row r="20" spans="1:12" ht="17.25">
      <c r="A20" s="40">
        <v>15</v>
      </c>
      <c r="B20" s="169" t="s">
        <v>83</v>
      </c>
      <c r="C20" s="244">
        <v>32</v>
      </c>
      <c r="D20" s="30">
        <v>27.5</v>
      </c>
      <c r="E20" s="30">
        <v>30.5</v>
      </c>
      <c r="F20" s="30">
        <v>21</v>
      </c>
      <c r="G20" s="30">
        <v>18.5</v>
      </c>
      <c r="H20" s="30">
        <v>18</v>
      </c>
      <c r="I20" s="303">
        <f t="shared" si="1"/>
        <v>129.5</v>
      </c>
      <c r="J20" s="43">
        <f t="shared" si="2"/>
        <v>32.375</v>
      </c>
      <c r="K20" s="305" t="str">
        <f t="shared" si="0"/>
        <v>E</v>
      </c>
      <c r="L20">
        <v>142</v>
      </c>
    </row>
    <row r="21" spans="1:12" ht="17.25">
      <c r="A21" s="40">
        <v>16</v>
      </c>
      <c r="B21" s="169" t="s">
        <v>84</v>
      </c>
      <c r="C21" s="244">
        <v>75</v>
      </c>
      <c r="D21" s="30">
        <v>68</v>
      </c>
      <c r="E21" s="30">
        <v>73</v>
      </c>
      <c r="F21" s="30">
        <v>72</v>
      </c>
      <c r="G21" s="30">
        <v>79</v>
      </c>
      <c r="H21" s="30">
        <v>45.5</v>
      </c>
      <c r="I21" s="303">
        <f t="shared" si="1"/>
        <v>367</v>
      </c>
      <c r="J21" s="43">
        <f t="shared" si="2"/>
        <v>91.75</v>
      </c>
      <c r="K21" s="305" t="str">
        <f t="shared" si="0"/>
        <v>A1</v>
      </c>
      <c r="L21">
        <v>184</v>
      </c>
    </row>
    <row r="22" spans="1:12" ht="17.25">
      <c r="A22" s="40">
        <v>17</v>
      </c>
      <c r="B22" s="169" t="s">
        <v>103</v>
      </c>
      <c r="C22" s="244">
        <v>47.5</v>
      </c>
      <c r="D22" s="30">
        <v>45.5</v>
      </c>
      <c r="E22" s="30">
        <v>36</v>
      </c>
      <c r="F22" s="30">
        <v>35.5</v>
      </c>
      <c r="G22" s="30">
        <v>38</v>
      </c>
      <c r="H22" s="30">
        <v>19</v>
      </c>
      <c r="I22" s="303">
        <f t="shared" si="1"/>
        <v>202.5</v>
      </c>
      <c r="J22" s="43">
        <f t="shared" si="2"/>
        <v>50.625</v>
      </c>
      <c r="K22" s="305" t="str">
        <f t="shared" si="0"/>
        <v>C2</v>
      </c>
      <c r="L22">
        <v>170</v>
      </c>
    </row>
    <row r="23" spans="1:12" ht="17.25">
      <c r="A23" s="40">
        <v>18</v>
      </c>
      <c r="B23" s="169" t="s">
        <v>104</v>
      </c>
      <c r="C23" s="244">
        <v>67.5</v>
      </c>
      <c r="D23" s="30">
        <v>67</v>
      </c>
      <c r="E23" s="30">
        <v>53.5</v>
      </c>
      <c r="F23" s="30">
        <v>50</v>
      </c>
      <c r="G23" s="30">
        <v>69</v>
      </c>
      <c r="H23" s="30">
        <v>41</v>
      </c>
      <c r="I23" s="303">
        <f t="shared" si="1"/>
        <v>307</v>
      </c>
      <c r="J23" s="43">
        <f t="shared" si="2"/>
        <v>76.75</v>
      </c>
      <c r="K23" s="305" t="str">
        <f t="shared" si="0"/>
        <v>B1</v>
      </c>
      <c r="L23">
        <v>172</v>
      </c>
    </row>
    <row r="24" spans="1:12" ht="17.25">
      <c r="A24" s="40">
        <v>19</v>
      </c>
      <c r="B24" s="169" t="s">
        <v>87</v>
      </c>
      <c r="C24" s="244">
        <v>76</v>
      </c>
      <c r="D24" s="30">
        <v>74.5</v>
      </c>
      <c r="E24" s="30">
        <v>68.5</v>
      </c>
      <c r="F24" s="30">
        <v>73.5</v>
      </c>
      <c r="G24" s="30">
        <v>79</v>
      </c>
      <c r="H24" s="30">
        <v>46</v>
      </c>
      <c r="I24" s="303">
        <f t="shared" si="1"/>
        <v>371.5</v>
      </c>
      <c r="J24" s="43">
        <f t="shared" si="2"/>
        <v>92.875</v>
      </c>
      <c r="K24" s="305" t="str">
        <f t="shared" si="0"/>
        <v>A1</v>
      </c>
      <c r="L24">
        <v>179</v>
      </c>
    </row>
    <row r="25" spans="1:12" ht="17.25">
      <c r="A25" s="40">
        <v>20</v>
      </c>
      <c r="B25" s="169" t="s">
        <v>88</v>
      </c>
      <c r="C25" s="244">
        <v>41.5</v>
      </c>
      <c r="D25" s="30">
        <v>41</v>
      </c>
      <c r="E25" s="30">
        <v>43.5</v>
      </c>
      <c r="F25" s="30">
        <v>32.5</v>
      </c>
      <c r="G25" s="30">
        <v>45.5</v>
      </c>
      <c r="H25" s="30">
        <v>23.5</v>
      </c>
      <c r="I25" s="303">
        <f t="shared" si="1"/>
        <v>204</v>
      </c>
      <c r="J25" s="43">
        <f t="shared" si="2"/>
        <v>51</v>
      </c>
      <c r="K25" s="305" t="str">
        <f t="shared" si="0"/>
        <v>C1</v>
      </c>
      <c r="L25">
        <v>155</v>
      </c>
    </row>
    <row r="26" spans="1:12" ht="17.25">
      <c r="A26" s="40">
        <v>21</v>
      </c>
      <c r="B26" s="169" t="s">
        <v>105</v>
      </c>
      <c r="C26" s="244">
        <v>66</v>
      </c>
      <c r="D26" s="30">
        <v>66</v>
      </c>
      <c r="E26" s="30">
        <v>54.5</v>
      </c>
      <c r="F26" s="30">
        <v>62.5</v>
      </c>
      <c r="G26" s="30">
        <v>68.5</v>
      </c>
      <c r="H26" s="30">
        <v>43.5</v>
      </c>
      <c r="I26" s="303">
        <f t="shared" si="1"/>
        <v>317.5</v>
      </c>
      <c r="J26" s="43">
        <f t="shared" si="2"/>
        <v>79.375</v>
      </c>
      <c r="K26" s="305" t="str">
        <f t="shared" si="0"/>
        <v>B1</v>
      </c>
      <c r="L26">
        <v>173</v>
      </c>
    </row>
    <row r="27" spans="1:12" ht="17.25">
      <c r="A27" s="40">
        <v>22</v>
      </c>
      <c r="B27" s="169" t="s">
        <v>90</v>
      </c>
      <c r="C27" s="244">
        <v>20.5</v>
      </c>
      <c r="D27" s="30">
        <v>32.5</v>
      </c>
      <c r="E27" s="30">
        <v>13</v>
      </c>
      <c r="F27" s="30">
        <v>14</v>
      </c>
      <c r="G27" s="30">
        <v>26.5</v>
      </c>
      <c r="H27" s="30">
        <v>10</v>
      </c>
      <c r="I27" s="303">
        <f t="shared" si="1"/>
        <v>106.5</v>
      </c>
      <c r="J27" s="43">
        <f t="shared" si="2"/>
        <v>26.625</v>
      </c>
      <c r="K27" s="305" t="str">
        <f t="shared" si="0"/>
        <v>E</v>
      </c>
      <c r="L27">
        <v>143</v>
      </c>
    </row>
    <row r="28" spans="1:12" ht="17.25">
      <c r="A28" s="40">
        <v>23</v>
      </c>
      <c r="B28" s="306" t="s">
        <v>106</v>
      </c>
      <c r="C28" s="13">
        <v>69</v>
      </c>
      <c r="D28" s="302">
        <v>67</v>
      </c>
      <c r="E28" s="170">
        <v>68.5</v>
      </c>
      <c r="F28" s="170">
        <v>70</v>
      </c>
      <c r="G28" s="170">
        <v>71</v>
      </c>
      <c r="H28" s="170">
        <v>47.5</v>
      </c>
      <c r="I28" s="303">
        <f t="shared" si="1"/>
        <v>345.5</v>
      </c>
      <c r="J28" s="43">
        <f t="shared" si="2"/>
        <v>86.375</v>
      </c>
      <c r="K28" s="305" t="str">
        <f t="shared" si="0"/>
        <v>A2</v>
      </c>
      <c r="L28">
        <v>190</v>
      </c>
    </row>
    <row r="29" spans="1:12" ht="17.25">
      <c r="A29" s="40">
        <v>24</v>
      </c>
      <c r="B29" s="306" t="s">
        <v>92</v>
      </c>
      <c r="C29" s="13">
        <v>56</v>
      </c>
      <c r="D29" s="302">
        <v>64.5</v>
      </c>
      <c r="E29" s="13">
        <v>60.5</v>
      </c>
      <c r="F29" s="302">
        <v>61</v>
      </c>
      <c r="G29" s="304">
        <v>63.5</v>
      </c>
      <c r="H29" s="307">
        <v>37.5</v>
      </c>
      <c r="I29" s="303">
        <f t="shared" si="1"/>
        <v>305.5</v>
      </c>
      <c r="J29" s="43">
        <f t="shared" si="2"/>
        <v>76.375</v>
      </c>
      <c r="K29" s="305" t="str">
        <f t="shared" si="0"/>
        <v>B1</v>
      </c>
      <c r="L29">
        <v>169</v>
      </c>
    </row>
    <row r="30" spans="1:12" ht="17.25">
      <c r="A30" s="40">
        <v>25</v>
      </c>
      <c r="B30" s="306" t="s">
        <v>93</v>
      </c>
      <c r="C30" s="302">
        <v>38.5</v>
      </c>
      <c r="D30" s="302">
        <v>51.5</v>
      </c>
      <c r="E30" s="302">
        <v>47.5</v>
      </c>
      <c r="F30" s="302">
        <v>37.5</v>
      </c>
      <c r="G30" s="302">
        <v>42.5</v>
      </c>
      <c r="H30" s="170">
        <v>30.5</v>
      </c>
      <c r="I30" s="303">
        <f t="shared" si="1"/>
        <v>217.5</v>
      </c>
      <c r="J30" s="43">
        <f t="shared" si="2"/>
        <v>54.375</v>
      </c>
      <c r="K30" s="305" t="str">
        <f t="shared" si="0"/>
        <v>C1</v>
      </c>
      <c r="L30">
        <v>159</v>
      </c>
    </row>
    <row r="31" spans="1:12" ht="17.25">
      <c r="A31" s="40">
        <v>26</v>
      </c>
      <c r="B31" s="306" t="s">
        <v>107</v>
      </c>
      <c r="C31" s="302">
        <v>63.5</v>
      </c>
      <c r="D31" s="302">
        <v>67.5</v>
      </c>
      <c r="E31" s="302">
        <v>61.5</v>
      </c>
      <c r="F31" s="302">
        <v>56.5</v>
      </c>
      <c r="G31" s="302">
        <v>70.5</v>
      </c>
      <c r="H31" s="170">
        <v>39</v>
      </c>
      <c r="I31" s="303">
        <f t="shared" si="1"/>
        <v>319.5</v>
      </c>
      <c r="J31" s="43">
        <f t="shared" si="2"/>
        <v>79.875</v>
      </c>
      <c r="K31" s="305" t="str">
        <f t="shared" si="0"/>
        <v>B1</v>
      </c>
      <c r="L31">
        <v>152</v>
      </c>
    </row>
    <row r="32" spans="1:12" ht="17.25">
      <c r="A32" s="40">
        <v>27</v>
      </c>
      <c r="B32" s="306" t="s">
        <v>108</v>
      </c>
      <c r="C32" s="308">
        <v>63</v>
      </c>
      <c r="D32" s="302">
        <v>61.5</v>
      </c>
      <c r="E32" s="294">
        <v>49</v>
      </c>
      <c r="F32" s="294">
        <v>56</v>
      </c>
      <c r="G32" s="302">
        <v>66.5</v>
      </c>
      <c r="H32" s="170">
        <v>40.5</v>
      </c>
      <c r="I32" s="303">
        <f t="shared" si="1"/>
        <v>296</v>
      </c>
      <c r="J32" s="43">
        <f t="shared" si="2"/>
        <v>74</v>
      </c>
      <c r="K32" s="305" t="str">
        <f t="shared" si="0"/>
        <v>B1</v>
      </c>
      <c r="L32">
        <v>174</v>
      </c>
    </row>
    <row r="33" spans="1:12" ht="17.25">
      <c r="A33" s="40">
        <v>28</v>
      </c>
      <c r="B33" s="306" t="s">
        <v>96</v>
      </c>
      <c r="C33" s="308">
        <v>44</v>
      </c>
      <c r="D33" s="294">
        <v>48.5</v>
      </c>
      <c r="E33" s="294">
        <v>59.5</v>
      </c>
      <c r="F33" s="294">
        <v>38.5</v>
      </c>
      <c r="G33" s="294">
        <v>41</v>
      </c>
      <c r="H33" s="170">
        <v>28.5</v>
      </c>
      <c r="I33" s="303">
        <f t="shared" si="1"/>
        <v>231.5</v>
      </c>
      <c r="J33" s="43">
        <f t="shared" si="2"/>
        <v>57.875</v>
      </c>
      <c r="K33" s="305" t="str">
        <f t="shared" si="0"/>
        <v>C1</v>
      </c>
      <c r="L33">
        <v>172</v>
      </c>
    </row>
    <row r="34" spans="1:12" ht="15" customHeight="1">
      <c r="A34" s="40">
        <v>29</v>
      </c>
      <c r="B34" s="306" t="s">
        <v>97</v>
      </c>
      <c r="C34" s="308">
        <v>35</v>
      </c>
      <c r="D34" s="294">
        <v>40</v>
      </c>
      <c r="E34" s="294">
        <v>29.5</v>
      </c>
      <c r="F34" s="294">
        <v>28</v>
      </c>
      <c r="G34" s="294">
        <v>35</v>
      </c>
      <c r="H34" s="170">
        <v>20</v>
      </c>
      <c r="I34" s="303">
        <f t="shared" si="1"/>
        <v>167.5</v>
      </c>
      <c r="J34" s="43">
        <f t="shared" si="2"/>
        <v>41.875</v>
      </c>
      <c r="K34" s="305" t="str">
        <f t="shared" si="0"/>
        <v>C2</v>
      </c>
      <c r="L34">
        <v>136</v>
      </c>
    </row>
    <row r="35" spans="1:12">
      <c r="A35" s="44"/>
      <c r="B35" s="44"/>
      <c r="C35" s="312"/>
      <c r="D35" s="44"/>
      <c r="E35" s="44"/>
      <c r="F35" s="44"/>
      <c r="G35" s="44"/>
      <c r="H35" s="44"/>
      <c r="I35" s="44"/>
      <c r="J35" s="44"/>
      <c r="K35" s="309"/>
    </row>
  </sheetData>
  <mergeCells count="4">
    <mergeCell ref="A2:K2"/>
    <mergeCell ref="A3:K3"/>
    <mergeCell ref="A4:K4"/>
    <mergeCell ref="A1:K1"/>
  </mergeCells>
  <pageMargins left="0.7" right="0.7" top="0.23" bottom="0.16" header="0.22" footer="0.16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5"/>
  <sheetViews>
    <sheetView topLeftCell="A3" workbookViewId="0">
      <selection activeCell="F6" sqref="F6:G34"/>
    </sheetView>
  </sheetViews>
  <sheetFormatPr defaultRowHeight="15"/>
  <cols>
    <col min="2" max="2" width="20.28515625" customWidth="1"/>
    <col min="3" max="3" width="12.140625" customWidth="1"/>
    <col min="4" max="4" width="13.140625" customWidth="1"/>
    <col min="5" max="5" width="11.42578125" customWidth="1"/>
    <col min="7" max="7" width="12.5703125" customWidth="1"/>
    <col min="8" max="8" width="12" customWidth="1"/>
  </cols>
  <sheetData>
    <row r="1" spans="1:11" ht="18.75">
      <c r="A1" s="371" t="s">
        <v>43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</row>
    <row r="2" spans="1:11" ht="16.5">
      <c r="A2" s="372" t="s">
        <v>665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</row>
    <row r="3" spans="1:11" ht="16.5">
      <c r="A3" s="372" t="s">
        <v>109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</row>
    <row r="4" spans="1:11" ht="16.5">
      <c r="A4" s="593" t="s">
        <v>110</v>
      </c>
      <c r="B4" s="593"/>
      <c r="C4" s="593"/>
      <c r="D4" s="593"/>
      <c r="E4" s="593"/>
      <c r="F4" s="593"/>
      <c r="G4" s="593"/>
      <c r="H4" s="593"/>
      <c r="I4" s="593"/>
      <c r="J4" s="593"/>
      <c r="K4" s="593"/>
    </row>
    <row r="5" spans="1:11" ht="15.75">
      <c r="A5" s="285" t="s">
        <v>44</v>
      </c>
      <c r="B5" s="168" t="s">
        <v>41</v>
      </c>
      <c r="C5" s="168" t="s">
        <v>356</v>
      </c>
      <c r="D5" s="168" t="s">
        <v>360</v>
      </c>
      <c r="E5" s="286" t="s">
        <v>359</v>
      </c>
      <c r="F5" s="168" t="s">
        <v>358</v>
      </c>
      <c r="G5" s="168" t="s">
        <v>357</v>
      </c>
      <c r="H5" s="168" t="s">
        <v>361</v>
      </c>
      <c r="I5" s="168" t="s">
        <v>368</v>
      </c>
      <c r="J5" s="168" t="s">
        <v>369</v>
      </c>
      <c r="K5" s="168" t="s">
        <v>370</v>
      </c>
    </row>
    <row r="6" spans="1:11" ht="15.75">
      <c r="A6" s="172">
        <v>1</v>
      </c>
      <c r="B6" s="169" t="s">
        <v>69</v>
      </c>
      <c r="C6" s="277">
        <v>62</v>
      </c>
      <c r="D6" s="273">
        <v>62.5</v>
      </c>
      <c r="E6" s="170">
        <v>56</v>
      </c>
      <c r="F6" s="42">
        <v>62.5</v>
      </c>
      <c r="G6" s="42">
        <v>46</v>
      </c>
      <c r="H6" s="30">
        <v>59</v>
      </c>
      <c r="I6" s="273">
        <v>46</v>
      </c>
      <c r="J6" s="273">
        <v>42</v>
      </c>
      <c r="K6" s="273">
        <v>43</v>
      </c>
    </row>
    <row r="7" spans="1:11" ht="15.75">
      <c r="A7" s="172">
        <v>2</v>
      </c>
      <c r="B7" s="169" t="s">
        <v>98</v>
      </c>
      <c r="C7" s="276">
        <v>64.5</v>
      </c>
      <c r="D7" s="273">
        <v>59</v>
      </c>
      <c r="E7" s="273">
        <v>66.5</v>
      </c>
      <c r="F7" s="273">
        <v>71</v>
      </c>
      <c r="G7" s="273">
        <v>43</v>
      </c>
      <c r="H7" s="273">
        <v>71</v>
      </c>
      <c r="I7" s="273">
        <v>40.5</v>
      </c>
      <c r="J7" s="273">
        <v>35</v>
      </c>
      <c r="K7" s="273">
        <v>31</v>
      </c>
    </row>
    <row r="8" spans="1:11" ht="15.75">
      <c r="A8" s="172">
        <v>3</v>
      </c>
      <c r="B8" s="169" t="s">
        <v>99</v>
      </c>
      <c r="C8" s="277">
        <v>40</v>
      </c>
      <c r="D8" s="273">
        <v>34</v>
      </c>
      <c r="E8" s="273">
        <v>45.5</v>
      </c>
      <c r="F8" s="273">
        <v>49</v>
      </c>
      <c r="G8" s="30">
        <v>39</v>
      </c>
      <c r="H8" s="30">
        <v>29</v>
      </c>
      <c r="I8" s="273">
        <v>24</v>
      </c>
      <c r="J8" s="273">
        <v>20</v>
      </c>
      <c r="K8" s="273">
        <v>11</v>
      </c>
    </row>
    <row r="9" spans="1:11" ht="15.75">
      <c r="A9" s="172">
        <v>4</v>
      </c>
      <c r="B9" s="169" t="s">
        <v>72</v>
      </c>
      <c r="C9" s="218">
        <v>66.5</v>
      </c>
      <c r="D9" s="30">
        <v>47</v>
      </c>
      <c r="E9" s="30">
        <v>44</v>
      </c>
      <c r="F9" s="30">
        <v>60</v>
      </c>
      <c r="G9" s="30">
        <v>35.5</v>
      </c>
      <c r="H9" s="30">
        <v>51</v>
      </c>
      <c r="I9" s="273">
        <v>35.5</v>
      </c>
      <c r="J9" s="273">
        <v>37</v>
      </c>
      <c r="K9" s="273">
        <v>19.5</v>
      </c>
    </row>
    <row r="10" spans="1:11" ht="15.75">
      <c r="A10" s="172">
        <v>5</v>
      </c>
      <c r="B10" s="169" t="s">
        <v>73</v>
      </c>
      <c r="C10" s="277">
        <v>77</v>
      </c>
      <c r="D10" s="30">
        <v>75.5</v>
      </c>
      <c r="E10" s="30">
        <v>79</v>
      </c>
      <c r="F10" s="30">
        <v>78.5</v>
      </c>
      <c r="G10" s="30">
        <v>48</v>
      </c>
      <c r="H10" s="30">
        <v>77.5</v>
      </c>
      <c r="I10" s="273">
        <v>50</v>
      </c>
      <c r="J10" s="273">
        <v>47</v>
      </c>
      <c r="K10" s="273">
        <v>46.5</v>
      </c>
    </row>
    <row r="11" spans="1:11" ht="15.75">
      <c r="A11" s="172">
        <v>6</v>
      </c>
      <c r="B11" s="169" t="s">
        <v>100</v>
      </c>
      <c r="C11" s="218">
        <v>70</v>
      </c>
      <c r="D11" s="30">
        <v>55.5</v>
      </c>
      <c r="E11" s="30">
        <v>61</v>
      </c>
      <c r="F11" s="30">
        <v>61.5</v>
      </c>
      <c r="G11" s="30">
        <v>42.5</v>
      </c>
      <c r="H11" s="30">
        <v>48.5</v>
      </c>
      <c r="I11" s="273">
        <v>47</v>
      </c>
      <c r="J11" s="273">
        <v>45</v>
      </c>
      <c r="K11" s="273">
        <v>21</v>
      </c>
    </row>
    <row r="12" spans="1:11" ht="15.75">
      <c r="A12" s="172">
        <v>7</v>
      </c>
      <c r="B12" s="169" t="s">
        <v>75</v>
      </c>
      <c r="C12" s="218">
        <v>61.5</v>
      </c>
      <c r="D12" s="30">
        <v>61.5</v>
      </c>
      <c r="E12" s="30">
        <v>67</v>
      </c>
      <c r="F12" s="30">
        <v>69</v>
      </c>
      <c r="G12" s="30">
        <v>47.5</v>
      </c>
      <c r="H12" s="30">
        <v>63.5</v>
      </c>
      <c r="I12" s="273">
        <v>45.5</v>
      </c>
      <c r="J12" s="273">
        <v>42</v>
      </c>
      <c r="K12" s="273">
        <v>38.5</v>
      </c>
    </row>
    <row r="13" spans="1:11" ht="15.75">
      <c r="A13" s="172">
        <v>8</v>
      </c>
      <c r="B13" s="169" t="s">
        <v>76</v>
      </c>
      <c r="C13" s="218">
        <v>56.5</v>
      </c>
      <c r="D13" s="273">
        <v>54.5</v>
      </c>
      <c r="E13" s="273">
        <v>40</v>
      </c>
      <c r="F13" s="273">
        <v>34.5</v>
      </c>
      <c r="G13" s="273">
        <v>29.5</v>
      </c>
      <c r="H13" s="273">
        <v>35</v>
      </c>
      <c r="I13" s="273">
        <v>35</v>
      </c>
      <c r="J13" s="273">
        <v>27</v>
      </c>
      <c r="K13" s="273">
        <v>14</v>
      </c>
    </row>
    <row r="14" spans="1:11" ht="15.75">
      <c r="A14" s="172">
        <v>9</v>
      </c>
      <c r="B14" s="169" t="s">
        <v>77</v>
      </c>
      <c r="C14" s="218">
        <v>70</v>
      </c>
      <c r="D14" s="273">
        <v>71.5</v>
      </c>
      <c r="E14" s="273">
        <v>68.5</v>
      </c>
      <c r="F14" s="273">
        <v>74</v>
      </c>
      <c r="G14" s="273">
        <v>46.5</v>
      </c>
      <c r="H14" s="273">
        <v>68</v>
      </c>
      <c r="I14" s="273">
        <v>44</v>
      </c>
      <c r="J14" s="273">
        <v>43</v>
      </c>
      <c r="K14" s="273">
        <v>41.5</v>
      </c>
    </row>
    <row r="15" spans="1:11" ht="15.75">
      <c r="A15" s="172">
        <v>10</v>
      </c>
      <c r="B15" s="169" t="s">
        <v>78</v>
      </c>
      <c r="C15" s="218">
        <v>67.5</v>
      </c>
      <c r="D15" s="273">
        <v>66</v>
      </c>
      <c r="E15" s="273">
        <v>73.5</v>
      </c>
      <c r="F15" s="273">
        <v>79.5</v>
      </c>
      <c r="G15" s="273">
        <v>48</v>
      </c>
      <c r="H15" s="273">
        <v>70</v>
      </c>
      <c r="I15" s="273">
        <v>47.75</v>
      </c>
      <c r="J15" s="273">
        <v>46</v>
      </c>
      <c r="K15" s="273">
        <v>47</v>
      </c>
    </row>
    <row r="16" spans="1:11" ht="15.75">
      <c r="A16" s="172">
        <v>11</v>
      </c>
      <c r="B16" s="169" t="s">
        <v>79</v>
      </c>
      <c r="C16" s="218">
        <v>74</v>
      </c>
      <c r="D16" s="273">
        <v>60</v>
      </c>
      <c r="E16" s="273">
        <v>63.5</v>
      </c>
      <c r="F16" s="273">
        <v>67</v>
      </c>
      <c r="G16" s="273">
        <v>42</v>
      </c>
      <c r="H16" s="273">
        <v>56</v>
      </c>
      <c r="I16" s="273">
        <v>48</v>
      </c>
      <c r="J16" s="273">
        <v>46</v>
      </c>
      <c r="K16" s="273">
        <v>24</v>
      </c>
    </row>
    <row r="17" spans="1:11" ht="15.75">
      <c r="A17" s="172">
        <v>12</v>
      </c>
      <c r="B17" s="169" t="s">
        <v>101</v>
      </c>
      <c r="C17" s="218">
        <v>54</v>
      </c>
      <c r="D17" s="273">
        <v>58.5</v>
      </c>
      <c r="E17" s="273">
        <v>53.5</v>
      </c>
      <c r="F17" s="273">
        <v>59.5</v>
      </c>
      <c r="G17" s="273">
        <v>39.5</v>
      </c>
      <c r="H17" s="273">
        <v>67.5</v>
      </c>
      <c r="I17" s="273">
        <v>43.5</v>
      </c>
      <c r="J17" s="273">
        <v>41</v>
      </c>
      <c r="K17" s="273">
        <v>50</v>
      </c>
    </row>
    <row r="18" spans="1:11" ht="15.75">
      <c r="A18" s="172">
        <v>13</v>
      </c>
      <c r="B18" s="169" t="s">
        <v>102</v>
      </c>
      <c r="C18" s="218">
        <v>73</v>
      </c>
      <c r="D18" s="273">
        <v>67</v>
      </c>
      <c r="E18" s="273">
        <v>65</v>
      </c>
      <c r="F18" s="273">
        <v>67</v>
      </c>
      <c r="G18" s="273">
        <v>39</v>
      </c>
      <c r="H18" s="273">
        <v>52</v>
      </c>
      <c r="I18" s="273">
        <v>47</v>
      </c>
      <c r="J18" s="273">
        <v>33.5</v>
      </c>
      <c r="K18" s="273">
        <v>43</v>
      </c>
    </row>
    <row r="19" spans="1:11" ht="15.75">
      <c r="A19" s="172">
        <v>14</v>
      </c>
      <c r="B19" s="169" t="s">
        <v>82</v>
      </c>
      <c r="C19" s="218">
        <v>35</v>
      </c>
      <c r="D19" s="273">
        <v>33</v>
      </c>
      <c r="E19" s="273">
        <v>27</v>
      </c>
      <c r="F19" s="273">
        <v>32.5</v>
      </c>
      <c r="G19" s="273">
        <v>21</v>
      </c>
      <c r="H19" s="273">
        <v>27</v>
      </c>
      <c r="I19" s="273">
        <v>16.5</v>
      </c>
      <c r="J19" s="273">
        <v>9</v>
      </c>
      <c r="K19" s="273">
        <v>10</v>
      </c>
    </row>
    <row r="20" spans="1:11" ht="15.75">
      <c r="A20" s="172">
        <v>15</v>
      </c>
      <c r="B20" s="169" t="s">
        <v>83</v>
      </c>
      <c r="C20" s="218">
        <v>32</v>
      </c>
      <c r="D20" s="30">
        <v>27.5</v>
      </c>
      <c r="E20" s="30">
        <v>21</v>
      </c>
      <c r="F20" s="30">
        <v>18.5</v>
      </c>
      <c r="G20" s="30">
        <v>18</v>
      </c>
      <c r="H20" s="30">
        <v>30.5</v>
      </c>
      <c r="I20" s="273">
        <v>16</v>
      </c>
      <c r="J20" s="273">
        <v>7</v>
      </c>
      <c r="K20" s="273">
        <v>13</v>
      </c>
    </row>
    <row r="21" spans="1:11" ht="15.75">
      <c r="A21" s="172">
        <v>16</v>
      </c>
      <c r="B21" s="169" t="s">
        <v>84</v>
      </c>
      <c r="C21" s="218">
        <v>75</v>
      </c>
      <c r="D21" s="30">
        <v>68</v>
      </c>
      <c r="E21" s="30">
        <v>72</v>
      </c>
      <c r="F21" s="30">
        <v>79</v>
      </c>
      <c r="G21" s="30">
        <v>45.5</v>
      </c>
      <c r="H21" s="30">
        <v>73</v>
      </c>
      <c r="I21" s="273">
        <v>48</v>
      </c>
      <c r="J21" s="273">
        <v>41</v>
      </c>
      <c r="K21" s="273">
        <v>41.5</v>
      </c>
    </row>
    <row r="22" spans="1:11" ht="15.75">
      <c r="A22" s="172">
        <v>17</v>
      </c>
      <c r="B22" s="169" t="s">
        <v>103</v>
      </c>
      <c r="C22" s="218">
        <v>47.5</v>
      </c>
      <c r="D22" s="30">
        <v>45.5</v>
      </c>
      <c r="E22" s="30">
        <v>35.5</v>
      </c>
      <c r="F22" s="30">
        <v>38</v>
      </c>
      <c r="G22" s="30">
        <v>19</v>
      </c>
      <c r="H22" s="30">
        <v>36</v>
      </c>
      <c r="I22" s="273">
        <v>19.5</v>
      </c>
      <c r="J22" s="273">
        <v>19</v>
      </c>
      <c r="K22" s="273">
        <v>14</v>
      </c>
    </row>
    <row r="23" spans="1:11" ht="15.75">
      <c r="A23" s="172">
        <v>18</v>
      </c>
      <c r="B23" s="169" t="s">
        <v>104</v>
      </c>
      <c r="C23" s="218">
        <v>67.5</v>
      </c>
      <c r="D23" s="30">
        <v>67</v>
      </c>
      <c r="E23" s="30">
        <v>50</v>
      </c>
      <c r="F23" s="30">
        <v>69</v>
      </c>
      <c r="G23" s="30">
        <v>41</v>
      </c>
      <c r="H23" s="30">
        <v>53.5</v>
      </c>
      <c r="I23" s="273">
        <v>47.75</v>
      </c>
      <c r="J23" s="273">
        <v>42</v>
      </c>
      <c r="K23" s="273">
        <v>42</v>
      </c>
    </row>
    <row r="24" spans="1:11" ht="15.75">
      <c r="A24" s="172">
        <v>19</v>
      </c>
      <c r="B24" s="169" t="s">
        <v>87</v>
      </c>
      <c r="C24" s="218">
        <v>76</v>
      </c>
      <c r="D24" s="30">
        <v>74.5</v>
      </c>
      <c r="E24" s="30">
        <v>73.5</v>
      </c>
      <c r="F24" s="30">
        <v>79</v>
      </c>
      <c r="G24" s="30">
        <v>46</v>
      </c>
      <c r="H24" s="30">
        <v>68.5</v>
      </c>
      <c r="I24" s="273">
        <v>49</v>
      </c>
      <c r="J24" s="273">
        <v>47</v>
      </c>
      <c r="K24" s="273">
        <v>48</v>
      </c>
    </row>
    <row r="25" spans="1:11" ht="15.75">
      <c r="A25" s="172">
        <v>20</v>
      </c>
      <c r="B25" s="169" t="s">
        <v>88</v>
      </c>
      <c r="C25" s="218">
        <v>41.5</v>
      </c>
      <c r="D25" s="30">
        <v>41</v>
      </c>
      <c r="E25" s="30">
        <v>32.5</v>
      </c>
      <c r="F25" s="30">
        <v>45.5</v>
      </c>
      <c r="G25" s="30">
        <v>23.5</v>
      </c>
      <c r="H25" s="30">
        <v>43.5</v>
      </c>
      <c r="I25" s="273">
        <v>24.5</v>
      </c>
      <c r="J25" s="273">
        <v>17.5</v>
      </c>
      <c r="K25" s="273">
        <v>16.5</v>
      </c>
    </row>
    <row r="26" spans="1:11" ht="15.75">
      <c r="A26" s="172">
        <v>21</v>
      </c>
      <c r="B26" s="169" t="s">
        <v>105</v>
      </c>
      <c r="C26" s="218">
        <v>66</v>
      </c>
      <c r="D26" s="30">
        <v>66</v>
      </c>
      <c r="E26" s="30">
        <v>62.5</v>
      </c>
      <c r="F26" s="30">
        <v>68.5</v>
      </c>
      <c r="G26" s="30">
        <v>43.5</v>
      </c>
      <c r="H26" s="30">
        <v>54.5</v>
      </c>
      <c r="I26" s="273">
        <v>39</v>
      </c>
      <c r="J26" s="273">
        <v>32.5</v>
      </c>
      <c r="K26" s="273">
        <v>39</v>
      </c>
    </row>
    <row r="27" spans="1:11" ht="15.75">
      <c r="A27" s="172">
        <v>22</v>
      </c>
      <c r="B27" s="169" t="s">
        <v>90</v>
      </c>
      <c r="C27" s="218">
        <v>20.5</v>
      </c>
      <c r="D27" s="30">
        <v>32.5</v>
      </c>
      <c r="E27" s="30">
        <v>14</v>
      </c>
      <c r="F27" s="30">
        <v>26.5</v>
      </c>
      <c r="G27" s="30">
        <v>10</v>
      </c>
      <c r="H27" s="30">
        <v>13</v>
      </c>
      <c r="I27" s="273">
        <v>6</v>
      </c>
      <c r="J27" s="273">
        <v>8</v>
      </c>
      <c r="K27" s="273">
        <v>9</v>
      </c>
    </row>
    <row r="28" spans="1:11" ht="15.75">
      <c r="A28" s="172">
        <v>23</v>
      </c>
      <c r="B28" s="169" t="s">
        <v>106</v>
      </c>
      <c r="C28" s="218">
        <v>69</v>
      </c>
      <c r="D28" s="227">
        <v>67</v>
      </c>
      <c r="E28" s="30">
        <v>70</v>
      </c>
      <c r="F28" s="30">
        <v>71</v>
      </c>
      <c r="G28" s="30">
        <v>47.5</v>
      </c>
      <c r="H28" s="30">
        <v>68.5</v>
      </c>
      <c r="I28" s="273">
        <v>44</v>
      </c>
      <c r="J28" s="273">
        <v>40</v>
      </c>
      <c r="K28" s="273">
        <v>46</v>
      </c>
    </row>
    <row r="29" spans="1:11" ht="15.75">
      <c r="A29" s="172">
        <v>24</v>
      </c>
      <c r="B29" s="169" t="s">
        <v>92</v>
      </c>
      <c r="C29" s="222">
        <v>56</v>
      </c>
      <c r="D29" s="273">
        <v>64.5</v>
      </c>
      <c r="E29" s="225">
        <v>61</v>
      </c>
      <c r="F29" s="226">
        <v>63.5</v>
      </c>
      <c r="G29" s="275">
        <v>37.5</v>
      </c>
      <c r="H29" s="224">
        <v>60.5</v>
      </c>
      <c r="I29" s="221">
        <v>44</v>
      </c>
      <c r="J29" s="221">
        <v>37.5</v>
      </c>
      <c r="K29" s="223">
        <v>38.5</v>
      </c>
    </row>
    <row r="30" spans="1:11" ht="15.75">
      <c r="A30" s="172">
        <v>25</v>
      </c>
      <c r="B30" s="169" t="s">
        <v>93</v>
      </c>
      <c r="C30" s="227">
        <v>38.5</v>
      </c>
      <c r="D30" s="221">
        <v>51.5</v>
      </c>
      <c r="E30" s="227">
        <v>37.5</v>
      </c>
      <c r="F30" s="227">
        <v>42.5</v>
      </c>
      <c r="G30" s="269">
        <v>30.5</v>
      </c>
      <c r="H30" s="227">
        <v>47.5</v>
      </c>
      <c r="I30" s="270">
        <v>36</v>
      </c>
      <c r="J30" s="270">
        <v>17</v>
      </c>
      <c r="K30" s="266"/>
    </row>
    <row r="31" spans="1:11" ht="15.75">
      <c r="A31" s="172">
        <v>26</v>
      </c>
      <c r="B31" s="169" t="s">
        <v>107</v>
      </c>
      <c r="C31" s="227">
        <v>63.5</v>
      </c>
      <c r="D31" s="227">
        <v>67.5</v>
      </c>
      <c r="E31" s="227">
        <v>56.5</v>
      </c>
      <c r="F31" s="227">
        <v>70.5</v>
      </c>
      <c r="G31" s="269">
        <v>39</v>
      </c>
      <c r="H31" s="227">
        <v>61.5</v>
      </c>
      <c r="J31" s="270">
        <v>38</v>
      </c>
      <c r="K31" s="270">
        <v>33</v>
      </c>
    </row>
    <row r="32" spans="1:11" ht="15.75">
      <c r="A32" s="172">
        <v>27</v>
      </c>
      <c r="B32" s="169" t="s">
        <v>108</v>
      </c>
      <c r="C32" s="267">
        <v>63</v>
      </c>
      <c r="D32" s="227">
        <v>61.5</v>
      </c>
      <c r="E32" s="271">
        <v>56</v>
      </c>
      <c r="F32">
        <v>66.5</v>
      </c>
      <c r="G32" s="269">
        <v>40.5</v>
      </c>
      <c r="H32" s="271">
        <v>49</v>
      </c>
      <c r="I32" s="270">
        <v>44</v>
      </c>
      <c r="J32" s="270">
        <v>36</v>
      </c>
      <c r="K32" s="270">
        <v>34</v>
      </c>
    </row>
    <row r="33" spans="1:11" ht="15.75">
      <c r="A33" s="172">
        <v>28</v>
      </c>
      <c r="B33" s="169" t="s">
        <v>96</v>
      </c>
      <c r="C33" s="267">
        <v>44</v>
      </c>
      <c r="D33" s="268">
        <v>48.5</v>
      </c>
      <c r="E33" s="271">
        <v>38.5</v>
      </c>
      <c r="F33" s="271">
        <v>41</v>
      </c>
      <c r="G33" s="269">
        <v>28.5</v>
      </c>
      <c r="H33" s="271">
        <v>59.5</v>
      </c>
      <c r="I33" s="270">
        <v>24</v>
      </c>
      <c r="J33" s="270">
        <v>6</v>
      </c>
      <c r="K33" s="266">
        <v>11</v>
      </c>
    </row>
    <row r="34" spans="1:11" ht="16.5" thickBot="1">
      <c r="A34" s="173">
        <v>29</v>
      </c>
      <c r="B34" s="174" t="s">
        <v>97</v>
      </c>
      <c r="C34" s="267">
        <v>35</v>
      </c>
      <c r="D34" s="268">
        <v>40</v>
      </c>
      <c r="E34" s="272">
        <v>28</v>
      </c>
      <c r="F34" s="271">
        <v>35</v>
      </c>
      <c r="G34" s="269">
        <v>20</v>
      </c>
      <c r="H34" s="271">
        <v>29.5</v>
      </c>
      <c r="I34" s="270">
        <v>12</v>
      </c>
      <c r="J34" s="270">
        <v>17.5</v>
      </c>
      <c r="K34" s="266">
        <v>8</v>
      </c>
    </row>
    <row r="35" spans="1:11">
      <c r="I35" s="171"/>
      <c r="J35" s="171"/>
      <c r="K35" s="171"/>
    </row>
  </sheetData>
  <mergeCells count="4">
    <mergeCell ref="A1:K1"/>
    <mergeCell ref="A2:K2"/>
    <mergeCell ref="A3:K3"/>
    <mergeCell ref="A4:K4"/>
  </mergeCells>
  <pageMargins left="0.7" right="0.7" top="0.75" bottom="0.75" header="0.3" footer="0.3"/>
  <pageSetup paperSize="9" scale="90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B24" sqref="B24:B34"/>
    </sheetView>
  </sheetViews>
  <sheetFormatPr defaultRowHeight="15"/>
  <cols>
    <col min="1" max="1" width="6.85546875" customWidth="1"/>
    <col min="2" max="2" width="19.85546875" customWidth="1"/>
    <col min="3" max="4" width="11.42578125" customWidth="1"/>
    <col min="7" max="8" width="10.7109375" customWidth="1"/>
    <col min="9" max="10" width="10.85546875" customWidth="1"/>
    <col min="13" max="13" width="10.5703125" customWidth="1"/>
    <col min="15" max="15" width="7.28515625" customWidth="1"/>
  </cols>
  <sheetData>
    <row r="1" spans="1:16" ht="18.75">
      <c r="A1" s="371" t="s">
        <v>43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</row>
    <row r="2" spans="1:16" ht="16.5">
      <c r="A2" s="372" t="s">
        <v>65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</row>
    <row r="3" spans="1:16" ht="16.5">
      <c r="A3" s="372" t="s">
        <v>109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</row>
    <row r="4" spans="1:16" ht="16.5">
      <c r="A4" s="372" t="s">
        <v>110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</row>
    <row r="5" spans="1:16" ht="15.75">
      <c r="A5" s="74" t="s">
        <v>44</v>
      </c>
      <c r="B5" s="31" t="s">
        <v>41</v>
      </c>
      <c r="C5" s="31" t="s">
        <v>45</v>
      </c>
      <c r="D5" s="31"/>
      <c r="E5" s="31" t="s">
        <v>46</v>
      </c>
      <c r="F5" s="31"/>
      <c r="G5" s="31" t="s">
        <v>47</v>
      </c>
      <c r="H5" s="98"/>
      <c r="I5" s="75" t="s">
        <v>48</v>
      </c>
      <c r="J5" s="75"/>
      <c r="K5" s="31" t="s">
        <v>49</v>
      </c>
      <c r="L5" s="31"/>
      <c r="M5" s="31" t="s">
        <v>50</v>
      </c>
      <c r="N5" s="34" t="s">
        <v>10</v>
      </c>
      <c r="O5" s="34" t="s">
        <v>16</v>
      </c>
      <c r="P5" s="34" t="s">
        <v>33</v>
      </c>
    </row>
    <row r="6" spans="1:16" ht="15.75">
      <c r="A6" s="40">
        <v>1</v>
      </c>
      <c r="B6" s="76" t="s">
        <v>69</v>
      </c>
      <c r="C6" s="35">
        <v>16</v>
      </c>
      <c r="D6" s="35">
        <f>(C6/2)</f>
        <v>8</v>
      </c>
      <c r="E6" s="35">
        <v>15</v>
      </c>
      <c r="F6" s="35">
        <f>(E6/2)</f>
        <v>7.5</v>
      </c>
      <c r="G6" s="35">
        <v>12.5</v>
      </c>
      <c r="H6" s="35">
        <f>(G6/2)</f>
        <v>6.25</v>
      </c>
      <c r="I6" s="35">
        <v>17</v>
      </c>
      <c r="J6" s="35">
        <f>(I6/2)</f>
        <v>8.5</v>
      </c>
      <c r="K6" s="35">
        <v>18.5</v>
      </c>
      <c r="L6" s="35">
        <f>(K6/2)</f>
        <v>9.25</v>
      </c>
      <c r="M6" s="35">
        <v>14</v>
      </c>
      <c r="N6" s="36">
        <f>SUM(C6:M6)</f>
        <v>132.5</v>
      </c>
      <c r="O6" s="77">
        <f>N6/120*100</f>
        <v>110.41666666666667</v>
      </c>
      <c r="P6" s="36" t="str">
        <f t="shared" ref="P6:P34" si="0">IF(O6&gt;=91,"A1",IF(O6&gt;=81,"A2",IF(O6&gt;=71,"B1",IF(O6&gt;=61,"B2",IF(O6&gt;=51,"C1",IF(O6&gt;=41,"C2",IF(O6&gt;=33,"D","E")))))))</f>
        <v>A1</v>
      </c>
    </row>
    <row r="7" spans="1:16" ht="15.75">
      <c r="A7" s="40">
        <v>2</v>
      </c>
      <c r="B7" s="76" t="s">
        <v>98</v>
      </c>
      <c r="C7" s="35">
        <v>18.5</v>
      </c>
      <c r="D7" s="35">
        <f t="shared" ref="D7:D34" si="1">(C7/2)</f>
        <v>9.25</v>
      </c>
      <c r="E7" s="35">
        <v>16</v>
      </c>
      <c r="F7" s="35">
        <f t="shared" ref="F7" si="2">(E7/2)</f>
        <v>8</v>
      </c>
      <c r="G7" s="35">
        <v>17</v>
      </c>
      <c r="H7" s="99">
        <f t="shared" ref="H7" si="3">(G7/2)</f>
        <v>8.5</v>
      </c>
      <c r="I7" s="37">
        <v>16</v>
      </c>
      <c r="J7" s="37">
        <f t="shared" ref="J7" si="4">(I7/2)</f>
        <v>8</v>
      </c>
      <c r="K7" s="35">
        <v>17.5</v>
      </c>
      <c r="L7" s="35">
        <f t="shared" ref="L7" si="5">(K7/2)</f>
        <v>8.75</v>
      </c>
      <c r="M7" s="35">
        <v>18.5</v>
      </c>
      <c r="N7" s="36">
        <f t="shared" ref="N7:N34" si="6">SUM(C7:M7)</f>
        <v>146</v>
      </c>
      <c r="O7" s="77">
        <f t="shared" ref="O7:O34" si="7">N7/120*100</f>
        <v>121.66666666666666</v>
      </c>
      <c r="P7" s="36" t="str">
        <f t="shared" si="0"/>
        <v>A1</v>
      </c>
    </row>
    <row r="8" spans="1:16" ht="15.75">
      <c r="A8" s="40">
        <v>3</v>
      </c>
      <c r="B8" s="76" t="s">
        <v>99</v>
      </c>
      <c r="C8" s="35">
        <v>11.5</v>
      </c>
      <c r="D8" s="35">
        <f t="shared" si="1"/>
        <v>5.75</v>
      </c>
      <c r="E8" s="35">
        <v>10</v>
      </c>
      <c r="F8" s="35">
        <f t="shared" ref="F8" si="8">(E8/2)</f>
        <v>5</v>
      </c>
      <c r="G8" s="35">
        <v>9</v>
      </c>
      <c r="H8" s="35">
        <f t="shared" ref="H8" si="9">(G8/2)</f>
        <v>4.5</v>
      </c>
      <c r="I8" s="35">
        <v>14.5</v>
      </c>
      <c r="J8" s="35">
        <f t="shared" ref="J8" si="10">(I8/2)</f>
        <v>7.25</v>
      </c>
      <c r="K8" s="35">
        <v>12.5</v>
      </c>
      <c r="L8" s="35">
        <f t="shared" ref="L8" si="11">(K8/2)</f>
        <v>6.25</v>
      </c>
      <c r="M8" s="35">
        <v>9</v>
      </c>
      <c r="N8" s="36">
        <f t="shared" si="6"/>
        <v>95.25</v>
      </c>
      <c r="O8" s="77">
        <f t="shared" si="7"/>
        <v>79.375</v>
      </c>
      <c r="P8" s="36" t="str">
        <f t="shared" si="0"/>
        <v>B1</v>
      </c>
    </row>
    <row r="9" spans="1:16" ht="15.75">
      <c r="A9" s="40">
        <v>4</v>
      </c>
      <c r="B9" s="76" t="s">
        <v>72</v>
      </c>
      <c r="C9" s="35">
        <v>16.5</v>
      </c>
      <c r="D9" s="35">
        <f t="shared" si="1"/>
        <v>8.25</v>
      </c>
      <c r="E9" s="35">
        <v>13</v>
      </c>
      <c r="F9" s="35">
        <f t="shared" ref="F9" si="12">(E9/2)</f>
        <v>6.5</v>
      </c>
      <c r="G9" s="35">
        <v>12</v>
      </c>
      <c r="H9" s="35">
        <f t="shared" ref="H9" si="13">(G9/2)</f>
        <v>6</v>
      </c>
      <c r="I9" s="35">
        <v>18.5</v>
      </c>
      <c r="J9" s="35">
        <f t="shared" ref="J9" si="14">(I9/2)</f>
        <v>9.25</v>
      </c>
      <c r="K9" s="35">
        <v>16</v>
      </c>
      <c r="L9" s="35">
        <f t="shared" ref="L9" si="15">(K9/2)</f>
        <v>8</v>
      </c>
      <c r="M9" s="35">
        <v>13.5</v>
      </c>
      <c r="N9" s="36">
        <f t="shared" si="6"/>
        <v>127.5</v>
      </c>
      <c r="O9" s="77">
        <f t="shared" si="7"/>
        <v>106.25</v>
      </c>
      <c r="P9" s="36" t="str">
        <f t="shared" si="0"/>
        <v>A1</v>
      </c>
    </row>
    <row r="10" spans="1:16" ht="15.75">
      <c r="A10" s="40">
        <v>5</v>
      </c>
      <c r="B10" s="76" t="s">
        <v>73</v>
      </c>
      <c r="C10" s="35">
        <v>20</v>
      </c>
      <c r="D10" s="35">
        <f>(C10/2)</f>
        <v>10</v>
      </c>
      <c r="E10" s="35">
        <v>18.5</v>
      </c>
      <c r="F10" s="35">
        <f t="shared" ref="F10" si="16">(E10/2)</f>
        <v>9.25</v>
      </c>
      <c r="G10" s="35">
        <v>17</v>
      </c>
      <c r="H10" s="35">
        <f t="shared" ref="H10" si="17">(G10/2)</f>
        <v>8.5</v>
      </c>
      <c r="I10" s="35">
        <v>19.5</v>
      </c>
      <c r="J10" s="35">
        <f t="shared" ref="J10" si="18">(I10/2)</f>
        <v>9.75</v>
      </c>
      <c r="K10" s="35">
        <v>19</v>
      </c>
      <c r="L10" s="35">
        <f t="shared" ref="L10" si="19">(K10/2)</f>
        <v>9.5</v>
      </c>
      <c r="M10" s="39">
        <v>19.5</v>
      </c>
      <c r="N10" s="36">
        <f t="shared" si="6"/>
        <v>160.5</v>
      </c>
      <c r="O10" s="77">
        <f t="shared" si="7"/>
        <v>133.75</v>
      </c>
      <c r="P10" s="36" t="str">
        <f t="shared" si="0"/>
        <v>A1</v>
      </c>
    </row>
    <row r="11" spans="1:16" ht="15.75">
      <c r="A11" s="40">
        <v>6</v>
      </c>
      <c r="B11" s="76" t="s">
        <v>100</v>
      </c>
      <c r="C11" s="35">
        <v>17.5</v>
      </c>
      <c r="D11" s="35">
        <f t="shared" si="1"/>
        <v>8.75</v>
      </c>
      <c r="E11" s="35">
        <v>11</v>
      </c>
      <c r="F11" s="35">
        <f t="shared" ref="F11" si="20">(E11/2)</f>
        <v>5.5</v>
      </c>
      <c r="G11" s="35">
        <v>9</v>
      </c>
      <c r="H11" s="35">
        <f t="shared" ref="H11" si="21">(G11/2)</f>
        <v>4.5</v>
      </c>
      <c r="I11" s="35">
        <v>12.5</v>
      </c>
      <c r="J11" s="35">
        <f t="shared" ref="J11" si="22">(I11/2)</f>
        <v>6.25</v>
      </c>
      <c r="K11" s="35">
        <v>16</v>
      </c>
      <c r="L11" s="35">
        <f t="shared" ref="L11" si="23">(K11/2)</f>
        <v>8</v>
      </c>
      <c r="M11" s="35">
        <v>12</v>
      </c>
      <c r="N11" s="36">
        <f t="shared" si="6"/>
        <v>111</v>
      </c>
      <c r="O11" s="77">
        <f t="shared" si="7"/>
        <v>92.5</v>
      </c>
      <c r="P11" s="36" t="str">
        <f t="shared" si="0"/>
        <v>A1</v>
      </c>
    </row>
    <row r="12" spans="1:16" ht="15.75">
      <c r="A12" s="40">
        <v>7</v>
      </c>
      <c r="B12" s="76" t="s">
        <v>75</v>
      </c>
      <c r="C12" s="35">
        <v>17</v>
      </c>
      <c r="D12" s="35">
        <f t="shared" si="1"/>
        <v>8.5</v>
      </c>
      <c r="E12" s="39">
        <v>15.5</v>
      </c>
      <c r="F12" s="39">
        <f t="shared" ref="F12" si="24">(E12/2)</f>
        <v>7.75</v>
      </c>
      <c r="G12" s="35">
        <v>13</v>
      </c>
      <c r="H12" s="35">
        <f t="shared" ref="H12" si="25">(G12/2)</f>
        <v>6.5</v>
      </c>
      <c r="I12" s="35">
        <v>15.5</v>
      </c>
      <c r="J12" s="35">
        <f t="shared" ref="J12" si="26">(I12/2)</f>
        <v>7.75</v>
      </c>
      <c r="K12" s="35">
        <v>19.5</v>
      </c>
      <c r="L12" s="35">
        <f t="shared" ref="L12" si="27">(K12/2)</f>
        <v>9.75</v>
      </c>
      <c r="M12" s="35">
        <v>20</v>
      </c>
      <c r="N12" s="36">
        <f t="shared" si="6"/>
        <v>140.75</v>
      </c>
      <c r="O12" s="77">
        <f t="shared" si="7"/>
        <v>117.29166666666666</v>
      </c>
      <c r="P12" s="36" t="str">
        <f t="shared" si="0"/>
        <v>A1</v>
      </c>
    </row>
    <row r="13" spans="1:16" ht="15.75">
      <c r="A13" s="40">
        <v>8</v>
      </c>
      <c r="B13" s="76" t="s">
        <v>76</v>
      </c>
      <c r="C13" s="35">
        <v>15.5</v>
      </c>
      <c r="D13" s="35">
        <f t="shared" si="1"/>
        <v>7.75</v>
      </c>
      <c r="E13" s="35">
        <v>14.5</v>
      </c>
      <c r="F13" s="35">
        <f t="shared" ref="F13" si="28">(E13/2)</f>
        <v>7.25</v>
      </c>
      <c r="G13" s="35">
        <v>7.5</v>
      </c>
      <c r="H13" s="35">
        <f t="shared" ref="H13" si="29">(G13/2)</f>
        <v>3.75</v>
      </c>
      <c r="I13" s="35">
        <v>14.5</v>
      </c>
      <c r="J13" s="35">
        <f t="shared" ref="J13" si="30">(I13/2)</f>
        <v>7.25</v>
      </c>
      <c r="K13" s="35">
        <v>14</v>
      </c>
      <c r="L13" s="35">
        <f t="shared" ref="L13" si="31">(K13/2)</f>
        <v>7</v>
      </c>
      <c r="M13" s="35">
        <v>11.5</v>
      </c>
      <c r="N13" s="36">
        <f t="shared" si="6"/>
        <v>110.5</v>
      </c>
      <c r="O13" s="77">
        <f t="shared" si="7"/>
        <v>92.083333333333329</v>
      </c>
      <c r="P13" s="36" t="str">
        <f t="shared" si="0"/>
        <v>A1</v>
      </c>
    </row>
    <row r="14" spans="1:16" ht="15.75">
      <c r="A14" s="40">
        <v>9</v>
      </c>
      <c r="B14" s="76" t="s">
        <v>77</v>
      </c>
      <c r="C14" s="35">
        <v>18</v>
      </c>
      <c r="D14" s="35">
        <f t="shared" si="1"/>
        <v>9</v>
      </c>
      <c r="E14" s="35">
        <v>16</v>
      </c>
      <c r="F14" s="35">
        <f t="shared" ref="F14" si="32">(E14/2)</f>
        <v>8</v>
      </c>
      <c r="G14" s="35">
        <v>17</v>
      </c>
      <c r="H14" s="35">
        <f t="shared" ref="H14" si="33">(G14/2)</f>
        <v>8.5</v>
      </c>
      <c r="I14" s="35">
        <v>18.5</v>
      </c>
      <c r="J14" s="35">
        <f t="shared" ref="J14" si="34">(I14/2)</f>
        <v>9.25</v>
      </c>
      <c r="K14" s="35">
        <v>17</v>
      </c>
      <c r="L14" s="35">
        <f t="shared" ref="L14" si="35">(K14/2)</f>
        <v>8.5</v>
      </c>
      <c r="M14" s="35">
        <v>18.5</v>
      </c>
      <c r="N14" s="36">
        <f t="shared" si="6"/>
        <v>148.25</v>
      </c>
      <c r="O14" s="77">
        <f t="shared" si="7"/>
        <v>123.54166666666666</v>
      </c>
      <c r="P14" s="36" t="str">
        <f t="shared" si="0"/>
        <v>A1</v>
      </c>
    </row>
    <row r="15" spans="1:16" ht="15.75">
      <c r="A15" s="40">
        <v>10</v>
      </c>
      <c r="B15" s="76" t="s">
        <v>78</v>
      </c>
      <c r="C15" s="35">
        <v>17.5</v>
      </c>
      <c r="D15" s="35">
        <f t="shared" si="1"/>
        <v>8.75</v>
      </c>
      <c r="E15" s="35">
        <v>15</v>
      </c>
      <c r="F15" s="35">
        <f t="shared" ref="F15" si="36">(E15/2)</f>
        <v>7.5</v>
      </c>
      <c r="G15" s="38">
        <v>16</v>
      </c>
      <c r="H15" s="38">
        <f t="shared" ref="H15" si="37">(G15/2)</f>
        <v>8</v>
      </c>
      <c r="I15" s="35">
        <v>19</v>
      </c>
      <c r="J15" s="35">
        <f t="shared" ref="J15" si="38">(I15/2)</f>
        <v>9.5</v>
      </c>
      <c r="K15" s="35">
        <v>19</v>
      </c>
      <c r="L15" s="35">
        <f t="shared" ref="L15" si="39">(K15/2)</f>
        <v>9.5</v>
      </c>
      <c r="M15" s="35">
        <v>20</v>
      </c>
      <c r="N15" s="36">
        <f t="shared" si="6"/>
        <v>149.75</v>
      </c>
      <c r="O15" s="77">
        <f t="shared" si="7"/>
        <v>124.79166666666666</v>
      </c>
      <c r="P15" s="36" t="str">
        <f t="shared" si="0"/>
        <v>A1</v>
      </c>
    </row>
    <row r="16" spans="1:16" ht="15.75">
      <c r="A16" s="40">
        <v>11</v>
      </c>
      <c r="B16" s="76" t="s">
        <v>79</v>
      </c>
      <c r="C16" s="35">
        <v>18.5</v>
      </c>
      <c r="D16" s="35">
        <f t="shared" si="1"/>
        <v>9.25</v>
      </c>
      <c r="E16" s="35">
        <v>11</v>
      </c>
      <c r="F16" s="35">
        <f t="shared" ref="F16" si="40">(E16/2)</f>
        <v>5.5</v>
      </c>
      <c r="G16" s="35">
        <v>7.5</v>
      </c>
      <c r="H16" s="35">
        <f t="shared" ref="H16" si="41">(G16/2)</f>
        <v>3.75</v>
      </c>
      <c r="I16" s="35">
        <v>7.5</v>
      </c>
      <c r="J16" s="35">
        <f t="shared" ref="J16" si="42">(I16/2)</f>
        <v>3.75</v>
      </c>
      <c r="K16" s="35">
        <v>13</v>
      </c>
      <c r="L16" s="35">
        <f t="shared" ref="L16" si="43">(K16/2)</f>
        <v>6.5</v>
      </c>
      <c r="M16" s="39">
        <v>9.5</v>
      </c>
      <c r="N16" s="36">
        <f t="shared" si="6"/>
        <v>95.75</v>
      </c>
      <c r="O16" s="77">
        <f t="shared" si="7"/>
        <v>79.791666666666671</v>
      </c>
      <c r="P16" s="36" t="str">
        <f t="shared" si="0"/>
        <v>B1</v>
      </c>
    </row>
    <row r="17" spans="1:16" ht="15.75">
      <c r="A17" s="40">
        <v>12</v>
      </c>
      <c r="B17" s="76" t="s">
        <v>101</v>
      </c>
      <c r="C17" s="35">
        <v>17</v>
      </c>
      <c r="D17" s="35">
        <f t="shared" si="1"/>
        <v>8.5</v>
      </c>
      <c r="E17" s="35">
        <v>14</v>
      </c>
      <c r="F17" s="35">
        <f t="shared" ref="F17" si="44">(E17/2)</f>
        <v>7</v>
      </c>
      <c r="G17" s="35">
        <v>11.5</v>
      </c>
      <c r="H17" s="35">
        <f t="shared" ref="H17" si="45">(G17/2)</f>
        <v>5.75</v>
      </c>
      <c r="I17" s="35">
        <v>11</v>
      </c>
      <c r="J17" s="35">
        <f t="shared" ref="J17" si="46">(I17/2)</f>
        <v>5.5</v>
      </c>
      <c r="K17" s="35">
        <v>15</v>
      </c>
      <c r="L17" s="35">
        <f t="shared" ref="L17" si="47">(K17/2)</f>
        <v>7.5</v>
      </c>
      <c r="M17" s="35">
        <v>15</v>
      </c>
      <c r="N17" s="36">
        <f t="shared" si="6"/>
        <v>117.75</v>
      </c>
      <c r="O17" s="77">
        <f t="shared" si="7"/>
        <v>98.125</v>
      </c>
      <c r="P17" s="36" t="str">
        <f t="shared" si="0"/>
        <v>A1</v>
      </c>
    </row>
    <row r="18" spans="1:16" ht="15.75">
      <c r="A18" s="40">
        <v>13</v>
      </c>
      <c r="B18" s="76" t="s">
        <v>102</v>
      </c>
      <c r="C18" s="35">
        <v>17.5</v>
      </c>
      <c r="D18" s="35">
        <f t="shared" si="1"/>
        <v>8.75</v>
      </c>
      <c r="E18" s="35">
        <v>16.5</v>
      </c>
      <c r="F18" s="35">
        <f t="shared" ref="F18" si="48">(E18/2)</f>
        <v>8.25</v>
      </c>
      <c r="G18" s="35">
        <v>13</v>
      </c>
      <c r="H18" s="35">
        <f t="shared" ref="H18" si="49">(G18/2)</f>
        <v>6.5</v>
      </c>
      <c r="I18" s="35">
        <v>16.5</v>
      </c>
      <c r="J18" s="35">
        <f t="shared" ref="J18" si="50">(I18/2)</f>
        <v>8.25</v>
      </c>
      <c r="K18" s="35">
        <v>15.5</v>
      </c>
      <c r="L18" s="35">
        <f t="shared" ref="L18" si="51">(K18/2)</f>
        <v>7.75</v>
      </c>
      <c r="M18" s="35">
        <v>12</v>
      </c>
      <c r="N18" s="36">
        <f t="shared" si="6"/>
        <v>130.5</v>
      </c>
      <c r="O18" s="77">
        <f t="shared" si="7"/>
        <v>108.74999999999999</v>
      </c>
      <c r="P18" s="36" t="str">
        <f t="shared" si="0"/>
        <v>A1</v>
      </c>
    </row>
    <row r="19" spans="1:16" ht="15.75">
      <c r="A19" s="40">
        <v>14</v>
      </c>
      <c r="B19" s="76" t="s">
        <v>82</v>
      </c>
      <c r="C19" s="35">
        <v>8</v>
      </c>
      <c r="D19" s="35">
        <f t="shared" si="1"/>
        <v>4</v>
      </c>
      <c r="E19" s="35">
        <v>8.5</v>
      </c>
      <c r="F19" s="35">
        <f t="shared" ref="F19" si="52">(E19/2)</f>
        <v>4.25</v>
      </c>
      <c r="G19" s="35">
        <v>4</v>
      </c>
      <c r="H19" s="35">
        <f t="shared" ref="H19" si="53">(G19/2)</f>
        <v>2</v>
      </c>
      <c r="I19" s="35">
        <v>7.5</v>
      </c>
      <c r="J19" s="35">
        <f t="shared" ref="J19" si="54">(I19/2)</f>
        <v>3.75</v>
      </c>
      <c r="K19" s="35">
        <v>7.5</v>
      </c>
      <c r="L19" s="35">
        <f t="shared" ref="L19" si="55">(K19/2)</f>
        <v>3.75</v>
      </c>
      <c r="M19" s="35">
        <v>8</v>
      </c>
      <c r="N19" s="36">
        <f t="shared" si="6"/>
        <v>61.25</v>
      </c>
      <c r="O19" s="77">
        <f t="shared" si="7"/>
        <v>51.041666666666664</v>
      </c>
      <c r="P19" s="36" t="str">
        <f t="shared" si="0"/>
        <v>C1</v>
      </c>
    </row>
    <row r="20" spans="1:16" ht="15.75">
      <c r="A20" s="40">
        <v>15</v>
      </c>
      <c r="B20" s="76" t="s">
        <v>83</v>
      </c>
      <c r="C20" s="35">
        <v>5.5</v>
      </c>
      <c r="D20" s="35">
        <f t="shared" si="1"/>
        <v>2.75</v>
      </c>
      <c r="E20" s="35">
        <v>9</v>
      </c>
      <c r="F20" s="35">
        <f t="shared" ref="F20" si="56">(E20/2)</f>
        <v>4.5</v>
      </c>
      <c r="G20" s="35">
        <v>7</v>
      </c>
      <c r="H20" s="35">
        <f t="shared" ref="H20" si="57">(G20/2)</f>
        <v>3.5</v>
      </c>
      <c r="I20" s="35">
        <v>7</v>
      </c>
      <c r="J20" s="35">
        <f t="shared" ref="J20" si="58">(I20/2)</f>
        <v>3.5</v>
      </c>
      <c r="K20" s="35">
        <v>8.5</v>
      </c>
      <c r="L20" s="35">
        <f t="shared" ref="L20" si="59">(K20/2)</f>
        <v>4.25</v>
      </c>
      <c r="M20" s="35">
        <v>6.5</v>
      </c>
      <c r="N20" s="36">
        <f t="shared" si="6"/>
        <v>62</v>
      </c>
      <c r="O20" s="77">
        <f t="shared" si="7"/>
        <v>51.666666666666671</v>
      </c>
      <c r="P20" s="36" t="str">
        <f t="shared" si="0"/>
        <v>C1</v>
      </c>
    </row>
    <row r="21" spans="1:16" ht="15.75">
      <c r="A21" s="40">
        <v>16</v>
      </c>
      <c r="B21" s="76" t="s">
        <v>84</v>
      </c>
      <c r="C21" s="35">
        <v>19</v>
      </c>
      <c r="D21" s="35">
        <f t="shared" si="1"/>
        <v>9.5</v>
      </c>
      <c r="E21" s="35">
        <v>15.5</v>
      </c>
      <c r="F21" s="35">
        <f t="shared" ref="F21" si="60">(E21/2)</f>
        <v>7.75</v>
      </c>
      <c r="G21" s="35">
        <v>19</v>
      </c>
      <c r="H21" s="35">
        <f t="shared" ref="H21" si="61">(G21/2)</f>
        <v>9.5</v>
      </c>
      <c r="I21" s="35">
        <v>20</v>
      </c>
      <c r="J21" s="35">
        <f t="shared" ref="J21" si="62">(I21/2)</f>
        <v>10</v>
      </c>
      <c r="K21" s="35">
        <v>18.5</v>
      </c>
      <c r="L21" s="35">
        <f t="shared" ref="L21" si="63">(K21/2)</f>
        <v>9.25</v>
      </c>
      <c r="M21" s="35">
        <v>19.5</v>
      </c>
      <c r="N21" s="36">
        <f t="shared" si="6"/>
        <v>157.5</v>
      </c>
      <c r="O21" s="77">
        <f t="shared" si="7"/>
        <v>131.25</v>
      </c>
      <c r="P21" s="36" t="str">
        <f t="shared" si="0"/>
        <v>A1</v>
      </c>
    </row>
    <row r="22" spans="1:16" ht="15.75">
      <c r="A22" s="40">
        <v>17</v>
      </c>
      <c r="B22" s="76" t="s">
        <v>103</v>
      </c>
      <c r="C22" s="35">
        <v>13.5</v>
      </c>
      <c r="D22" s="35">
        <f t="shared" si="1"/>
        <v>6.75</v>
      </c>
      <c r="E22" s="35">
        <v>8.5</v>
      </c>
      <c r="F22" s="35">
        <f t="shared" ref="F22" si="64">(E22/2)</f>
        <v>4.25</v>
      </c>
      <c r="G22" s="35">
        <v>5</v>
      </c>
      <c r="H22" s="35">
        <f t="shared" ref="H22" si="65">(G22/2)</f>
        <v>2.5</v>
      </c>
      <c r="I22" s="35">
        <v>10</v>
      </c>
      <c r="J22" s="35">
        <f t="shared" ref="J22" si="66">(I22/2)</f>
        <v>5</v>
      </c>
      <c r="K22" s="35">
        <v>12</v>
      </c>
      <c r="L22" s="35">
        <f t="shared" ref="L22" si="67">(K22/2)</f>
        <v>6</v>
      </c>
      <c r="M22" s="35">
        <v>3.5</v>
      </c>
      <c r="N22" s="36">
        <f t="shared" si="6"/>
        <v>77</v>
      </c>
      <c r="O22" s="77">
        <f t="shared" si="7"/>
        <v>64.166666666666671</v>
      </c>
      <c r="P22" s="36" t="str">
        <f t="shared" si="0"/>
        <v>B2</v>
      </c>
    </row>
    <row r="23" spans="1:16" ht="15.75">
      <c r="A23" s="40">
        <v>18</v>
      </c>
      <c r="B23" s="76" t="s">
        <v>104</v>
      </c>
      <c r="C23" s="39">
        <v>19.5</v>
      </c>
      <c r="D23" s="35">
        <f t="shared" si="1"/>
        <v>9.75</v>
      </c>
      <c r="E23" s="39">
        <v>17.5</v>
      </c>
      <c r="F23" s="39">
        <f t="shared" ref="F23" si="68">(E23/2)</f>
        <v>8.75</v>
      </c>
      <c r="G23" s="35">
        <v>14</v>
      </c>
      <c r="H23" s="35">
        <f t="shared" ref="H23" si="69">(G23/2)</f>
        <v>7</v>
      </c>
      <c r="I23" s="35">
        <v>18.5</v>
      </c>
      <c r="J23" s="35">
        <f t="shared" ref="J23" si="70">(I23/2)</f>
        <v>9.25</v>
      </c>
      <c r="K23" s="39">
        <v>15.5</v>
      </c>
      <c r="L23" s="39">
        <f t="shared" ref="L23" si="71">(K23/2)</f>
        <v>7.75</v>
      </c>
      <c r="M23" s="39">
        <v>18.5</v>
      </c>
      <c r="N23" s="36">
        <f t="shared" si="6"/>
        <v>146</v>
      </c>
      <c r="O23" s="77">
        <f t="shared" si="7"/>
        <v>121.66666666666666</v>
      </c>
      <c r="P23" s="36" t="str">
        <f t="shared" si="0"/>
        <v>A1</v>
      </c>
    </row>
    <row r="24" spans="1:16" ht="15.75">
      <c r="A24" s="40">
        <v>19</v>
      </c>
      <c r="B24" s="76" t="s">
        <v>87</v>
      </c>
      <c r="C24" s="35">
        <v>19</v>
      </c>
      <c r="D24" s="35">
        <f t="shared" si="1"/>
        <v>9.5</v>
      </c>
      <c r="E24" s="35">
        <v>17.5</v>
      </c>
      <c r="F24" s="35">
        <f t="shared" ref="F24" si="72">(E24/2)</f>
        <v>8.75</v>
      </c>
      <c r="G24" s="35">
        <v>16</v>
      </c>
      <c r="H24" s="35">
        <f t="shared" ref="H24" si="73">(G24/2)</f>
        <v>8</v>
      </c>
      <c r="I24" s="35">
        <v>19</v>
      </c>
      <c r="J24" s="35">
        <f t="shared" ref="J24" si="74">(I24/2)</f>
        <v>9.5</v>
      </c>
      <c r="K24" s="35">
        <v>19</v>
      </c>
      <c r="L24" s="35">
        <f t="shared" ref="L24" si="75">(K24/2)</f>
        <v>9.5</v>
      </c>
      <c r="M24" s="35">
        <v>19.5</v>
      </c>
      <c r="N24" s="36">
        <f t="shared" si="6"/>
        <v>155.25</v>
      </c>
      <c r="O24" s="77">
        <f t="shared" si="7"/>
        <v>129.375</v>
      </c>
      <c r="P24" s="36" t="str">
        <f t="shared" si="0"/>
        <v>A1</v>
      </c>
    </row>
    <row r="25" spans="1:16" ht="15.75">
      <c r="A25" s="40">
        <v>20</v>
      </c>
      <c r="B25" s="76" t="s">
        <v>88</v>
      </c>
      <c r="C25" s="35">
        <v>12.5</v>
      </c>
      <c r="D25" s="35">
        <f t="shared" si="1"/>
        <v>6.25</v>
      </c>
      <c r="E25" s="35">
        <v>13</v>
      </c>
      <c r="F25" s="35">
        <f t="shared" ref="F25" si="76">(E25/2)</f>
        <v>6.5</v>
      </c>
      <c r="G25" s="35">
        <v>11.5</v>
      </c>
      <c r="H25" s="35">
        <f t="shared" ref="H25" si="77">(G25/2)</f>
        <v>5.75</v>
      </c>
      <c r="I25" s="35">
        <v>11</v>
      </c>
      <c r="J25" s="35">
        <f t="shared" ref="J25" si="78">(I25/2)</f>
        <v>5.5</v>
      </c>
      <c r="K25" s="35">
        <v>11</v>
      </c>
      <c r="L25" s="35">
        <f t="shared" ref="L25" si="79">(K25/2)</f>
        <v>5.5</v>
      </c>
      <c r="M25" s="35">
        <v>7.5</v>
      </c>
      <c r="N25" s="36">
        <f t="shared" si="6"/>
        <v>96</v>
      </c>
      <c r="O25" s="77">
        <f t="shared" si="7"/>
        <v>80</v>
      </c>
      <c r="P25" s="36" t="str">
        <f t="shared" si="0"/>
        <v>B1</v>
      </c>
    </row>
    <row r="26" spans="1:16" ht="15.75">
      <c r="A26" s="40">
        <v>21</v>
      </c>
      <c r="B26" s="76" t="s">
        <v>105</v>
      </c>
      <c r="C26" s="39">
        <v>17.5</v>
      </c>
      <c r="D26" s="35">
        <f t="shared" si="1"/>
        <v>8.75</v>
      </c>
      <c r="E26" s="39">
        <v>14.5</v>
      </c>
      <c r="F26" s="39">
        <f t="shared" ref="F26" si="80">(E26/2)</f>
        <v>7.25</v>
      </c>
      <c r="G26" s="39">
        <v>14</v>
      </c>
      <c r="H26" s="39">
        <f t="shared" ref="H26" si="81">(G26/2)</f>
        <v>7</v>
      </c>
      <c r="I26" s="39">
        <v>17</v>
      </c>
      <c r="J26" s="39">
        <f t="shared" ref="J26" si="82">(I26/2)</f>
        <v>8.5</v>
      </c>
      <c r="K26" s="39">
        <v>19.5</v>
      </c>
      <c r="L26" s="39">
        <f t="shared" ref="L26" si="83">(K26/2)</f>
        <v>9.75</v>
      </c>
      <c r="M26" s="39">
        <v>15.5</v>
      </c>
      <c r="N26" s="36">
        <f t="shared" si="6"/>
        <v>139.25</v>
      </c>
      <c r="O26" s="77">
        <f t="shared" si="7"/>
        <v>116.04166666666667</v>
      </c>
      <c r="P26" s="36" t="str">
        <f t="shared" si="0"/>
        <v>A1</v>
      </c>
    </row>
    <row r="27" spans="1:16" ht="15.75">
      <c r="A27" s="40">
        <v>22</v>
      </c>
      <c r="B27" s="76" t="s">
        <v>90</v>
      </c>
      <c r="C27" s="39">
        <v>5.5</v>
      </c>
      <c r="D27" s="35">
        <f t="shared" si="1"/>
        <v>2.75</v>
      </c>
      <c r="E27" s="39">
        <v>9</v>
      </c>
      <c r="F27" s="39">
        <f t="shared" ref="F27" si="84">(E27/2)</f>
        <v>4.5</v>
      </c>
      <c r="G27" s="39">
        <v>1.5</v>
      </c>
      <c r="H27" s="39">
        <f t="shared" ref="H27" si="85">(G27/2)</f>
        <v>0.75</v>
      </c>
      <c r="I27" s="39">
        <v>4</v>
      </c>
      <c r="J27" s="39">
        <f t="shared" ref="J27" si="86">(I27/2)</f>
        <v>2</v>
      </c>
      <c r="K27" s="39">
        <v>7.5</v>
      </c>
      <c r="L27" s="39">
        <f t="shared" ref="L27" si="87">(K27/2)</f>
        <v>3.75</v>
      </c>
      <c r="M27" s="39">
        <v>2.5</v>
      </c>
      <c r="N27" s="36">
        <f t="shared" si="6"/>
        <v>43.75</v>
      </c>
      <c r="O27" s="77">
        <f t="shared" si="7"/>
        <v>36.458333333333329</v>
      </c>
      <c r="P27" s="36" t="str">
        <f t="shared" si="0"/>
        <v>D</v>
      </c>
    </row>
    <row r="28" spans="1:16" ht="15.75">
      <c r="A28" s="40">
        <v>23</v>
      </c>
      <c r="B28" s="76" t="s">
        <v>106</v>
      </c>
      <c r="C28" s="39">
        <v>12</v>
      </c>
      <c r="D28" s="35">
        <f t="shared" si="1"/>
        <v>6</v>
      </c>
      <c r="E28" s="39">
        <v>14.5</v>
      </c>
      <c r="F28" s="39">
        <f t="shared" ref="F28" si="88">(E28/2)</f>
        <v>7.25</v>
      </c>
      <c r="G28" s="39">
        <v>13</v>
      </c>
      <c r="H28" s="39">
        <f t="shared" ref="H28" si="89">(G28/2)</f>
        <v>6.5</v>
      </c>
      <c r="I28" s="39">
        <v>16</v>
      </c>
      <c r="J28" s="39">
        <f t="shared" ref="J28" si="90">(I28/2)</f>
        <v>8</v>
      </c>
      <c r="K28" s="39">
        <v>18</v>
      </c>
      <c r="L28" s="39">
        <f t="shared" ref="L28" si="91">(K28/2)</f>
        <v>9</v>
      </c>
      <c r="M28" s="39">
        <v>18</v>
      </c>
      <c r="N28" s="36">
        <f t="shared" si="6"/>
        <v>128.25</v>
      </c>
      <c r="O28" s="77">
        <f t="shared" si="7"/>
        <v>106.87500000000001</v>
      </c>
      <c r="P28" s="36" t="str">
        <f t="shared" si="0"/>
        <v>A1</v>
      </c>
    </row>
    <row r="29" spans="1:16" ht="15.75">
      <c r="A29" s="40">
        <v>24</v>
      </c>
      <c r="B29" s="76" t="s">
        <v>92</v>
      </c>
      <c r="C29" s="35">
        <v>12</v>
      </c>
      <c r="D29" s="35">
        <f t="shared" si="1"/>
        <v>6</v>
      </c>
      <c r="E29" s="35">
        <v>16</v>
      </c>
      <c r="F29" s="35">
        <f t="shared" ref="F29" si="92">(E29/2)</f>
        <v>8</v>
      </c>
      <c r="G29" s="35">
        <v>7.5</v>
      </c>
      <c r="H29" s="35">
        <f t="shared" ref="H29" si="93">(G29/2)</f>
        <v>3.75</v>
      </c>
      <c r="I29" s="35">
        <v>13.5</v>
      </c>
      <c r="J29" s="35">
        <f t="shared" ref="J29" si="94">(I29/2)</f>
        <v>6.75</v>
      </c>
      <c r="K29" s="35">
        <v>16.5</v>
      </c>
      <c r="L29" s="35">
        <f t="shared" ref="L29" si="95">(K29/2)</f>
        <v>8.25</v>
      </c>
      <c r="M29" s="35">
        <v>15</v>
      </c>
      <c r="N29" s="36">
        <f t="shared" si="6"/>
        <v>113.25</v>
      </c>
      <c r="O29" s="77">
        <f t="shared" si="7"/>
        <v>94.375</v>
      </c>
      <c r="P29" s="36" t="str">
        <f t="shared" si="0"/>
        <v>A1</v>
      </c>
    </row>
    <row r="30" spans="1:16" ht="15.75">
      <c r="A30" s="40">
        <v>25</v>
      </c>
      <c r="B30" s="76" t="s">
        <v>93</v>
      </c>
      <c r="C30" s="35">
        <v>8.5</v>
      </c>
      <c r="D30" s="35">
        <f t="shared" si="1"/>
        <v>4.25</v>
      </c>
      <c r="E30" s="35">
        <v>15.5</v>
      </c>
      <c r="F30" s="35">
        <f t="shared" ref="F30" si="96">(E30/2)</f>
        <v>7.75</v>
      </c>
      <c r="G30" s="35">
        <v>8</v>
      </c>
      <c r="H30" s="35">
        <f t="shared" ref="H30" si="97">(G30/2)</f>
        <v>4</v>
      </c>
      <c r="I30" s="35">
        <v>11.5</v>
      </c>
      <c r="J30" s="35">
        <f t="shared" ref="J30" si="98">(I30/2)</f>
        <v>5.75</v>
      </c>
      <c r="K30" s="35">
        <v>9.5</v>
      </c>
      <c r="L30" s="35">
        <f t="shared" ref="L30" si="99">(K30/2)</f>
        <v>4.75</v>
      </c>
      <c r="M30" s="35">
        <v>10.5</v>
      </c>
      <c r="N30" s="36">
        <f t="shared" si="6"/>
        <v>90</v>
      </c>
      <c r="O30" s="77">
        <f t="shared" si="7"/>
        <v>75</v>
      </c>
      <c r="P30" s="36" t="str">
        <f t="shared" si="0"/>
        <v>B1</v>
      </c>
    </row>
    <row r="31" spans="1:16" ht="15.75">
      <c r="A31" s="40">
        <v>26</v>
      </c>
      <c r="B31" s="76" t="s">
        <v>107</v>
      </c>
      <c r="C31" s="35">
        <v>15</v>
      </c>
      <c r="D31" s="35">
        <f t="shared" si="1"/>
        <v>7.5</v>
      </c>
      <c r="E31" s="35">
        <v>15</v>
      </c>
      <c r="F31" s="35">
        <f t="shared" ref="F31" si="100">(E31/2)</f>
        <v>7.5</v>
      </c>
      <c r="G31" s="35">
        <v>14.5</v>
      </c>
      <c r="H31" s="35">
        <f t="shared" ref="H31" si="101">(G31/2)</f>
        <v>7.25</v>
      </c>
      <c r="I31" s="35">
        <v>16</v>
      </c>
      <c r="J31" s="35">
        <f t="shared" ref="J31" si="102">(I31/2)</f>
        <v>8</v>
      </c>
      <c r="K31" s="35">
        <v>17</v>
      </c>
      <c r="L31" s="35">
        <f t="shared" ref="L31" si="103">(K31/2)</f>
        <v>8.5</v>
      </c>
      <c r="M31" s="35">
        <v>13.5</v>
      </c>
      <c r="N31" s="36">
        <f t="shared" si="6"/>
        <v>129.75</v>
      </c>
      <c r="O31" s="77">
        <f t="shared" si="7"/>
        <v>108.125</v>
      </c>
      <c r="P31" s="36" t="str">
        <f t="shared" si="0"/>
        <v>A1</v>
      </c>
    </row>
    <row r="32" spans="1:16" ht="15.75">
      <c r="A32" s="40">
        <v>27</v>
      </c>
      <c r="B32" s="76" t="s">
        <v>108</v>
      </c>
      <c r="C32" s="35">
        <v>17</v>
      </c>
      <c r="D32" s="35">
        <f t="shared" si="1"/>
        <v>8.5</v>
      </c>
      <c r="E32" s="35">
        <v>13.5</v>
      </c>
      <c r="F32" s="35">
        <f t="shared" ref="F32" si="104">(E32/2)</f>
        <v>6.75</v>
      </c>
      <c r="G32" s="35">
        <v>11.5</v>
      </c>
      <c r="H32" s="35">
        <f t="shared" ref="H32" si="105">(G32/2)</f>
        <v>5.75</v>
      </c>
      <c r="I32" s="35">
        <v>17.5</v>
      </c>
      <c r="J32" s="35">
        <f t="shared" ref="J32" si="106">(I32/2)</f>
        <v>8.75</v>
      </c>
      <c r="K32" s="35">
        <v>18.5</v>
      </c>
      <c r="L32" s="35">
        <f t="shared" ref="L32" si="107">(K32/2)</f>
        <v>9.25</v>
      </c>
      <c r="M32" s="35">
        <v>14.5</v>
      </c>
      <c r="N32" s="36">
        <f t="shared" si="6"/>
        <v>131.5</v>
      </c>
      <c r="O32" s="77">
        <f t="shared" si="7"/>
        <v>109.58333333333334</v>
      </c>
      <c r="P32" s="36" t="str">
        <f t="shared" si="0"/>
        <v>A1</v>
      </c>
    </row>
    <row r="33" spans="1:16" ht="15.75">
      <c r="A33" s="40">
        <v>28</v>
      </c>
      <c r="B33" s="76" t="s">
        <v>96</v>
      </c>
      <c r="C33" s="35">
        <v>11</v>
      </c>
      <c r="D33" s="35">
        <f t="shared" si="1"/>
        <v>5.5</v>
      </c>
      <c r="E33" s="39">
        <v>11.5</v>
      </c>
      <c r="F33" s="39">
        <f t="shared" ref="F33" si="108">(E33/2)</f>
        <v>5.75</v>
      </c>
      <c r="G33" s="35">
        <v>10</v>
      </c>
      <c r="H33" s="35">
        <f t="shared" ref="H33" si="109">(G33/2)</f>
        <v>5</v>
      </c>
      <c r="I33" s="35">
        <v>14.5</v>
      </c>
      <c r="J33" s="35">
        <f t="shared" ref="J33" si="110">(I33/2)</f>
        <v>7.25</v>
      </c>
      <c r="K33" s="35">
        <v>15</v>
      </c>
      <c r="L33" s="35">
        <f t="shared" ref="L33" si="111">(K33/2)</f>
        <v>7.5</v>
      </c>
      <c r="M33" s="35">
        <v>7</v>
      </c>
      <c r="N33" s="36">
        <f t="shared" si="6"/>
        <v>100</v>
      </c>
      <c r="O33" s="77">
        <f t="shared" si="7"/>
        <v>83.333333333333343</v>
      </c>
      <c r="P33" s="36" t="str">
        <f t="shared" si="0"/>
        <v>A2</v>
      </c>
    </row>
    <row r="34" spans="1:16" ht="15.75">
      <c r="A34" s="40">
        <v>29</v>
      </c>
      <c r="B34" s="76" t="s">
        <v>97</v>
      </c>
      <c r="C34" s="35">
        <v>9</v>
      </c>
      <c r="D34" s="35">
        <f t="shared" si="1"/>
        <v>4.5</v>
      </c>
      <c r="E34" s="35">
        <v>9</v>
      </c>
      <c r="F34" s="35">
        <f t="shared" ref="F34" si="112">(E34/2)</f>
        <v>4.5</v>
      </c>
      <c r="G34" s="35">
        <v>7</v>
      </c>
      <c r="H34" s="35">
        <f t="shared" ref="H34" si="113">(G34/2)</f>
        <v>3.5</v>
      </c>
      <c r="I34" s="35">
        <v>5.5</v>
      </c>
      <c r="J34" s="35">
        <f t="shared" ref="J34" si="114">(I34/2)</f>
        <v>2.75</v>
      </c>
      <c r="K34" s="35">
        <v>11.5</v>
      </c>
      <c r="L34" s="35">
        <f t="shared" ref="L34" si="115">(K34/2)</f>
        <v>5.75</v>
      </c>
      <c r="M34" s="35">
        <v>2</v>
      </c>
      <c r="N34" s="36">
        <f t="shared" si="6"/>
        <v>65</v>
      </c>
      <c r="O34" s="77">
        <f t="shared" si="7"/>
        <v>54.166666666666664</v>
      </c>
      <c r="P34" s="36" t="str">
        <f t="shared" si="0"/>
        <v>C1</v>
      </c>
    </row>
  </sheetData>
  <mergeCells count="4">
    <mergeCell ref="A1:P1"/>
    <mergeCell ref="A2:P2"/>
    <mergeCell ref="A3:P3"/>
    <mergeCell ref="A4:P4"/>
  </mergeCells>
  <pageMargins left="0.7" right="0.7" top="0.22" bottom="0.16" header="0.22" footer="0.16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0"/>
  <sheetViews>
    <sheetView view="pageBreakPreview" topLeftCell="A586" zoomScale="60" workbookViewId="0">
      <selection activeCell="A586" sqref="A1:XFD1048576"/>
    </sheetView>
  </sheetViews>
  <sheetFormatPr defaultColWidth="9.140625" defaultRowHeight="24.95" customHeight="1"/>
  <cols>
    <col min="1" max="1" width="18.5703125" style="78" customWidth="1"/>
    <col min="2" max="2" width="24.7109375" style="95" customWidth="1"/>
    <col min="3" max="3" width="16.85546875" style="78" customWidth="1"/>
    <col min="4" max="4" width="18.5703125" style="78" customWidth="1"/>
    <col min="5" max="5" width="9.140625" style="78"/>
    <col min="6" max="6" width="36.85546875" style="78" customWidth="1"/>
    <col min="7" max="16384" width="9.140625" style="78"/>
  </cols>
  <sheetData>
    <row r="1" spans="1:6" ht="24.95" customHeight="1">
      <c r="A1" s="90"/>
      <c r="B1" s="393"/>
      <c r="C1" s="393"/>
      <c r="D1" s="393"/>
      <c r="E1" s="393"/>
      <c r="F1" s="394"/>
    </row>
    <row r="2" spans="1:6" ht="24.95" customHeight="1">
      <c r="A2" s="87"/>
      <c r="B2" s="387" t="s">
        <v>1</v>
      </c>
      <c r="C2" s="387"/>
      <c r="D2" s="387"/>
      <c r="E2" s="387"/>
      <c r="F2" s="388"/>
    </row>
    <row r="3" spans="1:6" ht="24.95" customHeight="1">
      <c r="A3" s="87"/>
      <c r="B3" s="387" t="s">
        <v>2</v>
      </c>
      <c r="C3" s="387"/>
      <c r="D3" s="387"/>
      <c r="E3" s="387"/>
      <c r="F3" s="388"/>
    </row>
    <row r="4" spans="1:6" ht="24.95" customHeight="1">
      <c r="A4" s="87"/>
      <c r="B4" s="390" t="s">
        <v>51</v>
      </c>
      <c r="C4" s="390"/>
      <c r="D4" s="390"/>
      <c r="E4" s="390"/>
      <c r="F4" s="391"/>
    </row>
    <row r="5" spans="1:6" ht="24.95" customHeight="1">
      <c r="A5" s="87"/>
      <c r="B5" s="387" t="s">
        <v>61</v>
      </c>
      <c r="C5" s="387"/>
      <c r="D5" s="387"/>
      <c r="E5" s="387"/>
      <c r="F5" s="388"/>
    </row>
    <row r="6" spans="1:6" ht="24.95" customHeight="1">
      <c r="A6" s="392" t="s">
        <v>66</v>
      </c>
      <c r="B6" s="387"/>
      <c r="C6" s="387"/>
      <c r="D6" s="387"/>
      <c r="E6" s="387"/>
      <c r="F6" s="388"/>
    </row>
    <row r="7" spans="1:6" ht="24.95" customHeight="1">
      <c r="A7" s="88" t="s">
        <v>3</v>
      </c>
      <c r="B7" s="385" t="s">
        <v>68</v>
      </c>
      <c r="C7" s="386"/>
      <c r="D7" s="89"/>
      <c r="E7" s="387"/>
      <c r="F7" s="388"/>
    </row>
    <row r="8" spans="1:6" ht="24.95" customHeight="1">
      <c r="A8" s="88" t="s">
        <v>4</v>
      </c>
      <c r="B8" s="385" t="s">
        <v>85</v>
      </c>
      <c r="C8" s="386"/>
      <c r="D8" s="80" t="s">
        <v>272</v>
      </c>
      <c r="E8" s="387">
        <v>17</v>
      </c>
      <c r="F8" s="388"/>
    </row>
    <row r="9" spans="1:6" ht="24.95" customHeight="1">
      <c r="A9" s="88" t="s">
        <v>8</v>
      </c>
      <c r="B9" s="93" t="s">
        <v>9</v>
      </c>
      <c r="C9" s="79" t="s">
        <v>52</v>
      </c>
      <c r="D9" s="79" t="s">
        <v>20</v>
      </c>
      <c r="E9" s="387"/>
      <c r="F9" s="388"/>
    </row>
    <row r="10" spans="1:6" ht="24.95" customHeight="1">
      <c r="A10" s="88">
        <v>1</v>
      </c>
      <c r="B10" s="93" t="s">
        <v>11</v>
      </c>
      <c r="C10" s="79">
        <v>13.5</v>
      </c>
      <c r="D10" s="81" t="str">
        <f>IF(C10&gt;=18,"A1",IF(C10&gt;=16,"A2",IF(C10&gt;=14,"B1",IF(C10&gt;=12,"B2",IF(C10&gt;=10,"C1",IF(C10&gt;=8,"C2",IF(C10&gt;=6.5,"D","E")))))))</f>
        <v>B2</v>
      </c>
      <c r="E10" s="385"/>
      <c r="F10" s="389"/>
    </row>
    <row r="11" spans="1:6" ht="24.95" customHeight="1">
      <c r="A11" s="88">
        <v>2</v>
      </c>
      <c r="B11" s="93" t="s">
        <v>12</v>
      </c>
      <c r="C11" s="79">
        <v>8.5</v>
      </c>
      <c r="D11" s="81" t="str">
        <f t="shared" ref="D11:D15" si="0">IF(C11&gt;=18,"A1",IF(C11&gt;=16,"A2",IF(C11&gt;=14,"B1",IF(C11&gt;=12,"B2",IF(C11&gt;=10,"C1",IF(C11&gt;=8,"C2",IF(C11&gt;=6.5,"D","E")))))))</f>
        <v>C2</v>
      </c>
      <c r="E11" s="373"/>
      <c r="F11" s="374"/>
    </row>
    <row r="12" spans="1:6" ht="24.95" customHeight="1">
      <c r="A12" s="88">
        <v>3</v>
      </c>
      <c r="B12" s="93" t="s">
        <v>13</v>
      </c>
      <c r="C12" s="79">
        <v>5</v>
      </c>
      <c r="D12" s="81" t="str">
        <f t="shared" si="0"/>
        <v>E</v>
      </c>
      <c r="E12" s="373"/>
      <c r="F12" s="374"/>
    </row>
    <row r="13" spans="1:6" ht="24.95" customHeight="1">
      <c r="A13" s="88">
        <v>4</v>
      </c>
      <c r="B13" s="93" t="s">
        <v>23</v>
      </c>
      <c r="C13" s="79">
        <v>10</v>
      </c>
      <c r="D13" s="81" t="str">
        <f t="shared" si="0"/>
        <v>C1</v>
      </c>
      <c r="E13" s="373"/>
      <c r="F13" s="374"/>
    </row>
    <row r="14" spans="1:6" ht="24.95" customHeight="1">
      <c r="A14" s="88">
        <v>5</v>
      </c>
      <c r="B14" s="93" t="s">
        <v>36</v>
      </c>
      <c r="C14" s="79">
        <v>12</v>
      </c>
      <c r="D14" s="81" t="str">
        <f t="shared" si="0"/>
        <v>B2</v>
      </c>
      <c r="E14" s="373"/>
      <c r="F14" s="374"/>
    </row>
    <row r="15" spans="1:6" ht="24.95" customHeight="1">
      <c r="A15" s="88">
        <v>6</v>
      </c>
      <c r="B15" s="93" t="s">
        <v>37</v>
      </c>
      <c r="C15" s="79">
        <v>3.5</v>
      </c>
      <c r="D15" s="81" t="str">
        <f t="shared" si="0"/>
        <v>E</v>
      </c>
      <c r="E15" s="373"/>
      <c r="F15" s="374"/>
    </row>
    <row r="16" spans="1:6" ht="24.95" customHeight="1">
      <c r="A16" s="88"/>
      <c r="B16" s="93"/>
      <c r="C16" s="79"/>
      <c r="D16" s="79"/>
      <c r="E16" s="373"/>
      <c r="F16" s="374"/>
    </row>
    <row r="17" spans="1:6" ht="24.95" customHeight="1">
      <c r="A17" s="88"/>
      <c r="B17" s="93" t="s">
        <v>10</v>
      </c>
      <c r="C17" s="79">
        <f>SUM(C10:C16)</f>
        <v>52.5</v>
      </c>
      <c r="D17" s="79"/>
      <c r="E17" s="373"/>
      <c r="F17" s="374"/>
    </row>
    <row r="18" spans="1:6" ht="24.95" customHeight="1">
      <c r="A18" s="88"/>
      <c r="B18" s="94" t="s">
        <v>54</v>
      </c>
      <c r="C18" s="97">
        <f>(C17/120*100)</f>
        <v>43.75</v>
      </c>
      <c r="D18" s="79"/>
      <c r="E18" s="373"/>
      <c r="F18" s="374"/>
    </row>
    <row r="19" spans="1:6" ht="24.95" customHeight="1">
      <c r="A19" s="375" t="s">
        <v>271</v>
      </c>
      <c r="B19" s="377" t="s">
        <v>60</v>
      </c>
      <c r="C19" s="377"/>
      <c r="D19" s="379" t="s">
        <v>53</v>
      </c>
      <c r="E19" s="380"/>
      <c r="F19" s="381"/>
    </row>
    <row r="20" spans="1:6" ht="24.95" customHeight="1" thickBot="1">
      <c r="A20" s="376"/>
      <c r="B20" s="378"/>
      <c r="C20" s="378"/>
      <c r="D20" s="382"/>
      <c r="E20" s="383"/>
      <c r="F20" s="384"/>
    </row>
    <row r="22" spans="1:6" ht="24.95" customHeight="1" thickBot="1"/>
    <row r="23" spans="1:6" ht="24.95" customHeight="1">
      <c r="A23" s="90"/>
      <c r="B23" s="393" t="s">
        <v>0</v>
      </c>
      <c r="C23" s="393"/>
      <c r="D23" s="393"/>
      <c r="E23" s="393"/>
      <c r="F23" s="394"/>
    </row>
    <row r="24" spans="1:6" ht="24.95" customHeight="1">
      <c r="A24" s="87"/>
      <c r="B24" s="387" t="s">
        <v>1</v>
      </c>
      <c r="C24" s="387"/>
      <c r="D24" s="387"/>
      <c r="E24" s="387"/>
      <c r="F24" s="388"/>
    </row>
    <row r="25" spans="1:6" ht="24.95" customHeight="1">
      <c r="A25" s="87"/>
      <c r="B25" s="387" t="s">
        <v>2</v>
      </c>
      <c r="C25" s="387"/>
      <c r="D25" s="387"/>
      <c r="E25" s="387"/>
      <c r="F25" s="388"/>
    </row>
    <row r="26" spans="1:6" ht="24.95" customHeight="1">
      <c r="A26" s="87"/>
      <c r="B26" s="390" t="s">
        <v>51</v>
      </c>
      <c r="C26" s="390"/>
      <c r="D26" s="390"/>
      <c r="E26" s="390"/>
      <c r="F26" s="391"/>
    </row>
    <row r="27" spans="1:6" ht="24.95" customHeight="1">
      <c r="A27" s="87"/>
      <c r="B27" s="387" t="s">
        <v>61</v>
      </c>
      <c r="C27" s="387"/>
      <c r="D27" s="387"/>
      <c r="E27" s="387"/>
      <c r="F27" s="388"/>
    </row>
    <row r="28" spans="1:6" ht="24.95" customHeight="1">
      <c r="A28" s="392" t="s">
        <v>66</v>
      </c>
      <c r="B28" s="387"/>
      <c r="C28" s="387"/>
      <c r="D28" s="387"/>
      <c r="E28" s="387"/>
      <c r="F28" s="388"/>
    </row>
    <row r="29" spans="1:6" ht="24.95" customHeight="1">
      <c r="A29" s="88" t="s">
        <v>3</v>
      </c>
      <c r="B29" s="385" t="s">
        <v>68</v>
      </c>
      <c r="C29" s="386"/>
      <c r="D29" s="89"/>
      <c r="E29" s="387"/>
      <c r="F29" s="388"/>
    </row>
    <row r="30" spans="1:6" ht="24.95" customHeight="1">
      <c r="A30" s="88" t="s">
        <v>4</v>
      </c>
      <c r="B30" s="385" t="s">
        <v>86</v>
      </c>
      <c r="C30" s="386"/>
      <c r="D30" s="80" t="s">
        <v>272</v>
      </c>
      <c r="E30" s="387">
        <v>18</v>
      </c>
      <c r="F30" s="388"/>
    </row>
    <row r="31" spans="1:6" ht="24.95" customHeight="1">
      <c r="A31" s="88" t="s">
        <v>8</v>
      </c>
      <c r="B31" s="93" t="s">
        <v>9</v>
      </c>
      <c r="C31" s="79" t="s">
        <v>52</v>
      </c>
      <c r="D31" s="79" t="s">
        <v>20</v>
      </c>
      <c r="E31" s="387"/>
      <c r="F31" s="388"/>
    </row>
    <row r="32" spans="1:6" ht="24.95" customHeight="1">
      <c r="A32" s="88">
        <v>1</v>
      </c>
      <c r="B32" s="93" t="s">
        <v>11</v>
      </c>
      <c r="C32" s="79">
        <v>19.5</v>
      </c>
      <c r="D32" s="81" t="str">
        <f>IF(C32&gt;=18,"A1",IF(C32&gt;=16,"A2",IF(C32&gt;=14,"B1",IF(C32&gt;=12,"B2",IF(C32&gt;=10,"C1",IF(C32&gt;=8,"C2",IF(C32&gt;=6.5,"D","E")))))))</f>
        <v>A1</v>
      </c>
      <c r="E32" s="385"/>
      <c r="F32" s="389"/>
    </row>
    <row r="33" spans="1:6" ht="24.95" customHeight="1">
      <c r="A33" s="88">
        <v>2</v>
      </c>
      <c r="B33" s="93" t="s">
        <v>12</v>
      </c>
      <c r="C33" s="79">
        <v>17.5</v>
      </c>
      <c r="D33" s="81" t="str">
        <f t="shared" ref="D33:D36" si="1">IF(C33&gt;=18,"A1",IF(C33&gt;=16,"A2",IF(C33&gt;=14,"B1",IF(C33&gt;=12,"B2",IF(C33&gt;=10,"C1",IF(C33&gt;=8,"C2",IF(C33&gt;=6.5,"D","E")))))))</f>
        <v>A2</v>
      </c>
      <c r="E33" s="373"/>
      <c r="F33" s="374"/>
    </row>
    <row r="34" spans="1:6" ht="24.95" customHeight="1">
      <c r="A34" s="88">
        <v>3</v>
      </c>
      <c r="B34" s="93" t="s">
        <v>13</v>
      </c>
      <c r="C34" s="79">
        <v>14</v>
      </c>
      <c r="D34" s="81" t="str">
        <f t="shared" si="1"/>
        <v>B1</v>
      </c>
      <c r="E34" s="373"/>
      <c r="F34" s="374"/>
    </row>
    <row r="35" spans="1:6" ht="24.95" customHeight="1">
      <c r="A35" s="88">
        <v>4</v>
      </c>
      <c r="B35" s="93" t="s">
        <v>23</v>
      </c>
      <c r="C35" s="79">
        <v>18.5</v>
      </c>
      <c r="D35" s="81" t="str">
        <f t="shared" si="1"/>
        <v>A1</v>
      </c>
      <c r="E35" s="373"/>
      <c r="F35" s="374"/>
    </row>
    <row r="36" spans="1:6" ht="24.95" customHeight="1">
      <c r="A36" s="88">
        <v>5</v>
      </c>
      <c r="B36" s="93" t="s">
        <v>36</v>
      </c>
      <c r="C36" s="79">
        <v>15.5</v>
      </c>
      <c r="D36" s="81" t="str">
        <f t="shared" si="1"/>
        <v>B1</v>
      </c>
      <c r="E36" s="373"/>
      <c r="F36" s="374"/>
    </row>
    <row r="37" spans="1:6" ht="24.95" customHeight="1">
      <c r="A37" s="88">
        <v>6</v>
      </c>
      <c r="B37" s="93" t="s">
        <v>37</v>
      </c>
      <c r="C37" s="79">
        <v>18.5</v>
      </c>
      <c r="D37" s="81" t="str">
        <f t="shared" ref="D37" si="2">IF(C37&gt;=18,"A1",IF(C37&gt;=16,"A2",IF(C37&gt;=14,"B1",IF(C37&gt;=12,"B2",IF(C37&gt;=10,"C1",IF(C37&gt;=8,"C2",IF(C37&gt;=6.5,"D","E")))))))</f>
        <v>A1</v>
      </c>
      <c r="E37" s="373"/>
      <c r="F37" s="374"/>
    </row>
    <row r="38" spans="1:6" ht="24.95" customHeight="1">
      <c r="A38" s="88"/>
      <c r="B38" s="93"/>
      <c r="C38" s="79"/>
      <c r="D38" s="79"/>
      <c r="E38" s="373"/>
      <c r="F38" s="374"/>
    </row>
    <row r="39" spans="1:6" ht="24.95" customHeight="1">
      <c r="A39" s="88"/>
      <c r="B39" s="93" t="s">
        <v>10</v>
      </c>
      <c r="C39" s="79">
        <f>SUM(C32:C38)</f>
        <v>103.5</v>
      </c>
      <c r="D39" s="79"/>
      <c r="E39" s="373"/>
      <c r="F39" s="374"/>
    </row>
    <row r="40" spans="1:6" ht="24.95" customHeight="1">
      <c r="A40" s="88"/>
      <c r="B40" s="94" t="s">
        <v>54</v>
      </c>
      <c r="C40" s="97">
        <f>(C39/120*100)</f>
        <v>86.25</v>
      </c>
      <c r="D40" s="79"/>
      <c r="E40" s="373"/>
      <c r="F40" s="374"/>
    </row>
    <row r="41" spans="1:6" ht="24.95" customHeight="1">
      <c r="A41" s="375" t="s">
        <v>271</v>
      </c>
      <c r="B41" s="377" t="s">
        <v>60</v>
      </c>
      <c r="C41" s="377"/>
      <c r="D41" s="379" t="s">
        <v>53</v>
      </c>
      <c r="E41" s="380"/>
      <c r="F41" s="381"/>
    </row>
    <row r="42" spans="1:6" ht="24.95" customHeight="1" thickBot="1">
      <c r="A42" s="376"/>
      <c r="B42" s="378"/>
      <c r="C42" s="378"/>
      <c r="D42" s="382"/>
      <c r="E42" s="383"/>
      <c r="F42" s="384"/>
    </row>
    <row r="44" spans="1:6" ht="24.95" customHeight="1" thickBot="1"/>
    <row r="45" spans="1:6" ht="24.95" customHeight="1">
      <c r="A45" s="90"/>
      <c r="B45" s="393" t="s">
        <v>0</v>
      </c>
      <c r="C45" s="393"/>
      <c r="D45" s="393"/>
      <c r="E45" s="393"/>
      <c r="F45" s="394"/>
    </row>
    <row r="46" spans="1:6" ht="24.95" customHeight="1">
      <c r="A46" s="87"/>
      <c r="B46" s="387" t="s">
        <v>1</v>
      </c>
      <c r="C46" s="387"/>
      <c r="D46" s="387"/>
      <c r="E46" s="387"/>
      <c r="F46" s="388"/>
    </row>
    <row r="47" spans="1:6" ht="24.95" customHeight="1">
      <c r="A47" s="87"/>
      <c r="B47" s="387" t="s">
        <v>2</v>
      </c>
      <c r="C47" s="387"/>
      <c r="D47" s="387"/>
      <c r="E47" s="387"/>
      <c r="F47" s="388"/>
    </row>
    <row r="48" spans="1:6" ht="24.95" customHeight="1">
      <c r="A48" s="87"/>
      <c r="B48" s="390" t="s">
        <v>51</v>
      </c>
      <c r="C48" s="390"/>
      <c r="D48" s="390"/>
      <c r="E48" s="390"/>
      <c r="F48" s="391"/>
    </row>
    <row r="49" spans="1:6" ht="24.95" customHeight="1">
      <c r="A49" s="87"/>
      <c r="B49" s="387" t="s">
        <v>61</v>
      </c>
      <c r="C49" s="387"/>
      <c r="D49" s="387"/>
      <c r="E49" s="387"/>
      <c r="F49" s="388"/>
    </row>
    <row r="50" spans="1:6" ht="24.95" customHeight="1">
      <c r="A50" s="392" t="s">
        <v>66</v>
      </c>
      <c r="B50" s="387"/>
      <c r="C50" s="387"/>
      <c r="D50" s="387"/>
      <c r="E50" s="387"/>
      <c r="F50" s="388"/>
    </row>
    <row r="51" spans="1:6" ht="24.95" customHeight="1">
      <c r="A51" s="88" t="s">
        <v>3</v>
      </c>
      <c r="B51" s="385" t="s">
        <v>68</v>
      </c>
      <c r="C51" s="386"/>
      <c r="D51" s="89"/>
      <c r="E51" s="387"/>
      <c r="F51" s="388"/>
    </row>
    <row r="52" spans="1:6" ht="24.95" customHeight="1">
      <c r="A52" s="88" t="s">
        <v>4</v>
      </c>
      <c r="B52" s="385" t="s">
        <v>87</v>
      </c>
      <c r="C52" s="386"/>
      <c r="D52" s="80" t="s">
        <v>272</v>
      </c>
      <c r="E52" s="387">
        <v>19</v>
      </c>
      <c r="F52" s="388"/>
    </row>
    <row r="53" spans="1:6" ht="24.95" customHeight="1">
      <c r="A53" s="88" t="s">
        <v>8</v>
      </c>
      <c r="B53" s="93" t="s">
        <v>9</v>
      </c>
      <c r="C53" s="79" t="s">
        <v>52</v>
      </c>
      <c r="D53" s="79" t="s">
        <v>20</v>
      </c>
      <c r="E53" s="387"/>
      <c r="F53" s="388"/>
    </row>
    <row r="54" spans="1:6" ht="24.95" customHeight="1">
      <c r="A54" s="88">
        <v>1</v>
      </c>
      <c r="B54" s="93" t="s">
        <v>11</v>
      </c>
      <c r="C54" s="79">
        <v>19</v>
      </c>
      <c r="D54" s="81" t="str">
        <f>IF(C54&gt;=18,"A1",IF(C54&gt;=16,"A2",IF(C54&gt;=14,"B1",IF(C54&gt;=12,"B2",IF(C54&gt;=10,"C1",IF(C54&gt;=8,"C2",IF(C54&gt;=6.5,"D","E")))))))</f>
        <v>A1</v>
      </c>
      <c r="E54" s="385"/>
      <c r="F54" s="389"/>
    </row>
    <row r="55" spans="1:6" ht="24.95" customHeight="1">
      <c r="A55" s="88">
        <v>2</v>
      </c>
      <c r="B55" s="93" t="s">
        <v>12</v>
      </c>
      <c r="C55" s="79">
        <v>17.5</v>
      </c>
      <c r="D55" s="81" t="str">
        <f t="shared" ref="D55:D58" si="3">IF(C55&gt;=18,"A1",IF(C55&gt;=16,"A2",IF(C55&gt;=14,"B1",IF(C55&gt;=12,"B2",IF(C55&gt;=10,"C1",IF(C55&gt;=8,"C2",IF(C55&gt;=6.5,"D","E")))))))</f>
        <v>A2</v>
      </c>
      <c r="E55" s="373"/>
      <c r="F55" s="374"/>
    </row>
    <row r="56" spans="1:6" ht="24.95" customHeight="1">
      <c r="A56" s="88">
        <v>3</v>
      </c>
      <c r="B56" s="93" t="s">
        <v>13</v>
      </c>
      <c r="C56" s="79">
        <v>16</v>
      </c>
      <c r="D56" s="81" t="str">
        <f t="shared" si="3"/>
        <v>A2</v>
      </c>
      <c r="E56" s="373"/>
      <c r="F56" s="374"/>
    </row>
    <row r="57" spans="1:6" ht="24.95" customHeight="1">
      <c r="A57" s="88">
        <v>4</v>
      </c>
      <c r="B57" s="93" t="s">
        <v>23</v>
      </c>
      <c r="C57" s="79">
        <v>19</v>
      </c>
      <c r="D57" s="81" t="str">
        <f t="shared" si="3"/>
        <v>A1</v>
      </c>
      <c r="E57" s="373"/>
      <c r="F57" s="374"/>
    </row>
    <row r="58" spans="1:6" ht="24.95" customHeight="1">
      <c r="A58" s="88">
        <v>5</v>
      </c>
      <c r="B58" s="93" t="s">
        <v>36</v>
      </c>
      <c r="C58" s="79">
        <v>19</v>
      </c>
      <c r="D58" s="81" t="str">
        <f t="shared" si="3"/>
        <v>A1</v>
      </c>
      <c r="E58" s="373"/>
      <c r="F58" s="374"/>
    </row>
    <row r="59" spans="1:6" ht="24.95" customHeight="1">
      <c r="A59" s="88">
        <v>6</v>
      </c>
      <c r="B59" s="93" t="s">
        <v>37</v>
      </c>
      <c r="C59" s="79">
        <v>19.5</v>
      </c>
      <c r="D59" s="81" t="str">
        <f t="shared" ref="D59" si="4">IF(C59&gt;=18,"A1",IF(C59&gt;=16,"A2",IF(C59&gt;=14,"B1",IF(C59&gt;=12,"B2",IF(C59&gt;=10,"C1",IF(C59&gt;=8,"C2",IF(C59&gt;=6.5,"D","E")))))))</f>
        <v>A1</v>
      </c>
      <c r="E59" s="373"/>
      <c r="F59" s="374"/>
    </row>
    <row r="60" spans="1:6" ht="24.95" customHeight="1">
      <c r="A60" s="88"/>
      <c r="B60" s="93"/>
      <c r="C60" s="79"/>
      <c r="D60" s="79"/>
      <c r="E60" s="373"/>
      <c r="F60" s="374"/>
    </row>
    <row r="61" spans="1:6" ht="24.95" customHeight="1">
      <c r="A61" s="88"/>
      <c r="B61" s="93" t="s">
        <v>10</v>
      </c>
      <c r="C61" s="79">
        <f>SUM(C54:C60)</f>
        <v>110</v>
      </c>
      <c r="D61" s="79"/>
      <c r="E61" s="373"/>
      <c r="F61" s="374"/>
    </row>
    <row r="62" spans="1:6" ht="24.95" customHeight="1">
      <c r="A62" s="88"/>
      <c r="B62" s="94" t="s">
        <v>54</v>
      </c>
      <c r="C62" s="97">
        <f>(C61/120*100)</f>
        <v>91.666666666666657</v>
      </c>
      <c r="D62" s="79"/>
      <c r="E62" s="373"/>
      <c r="F62" s="374"/>
    </row>
    <row r="63" spans="1:6" ht="24.95" customHeight="1">
      <c r="A63" s="375" t="s">
        <v>271</v>
      </c>
      <c r="B63" s="377" t="s">
        <v>60</v>
      </c>
      <c r="C63" s="377"/>
      <c r="D63" s="379" t="s">
        <v>53</v>
      </c>
      <c r="E63" s="380"/>
      <c r="F63" s="381"/>
    </row>
    <row r="64" spans="1:6" ht="24.95" customHeight="1" thickBot="1">
      <c r="A64" s="376"/>
      <c r="B64" s="378"/>
      <c r="C64" s="378"/>
      <c r="D64" s="382"/>
      <c r="E64" s="383"/>
      <c r="F64" s="384"/>
    </row>
    <row r="66" spans="1:6" ht="24.95" customHeight="1" thickBot="1"/>
    <row r="67" spans="1:6" ht="24.95" customHeight="1">
      <c r="A67" s="90"/>
      <c r="B67" s="393" t="s">
        <v>0</v>
      </c>
      <c r="C67" s="393"/>
      <c r="D67" s="393"/>
      <c r="E67" s="393"/>
      <c r="F67" s="394"/>
    </row>
    <row r="68" spans="1:6" ht="24.95" customHeight="1">
      <c r="A68" s="87"/>
      <c r="B68" s="387" t="s">
        <v>1</v>
      </c>
      <c r="C68" s="387"/>
      <c r="D68" s="387"/>
      <c r="E68" s="387"/>
      <c r="F68" s="388"/>
    </row>
    <row r="69" spans="1:6" ht="24.95" customHeight="1">
      <c r="A69" s="87"/>
      <c r="B69" s="387" t="s">
        <v>2</v>
      </c>
      <c r="C69" s="387"/>
      <c r="D69" s="387"/>
      <c r="E69" s="387"/>
      <c r="F69" s="388"/>
    </row>
    <row r="70" spans="1:6" ht="24.95" customHeight="1">
      <c r="A70" s="87"/>
      <c r="B70" s="390" t="s">
        <v>51</v>
      </c>
      <c r="C70" s="390"/>
      <c r="D70" s="390"/>
      <c r="E70" s="390"/>
      <c r="F70" s="391"/>
    </row>
    <row r="71" spans="1:6" ht="24.95" customHeight="1">
      <c r="A71" s="87"/>
      <c r="B71" s="387" t="s">
        <v>61</v>
      </c>
      <c r="C71" s="387"/>
      <c r="D71" s="387"/>
      <c r="E71" s="387"/>
      <c r="F71" s="388"/>
    </row>
    <row r="72" spans="1:6" ht="24.95" customHeight="1">
      <c r="A72" s="392" t="s">
        <v>66</v>
      </c>
      <c r="B72" s="387"/>
      <c r="C72" s="387"/>
      <c r="D72" s="387"/>
      <c r="E72" s="387"/>
      <c r="F72" s="388"/>
    </row>
    <row r="73" spans="1:6" ht="24.95" customHeight="1">
      <c r="A73" s="88" t="s">
        <v>3</v>
      </c>
      <c r="B73" s="385" t="s">
        <v>68</v>
      </c>
      <c r="C73" s="386"/>
      <c r="D73" s="89"/>
      <c r="E73" s="387"/>
      <c r="F73" s="388"/>
    </row>
    <row r="74" spans="1:6" ht="24.95" customHeight="1">
      <c r="A74" s="88" t="s">
        <v>4</v>
      </c>
      <c r="B74" s="385" t="s">
        <v>88</v>
      </c>
      <c r="C74" s="386"/>
      <c r="D74" s="80" t="s">
        <v>272</v>
      </c>
      <c r="E74" s="387">
        <v>20</v>
      </c>
      <c r="F74" s="388"/>
    </row>
    <row r="75" spans="1:6" ht="24.95" customHeight="1">
      <c r="A75" s="88" t="s">
        <v>8</v>
      </c>
      <c r="B75" s="93" t="s">
        <v>9</v>
      </c>
      <c r="C75" s="79" t="s">
        <v>52</v>
      </c>
      <c r="D75" s="79" t="s">
        <v>20</v>
      </c>
      <c r="E75" s="387"/>
      <c r="F75" s="388"/>
    </row>
    <row r="76" spans="1:6" ht="24.95" customHeight="1">
      <c r="A76" s="88">
        <v>1</v>
      </c>
      <c r="B76" s="93" t="s">
        <v>11</v>
      </c>
      <c r="C76" s="79">
        <v>12.5</v>
      </c>
      <c r="D76" s="81" t="str">
        <f>IF(C76&gt;=18,"A1",IF(C76&gt;=16,"A2",IF(C76&gt;=14,"B1",IF(C76&gt;=12,"B2",IF(C76&gt;=10,"C1",IF(C76&gt;=8,"C2",IF(C76&gt;=6.5,"D","E")))))))</f>
        <v>B2</v>
      </c>
      <c r="E76" s="385"/>
      <c r="F76" s="389"/>
    </row>
    <row r="77" spans="1:6" ht="24.95" customHeight="1">
      <c r="A77" s="88">
        <v>2</v>
      </c>
      <c r="B77" s="93" t="s">
        <v>12</v>
      </c>
      <c r="C77" s="79">
        <v>13</v>
      </c>
      <c r="D77" s="81" t="str">
        <f t="shared" ref="D77:D80" si="5">IF(C77&gt;=18,"A1",IF(C77&gt;=16,"A2",IF(C77&gt;=14,"B1",IF(C77&gt;=12,"B2",IF(C77&gt;=10,"C1",IF(C77&gt;=8,"C2",IF(C77&gt;=6.5,"D","E")))))))</f>
        <v>B2</v>
      </c>
      <c r="E77" s="373"/>
      <c r="F77" s="374"/>
    </row>
    <row r="78" spans="1:6" ht="24.95" customHeight="1">
      <c r="A78" s="88">
        <v>3</v>
      </c>
      <c r="B78" s="93" t="s">
        <v>13</v>
      </c>
      <c r="C78" s="79">
        <v>11.5</v>
      </c>
      <c r="D78" s="81" t="str">
        <f t="shared" si="5"/>
        <v>C1</v>
      </c>
      <c r="E78" s="373"/>
      <c r="F78" s="374"/>
    </row>
    <row r="79" spans="1:6" ht="24.95" customHeight="1">
      <c r="A79" s="88">
        <v>4</v>
      </c>
      <c r="B79" s="93" t="s">
        <v>23</v>
      </c>
      <c r="C79" s="79">
        <v>11</v>
      </c>
      <c r="D79" s="81" t="str">
        <f t="shared" si="5"/>
        <v>C1</v>
      </c>
      <c r="E79" s="373"/>
      <c r="F79" s="374"/>
    </row>
    <row r="80" spans="1:6" ht="24.95" customHeight="1">
      <c r="A80" s="88">
        <v>5</v>
      </c>
      <c r="B80" s="93" t="s">
        <v>36</v>
      </c>
      <c r="C80" s="79">
        <v>11</v>
      </c>
      <c r="D80" s="81" t="str">
        <f t="shared" si="5"/>
        <v>C1</v>
      </c>
      <c r="E80" s="373"/>
      <c r="F80" s="374"/>
    </row>
    <row r="81" spans="1:6" ht="24.95" customHeight="1">
      <c r="A81" s="88">
        <v>6</v>
      </c>
      <c r="B81" s="93" t="s">
        <v>37</v>
      </c>
      <c r="C81" s="79">
        <v>7.5</v>
      </c>
      <c r="D81" s="81" t="str">
        <f t="shared" ref="D81" si="6">IF(C81&gt;=18,"A1",IF(C81&gt;=16,"A2",IF(C81&gt;=14,"B1",IF(C81&gt;=12,"B2",IF(C81&gt;=10,"C1",IF(C81&gt;=8,"C2",IF(C81&gt;=6.5,"D","E")))))))</f>
        <v>D</v>
      </c>
      <c r="E81" s="373"/>
      <c r="F81" s="374"/>
    </row>
    <row r="82" spans="1:6" ht="24.95" customHeight="1">
      <c r="A82" s="88"/>
      <c r="B82" s="93"/>
      <c r="C82" s="79"/>
      <c r="D82" s="79"/>
      <c r="E82" s="373"/>
      <c r="F82" s="374"/>
    </row>
    <row r="83" spans="1:6" ht="24.95" customHeight="1">
      <c r="A83" s="88"/>
      <c r="B83" s="93" t="s">
        <v>10</v>
      </c>
      <c r="C83" s="79">
        <f>SUM(C76:C82)</f>
        <v>66.5</v>
      </c>
      <c r="D83" s="79"/>
      <c r="E83" s="373"/>
      <c r="F83" s="374"/>
    </row>
    <row r="84" spans="1:6" ht="24.95" customHeight="1">
      <c r="A84" s="88"/>
      <c r="B84" s="94" t="s">
        <v>54</v>
      </c>
      <c r="C84" s="97">
        <f>(C83/120*100)</f>
        <v>55.416666666666671</v>
      </c>
      <c r="D84" s="79"/>
      <c r="E84" s="373"/>
      <c r="F84" s="374"/>
    </row>
    <row r="85" spans="1:6" ht="24.95" customHeight="1">
      <c r="A85" s="375" t="s">
        <v>271</v>
      </c>
      <c r="B85" s="377" t="s">
        <v>60</v>
      </c>
      <c r="C85" s="377"/>
      <c r="D85" s="379" t="s">
        <v>53</v>
      </c>
      <c r="E85" s="380"/>
      <c r="F85" s="381"/>
    </row>
    <row r="86" spans="1:6" ht="24.95" customHeight="1" thickBot="1">
      <c r="A86" s="376"/>
      <c r="B86" s="378"/>
      <c r="C86" s="378"/>
      <c r="D86" s="382"/>
      <c r="E86" s="383"/>
      <c r="F86" s="384"/>
    </row>
    <row r="88" spans="1:6" ht="24.95" customHeight="1" thickBot="1"/>
    <row r="89" spans="1:6" ht="24.95" customHeight="1">
      <c r="A89" s="90"/>
      <c r="B89" s="393" t="s">
        <v>0</v>
      </c>
      <c r="C89" s="393"/>
      <c r="D89" s="393"/>
      <c r="E89" s="393"/>
      <c r="F89" s="394"/>
    </row>
    <row r="90" spans="1:6" ht="24.95" customHeight="1">
      <c r="A90" s="87"/>
      <c r="B90" s="387" t="s">
        <v>1</v>
      </c>
      <c r="C90" s="387"/>
      <c r="D90" s="387"/>
      <c r="E90" s="387"/>
      <c r="F90" s="388"/>
    </row>
    <row r="91" spans="1:6" ht="24.95" customHeight="1">
      <c r="A91" s="87"/>
      <c r="B91" s="387" t="s">
        <v>2</v>
      </c>
      <c r="C91" s="387"/>
      <c r="D91" s="387"/>
      <c r="E91" s="387"/>
      <c r="F91" s="388"/>
    </row>
    <row r="92" spans="1:6" ht="24.95" customHeight="1">
      <c r="A92" s="87"/>
      <c r="B92" s="390" t="s">
        <v>51</v>
      </c>
      <c r="C92" s="390"/>
      <c r="D92" s="390"/>
      <c r="E92" s="390"/>
      <c r="F92" s="391"/>
    </row>
    <row r="93" spans="1:6" ht="24.95" customHeight="1">
      <c r="A93" s="87"/>
      <c r="B93" s="387" t="s">
        <v>61</v>
      </c>
      <c r="C93" s="387"/>
      <c r="D93" s="387"/>
      <c r="E93" s="387"/>
      <c r="F93" s="388"/>
    </row>
    <row r="94" spans="1:6" ht="24.95" customHeight="1">
      <c r="A94" s="392" t="s">
        <v>66</v>
      </c>
      <c r="B94" s="387"/>
      <c r="C94" s="387"/>
      <c r="D94" s="387"/>
      <c r="E94" s="387"/>
      <c r="F94" s="388"/>
    </row>
    <row r="95" spans="1:6" ht="24.95" customHeight="1">
      <c r="A95" s="88" t="s">
        <v>3</v>
      </c>
      <c r="B95" s="385" t="s">
        <v>68</v>
      </c>
      <c r="C95" s="386"/>
      <c r="D95" s="89"/>
      <c r="E95" s="387"/>
      <c r="F95" s="388"/>
    </row>
    <row r="96" spans="1:6" ht="24.95" customHeight="1">
      <c r="A96" s="88" t="s">
        <v>4</v>
      </c>
      <c r="B96" s="385" t="s">
        <v>89</v>
      </c>
      <c r="C96" s="386"/>
      <c r="D96" s="80" t="s">
        <v>272</v>
      </c>
      <c r="E96" s="387">
        <v>21</v>
      </c>
      <c r="F96" s="388"/>
    </row>
    <row r="97" spans="1:6" ht="24.95" customHeight="1">
      <c r="A97" s="88" t="s">
        <v>8</v>
      </c>
      <c r="B97" s="93" t="s">
        <v>9</v>
      </c>
      <c r="C97" s="79" t="s">
        <v>52</v>
      </c>
      <c r="D97" s="79" t="s">
        <v>20</v>
      </c>
      <c r="E97" s="387"/>
      <c r="F97" s="388"/>
    </row>
    <row r="98" spans="1:6" ht="24.95" customHeight="1">
      <c r="A98" s="88">
        <v>1</v>
      </c>
      <c r="B98" s="93" t="s">
        <v>11</v>
      </c>
      <c r="C98" s="79">
        <v>17.5</v>
      </c>
      <c r="D98" s="81" t="str">
        <f>IF(C98&gt;=18,"A1",IF(C98&gt;=16,"A2",IF(C98&gt;=14,"B1",IF(C98&gt;=12,"B2",IF(C98&gt;=10,"C1",IF(C98&gt;=8,"C2",IF(C98&gt;=6.5,"D","E")))))))</f>
        <v>A2</v>
      </c>
      <c r="E98" s="385"/>
      <c r="F98" s="389"/>
    </row>
    <row r="99" spans="1:6" ht="24.95" customHeight="1">
      <c r="A99" s="88">
        <v>2</v>
      </c>
      <c r="B99" s="93" t="s">
        <v>12</v>
      </c>
      <c r="C99" s="79">
        <v>14.5</v>
      </c>
      <c r="D99" s="81" t="str">
        <f t="shared" ref="D99:D103" si="7">IF(C99&gt;=18,"A1",IF(C99&gt;=16,"A2",IF(C99&gt;=14,"B1",IF(C99&gt;=12,"B2",IF(C99&gt;=10,"C1",IF(C99&gt;=8,"C2",IF(C99&gt;=6.5,"D","E")))))))</f>
        <v>B1</v>
      </c>
      <c r="E99" s="373"/>
      <c r="F99" s="374"/>
    </row>
    <row r="100" spans="1:6" ht="24.95" customHeight="1">
      <c r="A100" s="88">
        <v>3</v>
      </c>
      <c r="B100" s="93" t="s">
        <v>13</v>
      </c>
      <c r="C100" s="79">
        <v>14</v>
      </c>
      <c r="D100" s="81" t="str">
        <f t="shared" si="7"/>
        <v>B1</v>
      </c>
      <c r="E100" s="373"/>
      <c r="F100" s="374"/>
    </row>
    <row r="101" spans="1:6" ht="24.95" customHeight="1">
      <c r="A101" s="88">
        <v>4</v>
      </c>
      <c r="B101" s="93" t="s">
        <v>23</v>
      </c>
      <c r="C101" s="79">
        <v>17</v>
      </c>
      <c r="D101" s="81" t="str">
        <f t="shared" si="7"/>
        <v>A2</v>
      </c>
      <c r="E101" s="373"/>
      <c r="F101" s="374"/>
    </row>
    <row r="102" spans="1:6" ht="24.95" customHeight="1">
      <c r="A102" s="88">
        <v>5</v>
      </c>
      <c r="B102" s="93" t="s">
        <v>36</v>
      </c>
      <c r="C102" s="79">
        <v>19.5</v>
      </c>
      <c r="D102" s="81" t="str">
        <f t="shared" si="7"/>
        <v>A1</v>
      </c>
      <c r="E102" s="373"/>
      <c r="F102" s="374"/>
    </row>
    <row r="103" spans="1:6" ht="24.95" customHeight="1">
      <c r="A103" s="88">
        <v>6</v>
      </c>
      <c r="B103" s="93" t="s">
        <v>37</v>
      </c>
      <c r="C103" s="79">
        <v>15.5</v>
      </c>
      <c r="D103" s="81" t="str">
        <f t="shared" si="7"/>
        <v>B1</v>
      </c>
      <c r="E103" s="373"/>
      <c r="F103" s="374"/>
    </row>
    <row r="104" spans="1:6" ht="24.95" customHeight="1">
      <c r="A104" s="88"/>
      <c r="B104" s="93"/>
      <c r="C104" s="79"/>
      <c r="D104" s="79"/>
      <c r="E104" s="373"/>
      <c r="F104" s="374"/>
    </row>
    <row r="105" spans="1:6" ht="24.95" customHeight="1">
      <c r="A105" s="88"/>
      <c r="B105" s="93" t="s">
        <v>10</v>
      </c>
      <c r="C105" s="79">
        <f>SUM(C98:C104)</f>
        <v>98</v>
      </c>
      <c r="D105" s="79"/>
      <c r="E105" s="373"/>
      <c r="F105" s="374"/>
    </row>
    <row r="106" spans="1:6" ht="24.95" customHeight="1">
      <c r="A106" s="88"/>
      <c r="B106" s="94" t="s">
        <v>54</v>
      </c>
      <c r="C106" s="97">
        <f>(C105/120*100)</f>
        <v>81.666666666666671</v>
      </c>
      <c r="D106" s="79"/>
      <c r="E106" s="373"/>
      <c r="F106" s="374"/>
    </row>
    <row r="107" spans="1:6" ht="24.95" customHeight="1">
      <c r="A107" s="375" t="s">
        <v>271</v>
      </c>
      <c r="B107" s="377" t="s">
        <v>60</v>
      </c>
      <c r="C107" s="377"/>
      <c r="D107" s="379" t="s">
        <v>53</v>
      </c>
      <c r="E107" s="380"/>
      <c r="F107" s="381"/>
    </row>
    <row r="108" spans="1:6" ht="24.95" customHeight="1" thickBot="1">
      <c r="A108" s="376"/>
      <c r="B108" s="378"/>
      <c r="C108" s="378"/>
      <c r="D108" s="382"/>
      <c r="E108" s="383"/>
      <c r="F108" s="384"/>
    </row>
    <row r="109" spans="1:6" ht="24.95" customHeight="1" thickBot="1"/>
    <row r="110" spans="1:6" ht="24.95" customHeight="1">
      <c r="A110" s="90"/>
      <c r="B110" s="393" t="s">
        <v>0</v>
      </c>
      <c r="C110" s="393"/>
      <c r="D110" s="393"/>
      <c r="E110" s="393"/>
      <c r="F110" s="394"/>
    </row>
    <row r="111" spans="1:6" ht="24.95" customHeight="1">
      <c r="A111" s="87"/>
      <c r="B111" s="387" t="s">
        <v>1</v>
      </c>
      <c r="C111" s="387"/>
      <c r="D111" s="387"/>
      <c r="E111" s="387"/>
      <c r="F111" s="388"/>
    </row>
    <row r="112" spans="1:6" ht="24.95" customHeight="1">
      <c r="A112" s="87"/>
      <c r="B112" s="387" t="s">
        <v>2</v>
      </c>
      <c r="C112" s="387"/>
      <c r="D112" s="387"/>
      <c r="E112" s="387"/>
      <c r="F112" s="388"/>
    </row>
    <row r="113" spans="1:6" ht="24.95" customHeight="1">
      <c r="A113" s="87"/>
      <c r="B113" s="390" t="s">
        <v>51</v>
      </c>
      <c r="C113" s="390"/>
      <c r="D113" s="390"/>
      <c r="E113" s="390"/>
      <c r="F113" s="391"/>
    </row>
    <row r="114" spans="1:6" ht="24.95" customHeight="1">
      <c r="A114" s="87"/>
      <c r="B114" s="387" t="s">
        <v>61</v>
      </c>
      <c r="C114" s="387"/>
      <c r="D114" s="387"/>
      <c r="E114" s="387"/>
      <c r="F114" s="388"/>
    </row>
    <row r="115" spans="1:6" ht="24.95" customHeight="1">
      <c r="A115" s="392" t="s">
        <v>66</v>
      </c>
      <c r="B115" s="387"/>
      <c r="C115" s="387"/>
      <c r="D115" s="387"/>
      <c r="E115" s="387"/>
      <c r="F115" s="388"/>
    </row>
    <row r="116" spans="1:6" ht="24.95" customHeight="1">
      <c r="A116" s="88" t="s">
        <v>3</v>
      </c>
      <c r="B116" s="385" t="s">
        <v>68</v>
      </c>
      <c r="C116" s="386"/>
      <c r="D116" s="89"/>
      <c r="E116" s="387"/>
      <c r="F116" s="388"/>
    </row>
    <row r="117" spans="1:6" ht="24.95" customHeight="1">
      <c r="A117" s="88" t="s">
        <v>4</v>
      </c>
      <c r="B117" s="385" t="s">
        <v>90</v>
      </c>
      <c r="C117" s="386"/>
      <c r="D117" s="80" t="s">
        <v>272</v>
      </c>
      <c r="E117" s="387">
        <v>22</v>
      </c>
      <c r="F117" s="388"/>
    </row>
    <row r="118" spans="1:6" ht="24.95" customHeight="1">
      <c r="A118" s="88" t="s">
        <v>8</v>
      </c>
      <c r="B118" s="93" t="s">
        <v>9</v>
      </c>
      <c r="C118" s="79" t="s">
        <v>52</v>
      </c>
      <c r="D118" s="79" t="s">
        <v>20</v>
      </c>
      <c r="E118" s="387"/>
      <c r="F118" s="388"/>
    </row>
    <row r="119" spans="1:6" ht="24.95" customHeight="1">
      <c r="A119" s="88">
        <v>1</v>
      </c>
      <c r="B119" s="93" t="s">
        <v>11</v>
      </c>
      <c r="C119" s="79">
        <v>5.5</v>
      </c>
      <c r="D119" s="81" t="str">
        <f>IF(C119&gt;=18,"A1",IF(C119&gt;=16,"A2",IF(C119&gt;=14,"B1",IF(C119&gt;=12,"B2",IF(C119&gt;=10,"C1",IF(C119&gt;=8,"C2",IF(C119&gt;=6.5,"D","E")))))))</f>
        <v>E</v>
      </c>
      <c r="E119" s="385"/>
      <c r="F119" s="389"/>
    </row>
    <row r="120" spans="1:6" ht="24.95" customHeight="1">
      <c r="A120" s="88">
        <v>2</v>
      </c>
      <c r="B120" s="93" t="s">
        <v>12</v>
      </c>
      <c r="C120" s="79">
        <v>9</v>
      </c>
      <c r="D120" s="81" t="str">
        <f t="shared" ref="D120:D124" si="8">IF(C120&gt;=18,"A1",IF(C120&gt;=16,"A2",IF(C120&gt;=14,"B1",IF(C120&gt;=12,"B2",IF(C120&gt;=10,"C1",IF(C120&gt;=8,"C2",IF(C120&gt;=6.5,"D","E")))))))</f>
        <v>C2</v>
      </c>
      <c r="E120" s="373"/>
      <c r="F120" s="374"/>
    </row>
    <row r="121" spans="1:6" ht="24.95" customHeight="1">
      <c r="A121" s="88">
        <v>3</v>
      </c>
      <c r="B121" s="93" t="s">
        <v>13</v>
      </c>
      <c r="C121" s="79">
        <v>1.5</v>
      </c>
      <c r="D121" s="81" t="str">
        <f t="shared" si="8"/>
        <v>E</v>
      </c>
      <c r="E121" s="373"/>
      <c r="F121" s="374"/>
    </row>
    <row r="122" spans="1:6" ht="24.95" customHeight="1">
      <c r="A122" s="88">
        <v>4</v>
      </c>
      <c r="B122" s="93" t="s">
        <v>23</v>
      </c>
      <c r="C122" s="79">
        <v>4</v>
      </c>
      <c r="D122" s="81" t="str">
        <f t="shared" si="8"/>
        <v>E</v>
      </c>
      <c r="E122" s="373"/>
      <c r="F122" s="374"/>
    </row>
    <row r="123" spans="1:6" ht="24.95" customHeight="1">
      <c r="A123" s="88">
        <v>5</v>
      </c>
      <c r="B123" s="93" t="s">
        <v>36</v>
      </c>
      <c r="C123" s="79">
        <v>7.5</v>
      </c>
      <c r="D123" s="81" t="str">
        <f t="shared" si="8"/>
        <v>D</v>
      </c>
      <c r="E123" s="373"/>
      <c r="F123" s="374"/>
    </row>
    <row r="124" spans="1:6" ht="24.95" customHeight="1">
      <c r="A124" s="88">
        <v>6</v>
      </c>
      <c r="B124" s="93" t="s">
        <v>37</v>
      </c>
      <c r="C124" s="79">
        <v>2.5</v>
      </c>
      <c r="D124" s="81" t="str">
        <f t="shared" si="8"/>
        <v>E</v>
      </c>
      <c r="E124" s="373"/>
      <c r="F124" s="374"/>
    </row>
    <row r="125" spans="1:6" ht="24.95" customHeight="1">
      <c r="A125" s="88"/>
      <c r="B125" s="93"/>
      <c r="C125" s="79"/>
      <c r="D125" s="79"/>
      <c r="E125" s="373"/>
      <c r="F125" s="374"/>
    </row>
    <row r="126" spans="1:6" ht="24.95" customHeight="1">
      <c r="A126" s="88"/>
      <c r="B126" s="93" t="s">
        <v>10</v>
      </c>
      <c r="C126" s="79">
        <f>SUM(C119:C125)</f>
        <v>30</v>
      </c>
      <c r="D126" s="79"/>
      <c r="E126" s="373"/>
      <c r="F126" s="374"/>
    </row>
    <row r="127" spans="1:6" ht="24.95" customHeight="1">
      <c r="A127" s="88"/>
      <c r="B127" s="94" t="s">
        <v>54</v>
      </c>
      <c r="C127" s="82">
        <f>(C126/120*100)</f>
        <v>25</v>
      </c>
      <c r="D127" s="79"/>
      <c r="E127" s="373"/>
      <c r="F127" s="374"/>
    </row>
    <row r="128" spans="1:6" ht="24.95" customHeight="1">
      <c r="A128" s="375" t="s">
        <v>271</v>
      </c>
      <c r="B128" s="377" t="s">
        <v>60</v>
      </c>
      <c r="C128" s="377"/>
      <c r="D128" s="379" t="s">
        <v>53</v>
      </c>
      <c r="E128" s="380"/>
      <c r="F128" s="381"/>
    </row>
    <row r="129" spans="1:6" ht="24.95" customHeight="1" thickBot="1">
      <c r="A129" s="376"/>
      <c r="B129" s="378"/>
      <c r="C129" s="378"/>
      <c r="D129" s="382"/>
      <c r="E129" s="383"/>
      <c r="F129" s="384"/>
    </row>
    <row r="131" spans="1:6" ht="24.95" customHeight="1" thickBot="1"/>
    <row r="132" spans="1:6" ht="24.95" customHeight="1">
      <c r="A132" s="90"/>
      <c r="B132" s="393" t="s">
        <v>0</v>
      </c>
      <c r="C132" s="393"/>
      <c r="D132" s="393"/>
      <c r="E132" s="393"/>
      <c r="F132" s="394"/>
    </row>
    <row r="133" spans="1:6" ht="24.95" customHeight="1">
      <c r="A133" s="87"/>
      <c r="B133" s="387" t="s">
        <v>1</v>
      </c>
      <c r="C133" s="387"/>
      <c r="D133" s="387"/>
      <c r="E133" s="387"/>
      <c r="F133" s="388"/>
    </row>
    <row r="134" spans="1:6" ht="24.95" customHeight="1">
      <c r="A134" s="87"/>
      <c r="B134" s="387" t="s">
        <v>2</v>
      </c>
      <c r="C134" s="387"/>
      <c r="D134" s="387"/>
      <c r="E134" s="387"/>
      <c r="F134" s="388"/>
    </row>
    <row r="135" spans="1:6" ht="24.95" customHeight="1">
      <c r="A135" s="87"/>
      <c r="B135" s="390" t="s">
        <v>51</v>
      </c>
      <c r="C135" s="390"/>
      <c r="D135" s="390"/>
      <c r="E135" s="390"/>
      <c r="F135" s="391"/>
    </row>
    <row r="136" spans="1:6" ht="24.95" customHeight="1">
      <c r="A136" s="87"/>
      <c r="B136" s="387" t="s">
        <v>61</v>
      </c>
      <c r="C136" s="387"/>
      <c r="D136" s="387"/>
      <c r="E136" s="387"/>
      <c r="F136" s="388"/>
    </row>
    <row r="137" spans="1:6" ht="24.95" customHeight="1">
      <c r="A137" s="392" t="s">
        <v>66</v>
      </c>
      <c r="B137" s="387"/>
      <c r="C137" s="387"/>
      <c r="D137" s="387"/>
      <c r="E137" s="387"/>
      <c r="F137" s="388"/>
    </row>
    <row r="138" spans="1:6" ht="24.95" customHeight="1">
      <c r="A138" s="88" t="s">
        <v>3</v>
      </c>
      <c r="B138" s="385" t="s">
        <v>68</v>
      </c>
      <c r="C138" s="386"/>
      <c r="D138" s="89"/>
      <c r="E138" s="387"/>
      <c r="F138" s="388"/>
    </row>
    <row r="139" spans="1:6" ht="24.95" customHeight="1">
      <c r="A139" s="88" t="s">
        <v>4</v>
      </c>
      <c r="B139" s="385" t="s">
        <v>91</v>
      </c>
      <c r="C139" s="386"/>
      <c r="D139" s="80" t="s">
        <v>272</v>
      </c>
      <c r="E139" s="387">
        <v>23</v>
      </c>
      <c r="F139" s="388"/>
    </row>
    <row r="140" spans="1:6" ht="24.95" customHeight="1">
      <c r="A140" s="88" t="s">
        <v>8</v>
      </c>
      <c r="B140" s="93" t="s">
        <v>9</v>
      </c>
      <c r="C140" s="79" t="s">
        <v>52</v>
      </c>
      <c r="D140" s="79" t="s">
        <v>20</v>
      </c>
      <c r="E140" s="387"/>
      <c r="F140" s="388"/>
    </row>
    <row r="141" spans="1:6" ht="24.95" customHeight="1">
      <c r="A141" s="88">
        <v>1</v>
      </c>
      <c r="B141" s="93" t="s">
        <v>11</v>
      </c>
      <c r="C141" s="79">
        <v>12</v>
      </c>
      <c r="D141" s="81" t="str">
        <f>IF(C141&gt;=18,"A1",IF(C141&gt;=16,"A2",IF(C141&gt;=14,"B1",IF(C141&gt;=12,"B2",IF(C141&gt;=10,"C1",IF(C141&gt;=8,"C2",IF(C141&gt;=6.5,"D","E")))))))</f>
        <v>B2</v>
      </c>
      <c r="E141" s="385"/>
      <c r="F141" s="389"/>
    </row>
    <row r="142" spans="1:6" ht="24.95" customHeight="1">
      <c r="A142" s="88">
        <v>2</v>
      </c>
      <c r="B142" s="93" t="s">
        <v>12</v>
      </c>
      <c r="C142" s="79">
        <v>14.5</v>
      </c>
      <c r="D142" s="81" t="str">
        <f t="shared" ref="D142:D145" si="9">IF(C142&gt;=18,"A1",IF(C142&gt;=16,"A2",IF(C142&gt;=14,"B1",IF(C142&gt;=12,"B2",IF(C142&gt;=10,"C1",IF(C142&gt;=8,"C2",IF(C142&gt;=6.5,"D","E")))))))</f>
        <v>B1</v>
      </c>
      <c r="E142" s="373"/>
      <c r="F142" s="374"/>
    </row>
    <row r="143" spans="1:6" ht="24.95" customHeight="1">
      <c r="A143" s="88">
        <v>3</v>
      </c>
      <c r="B143" s="93" t="s">
        <v>13</v>
      </c>
      <c r="C143" s="79">
        <v>13</v>
      </c>
      <c r="D143" s="81" t="str">
        <f t="shared" si="9"/>
        <v>B2</v>
      </c>
      <c r="E143" s="373"/>
      <c r="F143" s="374"/>
    </row>
    <row r="144" spans="1:6" ht="24.95" customHeight="1">
      <c r="A144" s="88">
        <v>4</v>
      </c>
      <c r="B144" s="93" t="s">
        <v>23</v>
      </c>
      <c r="C144" s="79">
        <v>16</v>
      </c>
      <c r="D144" s="81" t="str">
        <f t="shared" si="9"/>
        <v>A2</v>
      </c>
      <c r="E144" s="373"/>
      <c r="F144" s="374"/>
    </row>
    <row r="145" spans="1:6" ht="24.95" customHeight="1">
      <c r="A145" s="88">
        <v>5</v>
      </c>
      <c r="B145" s="93" t="s">
        <v>36</v>
      </c>
      <c r="C145" s="79">
        <v>18</v>
      </c>
      <c r="D145" s="81" t="str">
        <f t="shared" si="9"/>
        <v>A1</v>
      </c>
      <c r="E145" s="373"/>
      <c r="F145" s="374"/>
    </row>
    <row r="146" spans="1:6" ht="24.95" customHeight="1">
      <c r="A146" s="88">
        <v>6</v>
      </c>
      <c r="B146" s="93" t="s">
        <v>37</v>
      </c>
      <c r="C146" s="79">
        <v>18</v>
      </c>
      <c r="D146" s="81" t="str">
        <f t="shared" ref="D146" si="10">IF(C146&gt;=18,"A1",IF(C146&gt;=16,"A2",IF(C146&gt;=14,"B1",IF(C146&gt;=12,"B2",IF(C146&gt;=10,"C1",IF(C146&gt;=8,"C2",IF(C146&gt;=6.5,"D","E")))))))</f>
        <v>A1</v>
      </c>
      <c r="E146" s="373"/>
      <c r="F146" s="374"/>
    </row>
    <row r="147" spans="1:6" ht="24.95" customHeight="1">
      <c r="A147" s="88"/>
      <c r="B147" s="93"/>
      <c r="C147" s="79"/>
      <c r="D147" s="79"/>
      <c r="E147" s="373"/>
      <c r="F147" s="374"/>
    </row>
    <row r="148" spans="1:6" ht="24.95" customHeight="1">
      <c r="A148" s="88"/>
      <c r="B148" s="93" t="s">
        <v>10</v>
      </c>
      <c r="C148" s="79">
        <f>SUM(C141:C147)</f>
        <v>91.5</v>
      </c>
      <c r="D148" s="79"/>
      <c r="E148" s="373"/>
      <c r="F148" s="374"/>
    </row>
    <row r="149" spans="1:6" ht="24.95" customHeight="1">
      <c r="A149" s="88"/>
      <c r="B149" s="94" t="s">
        <v>54</v>
      </c>
      <c r="C149" s="97">
        <f>(C148/120*100)</f>
        <v>76.25</v>
      </c>
      <c r="D149" s="79"/>
      <c r="E149" s="373"/>
      <c r="F149" s="374"/>
    </row>
    <row r="150" spans="1:6" ht="24.95" customHeight="1">
      <c r="A150" s="375" t="s">
        <v>271</v>
      </c>
      <c r="B150" s="377" t="s">
        <v>60</v>
      </c>
      <c r="C150" s="377"/>
      <c r="D150" s="379" t="s">
        <v>53</v>
      </c>
      <c r="E150" s="380"/>
      <c r="F150" s="381"/>
    </row>
    <row r="151" spans="1:6" ht="24.95" customHeight="1" thickBot="1">
      <c r="A151" s="376"/>
      <c r="B151" s="378"/>
      <c r="C151" s="378"/>
      <c r="D151" s="382"/>
      <c r="E151" s="383"/>
      <c r="F151" s="384"/>
    </row>
    <row r="153" spans="1:6" ht="24.95" customHeight="1" thickBot="1"/>
    <row r="154" spans="1:6" ht="24.95" customHeight="1">
      <c r="A154" s="90"/>
      <c r="B154" s="393" t="s">
        <v>0</v>
      </c>
      <c r="C154" s="393"/>
      <c r="D154" s="393"/>
      <c r="E154" s="393"/>
      <c r="F154" s="394"/>
    </row>
    <row r="155" spans="1:6" ht="24.95" customHeight="1">
      <c r="A155" s="87"/>
      <c r="B155" s="387" t="s">
        <v>1</v>
      </c>
      <c r="C155" s="387"/>
      <c r="D155" s="387"/>
      <c r="E155" s="387"/>
      <c r="F155" s="388"/>
    </row>
    <row r="156" spans="1:6" ht="24.95" customHeight="1">
      <c r="A156" s="87"/>
      <c r="B156" s="387" t="s">
        <v>2</v>
      </c>
      <c r="C156" s="387"/>
      <c r="D156" s="387"/>
      <c r="E156" s="387"/>
      <c r="F156" s="388"/>
    </row>
    <row r="157" spans="1:6" ht="24.95" customHeight="1">
      <c r="A157" s="87"/>
      <c r="B157" s="390" t="s">
        <v>51</v>
      </c>
      <c r="C157" s="390"/>
      <c r="D157" s="390"/>
      <c r="E157" s="390"/>
      <c r="F157" s="391"/>
    </row>
    <row r="158" spans="1:6" ht="24.95" customHeight="1">
      <c r="A158" s="87"/>
      <c r="B158" s="387" t="s">
        <v>61</v>
      </c>
      <c r="C158" s="387"/>
      <c r="D158" s="387"/>
      <c r="E158" s="387"/>
      <c r="F158" s="388"/>
    </row>
    <row r="159" spans="1:6" ht="24.95" customHeight="1">
      <c r="A159" s="392" t="s">
        <v>66</v>
      </c>
      <c r="B159" s="387"/>
      <c r="C159" s="387"/>
      <c r="D159" s="387"/>
      <c r="E159" s="387"/>
      <c r="F159" s="388"/>
    </row>
    <row r="160" spans="1:6" ht="24.95" customHeight="1">
      <c r="A160" s="88" t="s">
        <v>3</v>
      </c>
      <c r="B160" s="385" t="s">
        <v>68</v>
      </c>
      <c r="C160" s="386"/>
      <c r="D160" s="89"/>
      <c r="E160" s="387"/>
      <c r="F160" s="388"/>
    </row>
    <row r="161" spans="1:6" ht="24.95" customHeight="1">
      <c r="A161" s="88" t="s">
        <v>4</v>
      </c>
      <c r="B161" s="385" t="s">
        <v>92</v>
      </c>
      <c r="C161" s="386"/>
      <c r="D161" s="80" t="s">
        <v>272</v>
      </c>
      <c r="E161" s="387">
        <v>24</v>
      </c>
      <c r="F161" s="388"/>
    </row>
    <row r="162" spans="1:6" ht="24.95" customHeight="1">
      <c r="A162" s="88" t="s">
        <v>8</v>
      </c>
      <c r="B162" s="93" t="s">
        <v>9</v>
      </c>
      <c r="C162" s="79" t="s">
        <v>52</v>
      </c>
      <c r="D162" s="79" t="s">
        <v>20</v>
      </c>
      <c r="E162" s="387"/>
      <c r="F162" s="388"/>
    </row>
    <row r="163" spans="1:6" ht="24.95" customHeight="1">
      <c r="A163" s="88">
        <v>1</v>
      </c>
      <c r="B163" s="93" t="s">
        <v>11</v>
      </c>
      <c r="C163" s="79">
        <v>12</v>
      </c>
      <c r="D163" s="81" t="str">
        <f>IF(C163&gt;=18,"A1",IF(C163&gt;=16,"A2",IF(C163&gt;=14,"B1",IF(C163&gt;=12,"B2",IF(C163&gt;=10,"C1",IF(C163&gt;=8,"C2",IF(C163&gt;=6.5,"D","E")))))))</f>
        <v>B2</v>
      </c>
      <c r="E163" s="385"/>
      <c r="F163" s="389"/>
    </row>
    <row r="164" spans="1:6" ht="24.95" customHeight="1">
      <c r="A164" s="88">
        <v>2</v>
      </c>
      <c r="B164" s="93" t="s">
        <v>12</v>
      </c>
      <c r="C164" s="79">
        <v>16</v>
      </c>
      <c r="D164" s="81" t="str">
        <f t="shared" ref="D164:D168" si="11">IF(C164&gt;=18,"A1",IF(C164&gt;=16,"A2",IF(C164&gt;=14,"B1",IF(C164&gt;=12,"B2",IF(C164&gt;=10,"C1",IF(C164&gt;=8,"C2",IF(C164&gt;=6.5,"D","E")))))))</f>
        <v>A2</v>
      </c>
      <c r="E164" s="373"/>
      <c r="F164" s="374"/>
    </row>
    <row r="165" spans="1:6" ht="24.95" customHeight="1">
      <c r="A165" s="88">
        <v>3</v>
      </c>
      <c r="B165" s="93" t="s">
        <v>13</v>
      </c>
      <c r="C165" s="79">
        <v>7.5</v>
      </c>
      <c r="D165" s="81" t="str">
        <f t="shared" si="11"/>
        <v>D</v>
      </c>
      <c r="E165" s="373"/>
      <c r="F165" s="374"/>
    </row>
    <row r="166" spans="1:6" ht="24.95" customHeight="1">
      <c r="A166" s="88">
        <v>4</v>
      </c>
      <c r="B166" s="93" t="s">
        <v>23</v>
      </c>
      <c r="C166" s="79">
        <v>13.5</v>
      </c>
      <c r="D166" s="81" t="str">
        <f t="shared" si="11"/>
        <v>B2</v>
      </c>
      <c r="E166" s="373"/>
      <c r="F166" s="374"/>
    </row>
    <row r="167" spans="1:6" ht="24.95" customHeight="1">
      <c r="A167" s="88">
        <v>5</v>
      </c>
      <c r="B167" s="93" t="s">
        <v>36</v>
      </c>
      <c r="C167" s="79">
        <v>16.5</v>
      </c>
      <c r="D167" s="81" t="str">
        <f t="shared" si="11"/>
        <v>A2</v>
      </c>
      <c r="E167" s="373"/>
      <c r="F167" s="374"/>
    </row>
    <row r="168" spans="1:6" ht="24.95" customHeight="1">
      <c r="A168" s="88">
        <v>6</v>
      </c>
      <c r="B168" s="93" t="s">
        <v>37</v>
      </c>
      <c r="C168" s="79">
        <v>15</v>
      </c>
      <c r="D168" s="81" t="str">
        <f t="shared" si="11"/>
        <v>B1</v>
      </c>
      <c r="E168" s="373"/>
      <c r="F168" s="374"/>
    </row>
    <row r="169" spans="1:6" ht="24.95" customHeight="1">
      <c r="A169" s="88"/>
      <c r="B169" s="93"/>
      <c r="C169" s="79"/>
      <c r="D169" s="79"/>
      <c r="E169" s="373"/>
      <c r="F169" s="374"/>
    </row>
    <row r="170" spans="1:6" ht="24.95" customHeight="1">
      <c r="A170" s="88"/>
      <c r="B170" s="93" t="s">
        <v>10</v>
      </c>
      <c r="C170" s="79">
        <f>SUM(C163:C169)</f>
        <v>80.5</v>
      </c>
      <c r="D170" s="79"/>
      <c r="E170" s="373"/>
      <c r="F170" s="374"/>
    </row>
    <row r="171" spans="1:6" ht="24.95" customHeight="1">
      <c r="A171" s="88"/>
      <c r="B171" s="94" t="s">
        <v>54</v>
      </c>
      <c r="C171" s="97">
        <f>(C170/120*100)</f>
        <v>67.083333333333329</v>
      </c>
      <c r="D171" s="79"/>
      <c r="E171" s="373"/>
      <c r="F171" s="374"/>
    </row>
    <row r="172" spans="1:6" ht="24.95" customHeight="1">
      <c r="A172" s="375" t="s">
        <v>271</v>
      </c>
      <c r="B172" s="377" t="s">
        <v>60</v>
      </c>
      <c r="C172" s="377"/>
      <c r="D172" s="379" t="s">
        <v>53</v>
      </c>
      <c r="E172" s="380"/>
      <c r="F172" s="381"/>
    </row>
    <row r="173" spans="1:6" ht="24.95" customHeight="1" thickBot="1">
      <c r="A173" s="376"/>
      <c r="B173" s="378"/>
      <c r="C173" s="378"/>
      <c r="D173" s="382"/>
      <c r="E173" s="383"/>
      <c r="F173" s="384"/>
    </row>
    <row r="175" spans="1:6" ht="24.95" customHeight="1" thickBot="1"/>
    <row r="176" spans="1:6" ht="24.95" customHeight="1">
      <c r="A176" s="90"/>
      <c r="B176" s="393" t="s">
        <v>0</v>
      </c>
      <c r="C176" s="393"/>
      <c r="D176" s="393"/>
      <c r="E176" s="393"/>
      <c r="F176" s="394"/>
    </row>
    <row r="177" spans="1:6" ht="24.95" customHeight="1">
      <c r="A177" s="87"/>
      <c r="B177" s="387" t="s">
        <v>1</v>
      </c>
      <c r="C177" s="387"/>
      <c r="D177" s="387"/>
      <c r="E177" s="387"/>
      <c r="F177" s="388"/>
    </row>
    <row r="178" spans="1:6" ht="24.95" customHeight="1">
      <c r="A178" s="87"/>
      <c r="B178" s="387" t="s">
        <v>2</v>
      </c>
      <c r="C178" s="387"/>
      <c r="D178" s="387"/>
      <c r="E178" s="387"/>
      <c r="F178" s="388"/>
    </row>
    <row r="179" spans="1:6" ht="24.95" customHeight="1">
      <c r="A179" s="87"/>
      <c r="B179" s="390" t="s">
        <v>51</v>
      </c>
      <c r="C179" s="390"/>
      <c r="D179" s="390"/>
      <c r="E179" s="390"/>
      <c r="F179" s="391"/>
    </row>
    <row r="180" spans="1:6" ht="24.95" customHeight="1">
      <c r="A180" s="87"/>
      <c r="B180" s="387" t="s">
        <v>61</v>
      </c>
      <c r="C180" s="387"/>
      <c r="D180" s="387"/>
      <c r="E180" s="387"/>
      <c r="F180" s="388"/>
    </row>
    <row r="181" spans="1:6" ht="24.95" customHeight="1">
      <c r="A181" s="392" t="s">
        <v>66</v>
      </c>
      <c r="B181" s="387"/>
      <c r="C181" s="387"/>
      <c r="D181" s="387"/>
      <c r="E181" s="387"/>
      <c r="F181" s="388"/>
    </row>
    <row r="182" spans="1:6" ht="24.95" customHeight="1">
      <c r="A182" s="88" t="s">
        <v>3</v>
      </c>
      <c r="B182" s="385" t="s">
        <v>68</v>
      </c>
      <c r="C182" s="386"/>
      <c r="D182" s="89"/>
      <c r="E182" s="387"/>
      <c r="F182" s="388"/>
    </row>
    <row r="183" spans="1:6" ht="24.95" customHeight="1">
      <c r="A183" s="88" t="s">
        <v>4</v>
      </c>
      <c r="B183" s="385" t="s">
        <v>93</v>
      </c>
      <c r="C183" s="386"/>
      <c r="D183" s="80" t="s">
        <v>272</v>
      </c>
      <c r="E183" s="387">
        <v>25</v>
      </c>
      <c r="F183" s="388"/>
    </row>
    <row r="184" spans="1:6" ht="24.95" customHeight="1">
      <c r="A184" s="88" t="s">
        <v>8</v>
      </c>
      <c r="B184" s="93" t="s">
        <v>9</v>
      </c>
      <c r="C184" s="79" t="s">
        <v>52</v>
      </c>
      <c r="D184" s="79" t="s">
        <v>20</v>
      </c>
      <c r="E184" s="387"/>
      <c r="F184" s="388"/>
    </row>
    <row r="185" spans="1:6" ht="24.95" customHeight="1">
      <c r="A185" s="88">
        <v>1</v>
      </c>
      <c r="B185" s="93" t="s">
        <v>11</v>
      </c>
      <c r="C185" s="79">
        <v>8.5</v>
      </c>
      <c r="D185" s="81" t="str">
        <f>IF(C185&gt;=18,"A1",IF(C185&gt;=16,"A2",IF(C185&gt;=14,"B1",IF(C185&gt;=12,"B2",IF(C185&gt;=10,"C1",IF(C185&gt;=8,"C2",IF(C185&gt;=6.5,"D","E")))))))</f>
        <v>C2</v>
      </c>
      <c r="E185" s="385"/>
      <c r="F185" s="389"/>
    </row>
    <row r="186" spans="1:6" ht="24.95" customHeight="1">
      <c r="A186" s="88">
        <v>2</v>
      </c>
      <c r="B186" s="93" t="s">
        <v>12</v>
      </c>
      <c r="C186" s="79">
        <v>15.5</v>
      </c>
      <c r="D186" s="81" t="str">
        <f t="shared" ref="D186:D190" si="12">IF(C186&gt;=18,"A1",IF(C186&gt;=16,"A2",IF(C186&gt;=14,"B1",IF(C186&gt;=12,"B2",IF(C186&gt;=10,"C1",IF(C186&gt;=8,"C2",IF(C186&gt;=6.5,"D","E")))))))</f>
        <v>B1</v>
      </c>
      <c r="E186" s="373"/>
      <c r="F186" s="374"/>
    </row>
    <row r="187" spans="1:6" ht="24.95" customHeight="1">
      <c r="A187" s="88">
        <v>3</v>
      </c>
      <c r="B187" s="93" t="s">
        <v>13</v>
      </c>
      <c r="C187" s="79">
        <v>8</v>
      </c>
      <c r="D187" s="81" t="str">
        <f t="shared" si="12"/>
        <v>C2</v>
      </c>
      <c r="E187" s="373"/>
      <c r="F187" s="374"/>
    </row>
    <row r="188" spans="1:6" ht="24.95" customHeight="1">
      <c r="A188" s="88">
        <v>4</v>
      </c>
      <c r="B188" s="93" t="s">
        <v>23</v>
      </c>
      <c r="C188" s="79">
        <v>11.5</v>
      </c>
      <c r="D188" s="81" t="str">
        <f t="shared" si="12"/>
        <v>C1</v>
      </c>
      <c r="E188" s="373"/>
      <c r="F188" s="374"/>
    </row>
    <row r="189" spans="1:6" ht="24.95" customHeight="1">
      <c r="A189" s="88">
        <v>5</v>
      </c>
      <c r="B189" s="93" t="s">
        <v>36</v>
      </c>
      <c r="C189" s="79">
        <v>9.5</v>
      </c>
      <c r="D189" s="81" t="str">
        <f t="shared" si="12"/>
        <v>C2</v>
      </c>
      <c r="E189" s="373"/>
      <c r="F189" s="374"/>
    </row>
    <row r="190" spans="1:6" ht="24.95" customHeight="1">
      <c r="A190" s="88">
        <v>6</v>
      </c>
      <c r="B190" s="93" t="s">
        <v>37</v>
      </c>
      <c r="C190" s="79">
        <v>10.5</v>
      </c>
      <c r="D190" s="81" t="str">
        <f t="shared" si="12"/>
        <v>C1</v>
      </c>
      <c r="E190" s="373"/>
      <c r="F190" s="374"/>
    </row>
    <row r="191" spans="1:6" ht="24.95" customHeight="1">
      <c r="A191" s="88"/>
      <c r="B191" s="93"/>
      <c r="C191" s="79"/>
      <c r="D191" s="79"/>
      <c r="E191" s="373"/>
      <c r="F191" s="374"/>
    </row>
    <row r="192" spans="1:6" ht="24.95" customHeight="1">
      <c r="A192" s="88"/>
      <c r="B192" s="93" t="s">
        <v>10</v>
      </c>
      <c r="C192" s="79">
        <f>SUM(C185:C191)</f>
        <v>63.5</v>
      </c>
      <c r="D192" s="79"/>
      <c r="E192" s="373"/>
      <c r="F192" s="374"/>
    </row>
    <row r="193" spans="1:6" ht="24.95" customHeight="1">
      <c r="A193" s="88"/>
      <c r="B193" s="94" t="s">
        <v>54</v>
      </c>
      <c r="C193" s="97">
        <f>(C192/120*100)</f>
        <v>52.916666666666664</v>
      </c>
      <c r="D193" s="79"/>
      <c r="E193" s="373"/>
      <c r="F193" s="374"/>
    </row>
    <row r="194" spans="1:6" ht="24.95" customHeight="1">
      <c r="A194" s="375" t="s">
        <v>271</v>
      </c>
      <c r="B194" s="377" t="s">
        <v>60</v>
      </c>
      <c r="C194" s="377"/>
      <c r="D194" s="379" t="s">
        <v>53</v>
      </c>
      <c r="E194" s="380"/>
      <c r="F194" s="381"/>
    </row>
    <row r="195" spans="1:6" ht="24.95" customHeight="1" thickBot="1">
      <c r="A195" s="376"/>
      <c r="B195" s="378"/>
      <c r="C195" s="378"/>
      <c r="D195" s="382"/>
      <c r="E195" s="383"/>
      <c r="F195" s="384"/>
    </row>
    <row r="197" spans="1:6" ht="24.95" customHeight="1" thickBot="1"/>
    <row r="198" spans="1:6" ht="24.95" customHeight="1">
      <c r="A198" s="90"/>
      <c r="B198" s="393" t="s">
        <v>0</v>
      </c>
      <c r="C198" s="393"/>
      <c r="D198" s="393"/>
      <c r="E198" s="393"/>
      <c r="F198" s="394"/>
    </row>
    <row r="199" spans="1:6" ht="24.95" customHeight="1">
      <c r="A199" s="87"/>
      <c r="B199" s="387" t="s">
        <v>1</v>
      </c>
      <c r="C199" s="387"/>
      <c r="D199" s="387"/>
      <c r="E199" s="387"/>
      <c r="F199" s="388"/>
    </row>
    <row r="200" spans="1:6" ht="24.95" customHeight="1">
      <c r="A200" s="87"/>
      <c r="B200" s="387" t="s">
        <v>2</v>
      </c>
      <c r="C200" s="387"/>
      <c r="D200" s="387"/>
      <c r="E200" s="387"/>
      <c r="F200" s="388"/>
    </row>
    <row r="201" spans="1:6" ht="24.95" customHeight="1">
      <c r="A201" s="87"/>
      <c r="B201" s="390" t="s">
        <v>51</v>
      </c>
      <c r="C201" s="390"/>
      <c r="D201" s="390"/>
      <c r="E201" s="390"/>
      <c r="F201" s="391"/>
    </row>
    <row r="202" spans="1:6" ht="24.95" customHeight="1">
      <c r="A202" s="87"/>
      <c r="B202" s="387" t="s">
        <v>61</v>
      </c>
      <c r="C202" s="387"/>
      <c r="D202" s="387"/>
      <c r="E202" s="387"/>
      <c r="F202" s="388"/>
    </row>
    <row r="203" spans="1:6" ht="24.95" customHeight="1">
      <c r="A203" s="392" t="s">
        <v>66</v>
      </c>
      <c r="B203" s="387"/>
      <c r="C203" s="387"/>
      <c r="D203" s="387"/>
      <c r="E203" s="387"/>
      <c r="F203" s="388"/>
    </row>
    <row r="204" spans="1:6" ht="24.95" customHeight="1">
      <c r="A204" s="88" t="s">
        <v>3</v>
      </c>
      <c r="B204" s="385" t="s">
        <v>68</v>
      </c>
      <c r="C204" s="386"/>
      <c r="D204" s="89"/>
      <c r="E204" s="387"/>
      <c r="F204" s="388"/>
    </row>
    <row r="205" spans="1:6" ht="24.95" customHeight="1">
      <c r="A205" s="88" t="s">
        <v>4</v>
      </c>
      <c r="B205" s="385" t="s">
        <v>94</v>
      </c>
      <c r="C205" s="386"/>
      <c r="D205" s="80" t="s">
        <v>272</v>
      </c>
      <c r="E205" s="387">
        <v>26</v>
      </c>
      <c r="F205" s="388"/>
    </row>
    <row r="206" spans="1:6" ht="24.95" customHeight="1">
      <c r="A206" s="88" t="s">
        <v>8</v>
      </c>
      <c r="B206" s="93" t="s">
        <v>9</v>
      </c>
      <c r="C206" s="79" t="s">
        <v>52</v>
      </c>
      <c r="D206" s="79" t="s">
        <v>20</v>
      </c>
      <c r="E206" s="387"/>
      <c r="F206" s="388"/>
    </row>
    <row r="207" spans="1:6" ht="24.95" customHeight="1">
      <c r="A207" s="88">
        <v>1</v>
      </c>
      <c r="B207" s="93" t="s">
        <v>11</v>
      </c>
      <c r="C207" s="79">
        <v>15</v>
      </c>
      <c r="D207" s="81" t="str">
        <f>IF(C207&gt;=18,"A1",IF(C207&gt;=16,"A2",IF(C207&gt;=14,"B1",IF(C207&gt;=12,"B2",IF(C207&gt;=10,"C1",IF(C207&gt;=8,"C2",IF(C207&gt;=6.5,"D","E")))))))</f>
        <v>B1</v>
      </c>
      <c r="E207" s="385"/>
      <c r="F207" s="389"/>
    </row>
    <row r="208" spans="1:6" ht="24.95" customHeight="1">
      <c r="A208" s="88">
        <v>2</v>
      </c>
      <c r="B208" s="93" t="s">
        <v>12</v>
      </c>
      <c r="C208" s="79">
        <v>15</v>
      </c>
      <c r="D208" s="81" t="str">
        <f t="shared" ref="D208:D211" si="13">IF(C208&gt;=18,"A1",IF(C208&gt;=16,"A2",IF(C208&gt;=14,"B1",IF(C208&gt;=12,"B2",IF(C208&gt;=10,"C1",IF(C208&gt;=8,"C2",IF(C208&gt;=6.5,"D","E")))))))</f>
        <v>B1</v>
      </c>
      <c r="E208" s="373"/>
      <c r="F208" s="374"/>
    </row>
    <row r="209" spans="1:6" ht="24.95" customHeight="1">
      <c r="A209" s="88">
        <v>3</v>
      </c>
      <c r="B209" s="93" t="s">
        <v>13</v>
      </c>
      <c r="C209" s="79">
        <v>14.5</v>
      </c>
      <c r="D209" s="81" t="str">
        <f t="shared" si="13"/>
        <v>B1</v>
      </c>
      <c r="E209" s="373"/>
      <c r="F209" s="374"/>
    </row>
    <row r="210" spans="1:6" ht="24.95" customHeight="1">
      <c r="A210" s="88">
        <v>4</v>
      </c>
      <c r="B210" s="93" t="s">
        <v>23</v>
      </c>
      <c r="C210" s="79">
        <v>16</v>
      </c>
      <c r="D210" s="81" t="str">
        <f t="shared" si="13"/>
        <v>A2</v>
      </c>
      <c r="E210" s="373"/>
      <c r="F210" s="374"/>
    </row>
    <row r="211" spans="1:6" ht="24.95" customHeight="1">
      <c r="A211" s="88">
        <v>5</v>
      </c>
      <c r="B211" s="93" t="s">
        <v>36</v>
      </c>
      <c r="C211" s="79">
        <v>17</v>
      </c>
      <c r="D211" s="81" t="str">
        <f t="shared" si="13"/>
        <v>A2</v>
      </c>
      <c r="E211" s="373"/>
      <c r="F211" s="374"/>
    </row>
    <row r="212" spans="1:6" ht="24.95" customHeight="1">
      <c r="A212" s="88">
        <v>6</v>
      </c>
      <c r="B212" s="93" t="s">
        <v>37</v>
      </c>
      <c r="C212" s="79">
        <v>13.5</v>
      </c>
      <c r="D212" s="81" t="str">
        <f t="shared" ref="D212" si="14">IF(C212&gt;=18,"A1",IF(C212&gt;=16,"A2",IF(C212&gt;=14,"B1",IF(C212&gt;=12,"B2",IF(C212&gt;=10,"C1",IF(C212&gt;=8,"C2",IF(C212&gt;=6.5,"D","E")))))))</f>
        <v>B2</v>
      </c>
      <c r="E212" s="373"/>
      <c r="F212" s="374"/>
    </row>
    <row r="213" spans="1:6" ht="24.95" customHeight="1">
      <c r="A213" s="88"/>
      <c r="B213" s="93"/>
      <c r="C213" s="79"/>
      <c r="D213" s="79"/>
      <c r="E213" s="373"/>
      <c r="F213" s="374"/>
    </row>
    <row r="214" spans="1:6" ht="24.95" customHeight="1">
      <c r="A214" s="88"/>
      <c r="B214" s="93" t="s">
        <v>10</v>
      </c>
      <c r="C214" s="79">
        <f>SUM(C207:C213)</f>
        <v>91</v>
      </c>
      <c r="D214" s="79"/>
      <c r="E214" s="373"/>
      <c r="F214" s="374"/>
    </row>
    <row r="215" spans="1:6" ht="24.95" customHeight="1">
      <c r="A215" s="88"/>
      <c r="B215" s="94" t="s">
        <v>54</v>
      </c>
      <c r="C215" s="97">
        <f>(C214/120*100)</f>
        <v>75.833333333333329</v>
      </c>
      <c r="D215" s="79"/>
      <c r="E215" s="373"/>
      <c r="F215" s="374"/>
    </row>
    <row r="216" spans="1:6" ht="24.95" customHeight="1">
      <c r="A216" s="375" t="s">
        <v>271</v>
      </c>
      <c r="B216" s="377" t="s">
        <v>60</v>
      </c>
      <c r="C216" s="377"/>
      <c r="D216" s="379" t="s">
        <v>53</v>
      </c>
      <c r="E216" s="380"/>
      <c r="F216" s="381"/>
    </row>
    <row r="217" spans="1:6" ht="24.95" customHeight="1" thickBot="1">
      <c r="A217" s="376"/>
      <c r="B217" s="378"/>
      <c r="C217" s="378"/>
      <c r="D217" s="382"/>
      <c r="E217" s="383"/>
      <c r="F217" s="384"/>
    </row>
    <row r="219" spans="1:6" ht="24.95" customHeight="1" thickBot="1"/>
    <row r="220" spans="1:6" ht="24.95" customHeight="1">
      <c r="A220" s="90"/>
      <c r="B220" s="393" t="s">
        <v>0</v>
      </c>
      <c r="C220" s="393"/>
      <c r="D220" s="393"/>
      <c r="E220" s="393"/>
      <c r="F220" s="394"/>
    </row>
    <row r="221" spans="1:6" ht="24.95" customHeight="1">
      <c r="A221" s="87"/>
      <c r="B221" s="387" t="s">
        <v>1</v>
      </c>
      <c r="C221" s="387"/>
      <c r="D221" s="387"/>
      <c r="E221" s="387"/>
      <c r="F221" s="388"/>
    </row>
    <row r="222" spans="1:6" ht="24.95" customHeight="1">
      <c r="A222" s="87"/>
      <c r="B222" s="387" t="s">
        <v>2</v>
      </c>
      <c r="C222" s="387"/>
      <c r="D222" s="387"/>
      <c r="E222" s="387"/>
      <c r="F222" s="388"/>
    </row>
    <row r="223" spans="1:6" ht="24.95" customHeight="1">
      <c r="A223" s="87"/>
      <c r="B223" s="390" t="s">
        <v>51</v>
      </c>
      <c r="C223" s="390"/>
      <c r="D223" s="390"/>
      <c r="E223" s="390"/>
      <c r="F223" s="391"/>
    </row>
    <row r="224" spans="1:6" ht="24.95" customHeight="1">
      <c r="A224" s="87"/>
      <c r="B224" s="387" t="s">
        <v>61</v>
      </c>
      <c r="C224" s="387"/>
      <c r="D224" s="387"/>
      <c r="E224" s="387"/>
      <c r="F224" s="388"/>
    </row>
    <row r="225" spans="1:6" ht="24.95" customHeight="1">
      <c r="A225" s="392" t="s">
        <v>66</v>
      </c>
      <c r="B225" s="387"/>
      <c r="C225" s="387"/>
      <c r="D225" s="387"/>
      <c r="E225" s="387"/>
      <c r="F225" s="388"/>
    </row>
    <row r="226" spans="1:6" ht="24.95" customHeight="1">
      <c r="A226" s="88" t="s">
        <v>3</v>
      </c>
      <c r="B226" s="385" t="s">
        <v>68</v>
      </c>
      <c r="C226" s="386"/>
      <c r="D226" s="89"/>
      <c r="E226" s="387"/>
      <c r="F226" s="388"/>
    </row>
    <row r="227" spans="1:6" ht="24.95" customHeight="1">
      <c r="A227" s="88" t="s">
        <v>4</v>
      </c>
      <c r="B227" s="385" t="s">
        <v>95</v>
      </c>
      <c r="C227" s="386"/>
      <c r="D227" s="80" t="s">
        <v>272</v>
      </c>
      <c r="E227" s="387">
        <v>27</v>
      </c>
      <c r="F227" s="388"/>
    </row>
    <row r="228" spans="1:6" ht="24.95" customHeight="1">
      <c r="A228" s="88" t="s">
        <v>8</v>
      </c>
      <c r="B228" s="93" t="s">
        <v>9</v>
      </c>
      <c r="C228" s="79" t="s">
        <v>52</v>
      </c>
      <c r="D228" s="79" t="s">
        <v>20</v>
      </c>
      <c r="E228" s="387"/>
      <c r="F228" s="388"/>
    </row>
    <row r="229" spans="1:6" ht="24.95" customHeight="1">
      <c r="A229" s="88">
        <v>1</v>
      </c>
      <c r="B229" s="93" t="s">
        <v>11</v>
      </c>
      <c r="C229" s="79">
        <v>17</v>
      </c>
      <c r="D229" s="81" t="str">
        <f>IF(C229&gt;=18,"A1",IF(C229&gt;=16,"A2",IF(C229&gt;=14,"B1",IF(C229&gt;=12,"B2",IF(C229&gt;=10,"C1",IF(C229&gt;=8,"C2",IF(C229&gt;=6.5,"D","E")))))))</f>
        <v>A2</v>
      </c>
      <c r="E229" s="385"/>
      <c r="F229" s="389"/>
    </row>
    <row r="230" spans="1:6" ht="24.95" customHeight="1">
      <c r="A230" s="88">
        <v>2</v>
      </c>
      <c r="B230" s="93" t="s">
        <v>12</v>
      </c>
      <c r="C230" s="79">
        <v>13.5</v>
      </c>
      <c r="D230" s="81" t="str">
        <f t="shared" ref="D230:D233" si="15">IF(C230&gt;=18,"A1",IF(C230&gt;=16,"A2",IF(C230&gt;=14,"B1",IF(C230&gt;=12,"B2",IF(C230&gt;=10,"C1",IF(C230&gt;=8,"C2",IF(C230&gt;=6.5,"D","E")))))))</f>
        <v>B2</v>
      </c>
      <c r="E230" s="373"/>
      <c r="F230" s="374"/>
    </row>
    <row r="231" spans="1:6" ht="24.95" customHeight="1">
      <c r="A231" s="88">
        <v>3</v>
      </c>
      <c r="B231" s="93" t="s">
        <v>13</v>
      </c>
      <c r="C231" s="79">
        <v>11.5</v>
      </c>
      <c r="D231" s="81" t="str">
        <f t="shared" si="15"/>
        <v>C1</v>
      </c>
      <c r="E231" s="373"/>
      <c r="F231" s="374"/>
    </row>
    <row r="232" spans="1:6" ht="24.95" customHeight="1">
      <c r="A232" s="88">
        <v>4</v>
      </c>
      <c r="B232" s="93" t="s">
        <v>23</v>
      </c>
      <c r="C232" s="79">
        <v>17.5</v>
      </c>
      <c r="D232" s="81" t="str">
        <f t="shared" si="15"/>
        <v>A2</v>
      </c>
      <c r="E232" s="373"/>
      <c r="F232" s="374"/>
    </row>
    <row r="233" spans="1:6" ht="24.95" customHeight="1">
      <c r="A233" s="88">
        <v>5</v>
      </c>
      <c r="B233" s="93" t="s">
        <v>36</v>
      </c>
      <c r="C233" s="79">
        <v>18.5</v>
      </c>
      <c r="D233" s="81" t="str">
        <f t="shared" si="15"/>
        <v>A1</v>
      </c>
      <c r="E233" s="373"/>
      <c r="F233" s="374"/>
    </row>
    <row r="234" spans="1:6" ht="24.95" customHeight="1">
      <c r="A234" s="88">
        <v>6</v>
      </c>
      <c r="B234" s="93" t="s">
        <v>37</v>
      </c>
      <c r="C234" s="79">
        <v>14.5</v>
      </c>
      <c r="D234" s="81" t="str">
        <f t="shared" ref="D234" si="16">IF(C234&gt;=18,"A1",IF(C234&gt;=16,"A2",IF(C234&gt;=14,"B1",IF(C234&gt;=12,"B2",IF(C234&gt;=10,"C1",IF(C234&gt;=8,"C2",IF(C234&gt;=6.5,"D","E")))))))</f>
        <v>B1</v>
      </c>
      <c r="E234" s="373"/>
      <c r="F234" s="374"/>
    </row>
    <row r="235" spans="1:6" ht="24.95" customHeight="1">
      <c r="A235" s="88"/>
      <c r="B235" s="93"/>
      <c r="C235" s="79"/>
      <c r="D235" s="79"/>
      <c r="E235" s="373"/>
      <c r="F235" s="374"/>
    </row>
    <row r="236" spans="1:6" ht="24.95" customHeight="1">
      <c r="A236" s="88"/>
      <c r="B236" s="93" t="s">
        <v>10</v>
      </c>
      <c r="C236" s="79">
        <f>SUM(C229:C235)</f>
        <v>92.5</v>
      </c>
      <c r="D236" s="79"/>
      <c r="E236" s="373"/>
      <c r="F236" s="374"/>
    </row>
    <row r="237" spans="1:6" ht="24.95" customHeight="1">
      <c r="A237" s="88"/>
      <c r="B237" s="94" t="s">
        <v>54</v>
      </c>
      <c r="C237" s="97">
        <f>(C236/120*100)</f>
        <v>77.083333333333343</v>
      </c>
      <c r="D237" s="79"/>
      <c r="E237" s="373"/>
      <c r="F237" s="374"/>
    </row>
    <row r="238" spans="1:6" ht="24.95" customHeight="1">
      <c r="A238" s="375" t="s">
        <v>271</v>
      </c>
      <c r="B238" s="377" t="s">
        <v>60</v>
      </c>
      <c r="C238" s="377"/>
      <c r="D238" s="379" t="s">
        <v>53</v>
      </c>
      <c r="E238" s="380"/>
      <c r="F238" s="381"/>
    </row>
    <row r="239" spans="1:6" ht="24.95" customHeight="1" thickBot="1">
      <c r="A239" s="376"/>
      <c r="B239" s="378"/>
      <c r="C239" s="378"/>
      <c r="D239" s="382"/>
      <c r="E239" s="383"/>
      <c r="F239" s="384"/>
    </row>
    <row r="241" spans="1:6" ht="24.95" customHeight="1" thickBot="1"/>
    <row r="242" spans="1:6" ht="24.95" customHeight="1">
      <c r="A242" s="90"/>
      <c r="B242" s="393" t="s">
        <v>0</v>
      </c>
      <c r="C242" s="393"/>
      <c r="D242" s="393"/>
      <c r="E242" s="393"/>
      <c r="F242" s="394"/>
    </row>
    <row r="243" spans="1:6" ht="24.95" customHeight="1">
      <c r="A243" s="87"/>
      <c r="B243" s="387" t="s">
        <v>1</v>
      </c>
      <c r="C243" s="387"/>
      <c r="D243" s="387"/>
      <c r="E243" s="387"/>
      <c r="F243" s="388"/>
    </row>
    <row r="244" spans="1:6" ht="24.95" customHeight="1">
      <c r="A244" s="87"/>
      <c r="B244" s="387" t="s">
        <v>2</v>
      </c>
      <c r="C244" s="387"/>
      <c r="D244" s="387"/>
      <c r="E244" s="387"/>
      <c r="F244" s="388"/>
    </row>
    <row r="245" spans="1:6" ht="24.95" customHeight="1">
      <c r="A245" s="87"/>
      <c r="B245" s="390" t="s">
        <v>51</v>
      </c>
      <c r="C245" s="390"/>
      <c r="D245" s="390"/>
      <c r="E245" s="390"/>
      <c r="F245" s="391"/>
    </row>
    <row r="246" spans="1:6" ht="24.95" customHeight="1">
      <c r="A246" s="87"/>
      <c r="B246" s="387" t="s">
        <v>61</v>
      </c>
      <c r="C246" s="387"/>
      <c r="D246" s="387"/>
      <c r="E246" s="387"/>
      <c r="F246" s="388"/>
    </row>
    <row r="247" spans="1:6" ht="24.95" customHeight="1">
      <c r="A247" s="392" t="s">
        <v>66</v>
      </c>
      <c r="B247" s="387"/>
      <c r="C247" s="387"/>
      <c r="D247" s="387"/>
      <c r="E247" s="387"/>
      <c r="F247" s="388"/>
    </row>
    <row r="248" spans="1:6" ht="24.95" customHeight="1">
      <c r="A248" s="88" t="s">
        <v>3</v>
      </c>
      <c r="B248" s="385" t="s">
        <v>68</v>
      </c>
      <c r="C248" s="386"/>
      <c r="D248" s="89"/>
      <c r="E248" s="387"/>
      <c r="F248" s="388"/>
    </row>
    <row r="249" spans="1:6" ht="24.95" customHeight="1">
      <c r="A249" s="88" t="s">
        <v>4</v>
      </c>
      <c r="B249" s="385" t="s">
        <v>96</v>
      </c>
      <c r="C249" s="386"/>
      <c r="D249" s="80" t="s">
        <v>272</v>
      </c>
      <c r="E249" s="387">
        <v>28</v>
      </c>
      <c r="F249" s="388"/>
    </row>
    <row r="250" spans="1:6" ht="24.95" customHeight="1">
      <c r="A250" s="88" t="s">
        <v>8</v>
      </c>
      <c r="B250" s="93" t="s">
        <v>9</v>
      </c>
      <c r="C250" s="79" t="s">
        <v>52</v>
      </c>
      <c r="D250" s="80" t="s">
        <v>20</v>
      </c>
      <c r="E250" s="387"/>
      <c r="F250" s="388"/>
    </row>
    <row r="251" spans="1:6" ht="24.95" customHeight="1">
      <c r="A251" s="88">
        <v>1</v>
      </c>
      <c r="B251" s="93" t="s">
        <v>11</v>
      </c>
      <c r="C251" s="79">
        <v>11</v>
      </c>
      <c r="D251" s="81" t="str">
        <f>IF(C251&gt;=18,"A1",IF(C251&gt;=16,"A2",IF(C251&gt;=14,"B1",IF(C251&gt;=12,"B2",IF(C251&gt;=10,"C1",IF(C251&gt;=8,"C2",IF(C251&gt;=6.5,"D","E")))))))</f>
        <v>C1</v>
      </c>
      <c r="E251" s="385"/>
      <c r="F251" s="389"/>
    </row>
    <row r="252" spans="1:6" ht="24.95" customHeight="1">
      <c r="A252" s="88">
        <v>2</v>
      </c>
      <c r="B252" s="93" t="s">
        <v>12</v>
      </c>
      <c r="C252" s="79">
        <v>11.5</v>
      </c>
      <c r="D252" s="81" t="str">
        <f t="shared" ref="D252:D255" si="17">IF(C252&gt;=18,"A1",IF(C252&gt;=16,"A2",IF(C252&gt;=14,"B1",IF(C252&gt;=12,"B2",IF(C252&gt;=10,"C1",IF(C252&gt;=8,"C2",IF(C252&gt;=6.5,"D","E")))))))</f>
        <v>C1</v>
      </c>
      <c r="E252" s="373"/>
      <c r="F252" s="374"/>
    </row>
    <row r="253" spans="1:6" ht="24.95" customHeight="1">
      <c r="A253" s="88">
        <v>3</v>
      </c>
      <c r="B253" s="93" t="s">
        <v>13</v>
      </c>
      <c r="C253" s="79">
        <v>10</v>
      </c>
      <c r="D253" s="81" t="str">
        <f t="shared" si="17"/>
        <v>C1</v>
      </c>
      <c r="E253" s="373"/>
      <c r="F253" s="374"/>
    </row>
    <row r="254" spans="1:6" ht="24.95" customHeight="1">
      <c r="A254" s="88">
        <v>4</v>
      </c>
      <c r="B254" s="93" t="s">
        <v>23</v>
      </c>
      <c r="C254" s="79">
        <v>14.5</v>
      </c>
      <c r="D254" s="81" t="str">
        <f t="shared" si="17"/>
        <v>B1</v>
      </c>
      <c r="E254" s="373"/>
      <c r="F254" s="374"/>
    </row>
    <row r="255" spans="1:6" ht="24.95" customHeight="1">
      <c r="A255" s="88">
        <v>5</v>
      </c>
      <c r="B255" s="93" t="s">
        <v>36</v>
      </c>
      <c r="C255" s="79">
        <v>15</v>
      </c>
      <c r="D255" s="81" t="str">
        <f t="shared" si="17"/>
        <v>B1</v>
      </c>
      <c r="E255" s="373"/>
      <c r="F255" s="374"/>
    </row>
    <row r="256" spans="1:6" ht="24.95" customHeight="1">
      <c r="A256" s="88">
        <v>6</v>
      </c>
      <c r="B256" s="93" t="s">
        <v>37</v>
      </c>
      <c r="C256" s="79">
        <v>7</v>
      </c>
      <c r="D256" s="81" t="str">
        <f t="shared" ref="D256" si="18">IF(C256&gt;=18,"A1",IF(C256&gt;=16,"A2",IF(C256&gt;=14,"B1",IF(C256&gt;=12,"B2",IF(C256&gt;=10,"C1",IF(C256&gt;=8,"C2",IF(C256&gt;=6.5,"D","E")))))))</f>
        <v>D</v>
      </c>
      <c r="E256" s="373"/>
      <c r="F256" s="374"/>
    </row>
    <row r="257" spans="1:6" ht="24.95" customHeight="1">
      <c r="A257" s="88"/>
      <c r="B257" s="93"/>
      <c r="C257" s="79"/>
      <c r="D257" s="79"/>
      <c r="E257" s="373"/>
      <c r="F257" s="374"/>
    </row>
    <row r="258" spans="1:6" ht="24.95" customHeight="1">
      <c r="A258" s="88"/>
      <c r="B258" s="93" t="s">
        <v>10</v>
      </c>
      <c r="C258" s="79">
        <f>SUM(C251:C257)</f>
        <v>69</v>
      </c>
      <c r="D258" s="79"/>
      <c r="E258" s="373"/>
      <c r="F258" s="374"/>
    </row>
    <row r="259" spans="1:6" ht="24.95" customHeight="1">
      <c r="A259" s="88"/>
      <c r="B259" s="94" t="s">
        <v>54</v>
      </c>
      <c r="C259" s="82">
        <f>(C258/120*100)</f>
        <v>57.499999999999993</v>
      </c>
      <c r="D259" s="79"/>
      <c r="E259" s="373"/>
      <c r="F259" s="374"/>
    </row>
    <row r="260" spans="1:6" ht="24.95" customHeight="1">
      <c r="A260" s="375" t="s">
        <v>271</v>
      </c>
      <c r="B260" s="377" t="s">
        <v>60</v>
      </c>
      <c r="C260" s="377"/>
      <c r="D260" s="379" t="s">
        <v>53</v>
      </c>
      <c r="E260" s="380"/>
      <c r="F260" s="381"/>
    </row>
    <row r="261" spans="1:6" ht="24.95" customHeight="1" thickBot="1">
      <c r="A261" s="376"/>
      <c r="B261" s="378"/>
      <c r="C261" s="378"/>
      <c r="D261" s="382"/>
      <c r="E261" s="383"/>
      <c r="F261" s="384"/>
    </row>
    <row r="263" spans="1:6" ht="24.95" customHeight="1" thickBot="1"/>
    <row r="264" spans="1:6" ht="24.95" customHeight="1">
      <c r="A264" s="90"/>
      <c r="B264" s="393" t="s">
        <v>0</v>
      </c>
      <c r="C264" s="393"/>
      <c r="D264" s="393"/>
      <c r="E264" s="393"/>
      <c r="F264" s="394"/>
    </row>
    <row r="265" spans="1:6" ht="24.95" customHeight="1">
      <c r="A265" s="87"/>
      <c r="B265" s="387" t="s">
        <v>1</v>
      </c>
      <c r="C265" s="387"/>
      <c r="D265" s="387"/>
      <c r="E265" s="387"/>
      <c r="F265" s="388"/>
    </row>
    <row r="266" spans="1:6" ht="24.95" customHeight="1">
      <c r="A266" s="87"/>
      <c r="B266" s="387" t="s">
        <v>2</v>
      </c>
      <c r="C266" s="387"/>
      <c r="D266" s="387"/>
      <c r="E266" s="387"/>
      <c r="F266" s="388"/>
    </row>
    <row r="267" spans="1:6" ht="24.95" customHeight="1">
      <c r="A267" s="87"/>
      <c r="B267" s="390" t="s">
        <v>51</v>
      </c>
      <c r="C267" s="390"/>
      <c r="D267" s="390"/>
      <c r="E267" s="390"/>
      <c r="F267" s="391"/>
    </row>
    <row r="268" spans="1:6" ht="24.95" customHeight="1">
      <c r="A268" s="87"/>
      <c r="B268" s="387" t="s">
        <v>61</v>
      </c>
      <c r="C268" s="387"/>
      <c r="D268" s="387"/>
      <c r="E268" s="387"/>
      <c r="F268" s="388"/>
    </row>
    <row r="269" spans="1:6" ht="24.95" customHeight="1">
      <c r="A269" s="392" t="s">
        <v>66</v>
      </c>
      <c r="B269" s="387"/>
      <c r="C269" s="387"/>
      <c r="D269" s="387"/>
      <c r="E269" s="387"/>
      <c r="F269" s="388"/>
    </row>
    <row r="270" spans="1:6" ht="24.95" customHeight="1">
      <c r="A270" s="88" t="s">
        <v>3</v>
      </c>
      <c r="B270" s="385" t="s">
        <v>68</v>
      </c>
      <c r="C270" s="386"/>
      <c r="D270" s="89"/>
      <c r="E270" s="387"/>
      <c r="F270" s="388"/>
    </row>
    <row r="271" spans="1:6" ht="24.95" customHeight="1">
      <c r="A271" s="88" t="s">
        <v>4</v>
      </c>
      <c r="B271" s="385" t="s">
        <v>97</v>
      </c>
      <c r="C271" s="386"/>
      <c r="D271" s="80" t="s">
        <v>272</v>
      </c>
      <c r="E271" s="387">
        <v>29</v>
      </c>
      <c r="F271" s="388"/>
    </row>
    <row r="272" spans="1:6" ht="24.95" customHeight="1">
      <c r="A272" s="88" t="s">
        <v>8</v>
      </c>
      <c r="B272" s="93" t="s">
        <v>9</v>
      </c>
      <c r="C272" s="79" t="s">
        <v>52</v>
      </c>
      <c r="D272" s="79" t="s">
        <v>20</v>
      </c>
      <c r="E272" s="387"/>
      <c r="F272" s="388"/>
    </row>
    <row r="273" spans="1:6" ht="24.95" customHeight="1">
      <c r="A273" s="88">
        <v>1</v>
      </c>
      <c r="B273" s="93" t="s">
        <v>11</v>
      </c>
      <c r="C273" s="79">
        <v>9</v>
      </c>
      <c r="D273" s="81" t="str">
        <f>IF(C273&gt;=18,"A1",IF(C273&gt;=16,"A2",IF(C273&gt;=14,"B1",IF(C273&gt;=12,"B2",IF(C273&gt;=10,"C1",IF(C273&gt;=8,"C2",IF(C273&gt;=6.5,"D","E")))))))</f>
        <v>C2</v>
      </c>
      <c r="E273" s="385"/>
      <c r="F273" s="389"/>
    </row>
    <row r="274" spans="1:6" ht="24.95" customHeight="1">
      <c r="A274" s="88">
        <v>2</v>
      </c>
      <c r="B274" s="93" t="s">
        <v>12</v>
      </c>
      <c r="C274" s="79">
        <v>9</v>
      </c>
      <c r="D274" s="81" t="str">
        <f t="shared" ref="D274:D277" si="19">IF(C274&gt;=18,"A1",IF(C274&gt;=16,"A2",IF(C274&gt;=14,"B1",IF(C274&gt;=12,"B2",IF(C274&gt;=10,"C1",IF(C274&gt;=8,"C2",IF(C274&gt;=6.5,"D","E")))))))</f>
        <v>C2</v>
      </c>
      <c r="E274" s="373"/>
      <c r="F274" s="374"/>
    </row>
    <row r="275" spans="1:6" ht="24.95" customHeight="1">
      <c r="A275" s="88">
        <v>3</v>
      </c>
      <c r="B275" s="93" t="s">
        <v>13</v>
      </c>
      <c r="C275" s="79">
        <v>7</v>
      </c>
      <c r="D275" s="81" t="str">
        <f t="shared" si="19"/>
        <v>D</v>
      </c>
      <c r="E275" s="373"/>
      <c r="F275" s="374"/>
    </row>
    <row r="276" spans="1:6" ht="24.95" customHeight="1">
      <c r="A276" s="88">
        <v>4</v>
      </c>
      <c r="B276" s="93" t="s">
        <v>23</v>
      </c>
      <c r="C276" s="79">
        <v>5.5</v>
      </c>
      <c r="D276" s="81" t="str">
        <f t="shared" si="19"/>
        <v>E</v>
      </c>
      <c r="E276" s="373"/>
      <c r="F276" s="374"/>
    </row>
    <row r="277" spans="1:6" ht="24.95" customHeight="1">
      <c r="A277" s="88">
        <v>5</v>
      </c>
      <c r="B277" s="93" t="s">
        <v>36</v>
      </c>
      <c r="C277" s="79">
        <v>11.5</v>
      </c>
      <c r="D277" s="81" t="str">
        <f t="shared" si="19"/>
        <v>C1</v>
      </c>
      <c r="E277" s="373"/>
      <c r="F277" s="374"/>
    </row>
    <row r="278" spans="1:6" ht="24.95" customHeight="1">
      <c r="A278" s="88">
        <v>6</v>
      </c>
      <c r="B278" s="93" t="s">
        <v>37</v>
      </c>
      <c r="C278" s="79">
        <v>2</v>
      </c>
      <c r="D278" s="81" t="str">
        <f t="shared" ref="D278" si="20">IF(C278&gt;=18,"A1",IF(C278&gt;=16,"A2",IF(C278&gt;=14,"B1",IF(C278&gt;=12,"B2",IF(C278&gt;=10,"C1",IF(C278&gt;=8,"C2",IF(C278&gt;=6.5,"D","E")))))))</f>
        <v>E</v>
      </c>
      <c r="E278" s="373"/>
      <c r="F278" s="374"/>
    </row>
    <row r="279" spans="1:6" ht="24.95" customHeight="1">
      <c r="A279" s="88"/>
      <c r="B279" s="93"/>
      <c r="C279" s="79"/>
      <c r="D279" s="79"/>
      <c r="E279" s="373"/>
      <c r="F279" s="374"/>
    </row>
    <row r="280" spans="1:6" ht="24.95" customHeight="1">
      <c r="A280" s="88"/>
      <c r="B280" s="93" t="s">
        <v>10</v>
      </c>
      <c r="C280" s="79">
        <f>SUM(C273:C279)</f>
        <v>44</v>
      </c>
      <c r="D280" s="79"/>
      <c r="E280" s="373"/>
      <c r="F280" s="374"/>
    </row>
    <row r="281" spans="1:6" ht="24.95" customHeight="1">
      <c r="A281" s="88"/>
      <c r="B281" s="94" t="s">
        <v>54</v>
      </c>
      <c r="C281" s="97">
        <f>(C280/120*100)</f>
        <v>36.666666666666664</v>
      </c>
      <c r="D281" s="79"/>
      <c r="E281" s="373"/>
      <c r="F281" s="374"/>
    </row>
    <row r="282" spans="1:6" ht="24.95" customHeight="1">
      <c r="A282" s="375" t="s">
        <v>271</v>
      </c>
      <c r="B282" s="377" t="s">
        <v>60</v>
      </c>
      <c r="C282" s="377"/>
      <c r="D282" s="379" t="s">
        <v>53</v>
      </c>
      <c r="E282" s="380"/>
      <c r="F282" s="381"/>
    </row>
    <row r="283" spans="1:6" ht="24.95" customHeight="1" thickBot="1">
      <c r="A283" s="376"/>
      <c r="B283" s="378"/>
      <c r="C283" s="378"/>
      <c r="D283" s="382"/>
      <c r="E283" s="383"/>
      <c r="F283" s="384"/>
    </row>
    <row r="285" spans="1:6" ht="24.95" customHeight="1" thickBot="1"/>
    <row r="286" spans="1:6" ht="24.95" customHeight="1">
      <c r="A286" s="90"/>
      <c r="B286" s="393" t="s">
        <v>0</v>
      </c>
      <c r="C286" s="393"/>
      <c r="D286" s="393"/>
      <c r="E286" s="393"/>
      <c r="F286" s="394"/>
    </row>
    <row r="287" spans="1:6" ht="24.95" customHeight="1">
      <c r="A287" s="87"/>
      <c r="B287" s="387" t="s">
        <v>1</v>
      </c>
      <c r="C287" s="387"/>
      <c r="D287" s="387"/>
      <c r="E287" s="387"/>
      <c r="F287" s="388"/>
    </row>
    <row r="288" spans="1:6" ht="24.95" customHeight="1">
      <c r="A288" s="87"/>
      <c r="B288" s="387" t="s">
        <v>2</v>
      </c>
      <c r="C288" s="387"/>
      <c r="D288" s="387"/>
      <c r="E288" s="387"/>
      <c r="F288" s="388"/>
    </row>
    <row r="289" spans="1:6" ht="24.95" customHeight="1">
      <c r="A289" s="87"/>
      <c r="B289" s="390" t="s">
        <v>51</v>
      </c>
      <c r="C289" s="390"/>
      <c r="D289" s="390"/>
      <c r="E289" s="390"/>
      <c r="F289" s="391"/>
    </row>
    <row r="290" spans="1:6" ht="24.95" customHeight="1">
      <c r="A290" s="87"/>
      <c r="B290" s="387" t="s">
        <v>61</v>
      </c>
      <c r="C290" s="387"/>
      <c r="D290" s="387"/>
      <c r="E290" s="387"/>
      <c r="F290" s="388"/>
    </row>
    <row r="291" spans="1:6" ht="24.95" customHeight="1">
      <c r="A291" s="392" t="s">
        <v>66</v>
      </c>
      <c r="B291" s="387"/>
      <c r="C291" s="387"/>
      <c r="D291" s="387"/>
      <c r="E291" s="387"/>
      <c r="F291" s="388"/>
    </row>
    <row r="292" spans="1:6" ht="24.95" customHeight="1">
      <c r="A292" s="88" t="s">
        <v>3</v>
      </c>
      <c r="B292" s="385" t="s">
        <v>68</v>
      </c>
      <c r="C292" s="386"/>
      <c r="D292" s="89"/>
      <c r="E292" s="387"/>
      <c r="F292" s="388"/>
    </row>
    <row r="293" spans="1:6" ht="24.95" customHeight="1">
      <c r="A293" s="88" t="s">
        <v>4</v>
      </c>
      <c r="B293" s="385" t="s">
        <v>69</v>
      </c>
      <c r="C293" s="386"/>
      <c r="D293" s="80" t="s">
        <v>272</v>
      </c>
      <c r="E293" s="387">
        <v>1</v>
      </c>
      <c r="F293" s="388"/>
    </row>
    <row r="294" spans="1:6" ht="24.95" customHeight="1">
      <c r="A294" s="88" t="s">
        <v>8</v>
      </c>
      <c r="B294" s="93" t="s">
        <v>9</v>
      </c>
      <c r="C294" s="79" t="s">
        <v>52</v>
      </c>
      <c r="D294" s="79" t="s">
        <v>20</v>
      </c>
      <c r="E294" s="387"/>
      <c r="F294" s="388"/>
    </row>
    <row r="295" spans="1:6" ht="24.95" customHeight="1">
      <c r="A295" s="88">
        <v>1</v>
      </c>
      <c r="B295" s="93" t="s">
        <v>11</v>
      </c>
      <c r="C295" s="83">
        <v>16</v>
      </c>
      <c r="D295" s="81" t="str">
        <f>IF(C295&gt;=18,"A1",IF(C295&gt;=16,"A2",IF(C295&gt;=14,"B1",IF(C295&gt;=12,"B2",IF(C295&gt;=10,"C1",IF(C295&gt;=8,"C2",IF(C295&gt;=6.5,"D","E")))))))</f>
        <v>A2</v>
      </c>
      <c r="E295" s="385"/>
      <c r="F295" s="389"/>
    </row>
    <row r="296" spans="1:6" ht="24.95" customHeight="1">
      <c r="A296" s="88">
        <v>2</v>
      </c>
      <c r="B296" s="93" t="s">
        <v>12</v>
      </c>
      <c r="C296" s="83">
        <v>15</v>
      </c>
      <c r="D296" s="81" t="str">
        <f t="shared" ref="D296:D299" si="21">IF(C296&gt;=18,"A1",IF(C296&gt;=16,"A2",IF(C296&gt;=14,"B1",IF(C296&gt;=12,"B2",IF(C296&gt;=10,"C1",IF(C296&gt;=8,"C2",IF(C296&gt;=6.5,"D","E")))))))</f>
        <v>B1</v>
      </c>
      <c r="E296" s="373"/>
      <c r="F296" s="374"/>
    </row>
    <row r="297" spans="1:6" ht="24.95" customHeight="1">
      <c r="A297" s="88">
        <v>3</v>
      </c>
      <c r="B297" s="93" t="s">
        <v>13</v>
      </c>
      <c r="C297" s="83">
        <v>12.5</v>
      </c>
      <c r="D297" s="81" t="str">
        <f t="shared" si="21"/>
        <v>B2</v>
      </c>
      <c r="E297" s="373"/>
      <c r="F297" s="374"/>
    </row>
    <row r="298" spans="1:6" ht="24.95" customHeight="1">
      <c r="A298" s="88">
        <v>4</v>
      </c>
      <c r="B298" s="93" t="s">
        <v>23</v>
      </c>
      <c r="C298" s="83">
        <v>17</v>
      </c>
      <c r="D298" s="81" t="str">
        <f t="shared" si="21"/>
        <v>A2</v>
      </c>
      <c r="E298" s="373"/>
      <c r="F298" s="374"/>
    </row>
    <row r="299" spans="1:6" ht="24.95" customHeight="1">
      <c r="A299" s="88">
        <v>5</v>
      </c>
      <c r="B299" s="93" t="s">
        <v>36</v>
      </c>
      <c r="C299" s="83">
        <v>18.5</v>
      </c>
      <c r="D299" s="81" t="str">
        <f t="shared" si="21"/>
        <v>A1</v>
      </c>
      <c r="E299" s="89"/>
      <c r="F299" s="91"/>
    </row>
    <row r="300" spans="1:6" ht="24.95" customHeight="1">
      <c r="A300" s="88">
        <v>6</v>
      </c>
      <c r="B300" s="93" t="s">
        <v>37</v>
      </c>
      <c r="C300" s="83">
        <v>14</v>
      </c>
      <c r="D300" s="81" t="str">
        <f t="shared" ref="D300" si="22">IF(C300&gt;=18,"A1",IF(C300&gt;=16,"A2",IF(C300&gt;=14,"B1",IF(C300&gt;=12,"B2",IF(C300&gt;=10,"C1",IF(C300&gt;=8,"C2",IF(C300&gt;=6.5,"D","E")))))))</f>
        <v>B1</v>
      </c>
      <c r="E300" s="373"/>
      <c r="F300" s="374"/>
    </row>
    <row r="301" spans="1:6" ht="24.95" customHeight="1">
      <c r="A301" s="88"/>
      <c r="B301" s="93"/>
      <c r="C301" s="79"/>
      <c r="D301" s="79"/>
      <c r="E301" s="373"/>
      <c r="F301" s="374"/>
    </row>
    <row r="302" spans="1:6" ht="24.95" customHeight="1">
      <c r="A302" s="88"/>
      <c r="B302" s="93" t="s">
        <v>10</v>
      </c>
      <c r="C302" s="79">
        <f>SUM(C295:C301)</f>
        <v>93</v>
      </c>
      <c r="D302" s="79"/>
      <c r="E302" s="373"/>
      <c r="F302" s="374"/>
    </row>
    <row r="303" spans="1:6" ht="24.95" customHeight="1">
      <c r="A303" s="88"/>
      <c r="B303" s="94" t="s">
        <v>54</v>
      </c>
      <c r="C303" s="82">
        <f>(C302/120*100)</f>
        <v>77.5</v>
      </c>
      <c r="D303" s="79"/>
      <c r="E303" s="373"/>
      <c r="F303" s="374"/>
    </row>
    <row r="304" spans="1:6" ht="24.95" customHeight="1">
      <c r="A304" s="375" t="s">
        <v>271</v>
      </c>
      <c r="B304" s="377" t="s">
        <v>60</v>
      </c>
      <c r="C304" s="377"/>
      <c r="D304" s="379" t="s">
        <v>53</v>
      </c>
      <c r="E304" s="380"/>
      <c r="F304" s="381"/>
    </row>
    <row r="305" spans="1:6" ht="24.95" customHeight="1" thickBot="1">
      <c r="A305" s="376"/>
      <c r="B305" s="378"/>
      <c r="C305" s="378"/>
      <c r="D305" s="382"/>
      <c r="E305" s="383"/>
      <c r="F305" s="384"/>
    </row>
    <row r="307" spans="1:6" ht="24.95" customHeight="1" thickBot="1"/>
    <row r="308" spans="1:6" ht="24.95" customHeight="1">
      <c r="A308" s="90"/>
      <c r="B308" s="393" t="s">
        <v>0</v>
      </c>
      <c r="C308" s="393"/>
      <c r="D308" s="393"/>
      <c r="E308" s="393"/>
      <c r="F308" s="394"/>
    </row>
    <row r="309" spans="1:6" ht="24.95" customHeight="1">
      <c r="A309" s="87"/>
      <c r="B309" s="387" t="s">
        <v>1</v>
      </c>
      <c r="C309" s="387"/>
      <c r="D309" s="387"/>
      <c r="E309" s="387"/>
      <c r="F309" s="388"/>
    </row>
    <row r="310" spans="1:6" ht="24.95" customHeight="1">
      <c r="A310" s="87"/>
      <c r="B310" s="387" t="s">
        <v>2</v>
      </c>
      <c r="C310" s="387"/>
      <c r="D310" s="387"/>
      <c r="E310" s="387"/>
      <c r="F310" s="388"/>
    </row>
    <row r="311" spans="1:6" ht="24.95" customHeight="1">
      <c r="A311" s="87"/>
      <c r="B311" s="390" t="s">
        <v>51</v>
      </c>
      <c r="C311" s="390"/>
      <c r="D311" s="390"/>
      <c r="E311" s="390"/>
      <c r="F311" s="391"/>
    </row>
    <row r="312" spans="1:6" ht="24.95" customHeight="1">
      <c r="A312" s="87"/>
      <c r="B312" s="387" t="s">
        <v>61</v>
      </c>
      <c r="C312" s="387"/>
      <c r="D312" s="387"/>
      <c r="E312" s="387"/>
      <c r="F312" s="388"/>
    </row>
    <row r="313" spans="1:6" ht="24.95" customHeight="1">
      <c r="A313" s="392" t="s">
        <v>66</v>
      </c>
      <c r="B313" s="387"/>
      <c r="C313" s="387"/>
      <c r="D313" s="387"/>
      <c r="E313" s="387"/>
      <c r="F313" s="388"/>
    </row>
    <row r="314" spans="1:6" ht="24.95" customHeight="1">
      <c r="A314" s="88" t="s">
        <v>3</v>
      </c>
      <c r="B314" s="385" t="s">
        <v>68</v>
      </c>
      <c r="C314" s="386"/>
      <c r="D314" s="89"/>
      <c r="E314" s="387"/>
      <c r="F314" s="388"/>
    </row>
    <row r="315" spans="1:6" ht="24.95" customHeight="1">
      <c r="A315" s="88" t="s">
        <v>4</v>
      </c>
      <c r="B315" s="385" t="s">
        <v>70</v>
      </c>
      <c r="C315" s="386"/>
      <c r="D315" s="80" t="s">
        <v>272</v>
      </c>
      <c r="E315" s="387">
        <v>2</v>
      </c>
      <c r="F315" s="388"/>
    </row>
    <row r="316" spans="1:6" ht="24.95" customHeight="1">
      <c r="A316" s="88" t="s">
        <v>8</v>
      </c>
      <c r="B316" s="93" t="s">
        <v>9</v>
      </c>
      <c r="C316" s="79" t="s">
        <v>52</v>
      </c>
      <c r="D316" s="79" t="s">
        <v>20</v>
      </c>
      <c r="E316" s="387"/>
      <c r="F316" s="388"/>
    </row>
    <row r="317" spans="1:6" ht="24.95" customHeight="1">
      <c r="A317" s="88">
        <v>1</v>
      </c>
      <c r="B317" s="93" t="s">
        <v>11</v>
      </c>
      <c r="C317" s="83">
        <v>18.5</v>
      </c>
      <c r="D317" s="81" t="str">
        <f>IF(C317&gt;=18,"A1",IF(C317&gt;=16,"A2",IF(C317&gt;=14,"B1",IF(C317&gt;=12,"B2",IF(C317&gt;=10,"C1",IF(C317&gt;=8,"C2",IF(C317&gt;=6.5,"D","E")))))))</f>
        <v>A1</v>
      </c>
      <c r="E317" s="385"/>
      <c r="F317" s="389"/>
    </row>
    <row r="318" spans="1:6" ht="24.95" customHeight="1">
      <c r="A318" s="88">
        <v>2</v>
      </c>
      <c r="B318" s="93" t="s">
        <v>12</v>
      </c>
      <c r="C318" s="83">
        <v>16</v>
      </c>
      <c r="D318" s="81" t="str">
        <f t="shared" ref="D318:D320" si="23">IF(C318&gt;=18,"A1",IF(C318&gt;=16,"A2",IF(C318&gt;=14,"B1",IF(C318&gt;=12,"B2",IF(C318&gt;=10,"C1",IF(C318&gt;=8,"C2",IF(C318&gt;=6.5,"D","E")))))))</f>
        <v>A2</v>
      </c>
      <c r="E318" s="373"/>
      <c r="F318" s="374"/>
    </row>
    <row r="319" spans="1:6" ht="24.95" customHeight="1">
      <c r="A319" s="88">
        <v>3</v>
      </c>
      <c r="B319" s="93" t="s">
        <v>13</v>
      </c>
      <c r="C319" s="83">
        <v>17</v>
      </c>
      <c r="D319" s="81" t="str">
        <f t="shared" si="23"/>
        <v>A2</v>
      </c>
      <c r="E319" s="373"/>
      <c r="F319" s="374"/>
    </row>
    <row r="320" spans="1:6" ht="24.95" customHeight="1">
      <c r="A320" s="88">
        <v>4</v>
      </c>
      <c r="B320" s="93" t="s">
        <v>23</v>
      </c>
      <c r="C320" s="92">
        <v>16</v>
      </c>
      <c r="D320" s="81" t="str">
        <f t="shared" si="23"/>
        <v>A2</v>
      </c>
      <c r="E320" s="373"/>
      <c r="F320" s="374"/>
    </row>
    <row r="321" spans="1:6" ht="24.95" customHeight="1">
      <c r="A321" s="88">
        <v>5</v>
      </c>
      <c r="B321" s="93" t="s">
        <v>36</v>
      </c>
      <c r="C321" s="83">
        <v>17.5</v>
      </c>
      <c r="D321" s="81" t="str">
        <f t="shared" ref="D321:D322" si="24">IF(C321&gt;=18,"A1",IF(C321&gt;=16,"A2",IF(C321&gt;=14,"B1",IF(C321&gt;=12,"B2",IF(C321&gt;=10,"C1",IF(C321&gt;=8,"C2",IF(C321&gt;=6.5,"D","E")))))))</f>
        <v>A2</v>
      </c>
      <c r="E321" s="373"/>
      <c r="F321" s="374"/>
    </row>
    <row r="322" spans="1:6" ht="24.95" customHeight="1">
      <c r="A322" s="88">
        <v>6</v>
      </c>
      <c r="B322" s="93" t="s">
        <v>37</v>
      </c>
      <c r="C322" s="83">
        <v>18.5</v>
      </c>
      <c r="D322" s="81" t="str">
        <f t="shared" si="24"/>
        <v>A1</v>
      </c>
      <c r="E322" s="373"/>
      <c r="F322" s="374"/>
    </row>
    <row r="323" spans="1:6" ht="24.95" customHeight="1">
      <c r="A323" s="88"/>
      <c r="B323" s="93"/>
      <c r="C323" s="79"/>
      <c r="D323" s="79"/>
      <c r="E323" s="373"/>
      <c r="F323" s="374"/>
    </row>
    <row r="324" spans="1:6" ht="24.95" customHeight="1">
      <c r="A324" s="88"/>
      <c r="B324" s="93" t="s">
        <v>10</v>
      </c>
      <c r="C324" s="79">
        <f>SUM(C317:C323)</f>
        <v>103.5</v>
      </c>
      <c r="D324" s="79"/>
      <c r="E324" s="373"/>
      <c r="F324" s="374"/>
    </row>
    <row r="325" spans="1:6" ht="24.95" customHeight="1">
      <c r="A325" s="88"/>
      <c r="B325" s="94" t="s">
        <v>54</v>
      </c>
      <c r="C325" s="97">
        <f>(C324/120*100)</f>
        <v>86.25</v>
      </c>
      <c r="D325" s="79"/>
      <c r="E325" s="373"/>
      <c r="F325" s="374"/>
    </row>
    <row r="326" spans="1:6" ht="24.95" customHeight="1">
      <c r="A326" s="375" t="s">
        <v>271</v>
      </c>
      <c r="B326" s="377" t="s">
        <v>60</v>
      </c>
      <c r="C326" s="377"/>
      <c r="D326" s="379" t="s">
        <v>53</v>
      </c>
      <c r="E326" s="380"/>
      <c r="F326" s="381"/>
    </row>
    <row r="327" spans="1:6" ht="24.95" customHeight="1" thickBot="1">
      <c r="A327" s="376"/>
      <c r="B327" s="378"/>
      <c r="C327" s="378"/>
      <c r="D327" s="382"/>
      <c r="E327" s="383"/>
      <c r="F327" s="384"/>
    </row>
    <row r="328" spans="1:6" ht="24.95" customHeight="1" thickBot="1"/>
    <row r="329" spans="1:6" ht="24.95" customHeight="1">
      <c r="A329" s="90"/>
      <c r="B329" s="393" t="s">
        <v>0</v>
      </c>
      <c r="C329" s="393"/>
      <c r="D329" s="393"/>
      <c r="E329" s="393"/>
      <c r="F329" s="394"/>
    </row>
    <row r="330" spans="1:6" ht="24.95" customHeight="1">
      <c r="A330" s="87"/>
      <c r="B330" s="387" t="s">
        <v>1</v>
      </c>
      <c r="C330" s="387"/>
      <c r="D330" s="387"/>
      <c r="E330" s="387"/>
      <c r="F330" s="388"/>
    </row>
    <row r="331" spans="1:6" ht="24.95" customHeight="1">
      <c r="A331" s="87"/>
      <c r="B331" s="387" t="s">
        <v>2</v>
      </c>
      <c r="C331" s="387"/>
      <c r="D331" s="387"/>
      <c r="E331" s="387"/>
      <c r="F331" s="388"/>
    </row>
    <row r="332" spans="1:6" ht="24.95" customHeight="1">
      <c r="A332" s="87"/>
      <c r="B332" s="390" t="s">
        <v>51</v>
      </c>
      <c r="C332" s="390"/>
      <c r="D332" s="390"/>
      <c r="E332" s="390"/>
      <c r="F332" s="391"/>
    </row>
    <row r="333" spans="1:6" ht="24.95" customHeight="1">
      <c r="A333" s="87"/>
      <c r="B333" s="387" t="s">
        <v>61</v>
      </c>
      <c r="C333" s="387"/>
      <c r="D333" s="387"/>
      <c r="E333" s="387"/>
      <c r="F333" s="388"/>
    </row>
    <row r="334" spans="1:6" ht="24.95" customHeight="1">
      <c r="A334" s="392" t="s">
        <v>66</v>
      </c>
      <c r="B334" s="387"/>
      <c r="C334" s="387"/>
      <c r="D334" s="387"/>
      <c r="E334" s="387"/>
      <c r="F334" s="388"/>
    </row>
    <row r="335" spans="1:6" ht="24.95" customHeight="1">
      <c r="A335" s="88" t="s">
        <v>3</v>
      </c>
      <c r="B335" s="385" t="s">
        <v>68</v>
      </c>
      <c r="C335" s="386"/>
      <c r="D335" s="89"/>
      <c r="E335" s="387"/>
      <c r="F335" s="388"/>
    </row>
    <row r="336" spans="1:6" ht="24.95" customHeight="1">
      <c r="A336" s="88" t="s">
        <v>4</v>
      </c>
      <c r="B336" s="385" t="s">
        <v>71</v>
      </c>
      <c r="C336" s="386"/>
      <c r="D336" s="80" t="s">
        <v>272</v>
      </c>
      <c r="E336" s="387">
        <v>3</v>
      </c>
      <c r="F336" s="388"/>
    </row>
    <row r="337" spans="1:6" ht="24.95" customHeight="1">
      <c r="A337" s="88" t="s">
        <v>8</v>
      </c>
      <c r="B337" s="93" t="s">
        <v>9</v>
      </c>
      <c r="C337" s="79" t="s">
        <v>52</v>
      </c>
      <c r="D337" s="79" t="s">
        <v>20</v>
      </c>
      <c r="E337" s="387"/>
      <c r="F337" s="388"/>
    </row>
    <row r="338" spans="1:6" ht="24.95" customHeight="1">
      <c r="A338" s="88">
        <v>1</v>
      </c>
      <c r="B338" s="93" t="s">
        <v>11</v>
      </c>
      <c r="C338" s="79">
        <v>11.5</v>
      </c>
      <c r="D338" s="81" t="str">
        <f>IF(C338&gt;=18,"A1",IF(C338&gt;=16,"A2",IF(C338&gt;=14,"B1",IF(C338&gt;=12,"B2",IF(C338&gt;=10,"C1",IF(C338&gt;=8,"C2",IF(C338&gt;=6.5,"D","E")))))))</f>
        <v>C1</v>
      </c>
      <c r="E338" s="385"/>
      <c r="F338" s="389"/>
    </row>
    <row r="339" spans="1:6" ht="24.95" customHeight="1">
      <c r="A339" s="88">
        <v>2</v>
      </c>
      <c r="B339" s="93" t="s">
        <v>12</v>
      </c>
      <c r="C339" s="79">
        <v>10</v>
      </c>
      <c r="D339" s="81" t="str">
        <f t="shared" ref="D339:D342" si="25">IF(C339&gt;=18,"A1",IF(C339&gt;=16,"A2",IF(C339&gt;=14,"B1",IF(C339&gt;=12,"B2",IF(C339&gt;=10,"C1",IF(C339&gt;=8,"C2",IF(C339&gt;=6.5,"D","E")))))))</f>
        <v>C1</v>
      </c>
      <c r="E339" s="373"/>
      <c r="F339" s="374"/>
    </row>
    <row r="340" spans="1:6" ht="24.95" customHeight="1">
      <c r="A340" s="88">
        <v>3</v>
      </c>
      <c r="B340" s="93" t="s">
        <v>13</v>
      </c>
      <c r="C340" s="79">
        <v>9</v>
      </c>
      <c r="D340" s="81" t="str">
        <f t="shared" si="25"/>
        <v>C2</v>
      </c>
      <c r="E340" s="373"/>
      <c r="F340" s="374"/>
    </row>
    <row r="341" spans="1:6" ht="24.95" customHeight="1">
      <c r="A341" s="88">
        <v>4</v>
      </c>
      <c r="B341" s="93" t="s">
        <v>23</v>
      </c>
      <c r="C341" s="79">
        <v>14.5</v>
      </c>
      <c r="D341" s="81" t="str">
        <f t="shared" si="25"/>
        <v>B1</v>
      </c>
      <c r="E341" s="373"/>
      <c r="F341" s="374"/>
    </row>
    <row r="342" spans="1:6" ht="24.95" customHeight="1">
      <c r="A342" s="88">
        <v>5</v>
      </c>
      <c r="B342" s="93" t="s">
        <v>36</v>
      </c>
      <c r="C342" s="79">
        <v>12.5</v>
      </c>
      <c r="D342" s="81" t="str">
        <f t="shared" si="25"/>
        <v>B2</v>
      </c>
      <c r="E342" s="373"/>
      <c r="F342" s="374"/>
    </row>
    <row r="343" spans="1:6" ht="24.95" customHeight="1">
      <c r="A343" s="88">
        <v>6</v>
      </c>
      <c r="B343" s="93" t="s">
        <v>37</v>
      </c>
      <c r="C343" s="79">
        <v>9</v>
      </c>
      <c r="D343" s="81" t="str">
        <f t="shared" ref="D343" si="26">IF(C343&gt;=18,"A1",IF(C343&gt;=16,"A2",IF(C343&gt;=14,"B1",IF(C343&gt;=12,"B2",IF(C343&gt;=10,"C1",IF(C343&gt;=8,"C2",IF(C343&gt;=6.5,"D","E")))))))</f>
        <v>C2</v>
      </c>
      <c r="E343" s="373"/>
      <c r="F343" s="374"/>
    </row>
    <row r="344" spans="1:6" ht="24.95" customHeight="1">
      <c r="A344" s="88"/>
      <c r="B344" s="93"/>
      <c r="C344" s="79"/>
      <c r="D344" s="79"/>
      <c r="E344" s="373"/>
      <c r="F344" s="374"/>
    </row>
    <row r="345" spans="1:6" ht="24.95" customHeight="1">
      <c r="A345" s="88"/>
      <c r="B345" s="93" t="s">
        <v>10</v>
      </c>
      <c r="C345" s="79">
        <f>SUM(C338:C344)</f>
        <v>66.5</v>
      </c>
      <c r="D345" s="79"/>
      <c r="E345" s="373"/>
      <c r="F345" s="374"/>
    </row>
    <row r="346" spans="1:6" ht="24.95" customHeight="1">
      <c r="A346" s="88"/>
      <c r="B346" s="94" t="s">
        <v>54</v>
      </c>
      <c r="C346" s="97">
        <f>(C345/120*100)</f>
        <v>55.416666666666671</v>
      </c>
      <c r="D346" s="79"/>
      <c r="E346" s="373"/>
      <c r="F346" s="374"/>
    </row>
    <row r="347" spans="1:6" ht="24.95" customHeight="1">
      <c r="A347" s="375" t="s">
        <v>271</v>
      </c>
      <c r="B347" s="377" t="s">
        <v>60</v>
      </c>
      <c r="C347" s="377"/>
      <c r="D347" s="379" t="s">
        <v>53</v>
      </c>
      <c r="E347" s="380"/>
      <c r="F347" s="381"/>
    </row>
    <row r="348" spans="1:6" ht="24.95" customHeight="1" thickBot="1">
      <c r="A348" s="376"/>
      <c r="B348" s="378"/>
      <c r="C348" s="378"/>
      <c r="D348" s="382"/>
      <c r="E348" s="383"/>
      <c r="F348" s="384"/>
    </row>
    <row r="349" spans="1:6" ht="24.95" customHeight="1" thickBot="1"/>
    <row r="350" spans="1:6" ht="24.95" customHeight="1">
      <c r="A350" s="90"/>
      <c r="B350" s="393" t="s">
        <v>0</v>
      </c>
      <c r="C350" s="393"/>
      <c r="D350" s="393"/>
      <c r="E350" s="393"/>
      <c r="F350" s="394"/>
    </row>
    <row r="351" spans="1:6" ht="24.95" customHeight="1">
      <c r="A351" s="87"/>
      <c r="B351" s="387" t="s">
        <v>1</v>
      </c>
      <c r="C351" s="387"/>
      <c r="D351" s="387"/>
      <c r="E351" s="387"/>
      <c r="F351" s="388"/>
    </row>
    <row r="352" spans="1:6" ht="24.95" customHeight="1">
      <c r="A352" s="87"/>
      <c r="B352" s="387" t="s">
        <v>2</v>
      </c>
      <c r="C352" s="387"/>
      <c r="D352" s="387"/>
      <c r="E352" s="387"/>
      <c r="F352" s="388"/>
    </row>
    <row r="353" spans="1:6" ht="24.95" customHeight="1">
      <c r="A353" s="87"/>
      <c r="B353" s="390" t="s">
        <v>51</v>
      </c>
      <c r="C353" s="390"/>
      <c r="D353" s="390"/>
      <c r="E353" s="390"/>
      <c r="F353" s="391"/>
    </row>
    <row r="354" spans="1:6" ht="24.95" customHeight="1">
      <c r="A354" s="87"/>
      <c r="B354" s="387" t="s">
        <v>61</v>
      </c>
      <c r="C354" s="387"/>
      <c r="D354" s="387"/>
      <c r="E354" s="387"/>
      <c r="F354" s="388"/>
    </row>
    <row r="355" spans="1:6" ht="24.95" customHeight="1">
      <c r="A355" s="392" t="s">
        <v>66</v>
      </c>
      <c r="B355" s="387"/>
      <c r="C355" s="387"/>
      <c r="D355" s="387"/>
      <c r="E355" s="387"/>
      <c r="F355" s="388"/>
    </row>
    <row r="356" spans="1:6" ht="24.95" customHeight="1">
      <c r="A356" s="88" t="s">
        <v>3</v>
      </c>
      <c r="B356" s="385" t="s">
        <v>68</v>
      </c>
      <c r="C356" s="386"/>
      <c r="D356" s="89"/>
      <c r="E356" s="387"/>
      <c r="F356" s="388"/>
    </row>
    <row r="357" spans="1:6" ht="24.95" customHeight="1">
      <c r="A357" s="88" t="s">
        <v>4</v>
      </c>
      <c r="B357" s="385" t="s">
        <v>72</v>
      </c>
      <c r="C357" s="386"/>
      <c r="D357" s="80" t="s">
        <v>272</v>
      </c>
      <c r="E357" s="387">
        <v>4</v>
      </c>
      <c r="F357" s="388"/>
    </row>
    <row r="358" spans="1:6" ht="24.95" customHeight="1">
      <c r="A358" s="88" t="s">
        <v>8</v>
      </c>
      <c r="B358" s="93" t="s">
        <v>9</v>
      </c>
      <c r="C358" s="79" t="s">
        <v>52</v>
      </c>
      <c r="D358" s="79" t="s">
        <v>20</v>
      </c>
      <c r="E358" s="387"/>
      <c r="F358" s="388"/>
    </row>
    <row r="359" spans="1:6" ht="24.95" customHeight="1">
      <c r="A359" s="88">
        <v>1</v>
      </c>
      <c r="B359" s="93" t="s">
        <v>11</v>
      </c>
      <c r="C359" s="79">
        <v>16.5</v>
      </c>
      <c r="D359" s="81" t="str">
        <f>IF(C359&gt;=18,"A1",IF(C359&gt;=16,"A2",IF(C359&gt;=14,"B1",IF(C359&gt;=12,"B2",IF(C359&gt;=10,"C1",IF(C359&gt;=8,"C2",IF(C359&gt;=6.5,"D","E")))))))</f>
        <v>A2</v>
      </c>
      <c r="E359" s="385"/>
      <c r="F359" s="389"/>
    </row>
    <row r="360" spans="1:6" ht="24.95" customHeight="1">
      <c r="A360" s="88">
        <v>2</v>
      </c>
      <c r="B360" s="93" t="s">
        <v>12</v>
      </c>
      <c r="C360" s="79">
        <v>13</v>
      </c>
      <c r="D360" s="81" t="str">
        <f t="shared" ref="D360:D364" si="27">IF(C360&gt;=18,"A1",IF(C360&gt;=16,"A2",IF(C360&gt;=14,"B1",IF(C360&gt;=12,"B2",IF(C360&gt;=10,"C1",IF(C360&gt;=8,"C2",IF(C360&gt;=6.5,"D","E")))))))</f>
        <v>B2</v>
      </c>
      <c r="E360" s="373"/>
      <c r="F360" s="374"/>
    </row>
    <row r="361" spans="1:6" ht="24.95" customHeight="1">
      <c r="A361" s="88">
        <v>3</v>
      </c>
      <c r="B361" s="93" t="s">
        <v>13</v>
      </c>
      <c r="C361" s="79">
        <v>12</v>
      </c>
      <c r="D361" s="81" t="str">
        <f t="shared" si="27"/>
        <v>B2</v>
      </c>
      <c r="E361" s="373"/>
      <c r="F361" s="374"/>
    </row>
    <row r="362" spans="1:6" ht="24.95" customHeight="1">
      <c r="A362" s="88">
        <v>4</v>
      </c>
      <c r="B362" s="93" t="s">
        <v>23</v>
      </c>
      <c r="C362" s="79">
        <v>18.5</v>
      </c>
      <c r="D362" s="81" t="str">
        <f t="shared" si="27"/>
        <v>A1</v>
      </c>
      <c r="E362" s="373"/>
      <c r="F362" s="374"/>
    </row>
    <row r="363" spans="1:6" ht="24.95" customHeight="1">
      <c r="A363" s="88">
        <v>5</v>
      </c>
      <c r="B363" s="93" t="s">
        <v>36</v>
      </c>
      <c r="C363" s="79">
        <v>16</v>
      </c>
      <c r="D363" s="81" t="str">
        <f t="shared" si="27"/>
        <v>A2</v>
      </c>
      <c r="E363" s="373"/>
      <c r="F363" s="374"/>
    </row>
    <row r="364" spans="1:6" ht="24.95" customHeight="1">
      <c r="A364" s="88">
        <v>6</v>
      </c>
      <c r="B364" s="93" t="s">
        <v>37</v>
      </c>
      <c r="C364" s="79">
        <v>13.5</v>
      </c>
      <c r="D364" s="81" t="str">
        <f t="shared" si="27"/>
        <v>B2</v>
      </c>
      <c r="E364" s="373"/>
      <c r="F364" s="374"/>
    </row>
    <row r="365" spans="1:6" ht="24.95" customHeight="1">
      <c r="A365" s="88"/>
      <c r="B365" s="93"/>
      <c r="C365" s="79"/>
      <c r="D365" s="79"/>
      <c r="E365" s="373"/>
      <c r="F365" s="374"/>
    </row>
    <row r="366" spans="1:6" ht="24.95" customHeight="1">
      <c r="A366" s="88"/>
      <c r="B366" s="93" t="s">
        <v>10</v>
      </c>
      <c r="C366" s="79">
        <f>SUM(C359:C365)</f>
        <v>89.5</v>
      </c>
      <c r="D366" s="79"/>
      <c r="E366" s="373"/>
      <c r="F366" s="374"/>
    </row>
    <row r="367" spans="1:6" ht="24.95" customHeight="1">
      <c r="A367" s="88"/>
      <c r="B367" s="94" t="s">
        <v>54</v>
      </c>
      <c r="C367" s="97">
        <f>(C366/120*100)</f>
        <v>74.583333333333329</v>
      </c>
      <c r="D367" s="79"/>
      <c r="E367" s="373"/>
      <c r="F367" s="374"/>
    </row>
    <row r="368" spans="1:6" ht="24.95" customHeight="1">
      <c r="A368" s="375" t="s">
        <v>271</v>
      </c>
      <c r="B368" s="377" t="s">
        <v>60</v>
      </c>
      <c r="C368" s="377"/>
      <c r="D368" s="379" t="s">
        <v>53</v>
      </c>
      <c r="E368" s="380"/>
      <c r="F368" s="381"/>
    </row>
    <row r="369" spans="1:6" ht="24.95" customHeight="1" thickBot="1">
      <c r="A369" s="376"/>
      <c r="B369" s="378"/>
      <c r="C369" s="378"/>
      <c r="D369" s="382"/>
      <c r="E369" s="383"/>
      <c r="F369" s="384"/>
    </row>
    <row r="371" spans="1:6" ht="24.95" customHeight="1" thickBot="1"/>
    <row r="372" spans="1:6" ht="24.95" customHeight="1">
      <c r="A372" s="90"/>
      <c r="B372" s="393" t="s">
        <v>0</v>
      </c>
      <c r="C372" s="393"/>
      <c r="D372" s="393"/>
      <c r="E372" s="393"/>
      <c r="F372" s="394"/>
    </row>
    <row r="373" spans="1:6" ht="24.95" customHeight="1">
      <c r="A373" s="87"/>
      <c r="B373" s="387" t="s">
        <v>1</v>
      </c>
      <c r="C373" s="387"/>
      <c r="D373" s="387"/>
      <c r="E373" s="387"/>
      <c r="F373" s="388"/>
    </row>
    <row r="374" spans="1:6" ht="24.95" customHeight="1">
      <c r="A374" s="87"/>
      <c r="B374" s="387" t="s">
        <v>2</v>
      </c>
      <c r="C374" s="387"/>
      <c r="D374" s="387"/>
      <c r="E374" s="387"/>
      <c r="F374" s="388"/>
    </row>
    <row r="375" spans="1:6" ht="24.95" customHeight="1">
      <c r="A375" s="87"/>
      <c r="B375" s="390" t="s">
        <v>51</v>
      </c>
      <c r="C375" s="390"/>
      <c r="D375" s="390"/>
      <c r="E375" s="390"/>
      <c r="F375" s="391"/>
    </row>
    <row r="376" spans="1:6" ht="24.95" customHeight="1">
      <c r="A376" s="87"/>
      <c r="B376" s="387" t="s">
        <v>61</v>
      </c>
      <c r="C376" s="387"/>
      <c r="D376" s="387"/>
      <c r="E376" s="387"/>
      <c r="F376" s="388"/>
    </row>
    <row r="377" spans="1:6" ht="24.95" customHeight="1">
      <c r="A377" s="392" t="s">
        <v>66</v>
      </c>
      <c r="B377" s="387"/>
      <c r="C377" s="387"/>
      <c r="D377" s="387"/>
      <c r="E377" s="387"/>
      <c r="F377" s="388"/>
    </row>
    <row r="378" spans="1:6" ht="24.95" customHeight="1">
      <c r="A378" s="88" t="s">
        <v>3</v>
      </c>
      <c r="B378" s="385" t="s">
        <v>68</v>
      </c>
      <c r="C378" s="386"/>
      <c r="D378" s="89"/>
      <c r="E378" s="387"/>
      <c r="F378" s="388"/>
    </row>
    <row r="379" spans="1:6" ht="24.95" customHeight="1">
      <c r="A379" s="88" t="s">
        <v>4</v>
      </c>
      <c r="B379" s="385" t="s">
        <v>73</v>
      </c>
      <c r="C379" s="386"/>
      <c r="D379" s="80" t="s">
        <v>272</v>
      </c>
      <c r="E379" s="387">
        <v>5</v>
      </c>
      <c r="F379" s="388"/>
    </row>
    <row r="380" spans="1:6" ht="24.95" customHeight="1">
      <c r="A380" s="88" t="s">
        <v>8</v>
      </c>
      <c r="B380" s="93" t="s">
        <v>9</v>
      </c>
      <c r="C380" s="79" t="s">
        <v>52</v>
      </c>
      <c r="D380" s="79" t="s">
        <v>20</v>
      </c>
      <c r="E380" s="387"/>
      <c r="F380" s="388"/>
    </row>
    <row r="381" spans="1:6" ht="24.95" customHeight="1">
      <c r="A381" s="88">
        <v>1</v>
      </c>
      <c r="B381" s="93" t="s">
        <v>11</v>
      </c>
      <c r="C381" s="79">
        <v>20</v>
      </c>
      <c r="D381" s="81" t="str">
        <f>IF(C381&gt;=18,"A1",IF(C381&gt;=16,"A2",IF(C381&gt;=14,"B1",IF(C381&gt;=12,"B2",IF(C381&gt;=10,"C1",IF(C381&gt;=8,"C2",IF(C381&gt;=6.5,"D","E")))))))</f>
        <v>A1</v>
      </c>
      <c r="E381" s="385"/>
      <c r="F381" s="389"/>
    </row>
    <row r="382" spans="1:6" ht="24.95" customHeight="1">
      <c r="A382" s="88">
        <v>2</v>
      </c>
      <c r="B382" s="93" t="s">
        <v>12</v>
      </c>
      <c r="C382" s="79">
        <v>18.5</v>
      </c>
      <c r="D382" s="81" t="str">
        <f t="shared" ref="D382:D386" si="28">IF(C382&gt;=18,"A1",IF(C382&gt;=16,"A2",IF(C382&gt;=14,"B1",IF(C382&gt;=12,"B2",IF(C382&gt;=10,"C1",IF(C382&gt;=8,"C2",IF(C382&gt;=6.5,"D","E")))))))</f>
        <v>A1</v>
      </c>
      <c r="E382" s="373"/>
      <c r="F382" s="374"/>
    </row>
    <row r="383" spans="1:6" ht="24.95" customHeight="1">
      <c r="A383" s="88">
        <v>3</v>
      </c>
      <c r="B383" s="93" t="s">
        <v>13</v>
      </c>
      <c r="C383" s="79">
        <v>17</v>
      </c>
      <c r="D383" s="81" t="str">
        <f t="shared" si="28"/>
        <v>A2</v>
      </c>
      <c r="E383" s="373"/>
      <c r="F383" s="374"/>
    </row>
    <row r="384" spans="1:6" ht="24.95" customHeight="1">
      <c r="A384" s="88">
        <v>4</v>
      </c>
      <c r="B384" s="93" t="s">
        <v>23</v>
      </c>
      <c r="C384" s="79">
        <v>19.5</v>
      </c>
      <c r="D384" s="81" t="str">
        <f t="shared" si="28"/>
        <v>A1</v>
      </c>
      <c r="E384" s="373"/>
      <c r="F384" s="374"/>
    </row>
    <row r="385" spans="1:6" ht="24.95" customHeight="1">
      <c r="A385" s="88">
        <v>5</v>
      </c>
      <c r="B385" s="93" t="s">
        <v>36</v>
      </c>
      <c r="C385" s="79">
        <v>19</v>
      </c>
      <c r="D385" s="81" t="str">
        <f t="shared" si="28"/>
        <v>A1</v>
      </c>
      <c r="E385" s="373"/>
      <c r="F385" s="374"/>
    </row>
    <row r="386" spans="1:6" ht="24.95" customHeight="1">
      <c r="A386" s="88">
        <v>6</v>
      </c>
      <c r="B386" s="93" t="s">
        <v>37</v>
      </c>
      <c r="C386" s="79">
        <v>19.5</v>
      </c>
      <c r="D386" s="81" t="str">
        <f t="shared" si="28"/>
        <v>A1</v>
      </c>
      <c r="E386" s="373"/>
      <c r="F386" s="374"/>
    </row>
    <row r="387" spans="1:6" ht="24.95" customHeight="1">
      <c r="A387" s="88"/>
      <c r="B387" s="93"/>
      <c r="C387" s="79"/>
      <c r="D387" s="79"/>
      <c r="E387" s="373"/>
      <c r="F387" s="374"/>
    </row>
    <row r="388" spans="1:6" ht="24.95" customHeight="1">
      <c r="A388" s="88"/>
      <c r="B388" s="93" t="s">
        <v>10</v>
      </c>
      <c r="C388" s="79">
        <f>SUM(C381:C387)</f>
        <v>113.5</v>
      </c>
      <c r="D388" s="79"/>
      <c r="E388" s="373"/>
      <c r="F388" s="374"/>
    </row>
    <row r="389" spans="1:6" ht="24.95" customHeight="1">
      <c r="A389" s="88"/>
      <c r="B389" s="94" t="s">
        <v>54</v>
      </c>
      <c r="C389" s="97">
        <f>(C388/120*100)</f>
        <v>94.583333333333329</v>
      </c>
      <c r="D389" s="79"/>
      <c r="E389" s="373"/>
      <c r="F389" s="374"/>
    </row>
    <row r="390" spans="1:6" ht="24.95" customHeight="1">
      <c r="A390" s="375" t="s">
        <v>271</v>
      </c>
      <c r="B390" s="377" t="s">
        <v>60</v>
      </c>
      <c r="C390" s="377"/>
      <c r="D390" s="379" t="s">
        <v>53</v>
      </c>
      <c r="E390" s="380"/>
      <c r="F390" s="381"/>
    </row>
    <row r="391" spans="1:6" ht="24.95" customHeight="1" thickBot="1">
      <c r="A391" s="376"/>
      <c r="B391" s="378"/>
      <c r="C391" s="378"/>
      <c r="D391" s="382"/>
      <c r="E391" s="383"/>
      <c r="F391" s="384"/>
    </row>
    <row r="393" spans="1:6" ht="24.95" customHeight="1" thickBot="1"/>
    <row r="394" spans="1:6" ht="24.95" customHeight="1">
      <c r="A394" s="90"/>
      <c r="B394" s="393" t="s">
        <v>0</v>
      </c>
      <c r="C394" s="393"/>
      <c r="D394" s="393"/>
      <c r="E394" s="393"/>
      <c r="F394" s="394"/>
    </row>
    <row r="395" spans="1:6" ht="24.95" customHeight="1">
      <c r="A395" s="87"/>
      <c r="B395" s="387" t="s">
        <v>1</v>
      </c>
      <c r="C395" s="387"/>
      <c r="D395" s="387"/>
      <c r="E395" s="387"/>
      <c r="F395" s="388"/>
    </row>
    <row r="396" spans="1:6" ht="24.95" customHeight="1">
      <c r="A396" s="87"/>
      <c r="B396" s="387" t="s">
        <v>2</v>
      </c>
      <c r="C396" s="387"/>
      <c r="D396" s="387"/>
      <c r="E396" s="387"/>
      <c r="F396" s="388"/>
    </row>
    <row r="397" spans="1:6" ht="24.95" customHeight="1">
      <c r="A397" s="87"/>
      <c r="B397" s="390" t="s">
        <v>51</v>
      </c>
      <c r="C397" s="390"/>
      <c r="D397" s="390"/>
      <c r="E397" s="390"/>
      <c r="F397" s="391"/>
    </row>
    <row r="398" spans="1:6" ht="24.95" customHeight="1">
      <c r="A398" s="87"/>
      <c r="B398" s="387" t="s">
        <v>61</v>
      </c>
      <c r="C398" s="387"/>
      <c r="D398" s="387"/>
      <c r="E398" s="387"/>
      <c r="F398" s="388"/>
    </row>
    <row r="399" spans="1:6" ht="24.95" customHeight="1">
      <c r="A399" s="392" t="s">
        <v>66</v>
      </c>
      <c r="B399" s="387"/>
      <c r="C399" s="387"/>
      <c r="D399" s="387"/>
      <c r="E399" s="387"/>
      <c r="F399" s="388"/>
    </row>
    <row r="400" spans="1:6" ht="24.95" customHeight="1">
      <c r="A400" s="88" t="s">
        <v>3</v>
      </c>
      <c r="B400" s="385" t="s">
        <v>68</v>
      </c>
      <c r="C400" s="386"/>
      <c r="D400" s="89"/>
      <c r="E400" s="387"/>
      <c r="F400" s="388"/>
    </row>
    <row r="401" spans="1:6" ht="24.95" customHeight="1">
      <c r="A401" s="88" t="s">
        <v>4</v>
      </c>
      <c r="B401" s="385" t="s">
        <v>74</v>
      </c>
      <c r="C401" s="386"/>
      <c r="D401" s="80" t="s">
        <v>272</v>
      </c>
      <c r="E401" s="387">
        <v>6</v>
      </c>
      <c r="F401" s="388"/>
    </row>
    <row r="402" spans="1:6" ht="24.95" customHeight="1">
      <c r="A402" s="88" t="s">
        <v>8</v>
      </c>
      <c r="B402" s="93" t="s">
        <v>9</v>
      </c>
      <c r="C402" s="79" t="s">
        <v>52</v>
      </c>
      <c r="D402" s="79" t="s">
        <v>20</v>
      </c>
      <c r="E402" s="387"/>
      <c r="F402" s="388"/>
    </row>
    <row r="403" spans="1:6" ht="24.95" customHeight="1">
      <c r="A403" s="88">
        <v>1</v>
      </c>
      <c r="B403" s="93" t="s">
        <v>11</v>
      </c>
      <c r="C403" s="79">
        <v>17.5</v>
      </c>
      <c r="D403" s="81" t="str">
        <f>IF(C403&gt;=18,"A1",IF(C403&gt;=16,"A2",IF(C403&gt;=14,"B1",IF(C403&gt;=12,"B2",IF(C403&gt;=10,"C1",IF(C403&gt;=8,"C2",IF(C403&gt;=6.5,"D","E")))))))</f>
        <v>A2</v>
      </c>
      <c r="E403" s="385"/>
      <c r="F403" s="389"/>
    </row>
    <row r="404" spans="1:6" ht="24.95" customHeight="1">
      <c r="A404" s="88">
        <v>2</v>
      </c>
      <c r="B404" s="93" t="s">
        <v>12</v>
      </c>
      <c r="C404" s="79">
        <v>11</v>
      </c>
      <c r="D404" s="81" t="str">
        <f t="shared" ref="D404:D408" si="29">IF(C404&gt;=18,"A1",IF(C404&gt;=16,"A2",IF(C404&gt;=14,"B1",IF(C404&gt;=12,"B2",IF(C404&gt;=10,"C1",IF(C404&gt;=8,"C2",IF(C404&gt;=6.5,"D","E")))))))</f>
        <v>C1</v>
      </c>
      <c r="E404" s="373"/>
      <c r="F404" s="374"/>
    </row>
    <row r="405" spans="1:6" ht="24.95" customHeight="1">
      <c r="A405" s="88">
        <v>3</v>
      </c>
      <c r="B405" s="93" t="s">
        <v>13</v>
      </c>
      <c r="C405" s="79">
        <v>9</v>
      </c>
      <c r="D405" s="81" t="str">
        <f t="shared" si="29"/>
        <v>C2</v>
      </c>
      <c r="E405" s="373"/>
      <c r="F405" s="374"/>
    </row>
    <row r="406" spans="1:6" ht="24.95" customHeight="1">
      <c r="A406" s="88">
        <v>4</v>
      </c>
      <c r="B406" s="93" t="s">
        <v>23</v>
      </c>
      <c r="C406" s="79">
        <v>12.5</v>
      </c>
      <c r="D406" s="81" t="str">
        <f t="shared" si="29"/>
        <v>B2</v>
      </c>
      <c r="E406" s="373"/>
      <c r="F406" s="374"/>
    </row>
    <row r="407" spans="1:6" ht="24.95" customHeight="1">
      <c r="A407" s="88">
        <v>5</v>
      </c>
      <c r="B407" s="93" t="s">
        <v>36</v>
      </c>
      <c r="C407" s="79">
        <v>16</v>
      </c>
      <c r="D407" s="81" t="str">
        <f t="shared" si="29"/>
        <v>A2</v>
      </c>
      <c r="E407" s="373"/>
      <c r="F407" s="374"/>
    </row>
    <row r="408" spans="1:6" ht="24.95" customHeight="1">
      <c r="A408" s="88">
        <v>6</v>
      </c>
      <c r="B408" s="93" t="s">
        <v>37</v>
      </c>
      <c r="C408" s="79">
        <v>12</v>
      </c>
      <c r="D408" s="81" t="str">
        <f t="shared" si="29"/>
        <v>B2</v>
      </c>
      <c r="E408" s="373"/>
      <c r="F408" s="374"/>
    </row>
    <row r="409" spans="1:6" ht="24.95" customHeight="1">
      <c r="A409" s="88"/>
      <c r="B409" s="93"/>
      <c r="C409" s="79"/>
      <c r="D409" s="79"/>
      <c r="E409" s="373"/>
      <c r="F409" s="374"/>
    </row>
    <row r="410" spans="1:6" ht="24.95" customHeight="1">
      <c r="A410" s="88"/>
      <c r="B410" s="93" t="s">
        <v>10</v>
      </c>
      <c r="C410" s="79">
        <f>SUM(C403:C409)</f>
        <v>78</v>
      </c>
      <c r="D410" s="79"/>
      <c r="E410" s="373"/>
      <c r="F410" s="374"/>
    </row>
    <row r="411" spans="1:6" ht="24.95" customHeight="1">
      <c r="A411" s="88"/>
      <c r="B411" s="94" t="s">
        <v>54</v>
      </c>
      <c r="C411" s="82">
        <f>(C410/120*100)</f>
        <v>65</v>
      </c>
      <c r="D411" s="79"/>
      <c r="E411" s="373"/>
      <c r="F411" s="374"/>
    </row>
    <row r="412" spans="1:6" ht="24.95" customHeight="1">
      <c r="A412" s="375" t="s">
        <v>271</v>
      </c>
      <c r="B412" s="377" t="s">
        <v>60</v>
      </c>
      <c r="C412" s="377"/>
      <c r="D412" s="379" t="s">
        <v>53</v>
      </c>
      <c r="E412" s="380"/>
      <c r="F412" s="381"/>
    </row>
    <row r="413" spans="1:6" ht="24.95" customHeight="1" thickBot="1">
      <c r="A413" s="376"/>
      <c r="B413" s="378"/>
      <c r="C413" s="378"/>
      <c r="D413" s="382"/>
      <c r="E413" s="383"/>
      <c r="F413" s="384"/>
    </row>
    <row r="415" spans="1:6" ht="24.95" customHeight="1" thickBot="1"/>
    <row r="416" spans="1:6" ht="24.95" customHeight="1">
      <c r="A416" s="90"/>
      <c r="B416" s="393" t="s">
        <v>0</v>
      </c>
      <c r="C416" s="393"/>
      <c r="D416" s="393"/>
      <c r="E416" s="393"/>
      <c r="F416" s="394"/>
    </row>
    <row r="417" spans="1:6" ht="24.95" customHeight="1">
      <c r="A417" s="87"/>
      <c r="B417" s="387" t="s">
        <v>1</v>
      </c>
      <c r="C417" s="387"/>
      <c r="D417" s="387"/>
      <c r="E417" s="387"/>
      <c r="F417" s="388"/>
    </row>
    <row r="418" spans="1:6" ht="24.95" customHeight="1">
      <c r="A418" s="87"/>
      <c r="B418" s="387" t="s">
        <v>2</v>
      </c>
      <c r="C418" s="387"/>
      <c r="D418" s="387"/>
      <c r="E418" s="387"/>
      <c r="F418" s="388"/>
    </row>
    <row r="419" spans="1:6" ht="24.95" customHeight="1">
      <c r="A419" s="87"/>
      <c r="B419" s="390" t="s">
        <v>51</v>
      </c>
      <c r="C419" s="390"/>
      <c r="D419" s="390"/>
      <c r="E419" s="390"/>
      <c r="F419" s="391"/>
    </row>
    <row r="420" spans="1:6" ht="24.95" customHeight="1">
      <c r="A420" s="87"/>
      <c r="B420" s="387" t="s">
        <v>61</v>
      </c>
      <c r="C420" s="387"/>
      <c r="D420" s="387"/>
      <c r="E420" s="387"/>
      <c r="F420" s="388"/>
    </row>
    <row r="421" spans="1:6" ht="24.95" customHeight="1">
      <c r="A421" s="392" t="s">
        <v>66</v>
      </c>
      <c r="B421" s="387"/>
      <c r="C421" s="387"/>
      <c r="D421" s="387"/>
      <c r="E421" s="387"/>
      <c r="F421" s="388"/>
    </row>
    <row r="422" spans="1:6" ht="24.95" customHeight="1">
      <c r="A422" s="88" t="s">
        <v>3</v>
      </c>
      <c r="B422" s="385" t="s">
        <v>68</v>
      </c>
      <c r="C422" s="386"/>
      <c r="D422" s="89"/>
      <c r="E422" s="387"/>
      <c r="F422" s="388"/>
    </row>
    <row r="423" spans="1:6" ht="24.95" customHeight="1">
      <c r="A423" s="88" t="s">
        <v>4</v>
      </c>
      <c r="B423" s="385" t="s">
        <v>75</v>
      </c>
      <c r="C423" s="386"/>
      <c r="D423" s="80" t="s">
        <v>272</v>
      </c>
      <c r="E423" s="387">
        <v>7</v>
      </c>
      <c r="F423" s="388"/>
    </row>
    <row r="424" spans="1:6" ht="24.95" customHeight="1">
      <c r="A424" s="88" t="s">
        <v>8</v>
      </c>
      <c r="B424" s="93" t="s">
        <v>9</v>
      </c>
      <c r="C424" s="79" t="s">
        <v>52</v>
      </c>
      <c r="D424" s="79" t="s">
        <v>20</v>
      </c>
      <c r="E424" s="387"/>
      <c r="F424" s="388"/>
    </row>
    <row r="425" spans="1:6" ht="24.95" customHeight="1">
      <c r="A425" s="88">
        <v>1</v>
      </c>
      <c r="B425" s="93" t="s">
        <v>11</v>
      </c>
      <c r="C425" s="79">
        <v>17</v>
      </c>
      <c r="D425" s="81" t="str">
        <f>IF(C425&gt;=18,"A1",IF(C425&gt;=16,"A2",IF(C425&gt;=14,"B1",IF(C425&gt;=12,"B2",IF(C425&gt;=10,"C1",IF(C425&gt;=8,"C2",IF(C425&gt;=6.5,"D","E")))))))</f>
        <v>A2</v>
      </c>
      <c r="E425" s="385"/>
      <c r="F425" s="389"/>
    </row>
    <row r="426" spans="1:6" ht="24.95" customHeight="1">
      <c r="A426" s="88">
        <v>2</v>
      </c>
      <c r="B426" s="93" t="s">
        <v>12</v>
      </c>
      <c r="C426" s="79">
        <v>15.5</v>
      </c>
      <c r="D426" s="81" t="str">
        <f t="shared" ref="D426:D430" si="30">IF(C426&gt;=18,"A1",IF(C426&gt;=16,"A2",IF(C426&gt;=14,"B1",IF(C426&gt;=12,"B2",IF(C426&gt;=10,"C1",IF(C426&gt;=8,"C2",IF(C426&gt;=6.5,"D","E")))))))</f>
        <v>B1</v>
      </c>
      <c r="E426" s="373"/>
      <c r="F426" s="374"/>
    </row>
    <row r="427" spans="1:6" ht="24.95" customHeight="1">
      <c r="A427" s="88">
        <v>3</v>
      </c>
      <c r="B427" s="93" t="s">
        <v>13</v>
      </c>
      <c r="C427" s="79">
        <v>13</v>
      </c>
      <c r="D427" s="81" t="str">
        <f t="shared" si="30"/>
        <v>B2</v>
      </c>
      <c r="E427" s="373"/>
      <c r="F427" s="374"/>
    </row>
    <row r="428" spans="1:6" ht="24.95" customHeight="1">
      <c r="A428" s="88">
        <v>4</v>
      </c>
      <c r="B428" s="93" t="s">
        <v>23</v>
      </c>
      <c r="C428" s="79">
        <v>15.5</v>
      </c>
      <c r="D428" s="81" t="str">
        <f t="shared" si="30"/>
        <v>B1</v>
      </c>
      <c r="E428" s="373"/>
      <c r="F428" s="374"/>
    </row>
    <row r="429" spans="1:6" ht="24.95" customHeight="1">
      <c r="A429" s="88">
        <v>5</v>
      </c>
      <c r="B429" s="93" t="s">
        <v>36</v>
      </c>
      <c r="C429" s="79">
        <v>19.5</v>
      </c>
      <c r="D429" s="81" t="str">
        <f t="shared" si="30"/>
        <v>A1</v>
      </c>
      <c r="E429" s="373"/>
      <c r="F429" s="374"/>
    </row>
    <row r="430" spans="1:6" ht="24.95" customHeight="1">
      <c r="A430" s="88">
        <v>6</v>
      </c>
      <c r="B430" s="93" t="s">
        <v>37</v>
      </c>
      <c r="C430" s="79">
        <v>20</v>
      </c>
      <c r="D430" s="81" t="str">
        <f t="shared" si="30"/>
        <v>A1</v>
      </c>
      <c r="E430" s="373"/>
      <c r="F430" s="374"/>
    </row>
    <row r="431" spans="1:6" ht="24.95" customHeight="1">
      <c r="A431" s="88"/>
      <c r="B431" s="93"/>
      <c r="C431" s="79"/>
      <c r="D431" s="79"/>
      <c r="E431" s="373"/>
      <c r="F431" s="374"/>
    </row>
    <row r="432" spans="1:6" ht="24.95" customHeight="1">
      <c r="A432" s="88"/>
      <c r="B432" s="93" t="s">
        <v>10</v>
      </c>
      <c r="C432" s="79">
        <f>SUM(C425:C431)</f>
        <v>100.5</v>
      </c>
      <c r="D432" s="79"/>
      <c r="E432" s="373"/>
      <c r="F432" s="374"/>
    </row>
    <row r="433" spans="1:6" ht="24.95" customHeight="1">
      <c r="A433" s="88"/>
      <c r="B433" s="94" t="s">
        <v>54</v>
      </c>
      <c r="C433" s="97">
        <f>(C432/120*100)</f>
        <v>83.75</v>
      </c>
      <c r="D433" s="79"/>
      <c r="E433" s="373"/>
      <c r="F433" s="374"/>
    </row>
    <row r="434" spans="1:6" ht="24.95" customHeight="1">
      <c r="A434" s="375" t="s">
        <v>271</v>
      </c>
      <c r="B434" s="377" t="s">
        <v>60</v>
      </c>
      <c r="C434" s="377"/>
      <c r="D434" s="379" t="s">
        <v>53</v>
      </c>
      <c r="E434" s="380"/>
      <c r="F434" s="381"/>
    </row>
    <row r="435" spans="1:6" ht="24.95" customHeight="1" thickBot="1">
      <c r="A435" s="376"/>
      <c r="B435" s="378"/>
      <c r="C435" s="378"/>
      <c r="D435" s="382"/>
      <c r="E435" s="383"/>
      <c r="F435" s="384"/>
    </row>
    <row r="437" spans="1:6" ht="24.95" customHeight="1" thickBot="1"/>
    <row r="438" spans="1:6" ht="24.95" customHeight="1">
      <c r="A438" s="90"/>
      <c r="B438" s="393" t="s">
        <v>0</v>
      </c>
      <c r="C438" s="393"/>
      <c r="D438" s="393"/>
      <c r="E438" s="393"/>
      <c r="F438" s="394"/>
    </row>
    <row r="439" spans="1:6" ht="24.95" customHeight="1">
      <c r="A439" s="87"/>
      <c r="B439" s="387" t="s">
        <v>1</v>
      </c>
      <c r="C439" s="387"/>
      <c r="D439" s="387"/>
      <c r="E439" s="387"/>
      <c r="F439" s="388"/>
    </row>
    <row r="440" spans="1:6" ht="24.95" customHeight="1">
      <c r="A440" s="87"/>
      <c r="B440" s="387" t="s">
        <v>2</v>
      </c>
      <c r="C440" s="387"/>
      <c r="D440" s="387"/>
      <c r="E440" s="387"/>
      <c r="F440" s="388"/>
    </row>
    <row r="441" spans="1:6" ht="24.95" customHeight="1">
      <c r="A441" s="87"/>
      <c r="B441" s="390" t="s">
        <v>51</v>
      </c>
      <c r="C441" s="390"/>
      <c r="D441" s="390"/>
      <c r="E441" s="390"/>
      <c r="F441" s="391"/>
    </row>
    <row r="442" spans="1:6" ht="24.95" customHeight="1">
      <c r="A442" s="87"/>
      <c r="B442" s="387" t="s">
        <v>61</v>
      </c>
      <c r="C442" s="387"/>
      <c r="D442" s="387"/>
      <c r="E442" s="387"/>
      <c r="F442" s="388"/>
    </row>
    <row r="443" spans="1:6" ht="24.95" customHeight="1">
      <c r="A443" s="392" t="s">
        <v>66</v>
      </c>
      <c r="B443" s="387"/>
      <c r="C443" s="387"/>
      <c r="D443" s="387"/>
      <c r="E443" s="387"/>
      <c r="F443" s="388"/>
    </row>
    <row r="444" spans="1:6" ht="24.95" customHeight="1">
      <c r="A444" s="88" t="s">
        <v>3</v>
      </c>
      <c r="B444" s="385" t="s">
        <v>68</v>
      </c>
      <c r="C444" s="386"/>
      <c r="D444" s="89"/>
      <c r="E444" s="387"/>
      <c r="F444" s="388"/>
    </row>
    <row r="445" spans="1:6" ht="24.95" customHeight="1">
      <c r="A445" s="88" t="s">
        <v>4</v>
      </c>
      <c r="B445" s="385" t="s">
        <v>76</v>
      </c>
      <c r="C445" s="386"/>
      <c r="D445" s="80" t="s">
        <v>272</v>
      </c>
      <c r="E445" s="387">
        <v>8</v>
      </c>
      <c r="F445" s="388"/>
    </row>
    <row r="446" spans="1:6" ht="24.95" customHeight="1">
      <c r="A446" s="88" t="s">
        <v>8</v>
      </c>
      <c r="B446" s="93" t="s">
        <v>9</v>
      </c>
      <c r="C446" s="79" t="s">
        <v>52</v>
      </c>
      <c r="D446" s="79" t="s">
        <v>20</v>
      </c>
      <c r="E446" s="387"/>
      <c r="F446" s="388"/>
    </row>
    <row r="447" spans="1:6" ht="24.95" customHeight="1">
      <c r="A447" s="88">
        <v>1</v>
      </c>
      <c r="B447" s="93" t="s">
        <v>11</v>
      </c>
      <c r="C447" s="79">
        <v>15.5</v>
      </c>
      <c r="D447" s="81" t="str">
        <f>IF(C447&gt;=18,"A1",IF(C447&gt;=16,"A2",IF(C447&gt;=14,"B1",IF(C447&gt;=12,"B2",IF(C447&gt;=10,"C1",IF(C447&gt;=8,"C2",IF(C447&gt;=6.5,"D","E")))))))</f>
        <v>B1</v>
      </c>
      <c r="E447" s="385"/>
      <c r="F447" s="389"/>
    </row>
    <row r="448" spans="1:6" ht="24.95" customHeight="1">
      <c r="A448" s="88">
        <v>2</v>
      </c>
      <c r="B448" s="93" t="s">
        <v>12</v>
      </c>
      <c r="C448" s="79">
        <v>14.5</v>
      </c>
      <c r="D448" s="81" t="str">
        <f t="shared" ref="D448:D451" si="31">IF(C448&gt;=18,"A1",IF(C448&gt;=16,"A2",IF(C448&gt;=14,"B1",IF(C448&gt;=12,"B2",IF(C448&gt;=10,"C1",IF(C448&gt;=8,"C2",IF(C448&gt;=6.5,"D","E")))))))</f>
        <v>B1</v>
      </c>
      <c r="E448" s="373"/>
      <c r="F448" s="374"/>
    </row>
    <row r="449" spans="1:6" ht="24.95" customHeight="1">
      <c r="A449" s="88">
        <v>3</v>
      </c>
      <c r="B449" s="93" t="s">
        <v>13</v>
      </c>
      <c r="C449" s="79">
        <v>7.5</v>
      </c>
      <c r="D449" s="81" t="str">
        <f t="shared" si="31"/>
        <v>D</v>
      </c>
      <c r="E449" s="373"/>
      <c r="F449" s="374"/>
    </row>
    <row r="450" spans="1:6" ht="24.95" customHeight="1">
      <c r="A450" s="88">
        <v>4</v>
      </c>
      <c r="B450" s="93" t="s">
        <v>23</v>
      </c>
      <c r="C450" s="79">
        <v>14.5</v>
      </c>
      <c r="D450" s="81" t="str">
        <f t="shared" si="31"/>
        <v>B1</v>
      </c>
      <c r="E450" s="373"/>
      <c r="F450" s="374"/>
    </row>
    <row r="451" spans="1:6" ht="24.95" customHeight="1">
      <c r="A451" s="88">
        <v>5</v>
      </c>
      <c r="B451" s="93" t="s">
        <v>36</v>
      </c>
      <c r="C451" s="79">
        <v>14</v>
      </c>
      <c r="D451" s="81" t="str">
        <f t="shared" si="31"/>
        <v>B1</v>
      </c>
      <c r="E451" s="373"/>
      <c r="F451" s="374"/>
    </row>
    <row r="452" spans="1:6" ht="24.95" customHeight="1">
      <c r="A452" s="88">
        <v>6</v>
      </c>
      <c r="B452" s="93" t="s">
        <v>37</v>
      </c>
      <c r="C452" s="79">
        <v>11.5</v>
      </c>
      <c r="D452" s="81" t="str">
        <f t="shared" ref="D452" si="32">IF(C452&gt;=18,"A1",IF(C452&gt;=16,"A2",IF(C452&gt;=14,"B1",IF(C452&gt;=12,"B2",IF(C452&gt;=10,"C1",IF(C452&gt;=8,"C2",IF(C452&gt;=6.5,"D","E")))))))</f>
        <v>C1</v>
      </c>
      <c r="E452" s="373"/>
      <c r="F452" s="374"/>
    </row>
    <row r="453" spans="1:6" ht="24.95" customHeight="1">
      <c r="A453" s="88"/>
      <c r="B453" s="93"/>
      <c r="C453" s="79"/>
      <c r="D453" s="79"/>
      <c r="E453" s="373"/>
      <c r="F453" s="374"/>
    </row>
    <row r="454" spans="1:6" ht="24.95" customHeight="1">
      <c r="A454" s="88"/>
      <c r="B454" s="93" t="s">
        <v>10</v>
      </c>
      <c r="C454" s="79">
        <f>SUM(C447:C453)</f>
        <v>77.5</v>
      </c>
      <c r="D454" s="79"/>
      <c r="E454" s="373"/>
      <c r="F454" s="374"/>
    </row>
    <row r="455" spans="1:6" ht="24.95" customHeight="1">
      <c r="A455" s="88"/>
      <c r="B455" s="94" t="s">
        <v>54</v>
      </c>
      <c r="C455" s="97">
        <f>(C454/120*100)</f>
        <v>64.583333333333343</v>
      </c>
      <c r="D455" s="79"/>
      <c r="E455" s="373"/>
      <c r="F455" s="374"/>
    </row>
    <row r="456" spans="1:6" ht="24.95" customHeight="1">
      <c r="A456" s="375" t="s">
        <v>271</v>
      </c>
      <c r="B456" s="377" t="s">
        <v>60</v>
      </c>
      <c r="C456" s="377"/>
      <c r="D456" s="379" t="s">
        <v>53</v>
      </c>
      <c r="E456" s="380"/>
      <c r="F456" s="381"/>
    </row>
    <row r="457" spans="1:6" ht="24.95" customHeight="1" thickBot="1">
      <c r="A457" s="376"/>
      <c r="B457" s="378"/>
      <c r="C457" s="378"/>
      <c r="D457" s="382"/>
      <c r="E457" s="383"/>
      <c r="F457" s="384"/>
    </row>
    <row r="459" spans="1:6" ht="24.95" customHeight="1" thickBot="1"/>
    <row r="460" spans="1:6" ht="24.95" customHeight="1">
      <c r="A460" s="90"/>
      <c r="B460" s="393" t="s">
        <v>0</v>
      </c>
      <c r="C460" s="393"/>
      <c r="D460" s="393"/>
      <c r="E460" s="393"/>
      <c r="F460" s="394"/>
    </row>
    <row r="461" spans="1:6" ht="24.95" customHeight="1">
      <c r="A461" s="87"/>
      <c r="B461" s="387" t="s">
        <v>1</v>
      </c>
      <c r="C461" s="387"/>
      <c r="D461" s="387"/>
      <c r="E461" s="387"/>
      <c r="F461" s="388"/>
    </row>
    <row r="462" spans="1:6" ht="24.95" customHeight="1">
      <c r="A462" s="87"/>
      <c r="B462" s="387" t="s">
        <v>2</v>
      </c>
      <c r="C462" s="387"/>
      <c r="D462" s="387"/>
      <c r="E462" s="387"/>
      <c r="F462" s="388"/>
    </row>
    <row r="463" spans="1:6" ht="24.95" customHeight="1">
      <c r="A463" s="87"/>
      <c r="B463" s="390" t="s">
        <v>51</v>
      </c>
      <c r="C463" s="390"/>
      <c r="D463" s="390"/>
      <c r="E463" s="390"/>
      <c r="F463" s="391"/>
    </row>
    <row r="464" spans="1:6" ht="24.95" customHeight="1">
      <c r="A464" s="87"/>
      <c r="B464" s="387" t="s">
        <v>61</v>
      </c>
      <c r="C464" s="387"/>
      <c r="D464" s="387"/>
      <c r="E464" s="387"/>
      <c r="F464" s="388"/>
    </row>
    <row r="465" spans="1:6" ht="24.95" customHeight="1">
      <c r="A465" s="392" t="s">
        <v>66</v>
      </c>
      <c r="B465" s="387"/>
      <c r="C465" s="387"/>
      <c r="D465" s="387"/>
      <c r="E465" s="387"/>
      <c r="F465" s="388"/>
    </row>
    <row r="466" spans="1:6" ht="24.95" customHeight="1">
      <c r="A466" s="88" t="s">
        <v>3</v>
      </c>
      <c r="B466" s="385" t="s">
        <v>68</v>
      </c>
      <c r="C466" s="386"/>
      <c r="D466" s="89"/>
      <c r="E466" s="387">
        <v>9</v>
      </c>
      <c r="F466" s="388"/>
    </row>
    <row r="467" spans="1:6" ht="24.95" customHeight="1">
      <c r="A467" s="88" t="s">
        <v>4</v>
      </c>
      <c r="B467" s="385" t="s">
        <v>77</v>
      </c>
      <c r="C467" s="386"/>
      <c r="D467" s="80" t="s">
        <v>272</v>
      </c>
      <c r="E467" s="387"/>
      <c r="F467" s="388"/>
    </row>
    <row r="468" spans="1:6" ht="24.95" customHeight="1">
      <c r="A468" s="88" t="s">
        <v>8</v>
      </c>
      <c r="B468" s="93" t="s">
        <v>9</v>
      </c>
      <c r="C468" s="79" t="s">
        <v>52</v>
      </c>
      <c r="D468" s="79" t="s">
        <v>20</v>
      </c>
      <c r="E468" s="387"/>
      <c r="F468" s="388"/>
    </row>
    <row r="469" spans="1:6" ht="24.95" customHeight="1">
      <c r="A469" s="88">
        <v>1</v>
      </c>
      <c r="B469" s="93" t="s">
        <v>11</v>
      </c>
      <c r="C469" s="79">
        <v>18</v>
      </c>
      <c r="D469" s="81" t="str">
        <f>IF(C469&gt;=18,"A1",IF(C469&gt;=16,"A2",IF(C469&gt;=14,"B1",IF(C469&gt;=12,"B2",IF(C469&gt;=10,"C1",IF(C469&gt;=8,"C2",IF(C469&gt;=6.5,"D","E")))))))</f>
        <v>A1</v>
      </c>
      <c r="E469" s="385"/>
      <c r="F469" s="389"/>
    </row>
    <row r="470" spans="1:6" ht="24.95" customHeight="1">
      <c r="A470" s="88">
        <v>2</v>
      </c>
      <c r="B470" s="93" t="s">
        <v>12</v>
      </c>
      <c r="C470" s="79">
        <v>16</v>
      </c>
      <c r="D470" s="81" t="str">
        <f t="shared" ref="D470:D474" si="33">IF(C470&gt;=18,"A1",IF(C470&gt;=16,"A2",IF(C470&gt;=14,"B1",IF(C470&gt;=12,"B2",IF(C470&gt;=10,"C1",IF(C470&gt;=8,"C2",IF(C470&gt;=6.5,"D","E")))))))</f>
        <v>A2</v>
      </c>
      <c r="E470" s="373"/>
      <c r="F470" s="374"/>
    </row>
    <row r="471" spans="1:6" ht="24.95" customHeight="1">
      <c r="A471" s="88">
        <v>3</v>
      </c>
      <c r="B471" s="93" t="s">
        <v>13</v>
      </c>
      <c r="C471" s="79">
        <v>17</v>
      </c>
      <c r="D471" s="81" t="str">
        <f t="shared" si="33"/>
        <v>A2</v>
      </c>
      <c r="E471" s="373"/>
      <c r="F471" s="374"/>
    </row>
    <row r="472" spans="1:6" ht="24.95" customHeight="1">
      <c r="A472" s="88">
        <v>4</v>
      </c>
      <c r="B472" s="93" t="s">
        <v>23</v>
      </c>
      <c r="C472" s="79">
        <v>18.5</v>
      </c>
      <c r="D472" s="81" t="str">
        <f t="shared" si="33"/>
        <v>A1</v>
      </c>
      <c r="E472" s="373"/>
      <c r="F472" s="374"/>
    </row>
    <row r="473" spans="1:6" ht="24.95" customHeight="1">
      <c r="A473" s="88">
        <v>5</v>
      </c>
      <c r="B473" s="93" t="s">
        <v>36</v>
      </c>
      <c r="C473" s="79">
        <v>17</v>
      </c>
      <c r="D473" s="81" t="str">
        <f t="shared" si="33"/>
        <v>A2</v>
      </c>
      <c r="E473" s="373"/>
      <c r="F473" s="374"/>
    </row>
    <row r="474" spans="1:6" ht="24.95" customHeight="1">
      <c r="A474" s="88">
        <v>6</v>
      </c>
      <c r="B474" s="93" t="s">
        <v>37</v>
      </c>
      <c r="C474" s="79">
        <v>18.5</v>
      </c>
      <c r="D474" s="81" t="str">
        <f t="shared" si="33"/>
        <v>A1</v>
      </c>
      <c r="E474" s="373"/>
      <c r="F474" s="374"/>
    </row>
    <row r="475" spans="1:6" ht="24.95" customHeight="1">
      <c r="A475" s="88"/>
      <c r="B475" s="93"/>
      <c r="C475" s="79"/>
      <c r="D475" s="79"/>
      <c r="E475" s="373"/>
      <c r="F475" s="374"/>
    </row>
    <row r="476" spans="1:6" ht="24.95" customHeight="1">
      <c r="A476" s="88"/>
      <c r="B476" s="93" t="s">
        <v>10</v>
      </c>
      <c r="C476" s="79">
        <f>SUM(C469:C475)</f>
        <v>105</v>
      </c>
      <c r="D476" s="79"/>
      <c r="E476" s="373"/>
      <c r="F476" s="374"/>
    </row>
    <row r="477" spans="1:6" ht="24.95" customHeight="1">
      <c r="A477" s="88"/>
      <c r="B477" s="94" t="s">
        <v>54</v>
      </c>
      <c r="C477" s="82">
        <f>(C476/120*100)</f>
        <v>87.5</v>
      </c>
      <c r="D477" s="79"/>
      <c r="E477" s="373"/>
      <c r="F477" s="374"/>
    </row>
    <row r="478" spans="1:6" ht="24.95" customHeight="1">
      <c r="A478" s="375" t="s">
        <v>271</v>
      </c>
      <c r="B478" s="377" t="s">
        <v>60</v>
      </c>
      <c r="C478" s="377"/>
      <c r="D478" s="379" t="s">
        <v>53</v>
      </c>
      <c r="E478" s="380"/>
      <c r="F478" s="381"/>
    </row>
    <row r="479" spans="1:6" ht="24.95" customHeight="1" thickBot="1">
      <c r="A479" s="376"/>
      <c r="B479" s="378"/>
      <c r="C479" s="378"/>
      <c r="D479" s="382"/>
      <c r="E479" s="383"/>
      <c r="F479" s="384"/>
    </row>
    <row r="481" spans="1:6" ht="24.95" customHeight="1" thickBot="1"/>
    <row r="482" spans="1:6" ht="24.95" customHeight="1">
      <c r="A482" s="90"/>
      <c r="B482" s="393" t="s">
        <v>0</v>
      </c>
      <c r="C482" s="393"/>
      <c r="D482" s="393"/>
      <c r="E482" s="393"/>
      <c r="F482" s="394"/>
    </row>
    <row r="483" spans="1:6" ht="24.95" customHeight="1">
      <c r="A483" s="87"/>
      <c r="B483" s="387" t="s">
        <v>1</v>
      </c>
      <c r="C483" s="387"/>
      <c r="D483" s="387"/>
      <c r="E483" s="387"/>
      <c r="F483" s="388"/>
    </row>
    <row r="484" spans="1:6" ht="24.95" customHeight="1">
      <c r="A484" s="87"/>
      <c r="B484" s="387" t="s">
        <v>2</v>
      </c>
      <c r="C484" s="387"/>
      <c r="D484" s="387"/>
      <c r="E484" s="387"/>
      <c r="F484" s="388"/>
    </row>
    <row r="485" spans="1:6" ht="24.95" customHeight="1">
      <c r="A485" s="87"/>
      <c r="B485" s="390" t="s">
        <v>51</v>
      </c>
      <c r="C485" s="390"/>
      <c r="D485" s="390"/>
      <c r="E485" s="390"/>
      <c r="F485" s="391"/>
    </row>
    <row r="486" spans="1:6" ht="24.95" customHeight="1">
      <c r="A486" s="87"/>
      <c r="B486" s="387" t="s">
        <v>61</v>
      </c>
      <c r="C486" s="387"/>
      <c r="D486" s="387"/>
      <c r="E486" s="387"/>
      <c r="F486" s="388"/>
    </row>
    <row r="487" spans="1:6" ht="24.95" customHeight="1">
      <c r="A487" s="392" t="s">
        <v>66</v>
      </c>
      <c r="B487" s="387"/>
      <c r="C487" s="387"/>
      <c r="D487" s="387"/>
      <c r="E487" s="387"/>
      <c r="F487" s="388"/>
    </row>
    <row r="488" spans="1:6" ht="24.95" customHeight="1">
      <c r="A488" s="88" t="s">
        <v>3</v>
      </c>
      <c r="B488" s="385" t="s">
        <v>68</v>
      </c>
      <c r="C488" s="386"/>
      <c r="D488" s="89"/>
      <c r="E488" s="387"/>
      <c r="F488" s="388"/>
    </row>
    <row r="489" spans="1:6" ht="24.95" customHeight="1">
      <c r="A489" s="88" t="s">
        <v>4</v>
      </c>
      <c r="B489" s="385" t="s">
        <v>78</v>
      </c>
      <c r="C489" s="386"/>
      <c r="D489" s="80" t="s">
        <v>272</v>
      </c>
      <c r="E489" s="387">
        <v>10</v>
      </c>
      <c r="F489" s="388"/>
    </row>
    <row r="490" spans="1:6" ht="24.95" customHeight="1">
      <c r="A490" s="88" t="s">
        <v>8</v>
      </c>
      <c r="B490" s="93" t="s">
        <v>9</v>
      </c>
      <c r="C490" s="79" t="s">
        <v>52</v>
      </c>
      <c r="D490" s="79" t="s">
        <v>20</v>
      </c>
      <c r="E490" s="387"/>
      <c r="F490" s="388"/>
    </row>
    <row r="491" spans="1:6" ht="24.95" customHeight="1">
      <c r="A491" s="88">
        <v>1</v>
      </c>
      <c r="B491" s="93" t="s">
        <v>11</v>
      </c>
      <c r="C491" s="79">
        <v>17.5</v>
      </c>
      <c r="D491" s="81" t="str">
        <f>IF(C491&gt;=18,"A1",IF(C491&gt;=16,"A2",IF(C491&gt;=14,"B1",IF(C491&gt;=12,"B2",IF(C491&gt;=10,"C1",IF(C491&gt;=8,"C2",IF(C491&gt;=6.5,"D","E")))))))</f>
        <v>A2</v>
      </c>
      <c r="E491" s="385"/>
      <c r="F491" s="389"/>
    </row>
    <row r="492" spans="1:6" ht="24.95" customHeight="1">
      <c r="A492" s="88">
        <v>2</v>
      </c>
      <c r="B492" s="93" t="s">
        <v>12</v>
      </c>
      <c r="C492" s="79">
        <v>15</v>
      </c>
      <c r="D492" s="81" t="str">
        <f t="shared" ref="D492:D496" si="34">IF(C492&gt;=18,"A1",IF(C492&gt;=16,"A2",IF(C492&gt;=14,"B1",IF(C492&gt;=12,"B2",IF(C492&gt;=10,"C1",IF(C492&gt;=8,"C2",IF(C492&gt;=6.5,"D","E")))))))</f>
        <v>B1</v>
      </c>
      <c r="E492" s="373"/>
      <c r="F492" s="374"/>
    </row>
    <row r="493" spans="1:6" ht="24.95" customHeight="1">
      <c r="A493" s="88">
        <v>3</v>
      </c>
      <c r="B493" s="93" t="s">
        <v>13</v>
      </c>
      <c r="C493" s="79">
        <v>16</v>
      </c>
      <c r="D493" s="81" t="str">
        <f t="shared" si="34"/>
        <v>A2</v>
      </c>
      <c r="E493" s="373"/>
      <c r="F493" s="374"/>
    </row>
    <row r="494" spans="1:6" ht="24.95" customHeight="1">
      <c r="A494" s="88">
        <v>4</v>
      </c>
      <c r="B494" s="93" t="s">
        <v>23</v>
      </c>
      <c r="C494" s="79">
        <v>19</v>
      </c>
      <c r="D494" s="81" t="str">
        <f t="shared" si="34"/>
        <v>A1</v>
      </c>
      <c r="E494" s="373"/>
      <c r="F494" s="374"/>
    </row>
    <row r="495" spans="1:6" ht="24.95" customHeight="1">
      <c r="A495" s="88">
        <v>5</v>
      </c>
      <c r="B495" s="93" t="s">
        <v>36</v>
      </c>
      <c r="C495" s="79">
        <v>19</v>
      </c>
      <c r="D495" s="81" t="str">
        <f t="shared" si="34"/>
        <v>A1</v>
      </c>
      <c r="E495" s="373"/>
      <c r="F495" s="374"/>
    </row>
    <row r="496" spans="1:6" ht="24.95" customHeight="1">
      <c r="A496" s="88">
        <v>6</v>
      </c>
      <c r="B496" s="93" t="s">
        <v>37</v>
      </c>
      <c r="C496" s="79">
        <v>20</v>
      </c>
      <c r="D496" s="81" t="str">
        <f t="shared" si="34"/>
        <v>A1</v>
      </c>
      <c r="E496" s="373"/>
      <c r="F496" s="374"/>
    </row>
    <row r="497" spans="1:6" ht="24.95" customHeight="1">
      <c r="A497" s="88"/>
      <c r="B497" s="93"/>
      <c r="C497" s="79"/>
      <c r="D497" s="79"/>
      <c r="E497" s="373"/>
      <c r="F497" s="374"/>
    </row>
    <row r="498" spans="1:6" ht="24.95" customHeight="1">
      <c r="A498" s="88"/>
      <c r="B498" s="93" t="s">
        <v>10</v>
      </c>
      <c r="C498" s="79">
        <f>SUM(C491:C497)</f>
        <v>106.5</v>
      </c>
      <c r="D498" s="79"/>
      <c r="E498" s="373"/>
      <c r="F498" s="374"/>
    </row>
    <row r="499" spans="1:6" ht="24.95" customHeight="1">
      <c r="A499" s="88"/>
      <c r="B499" s="94" t="s">
        <v>54</v>
      </c>
      <c r="C499" s="97">
        <f>(C498/120*100)</f>
        <v>88.75</v>
      </c>
      <c r="D499" s="79"/>
      <c r="E499" s="373"/>
      <c r="F499" s="374"/>
    </row>
    <row r="500" spans="1:6" ht="24.95" customHeight="1">
      <c r="A500" s="375" t="s">
        <v>271</v>
      </c>
      <c r="B500" s="377" t="s">
        <v>60</v>
      </c>
      <c r="C500" s="377"/>
      <c r="D500" s="379" t="s">
        <v>53</v>
      </c>
      <c r="E500" s="380"/>
      <c r="F500" s="381"/>
    </row>
    <row r="501" spans="1:6" ht="24.95" customHeight="1" thickBot="1">
      <c r="A501" s="376"/>
      <c r="B501" s="378"/>
      <c r="C501" s="378"/>
      <c r="D501" s="382"/>
      <c r="E501" s="383"/>
      <c r="F501" s="384"/>
    </row>
    <row r="503" spans="1:6" ht="24.95" customHeight="1" thickBot="1"/>
    <row r="504" spans="1:6" ht="24.95" customHeight="1">
      <c r="A504" s="90"/>
      <c r="B504" s="393" t="s">
        <v>0</v>
      </c>
      <c r="C504" s="393"/>
      <c r="D504" s="393"/>
      <c r="E504" s="393"/>
      <c r="F504" s="394"/>
    </row>
    <row r="505" spans="1:6" ht="24.95" customHeight="1">
      <c r="A505" s="87"/>
      <c r="B505" s="387" t="s">
        <v>1</v>
      </c>
      <c r="C505" s="387"/>
      <c r="D505" s="387"/>
      <c r="E505" s="387"/>
      <c r="F505" s="388"/>
    </row>
    <row r="506" spans="1:6" ht="24.95" customHeight="1">
      <c r="A506" s="87"/>
      <c r="B506" s="387" t="s">
        <v>2</v>
      </c>
      <c r="C506" s="387"/>
      <c r="D506" s="387"/>
      <c r="E506" s="387"/>
      <c r="F506" s="388"/>
    </row>
    <row r="507" spans="1:6" ht="24.95" customHeight="1">
      <c r="A507" s="87"/>
      <c r="B507" s="390" t="s">
        <v>51</v>
      </c>
      <c r="C507" s="390"/>
      <c r="D507" s="390"/>
      <c r="E507" s="390"/>
      <c r="F507" s="391"/>
    </row>
    <row r="508" spans="1:6" ht="24.95" customHeight="1">
      <c r="A508" s="87"/>
      <c r="B508" s="387" t="s">
        <v>61</v>
      </c>
      <c r="C508" s="387"/>
      <c r="D508" s="387"/>
      <c r="E508" s="387"/>
      <c r="F508" s="388"/>
    </row>
    <row r="509" spans="1:6" ht="24.95" customHeight="1">
      <c r="A509" s="392" t="s">
        <v>66</v>
      </c>
      <c r="B509" s="387"/>
      <c r="C509" s="387"/>
      <c r="D509" s="387"/>
      <c r="E509" s="387"/>
      <c r="F509" s="388"/>
    </row>
    <row r="510" spans="1:6" ht="24.95" customHeight="1">
      <c r="A510" s="88" t="s">
        <v>3</v>
      </c>
      <c r="B510" s="385" t="s">
        <v>68</v>
      </c>
      <c r="C510" s="386"/>
      <c r="D510" s="89"/>
      <c r="E510" s="387"/>
      <c r="F510" s="388"/>
    </row>
    <row r="511" spans="1:6" ht="24.95" customHeight="1">
      <c r="A511" s="88" t="s">
        <v>4</v>
      </c>
      <c r="B511" s="385" t="s">
        <v>79</v>
      </c>
      <c r="C511" s="386"/>
      <c r="D511" s="80" t="s">
        <v>272</v>
      </c>
      <c r="E511" s="387">
        <v>11</v>
      </c>
      <c r="F511" s="388"/>
    </row>
    <row r="512" spans="1:6" ht="24.95" customHeight="1">
      <c r="A512" s="88" t="s">
        <v>8</v>
      </c>
      <c r="B512" s="93" t="s">
        <v>9</v>
      </c>
      <c r="C512" s="79" t="s">
        <v>52</v>
      </c>
      <c r="D512" s="79" t="s">
        <v>20</v>
      </c>
      <c r="E512" s="387"/>
      <c r="F512" s="388"/>
    </row>
    <row r="513" spans="1:6" ht="24.95" customHeight="1">
      <c r="A513" s="88">
        <v>1</v>
      </c>
      <c r="B513" s="93" t="s">
        <v>11</v>
      </c>
      <c r="C513" s="79">
        <v>18.5</v>
      </c>
      <c r="D513" s="81" t="str">
        <f>IF(C513&gt;=18,"A1",IF(C513&gt;=16,"A2",IF(C513&gt;=14,"B1",IF(C513&gt;=12,"B2",IF(C513&gt;=10,"C1",IF(C513&gt;=8,"C2",IF(C513&gt;=6.5,"D","E")))))))</f>
        <v>A1</v>
      </c>
      <c r="E513" s="385"/>
      <c r="F513" s="389"/>
    </row>
    <row r="514" spans="1:6" ht="24.95" customHeight="1">
      <c r="A514" s="88">
        <v>2</v>
      </c>
      <c r="B514" s="93" t="s">
        <v>12</v>
      </c>
      <c r="C514" s="79">
        <v>11</v>
      </c>
      <c r="D514" s="81" t="str">
        <f t="shared" ref="D514:D518" si="35">IF(C514&gt;=18,"A1",IF(C514&gt;=16,"A2",IF(C514&gt;=14,"B1",IF(C514&gt;=12,"B2",IF(C514&gt;=10,"C1",IF(C514&gt;=8,"C2",IF(C514&gt;=6.5,"D","E")))))))</f>
        <v>C1</v>
      </c>
      <c r="E514" s="373"/>
      <c r="F514" s="374"/>
    </row>
    <row r="515" spans="1:6" ht="24.95" customHeight="1">
      <c r="A515" s="88">
        <v>3</v>
      </c>
      <c r="B515" s="93" t="s">
        <v>13</v>
      </c>
      <c r="C515" s="79">
        <v>7.5</v>
      </c>
      <c r="D515" s="81" t="str">
        <f t="shared" si="35"/>
        <v>D</v>
      </c>
      <c r="E515" s="373"/>
      <c r="F515" s="374"/>
    </row>
    <row r="516" spans="1:6" ht="24.95" customHeight="1">
      <c r="A516" s="88">
        <v>4</v>
      </c>
      <c r="B516" s="93" t="s">
        <v>23</v>
      </c>
      <c r="C516" s="79">
        <v>7.5</v>
      </c>
      <c r="D516" s="81" t="str">
        <f t="shared" si="35"/>
        <v>D</v>
      </c>
      <c r="E516" s="373"/>
      <c r="F516" s="374"/>
    </row>
    <row r="517" spans="1:6" ht="24.95" customHeight="1">
      <c r="A517" s="88">
        <v>5</v>
      </c>
      <c r="B517" s="93" t="s">
        <v>36</v>
      </c>
      <c r="C517" s="79">
        <v>13</v>
      </c>
      <c r="D517" s="81" t="str">
        <f t="shared" si="35"/>
        <v>B2</v>
      </c>
      <c r="E517" s="373"/>
      <c r="F517" s="374"/>
    </row>
    <row r="518" spans="1:6" ht="24.95" customHeight="1">
      <c r="A518" s="88">
        <v>6</v>
      </c>
      <c r="B518" s="93" t="s">
        <v>37</v>
      </c>
      <c r="C518" s="79">
        <v>9.5</v>
      </c>
      <c r="D518" s="81" t="str">
        <f t="shared" si="35"/>
        <v>C2</v>
      </c>
      <c r="E518" s="373"/>
      <c r="F518" s="374"/>
    </row>
    <row r="519" spans="1:6" ht="24.95" customHeight="1">
      <c r="A519" s="88"/>
      <c r="B519" s="93"/>
      <c r="C519" s="79"/>
      <c r="D519" s="79"/>
      <c r="E519" s="373"/>
      <c r="F519" s="374"/>
    </row>
    <row r="520" spans="1:6" ht="24.95" customHeight="1">
      <c r="A520" s="88"/>
      <c r="B520" s="93" t="s">
        <v>10</v>
      </c>
      <c r="C520" s="79">
        <f>SUM(C513:C519)</f>
        <v>67</v>
      </c>
      <c r="D520" s="79"/>
      <c r="E520" s="373"/>
      <c r="F520" s="374"/>
    </row>
    <row r="521" spans="1:6" ht="24.95" customHeight="1">
      <c r="A521" s="88"/>
      <c r="B521" s="94" t="s">
        <v>54</v>
      </c>
      <c r="C521" s="97">
        <f>(C520/120*100)</f>
        <v>55.833333333333336</v>
      </c>
      <c r="D521" s="79"/>
      <c r="E521" s="373"/>
      <c r="F521" s="374"/>
    </row>
    <row r="522" spans="1:6" ht="24.95" customHeight="1">
      <c r="A522" s="375" t="s">
        <v>271</v>
      </c>
      <c r="B522" s="377" t="s">
        <v>60</v>
      </c>
      <c r="C522" s="377"/>
      <c r="D522" s="379" t="s">
        <v>53</v>
      </c>
      <c r="E522" s="380"/>
      <c r="F522" s="381"/>
    </row>
    <row r="523" spans="1:6" ht="24.95" customHeight="1" thickBot="1">
      <c r="A523" s="376"/>
      <c r="B523" s="378"/>
      <c r="C523" s="378"/>
      <c r="D523" s="382"/>
      <c r="E523" s="383"/>
      <c r="F523" s="384"/>
    </row>
    <row r="525" spans="1:6" ht="24.95" customHeight="1" thickBot="1"/>
    <row r="526" spans="1:6" ht="24.95" customHeight="1">
      <c r="A526" s="90"/>
      <c r="B526" s="393" t="s">
        <v>0</v>
      </c>
      <c r="C526" s="393"/>
      <c r="D526" s="393"/>
      <c r="E526" s="393"/>
      <c r="F526" s="394"/>
    </row>
    <row r="527" spans="1:6" ht="24.95" customHeight="1">
      <c r="A527" s="87"/>
      <c r="B527" s="387" t="s">
        <v>1</v>
      </c>
      <c r="C527" s="387"/>
      <c r="D527" s="387"/>
      <c r="E527" s="387"/>
      <c r="F527" s="388"/>
    </row>
    <row r="528" spans="1:6" ht="24.95" customHeight="1">
      <c r="A528" s="87"/>
      <c r="B528" s="387" t="s">
        <v>2</v>
      </c>
      <c r="C528" s="387"/>
      <c r="D528" s="387"/>
      <c r="E528" s="387"/>
      <c r="F528" s="388"/>
    </row>
    <row r="529" spans="1:6" ht="24.95" customHeight="1">
      <c r="A529" s="87"/>
      <c r="B529" s="390" t="s">
        <v>51</v>
      </c>
      <c r="C529" s="390"/>
      <c r="D529" s="390"/>
      <c r="E529" s="390"/>
      <c r="F529" s="391"/>
    </row>
    <row r="530" spans="1:6" ht="24.95" customHeight="1">
      <c r="A530" s="87"/>
      <c r="B530" s="387" t="s">
        <v>61</v>
      </c>
      <c r="C530" s="387"/>
      <c r="D530" s="387"/>
      <c r="E530" s="387"/>
      <c r="F530" s="388"/>
    </row>
    <row r="531" spans="1:6" ht="24.95" customHeight="1">
      <c r="A531" s="392" t="s">
        <v>66</v>
      </c>
      <c r="B531" s="387"/>
      <c r="C531" s="387"/>
      <c r="D531" s="387"/>
      <c r="E531" s="387"/>
      <c r="F531" s="388"/>
    </row>
    <row r="532" spans="1:6" ht="24.95" customHeight="1">
      <c r="A532" s="88" t="s">
        <v>3</v>
      </c>
      <c r="B532" s="385" t="s">
        <v>68</v>
      </c>
      <c r="C532" s="386"/>
      <c r="D532" s="89"/>
      <c r="E532" s="387"/>
      <c r="F532" s="388"/>
    </row>
    <row r="533" spans="1:6" ht="24.95" customHeight="1">
      <c r="A533" s="88" t="s">
        <v>4</v>
      </c>
      <c r="B533" s="385" t="s">
        <v>80</v>
      </c>
      <c r="C533" s="386"/>
      <c r="D533" s="80" t="s">
        <v>272</v>
      </c>
      <c r="E533" s="387">
        <v>12</v>
      </c>
      <c r="F533" s="388"/>
    </row>
    <row r="534" spans="1:6" ht="24.95" customHeight="1">
      <c r="A534" s="88" t="s">
        <v>8</v>
      </c>
      <c r="B534" s="93" t="s">
        <v>9</v>
      </c>
      <c r="C534" s="79" t="s">
        <v>52</v>
      </c>
      <c r="D534" s="79" t="s">
        <v>20</v>
      </c>
      <c r="E534" s="387"/>
      <c r="F534" s="388"/>
    </row>
    <row r="535" spans="1:6" ht="24.95" customHeight="1">
      <c r="A535" s="88">
        <v>1</v>
      </c>
      <c r="B535" s="93" t="s">
        <v>11</v>
      </c>
      <c r="C535" s="79">
        <v>17</v>
      </c>
      <c r="D535" s="81" t="str">
        <f>IF(C535&gt;=18,"A1",IF(C535&gt;=16,"A2",IF(C535&gt;=14,"B1",IF(C535&gt;=12,"B2",IF(C535&gt;=10,"C1",IF(C535&gt;=8,"C2",IF(C535&gt;=6.5,"D","E")))))))</f>
        <v>A2</v>
      </c>
      <c r="E535" s="385"/>
      <c r="F535" s="389"/>
    </row>
    <row r="536" spans="1:6" ht="24.95" customHeight="1">
      <c r="A536" s="88">
        <v>2</v>
      </c>
      <c r="B536" s="93" t="s">
        <v>12</v>
      </c>
      <c r="C536" s="79">
        <v>14</v>
      </c>
      <c r="D536" s="81" t="str">
        <f t="shared" ref="D536:D540" si="36">IF(C536&gt;=18,"A1",IF(C536&gt;=16,"A2",IF(C536&gt;=14,"B1",IF(C536&gt;=12,"B2",IF(C536&gt;=10,"C1",IF(C536&gt;=8,"C2",IF(C536&gt;=6.5,"D","E")))))))</f>
        <v>B1</v>
      </c>
      <c r="E536" s="373"/>
      <c r="F536" s="374"/>
    </row>
    <row r="537" spans="1:6" ht="24.95" customHeight="1">
      <c r="A537" s="88">
        <v>3</v>
      </c>
      <c r="B537" s="93" t="s">
        <v>13</v>
      </c>
      <c r="C537" s="79">
        <v>11.5</v>
      </c>
      <c r="D537" s="81" t="str">
        <f t="shared" si="36"/>
        <v>C1</v>
      </c>
      <c r="E537" s="373"/>
      <c r="F537" s="374"/>
    </row>
    <row r="538" spans="1:6" ht="24.95" customHeight="1">
      <c r="A538" s="88">
        <v>4</v>
      </c>
      <c r="B538" s="93" t="s">
        <v>23</v>
      </c>
      <c r="C538" s="79">
        <v>11</v>
      </c>
      <c r="D538" s="81" t="str">
        <f t="shared" si="36"/>
        <v>C1</v>
      </c>
      <c r="E538" s="373"/>
      <c r="F538" s="374"/>
    </row>
    <row r="539" spans="1:6" ht="24.95" customHeight="1">
      <c r="A539" s="88">
        <v>5</v>
      </c>
      <c r="B539" s="93" t="s">
        <v>36</v>
      </c>
      <c r="C539" s="79">
        <v>15</v>
      </c>
      <c r="D539" s="81" t="str">
        <f t="shared" si="36"/>
        <v>B1</v>
      </c>
      <c r="E539" s="373"/>
      <c r="F539" s="374"/>
    </row>
    <row r="540" spans="1:6" ht="24.95" customHeight="1">
      <c r="A540" s="88">
        <v>6</v>
      </c>
      <c r="B540" s="93" t="s">
        <v>37</v>
      </c>
      <c r="C540" s="79">
        <v>15</v>
      </c>
      <c r="D540" s="81" t="str">
        <f t="shared" si="36"/>
        <v>B1</v>
      </c>
      <c r="E540" s="373"/>
      <c r="F540" s="374"/>
    </row>
    <row r="541" spans="1:6" ht="24.95" customHeight="1">
      <c r="A541" s="88"/>
      <c r="B541" s="93"/>
      <c r="C541" s="79"/>
      <c r="D541" s="79"/>
      <c r="E541" s="373"/>
      <c r="F541" s="374"/>
    </row>
    <row r="542" spans="1:6" ht="24.95" customHeight="1">
      <c r="A542" s="88"/>
      <c r="B542" s="93" t="s">
        <v>10</v>
      </c>
      <c r="C542" s="79">
        <f>SUM(C535:C541)</f>
        <v>83.5</v>
      </c>
      <c r="D542" s="79"/>
      <c r="E542" s="373"/>
      <c r="F542" s="374"/>
    </row>
    <row r="543" spans="1:6" ht="24.95" customHeight="1">
      <c r="A543" s="88"/>
      <c r="B543" s="94" t="s">
        <v>54</v>
      </c>
      <c r="C543" s="97">
        <f>(C542/120*100)</f>
        <v>69.583333333333329</v>
      </c>
      <c r="D543" s="79"/>
      <c r="E543" s="373"/>
      <c r="F543" s="374"/>
    </row>
    <row r="544" spans="1:6" ht="24.95" customHeight="1">
      <c r="A544" s="375" t="s">
        <v>271</v>
      </c>
      <c r="B544" s="377" t="s">
        <v>60</v>
      </c>
      <c r="C544" s="377"/>
      <c r="D544" s="379" t="s">
        <v>53</v>
      </c>
      <c r="E544" s="380"/>
      <c r="F544" s="381"/>
    </row>
    <row r="545" spans="1:6" ht="24.95" customHeight="1" thickBot="1">
      <c r="A545" s="376"/>
      <c r="B545" s="378"/>
      <c r="C545" s="378"/>
      <c r="D545" s="382"/>
      <c r="E545" s="383"/>
      <c r="F545" s="384"/>
    </row>
    <row r="546" spans="1:6" ht="24.95" customHeight="1" thickBot="1"/>
    <row r="547" spans="1:6" ht="24.95" customHeight="1">
      <c r="A547" s="90"/>
      <c r="B547" s="393" t="s">
        <v>0</v>
      </c>
      <c r="C547" s="393"/>
      <c r="D547" s="393"/>
      <c r="E547" s="393"/>
      <c r="F547" s="394"/>
    </row>
    <row r="548" spans="1:6" ht="24.95" customHeight="1">
      <c r="A548" s="87"/>
      <c r="B548" s="387" t="s">
        <v>1</v>
      </c>
      <c r="C548" s="387"/>
      <c r="D548" s="387"/>
      <c r="E548" s="387"/>
      <c r="F548" s="388"/>
    </row>
    <row r="549" spans="1:6" ht="24.95" customHeight="1">
      <c r="A549" s="87"/>
      <c r="B549" s="387" t="s">
        <v>2</v>
      </c>
      <c r="C549" s="387"/>
      <c r="D549" s="387"/>
      <c r="E549" s="387"/>
      <c r="F549" s="388"/>
    </row>
    <row r="550" spans="1:6" ht="24.95" customHeight="1">
      <c r="A550" s="87"/>
      <c r="B550" s="390" t="s">
        <v>51</v>
      </c>
      <c r="C550" s="390"/>
      <c r="D550" s="390"/>
      <c r="E550" s="390"/>
      <c r="F550" s="391"/>
    </row>
    <row r="551" spans="1:6" ht="24.95" customHeight="1">
      <c r="A551" s="87"/>
      <c r="B551" s="387" t="s">
        <v>61</v>
      </c>
      <c r="C551" s="387"/>
      <c r="D551" s="387"/>
      <c r="E551" s="387"/>
      <c r="F551" s="388"/>
    </row>
    <row r="552" spans="1:6" ht="24.95" customHeight="1">
      <c r="A552" s="392" t="s">
        <v>66</v>
      </c>
      <c r="B552" s="387"/>
      <c r="C552" s="387"/>
      <c r="D552" s="387"/>
      <c r="E552" s="387"/>
      <c r="F552" s="388"/>
    </row>
    <row r="553" spans="1:6" ht="24.95" customHeight="1">
      <c r="A553" s="88" t="s">
        <v>3</v>
      </c>
      <c r="B553" s="385" t="s">
        <v>68</v>
      </c>
      <c r="C553" s="386"/>
      <c r="D553" s="89"/>
      <c r="E553" s="387"/>
      <c r="F553" s="388"/>
    </row>
    <row r="554" spans="1:6" ht="24.95" customHeight="1">
      <c r="A554" s="88" t="s">
        <v>4</v>
      </c>
      <c r="B554" s="385" t="s">
        <v>81</v>
      </c>
      <c r="C554" s="386"/>
      <c r="D554" s="80" t="s">
        <v>272</v>
      </c>
      <c r="E554" s="387">
        <v>13</v>
      </c>
      <c r="F554" s="388"/>
    </row>
    <row r="555" spans="1:6" ht="24.95" customHeight="1">
      <c r="A555" s="88" t="s">
        <v>8</v>
      </c>
      <c r="B555" s="93" t="s">
        <v>9</v>
      </c>
      <c r="C555" s="79" t="s">
        <v>52</v>
      </c>
      <c r="D555" s="79" t="s">
        <v>20</v>
      </c>
      <c r="E555" s="387"/>
      <c r="F555" s="388"/>
    </row>
    <row r="556" spans="1:6" ht="24.95" customHeight="1">
      <c r="A556" s="88">
        <v>1</v>
      </c>
      <c r="B556" s="93" t="s">
        <v>11</v>
      </c>
      <c r="C556" s="79">
        <v>17.5</v>
      </c>
      <c r="D556" s="81" t="str">
        <f>IF(C556&gt;=18,"A1",IF(C556&gt;=16,"A2",IF(C556&gt;=14,"B1",IF(C556&gt;=12,"B2",IF(C556&gt;=10,"C1",IF(C556&gt;=8,"C2",IF(C556&gt;=6.5,"D","E")))))))</f>
        <v>A2</v>
      </c>
      <c r="E556" s="385"/>
      <c r="F556" s="389"/>
    </row>
    <row r="557" spans="1:6" ht="24.95" customHeight="1">
      <c r="A557" s="88">
        <v>2</v>
      </c>
      <c r="B557" s="93" t="s">
        <v>12</v>
      </c>
      <c r="C557" s="79">
        <v>16.5</v>
      </c>
      <c r="D557" s="81" t="str">
        <f t="shared" ref="D557:D560" si="37">IF(C557&gt;=18,"A1",IF(C557&gt;=16,"A2",IF(C557&gt;=14,"B1",IF(C557&gt;=12,"B2",IF(C557&gt;=10,"C1",IF(C557&gt;=8,"C2",IF(C557&gt;=6.5,"D","E")))))))</f>
        <v>A2</v>
      </c>
      <c r="E557" s="373"/>
      <c r="F557" s="374"/>
    </row>
    <row r="558" spans="1:6" ht="24.95" customHeight="1">
      <c r="A558" s="88">
        <v>3</v>
      </c>
      <c r="B558" s="93" t="s">
        <v>13</v>
      </c>
      <c r="C558" s="79">
        <v>13</v>
      </c>
      <c r="D558" s="81" t="str">
        <f t="shared" si="37"/>
        <v>B2</v>
      </c>
      <c r="E558" s="373"/>
      <c r="F558" s="374"/>
    </row>
    <row r="559" spans="1:6" ht="24.95" customHeight="1">
      <c r="A559" s="88">
        <v>4</v>
      </c>
      <c r="B559" s="93" t="s">
        <v>23</v>
      </c>
      <c r="C559" s="79">
        <v>16.5</v>
      </c>
      <c r="D559" s="81" t="str">
        <f t="shared" si="37"/>
        <v>A2</v>
      </c>
      <c r="E559" s="373"/>
      <c r="F559" s="374"/>
    </row>
    <row r="560" spans="1:6" ht="24.95" customHeight="1">
      <c r="A560" s="88">
        <v>5</v>
      </c>
      <c r="B560" s="93" t="s">
        <v>36</v>
      </c>
      <c r="C560" s="79">
        <v>15.5</v>
      </c>
      <c r="D560" s="81" t="str">
        <f t="shared" si="37"/>
        <v>B1</v>
      </c>
      <c r="E560" s="373"/>
      <c r="F560" s="374"/>
    </row>
    <row r="561" spans="1:6" ht="24.95" customHeight="1">
      <c r="A561" s="88">
        <v>6</v>
      </c>
      <c r="B561" s="93" t="s">
        <v>37</v>
      </c>
      <c r="C561" s="79">
        <v>12</v>
      </c>
      <c r="D561" s="81" t="str">
        <f t="shared" ref="D561" si="38">IF(C561&gt;=18,"A1",IF(C561&gt;=16,"A2",IF(C561&gt;=14,"B1",IF(C561&gt;=12,"B2",IF(C561&gt;=10,"C1",IF(C561&gt;=8,"C2",IF(C561&gt;=6.5,"D","E")))))))</f>
        <v>B2</v>
      </c>
      <c r="E561" s="373"/>
      <c r="F561" s="374"/>
    </row>
    <row r="562" spans="1:6" ht="24.95" customHeight="1">
      <c r="A562" s="88"/>
      <c r="B562" s="93"/>
      <c r="C562" s="79"/>
      <c r="D562" s="79"/>
      <c r="E562" s="373"/>
      <c r="F562" s="374"/>
    </row>
    <row r="563" spans="1:6" ht="24.95" customHeight="1">
      <c r="A563" s="88"/>
      <c r="B563" s="93" t="s">
        <v>10</v>
      </c>
      <c r="C563" s="79">
        <f>SUM(C556:C562)</f>
        <v>91</v>
      </c>
      <c r="D563" s="79"/>
      <c r="E563" s="373"/>
      <c r="F563" s="374"/>
    </row>
    <row r="564" spans="1:6" ht="24.95" customHeight="1">
      <c r="A564" s="88"/>
      <c r="B564" s="94" t="s">
        <v>54</v>
      </c>
      <c r="C564" s="97">
        <f>(C563/120*100)</f>
        <v>75.833333333333329</v>
      </c>
      <c r="D564" s="79"/>
      <c r="E564" s="373"/>
      <c r="F564" s="374"/>
    </row>
    <row r="565" spans="1:6" ht="24.95" customHeight="1">
      <c r="A565" s="375" t="s">
        <v>271</v>
      </c>
      <c r="B565" s="377" t="s">
        <v>60</v>
      </c>
      <c r="C565" s="377"/>
      <c r="D565" s="379" t="s">
        <v>53</v>
      </c>
      <c r="E565" s="380"/>
      <c r="F565" s="381"/>
    </row>
    <row r="566" spans="1:6" ht="24.95" customHeight="1" thickBot="1">
      <c r="A566" s="376"/>
      <c r="B566" s="378"/>
      <c r="C566" s="378"/>
      <c r="D566" s="382"/>
      <c r="E566" s="383"/>
      <c r="F566" s="384"/>
    </row>
    <row r="568" spans="1:6" ht="24.95" customHeight="1" thickBot="1"/>
    <row r="569" spans="1:6" ht="24.95" customHeight="1">
      <c r="A569" s="90"/>
      <c r="B569" s="393" t="s">
        <v>0</v>
      </c>
      <c r="C569" s="393"/>
      <c r="D569" s="393"/>
      <c r="E569" s="393"/>
      <c r="F569" s="394"/>
    </row>
    <row r="570" spans="1:6" ht="24.95" customHeight="1">
      <c r="A570" s="87"/>
      <c r="B570" s="387" t="s">
        <v>1</v>
      </c>
      <c r="C570" s="387"/>
      <c r="D570" s="387"/>
      <c r="E570" s="387"/>
      <c r="F570" s="388"/>
    </row>
    <row r="571" spans="1:6" ht="24.95" customHeight="1">
      <c r="A571" s="87"/>
      <c r="B571" s="387" t="s">
        <v>2</v>
      </c>
      <c r="C571" s="387"/>
      <c r="D571" s="387"/>
      <c r="E571" s="387"/>
      <c r="F571" s="388"/>
    </row>
    <row r="572" spans="1:6" ht="24.95" customHeight="1">
      <c r="A572" s="87"/>
      <c r="B572" s="390" t="s">
        <v>51</v>
      </c>
      <c r="C572" s="390"/>
      <c r="D572" s="390"/>
      <c r="E572" s="390"/>
      <c r="F572" s="391"/>
    </row>
    <row r="573" spans="1:6" ht="24.95" customHeight="1">
      <c r="A573" s="87"/>
      <c r="B573" s="387" t="s">
        <v>61</v>
      </c>
      <c r="C573" s="387"/>
      <c r="D573" s="387"/>
      <c r="E573" s="387"/>
      <c r="F573" s="388"/>
    </row>
    <row r="574" spans="1:6" ht="24.95" customHeight="1">
      <c r="A574" s="392" t="s">
        <v>66</v>
      </c>
      <c r="B574" s="387"/>
      <c r="C574" s="387"/>
      <c r="D574" s="387"/>
      <c r="E574" s="387"/>
      <c r="F574" s="388"/>
    </row>
    <row r="575" spans="1:6" ht="24.95" customHeight="1">
      <c r="A575" s="88" t="s">
        <v>3</v>
      </c>
      <c r="B575" s="385" t="s">
        <v>68</v>
      </c>
      <c r="C575" s="386"/>
      <c r="D575" s="89"/>
      <c r="E575" s="387"/>
      <c r="F575" s="388"/>
    </row>
    <row r="576" spans="1:6" ht="24.95" customHeight="1">
      <c r="A576" s="88" t="s">
        <v>4</v>
      </c>
      <c r="B576" s="385" t="s">
        <v>82</v>
      </c>
      <c r="C576" s="386"/>
      <c r="D576" s="80" t="s">
        <v>272</v>
      </c>
      <c r="E576" s="387">
        <v>14</v>
      </c>
      <c r="F576" s="388"/>
    </row>
    <row r="577" spans="1:6" ht="24.95" customHeight="1">
      <c r="A577" s="88" t="s">
        <v>8</v>
      </c>
      <c r="B577" s="93" t="s">
        <v>9</v>
      </c>
      <c r="C577" s="79" t="s">
        <v>52</v>
      </c>
      <c r="D577" s="79" t="s">
        <v>20</v>
      </c>
      <c r="E577" s="387"/>
      <c r="F577" s="388"/>
    </row>
    <row r="578" spans="1:6" ht="24.95" customHeight="1">
      <c r="A578" s="88">
        <v>1</v>
      </c>
      <c r="B578" s="93" t="s">
        <v>11</v>
      </c>
      <c r="C578" s="79">
        <v>8</v>
      </c>
      <c r="D578" s="81" t="str">
        <f>IF(C578&gt;=18,"A1",IF(C578&gt;=16,"A2",IF(C578&gt;=14,"B1",IF(C578&gt;=12,"B2",IF(C578&gt;=10,"C1",IF(C578&gt;=8,"C2",IF(C578&gt;=6.5,"D","E")))))))</f>
        <v>C2</v>
      </c>
      <c r="E578" s="385"/>
      <c r="F578" s="389"/>
    </row>
    <row r="579" spans="1:6" ht="24.95" customHeight="1">
      <c r="A579" s="88">
        <v>2</v>
      </c>
      <c r="B579" s="93" t="s">
        <v>12</v>
      </c>
      <c r="C579" s="79">
        <v>8.5</v>
      </c>
      <c r="D579" s="81" t="str">
        <f t="shared" ref="D579:D583" si="39">IF(C579&gt;=18,"A1",IF(C579&gt;=16,"A2",IF(C579&gt;=14,"B1",IF(C579&gt;=12,"B2",IF(C579&gt;=10,"C1",IF(C579&gt;=8,"C2",IF(C579&gt;=6.5,"D","E")))))))</f>
        <v>C2</v>
      </c>
      <c r="E579" s="373"/>
      <c r="F579" s="374"/>
    </row>
    <row r="580" spans="1:6" ht="24.95" customHeight="1">
      <c r="A580" s="88">
        <v>3</v>
      </c>
      <c r="B580" s="93" t="s">
        <v>13</v>
      </c>
      <c r="C580" s="79">
        <v>4</v>
      </c>
      <c r="D580" s="81" t="str">
        <f t="shared" si="39"/>
        <v>E</v>
      </c>
      <c r="E580" s="373"/>
      <c r="F580" s="374"/>
    </row>
    <row r="581" spans="1:6" ht="24.95" customHeight="1">
      <c r="A581" s="88">
        <v>4</v>
      </c>
      <c r="B581" s="93" t="s">
        <v>23</v>
      </c>
      <c r="C581" s="79">
        <v>7.5</v>
      </c>
      <c r="D581" s="81" t="str">
        <f t="shared" si="39"/>
        <v>D</v>
      </c>
      <c r="E581" s="373"/>
      <c r="F581" s="374"/>
    </row>
    <row r="582" spans="1:6" ht="24.95" customHeight="1">
      <c r="A582" s="88">
        <v>5</v>
      </c>
      <c r="B582" s="93" t="s">
        <v>36</v>
      </c>
      <c r="C582" s="79">
        <v>7.5</v>
      </c>
      <c r="D582" s="81" t="str">
        <f t="shared" si="39"/>
        <v>D</v>
      </c>
      <c r="E582" s="373"/>
      <c r="F582" s="374"/>
    </row>
    <row r="583" spans="1:6" ht="24.95" customHeight="1">
      <c r="A583" s="88">
        <v>6</v>
      </c>
      <c r="B583" s="93" t="s">
        <v>37</v>
      </c>
      <c r="C583" s="79">
        <v>8</v>
      </c>
      <c r="D583" s="81" t="str">
        <f t="shared" si="39"/>
        <v>C2</v>
      </c>
      <c r="E583" s="373"/>
      <c r="F583" s="374"/>
    </row>
    <row r="584" spans="1:6" ht="24.95" customHeight="1">
      <c r="A584" s="88"/>
      <c r="B584" s="93"/>
      <c r="C584" s="79"/>
      <c r="D584" s="81"/>
      <c r="E584" s="373"/>
      <c r="F584" s="374"/>
    </row>
    <row r="585" spans="1:6" ht="24.95" customHeight="1">
      <c r="A585" s="88"/>
      <c r="B585" s="93" t="s">
        <v>10</v>
      </c>
      <c r="C585" s="79">
        <f>SUM(C578:C584)</f>
        <v>43.5</v>
      </c>
      <c r="D585" s="79"/>
      <c r="E585" s="373"/>
      <c r="F585" s="374"/>
    </row>
    <row r="586" spans="1:6" ht="24.95" customHeight="1">
      <c r="A586" s="88"/>
      <c r="B586" s="94" t="s">
        <v>54</v>
      </c>
      <c r="C586" s="97">
        <f>(C585/120*100)</f>
        <v>36.25</v>
      </c>
      <c r="D586" s="79"/>
      <c r="E586" s="373"/>
      <c r="F586" s="374"/>
    </row>
    <row r="587" spans="1:6" ht="24.95" customHeight="1">
      <c r="A587" s="375" t="s">
        <v>271</v>
      </c>
      <c r="B587" s="377" t="s">
        <v>60</v>
      </c>
      <c r="C587" s="377"/>
      <c r="D587" s="379" t="s">
        <v>53</v>
      </c>
      <c r="E587" s="380"/>
      <c r="F587" s="381"/>
    </row>
    <row r="588" spans="1:6" ht="24.95" customHeight="1" thickBot="1">
      <c r="A588" s="376"/>
      <c r="B588" s="378"/>
      <c r="C588" s="378"/>
      <c r="D588" s="382"/>
      <c r="E588" s="383"/>
      <c r="F588" s="384"/>
    </row>
    <row r="589" spans="1:6" ht="24.95" customHeight="1" thickBot="1"/>
    <row r="590" spans="1:6" ht="24.95" customHeight="1">
      <c r="A590" s="90"/>
      <c r="B590" s="393" t="s">
        <v>0</v>
      </c>
      <c r="C590" s="393"/>
      <c r="D590" s="393"/>
      <c r="E590" s="393"/>
      <c r="F590" s="394"/>
    </row>
    <row r="591" spans="1:6" ht="24.95" customHeight="1">
      <c r="A591" s="87"/>
      <c r="B591" s="387" t="s">
        <v>1</v>
      </c>
      <c r="C591" s="387"/>
      <c r="D591" s="387"/>
      <c r="E591" s="387"/>
      <c r="F591" s="388"/>
    </row>
    <row r="592" spans="1:6" ht="24.95" customHeight="1">
      <c r="A592" s="87"/>
      <c r="B592" s="387" t="s">
        <v>2</v>
      </c>
      <c r="C592" s="387"/>
      <c r="D592" s="387"/>
      <c r="E592" s="387"/>
      <c r="F592" s="388"/>
    </row>
    <row r="593" spans="1:6" ht="24.95" customHeight="1">
      <c r="A593" s="87"/>
      <c r="B593" s="390" t="s">
        <v>51</v>
      </c>
      <c r="C593" s="390"/>
      <c r="D593" s="390"/>
      <c r="E593" s="390"/>
      <c r="F593" s="391"/>
    </row>
    <row r="594" spans="1:6" ht="24.95" customHeight="1">
      <c r="A594" s="87"/>
      <c r="B594" s="387" t="s">
        <v>61</v>
      </c>
      <c r="C594" s="387"/>
      <c r="D594" s="387"/>
      <c r="E594" s="387"/>
      <c r="F594" s="388"/>
    </row>
    <row r="595" spans="1:6" ht="24.95" customHeight="1">
      <c r="A595" s="392" t="s">
        <v>66</v>
      </c>
      <c r="B595" s="387"/>
      <c r="C595" s="387"/>
      <c r="D595" s="387"/>
      <c r="E595" s="387"/>
      <c r="F595" s="388"/>
    </row>
    <row r="596" spans="1:6" ht="24.95" customHeight="1">
      <c r="A596" s="88" t="s">
        <v>3</v>
      </c>
      <c r="B596" s="385" t="s">
        <v>68</v>
      </c>
      <c r="C596" s="386"/>
      <c r="D596" s="89"/>
      <c r="E596" s="387"/>
      <c r="F596" s="388"/>
    </row>
    <row r="597" spans="1:6" ht="24.95" customHeight="1">
      <c r="A597" s="88" t="s">
        <v>4</v>
      </c>
      <c r="B597" s="385" t="s">
        <v>83</v>
      </c>
      <c r="C597" s="386"/>
      <c r="D597" s="80" t="s">
        <v>272</v>
      </c>
      <c r="E597" s="387">
        <v>15</v>
      </c>
      <c r="F597" s="388"/>
    </row>
    <row r="598" spans="1:6" ht="24.95" customHeight="1">
      <c r="A598" s="88" t="s">
        <v>8</v>
      </c>
      <c r="B598" s="93" t="s">
        <v>9</v>
      </c>
      <c r="C598" s="79" t="s">
        <v>52</v>
      </c>
      <c r="D598" s="79" t="s">
        <v>20</v>
      </c>
      <c r="E598" s="387"/>
      <c r="F598" s="388"/>
    </row>
    <row r="599" spans="1:6" ht="24.95" customHeight="1">
      <c r="A599" s="88">
        <v>1</v>
      </c>
      <c r="B599" s="93" t="s">
        <v>11</v>
      </c>
      <c r="C599" s="79">
        <v>5.5</v>
      </c>
      <c r="D599" s="81" t="str">
        <f>IF(C599&gt;=18,"A1",IF(C599&gt;=16,"A2",IF(C599&gt;=14,"B1",IF(C599&gt;=12,"B2",IF(C599&gt;=10,"C1",IF(C599&gt;=8,"C2",IF(C599&gt;=6.5,"D","E")))))))</f>
        <v>E</v>
      </c>
      <c r="E599" s="385"/>
      <c r="F599" s="389"/>
    </row>
    <row r="600" spans="1:6" ht="24.95" customHeight="1">
      <c r="A600" s="88">
        <v>2</v>
      </c>
      <c r="B600" s="93" t="s">
        <v>12</v>
      </c>
      <c r="C600" s="79">
        <v>9</v>
      </c>
      <c r="D600" s="81" t="str">
        <f t="shared" ref="D600:D604" si="40">IF(C600&gt;=18,"A1",IF(C600&gt;=16,"A2",IF(C600&gt;=14,"B1",IF(C600&gt;=12,"B2",IF(C600&gt;=10,"C1",IF(C600&gt;=8,"C2",IF(C600&gt;=6.5,"D","E")))))))</f>
        <v>C2</v>
      </c>
      <c r="E600" s="373"/>
      <c r="F600" s="374"/>
    </row>
    <row r="601" spans="1:6" ht="24.95" customHeight="1">
      <c r="A601" s="88">
        <v>3</v>
      </c>
      <c r="B601" s="93" t="s">
        <v>13</v>
      </c>
      <c r="C601" s="79">
        <v>7</v>
      </c>
      <c r="D601" s="81" t="str">
        <f t="shared" si="40"/>
        <v>D</v>
      </c>
      <c r="E601" s="373"/>
      <c r="F601" s="374"/>
    </row>
    <row r="602" spans="1:6" ht="24.95" customHeight="1">
      <c r="A602" s="88">
        <v>4</v>
      </c>
      <c r="B602" s="93" t="s">
        <v>23</v>
      </c>
      <c r="C602" s="79">
        <v>7</v>
      </c>
      <c r="D602" s="81" t="str">
        <f t="shared" si="40"/>
        <v>D</v>
      </c>
      <c r="E602" s="373"/>
      <c r="F602" s="374"/>
    </row>
    <row r="603" spans="1:6" ht="24.95" customHeight="1">
      <c r="A603" s="88">
        <v>5</v>
      </c>
      <c r="B603" s="93" t="s">
        <v>36</v>
      </c>
      <c r="C603" s="79">
        <v>8.5</v>
      </c>
      <c r="D603" s="81" t="str">
        <f t="shared" si="40"/>
        <v>C2</v>
      </c>
      <c r="E603" s="373"/>
      <c r="F603" s="374"/>
    </row>
    <row r="604" spans="1:6" ht="24.95" customHeight="1">
      <c r="A604" s="88">
        <v>6</v>
      </c>
      <c r="B604" s="93" t="s">
        <v>37</v>
      </c>
      <c r="C604" s="79">
        <v>6.5</v>
      </c>
      <c r="D604" s="81" t="str">
        <f t="shared" si="40"/>
        <v>D</v>
      </c>
      <c r="E604" s="373"/>
      <c r="F604" s="374"/>
    </row>
    <row r="605" spans="1:6" ht="24.95" customHeight="1">
      <c r="A605" s="88"/>
      <c r="B605" s="93"/>
      <c r="C605" s="79"/>
      <c r="D605" s="79"/>
      <c r="E605" s="373"/>
      <c r="F605" s="374"/>
    </row>
    <row r="606" spans="1:6" ht="24.95" customHeight="1">
      <c r="A606" s="88"/>
      <c r="B606" s="93" t="s">
        <v>10</v>
      </c>
      <c r="C606" s="79">
        <f>SUM(C599:C605)</f>
        <v>43.5</v>
      </c>
      <c r="D606" s="79"/>
      <c r="E606" s="373"/>
      <c r="F606" s="374"/>
    </row>
    <row r="607" spans="1:6" ht="24.95" customHeight="1">
      <c r="A607" s="88"/>
      <c r="B607" s="94" t="s">
        <v>54</v>
      </c>
      <c r="C607" s="97">
        <f>(C606/120*100)</f>
        <v>36.25</v>
      </c>
      <c r="D607" s="79"/>
      <c r="E607" s="373"/>
      <c r="F607" s="374"/>
    </row>
    <row r="608" spans="1:6" ht="24.95" customHeight="1">
      <c r="A608" s="375" t="s">
        <v>271</v>
      </c>
      <c r="B608" s="377" t="s">
        <v>60</v>
      </c>
      <c r="C608" s="377"/>
      <c r="D608" s="379" t="s">
        <v>53</v>
      </c>
      <c r="E608" s="380"/>
      <c r="F608" s="381"/>
    </row>
    <row r="609" spans="1:6" ht="24.95" customHeight="1" thickBot="1">
      <c r="A609" s="376"/>
      <c r="B609" s="378"/>
      <c r="C609" s="378"/>
      <c r="D609" s="382"/>
      <c r="E609" s="383"/>
      <c r="F609" s="384"/>
    </row>
    <row r="610" spans="1:6" ht="24.95" customHeight="1" thickBot="1">
      <c r="A610" s="84"/>
      <c r="B610" s="96"/>
      <c r="C610" s="85"/>
      <c r="D610" s="85"/>
      <c r="E610" s="85"/>
      <c r="F610" s="86"/>
    </row>
    <row r="611" spans="1:6" ht="24.95" customHeight="1">
      <c r="A611" s="90"/>
      <c r="B611" s="393" t="s">
        <v>0</v>
      </c>
      <c r="C611" s="393"/>
      <c r="D611" s="393"/>
      <c r="E611" s="393"/>
      <c r="F611" s="394"/>
    </row>
    <row r="612" spans="1:6" ht="24.95" customHeight="1">
      <c r="A612" s="87"/>
      <c r="B612" s="387" t="s">
        <v>1</v>
      </c>
      <c r="C612" s="387"/>
      <c r="D612" s="387"/>
      <c r="E612" s="387"/>
      <c r="F612" s="388"/>
    </row>
    <row r="613" spans="1:6" ht="24.95" customHeight="1">
      <c r="A613" s="87"/>
      <c r="B613" s="387" t="s">
        <v>2</v>
      </c>
      <c r="C613" s="387"/>
      <c r="D613" s="387"/>
      <c r="E613" s="387"/>
      <c r="F613" s="388"/>
    </row>
    <row r="614" spans="1:6" ht="24.95" customHeight="1">
      <c r="A614" s="87"/>
      <c r="B614" s="390" t="s">
        <v>51</v>
      </c>
      <c r="C614" s="390"/>
      <c r="D614" s="390"/>
      <c r="E614" s="390"/>
      <c r="F614" s="391"/>
    </row>
    <row r="615" spans="1:6" ht="24.95" customHeight="1">
      <c r="A615" s="87"/>
      <c r="B615" s="387" t="s">
        <v>61</v>
      </c>
      <c r="C615" s="387"/>
      <c r="D615" s="387"/>
      <c r="E615" s="387"/>
      <c r="F615" s="388"/>
    </row>
    <row r="616" spans="1:6" ht="24.95" customHeight="1">
      <c r="A616" s="392" t="s">
        <v>66</v>
      </c>
      <c r="B616" s="387"/>
      <c r="C616" s="387"/>
      <c r="D616" s="387"/>
      <c r="E616" s="387"/>
      <c r="F616" s="388"/>
    </row>
    <row r="617" spans="1:6" ht="24.95" customHeight="1">
      <c r="A617" s="88" t="s">
        <v>3</v>
      </c>
      <c r="B617" s="385" t="s">
        <v>68</v>
      </c>
      <c r="C617" s="386"/>
      <c r="D617" s="89"/>
      <c r="E617" s="387"/>
      <c r="F617" s="388"/>
    </row>
    <row r="618" spans="1:6" ht="24.95" customHeight="1">
      <c r="A618" s="88" t="s">
        <v>4</v>
      </c>
      <c r="B618" s="385" t="s">
        <v>84</v>
      </c>
      <c r="C618" s="386"/>
      <c r="D618" s="80" t="s">
        <v>272</v>
      </c>
      <c r="E618" s="387">
        <v>16</v>
      </c>
      <c r="F618" s="388"/>
    </row>
    <row r="619" spans="1:6" ht="24.95" customHeight="1">
      <c r="A619" s="88" t="s">
        <v>8</v>
      </c>
      <c r="B619" s="93" t="s">
        <v>9</v>
      </c>
      <c r="C619" s="79" t="s">
        <v>52</v>
      </c>
      <c r="D619" s="79" t="s">
        <v>20</v>
      </c>
      <c r="E619" s="387"/>
      <c r="F619" s="388"/>
    </row>
    <row r="620" spans="1:6" ht="24.95" customHeight="1">
      <c r="A620" s="88">
        <v>1</v>
      </c>
      <c r="B620" s="93" t="s">
        <v>11</v>
      </c>
      <c r="C620" s="79">
        <v>19</v>
      </c>
      <c r="D620" s="81" t="str">
        <f>IF(C620&gt;=18,"A1",IF(C620&gt;=16,"A2",IF(C620&gt;=14,"B1",IF(C620&gt;=12,"B2",IF(C620&gt;=10,"C1",IF(C620&gt;=8,"C2",IF(C620&gt;=6.5,"D","E")))))))</f>
        <v>A1</v>
      </c>
      <c r="E620" s="385"/>
      <c r="F620" s="389"/>
    </row>
    <row r="621" spans="1:6" ht="24.95" customHeight="1">
      <c r="A621" s="88">
        <v>2</v>
      </c>
      <c r="B621" s="93" t="s">
        <v>12</v>
      </c>
      <c r="C621" s="79">
        <v>15.5</v>
      </c>
      <c r="D621" s="81" t="str">
        <f t="shared" ref="D621:D624" si="41">IF(C621&gt;=18,"A1",IF(C621&gt;=16,"A2",IF(C621&gt;=14,"B1",IF(C621&gt;=12,"B2",IF(C621&gt;=10,"C1",IF(C621&gt;=8,"C2",IF(C621&gt;=6.5,"D","E")))))))</f>
        <v>B1</v>
      </c>
      <c r="E621" s="373"/>
      <c r="F621" s="374"/>
    </row>
    <row r="622" spans="1:6" ht="24.95" customHeight="1">
      <c r="A622" s="88">
        <v>3</v>
      </c>
      <c r="B622" s="93" t="s">
        <v>13</v>
      </c>
      <c r="C622" s="79">
        <v>19</v>
      </c>
      <c r="D622" s="81" t="str">
        <f t="shared" si="41"/>
        <v>A1</v>
      </c>
      <c r="E622" s="373"/>
      <c r="F622" s="374"/>
    </row>
    <row r="623" spans="1:6" ht="24.95" customHeight="1">
      <c r="A623" s="88">
        <v>4</v>
      </c>
      <c r="B623" s="93" t="s">
        <v>23</v>
      </c>
      <c r="C623" s="79">
        <v>20</v>
      </c>
      <c r="D623" s="81" t="str">
        <f t="shared" si="41"/>
        <v>A1</v>
      </c>
      <c r="E623" s="373"/>
      <c r="F623" s="374"/>
    </row>
    <row r="624" spans="1:6" ht="24.95" customHeight="1">
      <c r="A624" s="88">
        <v>5</v>
      </c>
      <c r="B624" s="93" t="s">
        <v>36</v>
      </c>
      <c r="C624" s="79">
        <v>18.5</v>
      </c>
      <c r="D624" s="81" t="str">
        <f t="shared" si="41"/>
        <v>A1</v>
      </c>
      <c r="E624" s="373"/>
      <c r="F624" s="374"/>
    </row>
    <row r="625" spans="1:6" ht="24.95" customHeight="1">
      <c r="A625" s="88">
        <v>6</v>
      </c>
      <c r="B625" s="93" t="s">
        <v>37</v>
      </c>
      <c r="C625" s="79">
        <v>19.5</v>
      </c>
      <c r="D625" s="81" t="str">
        <f t="shared" ref="D625" si="42">IF(C625&gt;=18,"A1",IF(C625&gt;=16,"A2",IF(C625&gt;=14,"B1",IF(C625&gt;=12,"B2",IF(C625&gt;=10,"C1",IF(C625&gt;=8,"C2",IF(C625&gt;=6.5,"D","E")))))))</f>
        <v>A1</v>
      </c>
      <c r="E625" s="373"/>
      <c r="F625" s="374"/>
    </row>
    <row r="626" spans="1:6" ht="24.95" customHeight="1">
      <c r="A626" s="88"/>
      <c r="B626" s="93"/>
      <c r="C626" s="79"/>
      <c r="D626" s="79"/>
      <c r="E626" s="373"/>
      <c r="F626" s="374"/>
    </row>
    <row r="627" spans="1:6" ht="24.95" customHeight="1">
      <c r="A627" s="88"/>
      <c r="B627" s="93" t="s">
        <v>10</v>
      </c>
      <c r="C627" s="79">
        <f>SUM(C620:C626)</f>
        <v>111.5</v>
      </c>
      <c r="D627" s="79"/>
      <c r="E627" s="373"/>
      <c r="F627" s="374"/>
    </row>
    <row r="628" spans="1:6" ht="24.95" customHeight="1">
      <c r="A628" s="88"/>
      <c r="B628" s="94" t="s">
        <v>54</v>
      </c>
      <c r="C628" s="97">
        <f>(C627/120*100)</f>
        <v>92.916666666666671</v>
      </c>
      <c r="D628" s="79"/>
      <c r="E628" s="373"/>
      <c r="F628" s="374"/>
    </row>
    <row r="629" spans="1:6" ht="24.95" customHeight="1">
      <c r="A629" s="375" t="s">
        <v>271</v>
      </c>
      <c r="B629" s="377" t="s">
        <v>60</v>
      </c>
      <c r="C629" s="377"/>
      <c r="D629" s="379" t="s">
        <v>53</v>
      </c>
      <c r="E629" s="380"/>
      <c r="F629" s="381"/>
    </row>
    <row r="630" spans="1:6" ht="24.95" customHeight="1" thickBot="1">
      <c r="A630" s="376"/>
      <c r="B630" s="378"/>
      <c r="C630" s="378"/>
      <c r="D630" s="382"/>
      <c r="E630" s="383"/>
      <c r="F630" s="384"/>
    </row>
  </sheetData>
  <mergeCells count="666">
    <mergeCell ref="E17:F17"/>
    <mergeCell ref="E18:F18"/>
    <mergeCell ref="A19:A20"/>
    <mergeCell ref="B19:C20"/>
    <mergeCell ref="D19:F20"/>
    <mergeCell ref="A6:F6"/>
    <mergeCell ref="B1:F1"/>
    <mergeCell ref="B2:F2"/>
    <mergeCell ref="B3:F3"/>
    <mergeCell ref="B4:F4"/>
    <mergeCell ref="B5:F5"/>
    <mergeCell ref="E16:F16"/>
    <mergeCell ref="B7:C7"/>
    <mergeCell ref="E7:F7"/>
    <mergeCell ref="B8:C8"/>
    <mergeCell ref="E8:F8"/>
    <mergeCell ref="E9:F9"/>
    <mergeCell ref="E10:F10"/>
    <mergeCell ref="E11:F11"/>
    <mergeCell ref="E12:F12"/>
    <mergeCell ref="E13:F13"/>
    <mergeCell ref="E14:F14"/>
    <mergeCell ref="E15:F15"/>
    <mergeCell ref="A28:F28"/>
    <mergeCell ref="B29:C29"/>
    <mergeCell ref="E29:F29"/>
    <mergeCell ref="B30:C30"/>
    <mergeCell ref="E30:F30"/>
    <mergeCell ref="B23:F23"/>
    <mergeCell ref="B24:F24"/>
    <mergeCell ref="B25:F25"/>
    <mergeCell ref="B26:F26"/>
    <mergeCell ref="B27:F27"/>
    <mergeCell ref="E36:F36"/>
    <mergeCell ref="E37:F37"/>
    <mergeCell ref="E38:F38"/>
    <mergeCell ref="E39:F39"/>
    <mergeCell ref="E40:F40"/>
    <mergeCell ref="E31:F31"/>
    <mergeCell ref="E32:F32"/>
    <mergeCell ref="E33:F33"/>
    <mergeCell ref="E34:F34"/>
    <mergeCell ref="E35:F35"/>
    <mergeCell ref="B47:F47"/>
    <mergeCell ref="B48:F48"/>
    <mergeCell ref="B49:F49"/>
    <mergeCell ref="A50:F50"/>
    <mergeCell ref="B51:C51"/>
    <mergeCell ref="E51:F51"/>
    <mergeCell ref="A41:A42"/>
    <mergeCell ref="B41:C42"/>
    <mergeCell ref="D41:F42"/>
    <mergeCell ref="B45:F45"/>
    <mergeCell ref="B46:F46"/>
    <mergeCell ref="E56:F56"/>
    <mergeCell ref="E57:F57"/>
    <mergeCell ref="E58:F58"/>
    <mergeCell ref="E59:F59"/>
    <mergeCell ref="E60:F60"/>
    <mergeCell ref="B52:C52"/>
    <mergeCell ref="E52:F52"/>
    <mergeCell ref="E53:F53"/>
    <mergeCell ref="E54:F54"/>
    <mergeCell ref="E55:F55"/>
    <mergeCell ref="B67:F67"/>
    <mergeCell ref="B68:F68"/>
    <mergeCell ref="B69:F69"/>
    <mergeCell ref="B70:F70"/>
    <mergeCell ref="B71:F71"/>
    <mergeCell ref="E61:F61"/>
    <mergeCell ref="E62:F62"/>
    <mergeCell ref="A63:A64"/>
    <mergeCell ref="B63:C64"/>
    <mergeCell ref="D63:F64"/>
    <mergeCell ref="E75:F75"/>
    <mergeCell ref="E76:F76"/>
    <mergeCell ref="E77:F77"/>
    <mergeCell ref="E78:F78"/>
    <mergeCell ref="E79:F79"/>
    <mergeCell ref="A72:F72"/>
    <mergeCell ref="B73:C73"/>
    <mergeCell ref="E73:F73"/>
    <mergeCell ref="B74:C74"/>
    <mergeCell ref="E74:F74"/>
    <mergeCell ref="A85:A86"/>
    <mergeCell ref="B85:C86"/>
    <mergeCell ref="D85:F86"/>
    <mergeCell ref="B89:F89"/>
    <mergeCell ref="B90:F90"/>
    <mergeCell ref="E80:F80"/>
    <mergeCell ref="E81:F81"/>
    <mergeCell ref="E82:F82"/>
    <mergeCell ref="E83:F83"/>
    <mergeCell ref="E84:F84"/>
    <mergeCell ref="B96:C96"/>
    <mergeCell ref="E96:F96"/>
    <mergeCell ref="E97:F97"/>
    <mergeCell ref="E98:F98"/>
    <mergeCell ref="E99:F99"/>
    <mergeCell ref="B91:F91"/>
    <mergeCell ref="B92:F92"/>
    <mergeCell ref="B93:F93"/>
    <mergeCell ref="A94:F94"/>
    <mergeCell ref="B95:C95"/>
    <mergeCell ref="E95:F95"/>
    <mergeCell ref="E105:F105"/>
    <mergeCell ref="E106:F106"/>
    <mergeCell ref="A107:A108"/>
    <mergeCell ref="B107:C108"/>
    <mergeCell ref="D107:F108"/>
    <mergeCell ref="E100:F100"/>
    <mergeCell ref="E101:F101"/>
    <mergeCell ref="E102:F102"/>
    <mergeCell ref="E103:F103"/>
    <mergeCell ref="E104:F104"/>
    <mergeCell ref="A115:F115"/>
    <mergeCell ref="B116:C116"/>
    <mergeCell ref="E116:F116"/>
    <mergeCell ref="B117:C117"/>
    <mergeCell ref="E117:F117"/>
    <mergeCell ref="B110:F110"/>
    <mergeCell ref="B111:F111"/>
    <mergeCell ref="B112:F112"/>
    <mergeCell ref="B113:F113"/>
    <mergeCell ref="B114:F114"/>
    <mergeCell ref="E123:F123"/>
    <mergeCell ref="E124:F124"/>
    <mergeCell ref="E125:F125"/>
    <mergeCell ref="E126:F126"/>
    <mergeCell ref="E127:F127"/>
    <mergeCell ref="E118:F118"/>
    <mergeCell ref="E119:F119"/>
    <mergeCell ref="E120:F120"/>
    <mergeCell ref="E121:F121"/>
    <mergeCell ref="E122:F122"/>
    <mergeCell ref="B134:F134"/>
    <mergeCell ref="B135:F135"/>
    <mergeCell ref="B136:F136"/>
    <mergeCell ref="A137:F137"/>
    <mergeCell ref="B138:C138"/>
    <mergeCell ref="E138:F138"/>
    <mergeCell ref="A128:A129"/>
    <mergeCell ref="B128:C129"/>
    <mergeCell ref="D128:F129"/>
    <mergeCell ref="B132:F132"/>
    <mergeCell ref="B133:F133"/>
    <mergeCell ref="E143:F143"/>
    <mergeCell ref="E144:F144"/>
    <mergeCell ref="E145:F145"/>
    <mergeCell ref="E146:F146"/>
    <mergeCell ref="E147:F147"/>
    <mergeCell ref="B139:C139"/>
    <mergeCell ref="E139:F139"/>
    <mergeCell ref="E140:F140"/>
    <mergeCell ref="E141:F141"/>
    <mergeCell ref="E142:F142"/>
    <mergeCell ref="B154:F154"/>
    <mergeCell ref="B155:F155"/>
    <mergeCell ref="B156:F156"/>
    <mergeCell ref="B157:F157"/>
    <mergeCell ref="B158:F158"/>
    <mergeCell ref="E148:F148"/>
    <mergeCell ref="E149:F149"/>
    <mergeCell ref="A150:A151"/>
    <mergeCell ref="B150:C151"/>
    <mergeCell ref="D150:F151"/>
    <mergeCell ref="E162:F162"/>
    <mergeCell ref="E163:F163"/>
    <mergeCell ref="E164:F164"/>
    <mergeCell ref="E165:F165"/>
    <mergeCell ref="E166:F166"/>
    <mergeCell ref="A159:F159"/>
    <mergeCell ref="B160:C160"/>
    <mergeCell ref="E160:F160"/>
    <mergeCell ref="B161:C161"/>
    <mergeCell ref="E161:F161"/>
    <mergeCell ref="A172:A173"/>
    <mergeCell ref="B172:C173"/>
    <mergeCell ref="D172:F173"/>
    <mergeCell ref="B176:F176"/>
    <mergeCell ref="B177:F177"/>
    <mergeCell ref="E167:F167"/>
    <mergeCell ref="E168:F168"/>
    <mergeCell ref="E169:F169"/>
    <mergeCell ref="E170:F170"/>
    <mergeCell ref="E171:F171"/>
    <mergeCell ref="B183:C183"/>
    <mergeCell ref="E183:F183"/>
    <mergeCell ref="E184:F184"/>
    <mergeCell ref="E185:F185"/>
    <mergeCell ref="E186:F186"/>
    <mergeCell ref="B178:F178"/>
    <mergeCell ref="B179:F179"/>
    <mergeCell ref="B180:F180"/>
    <mergeCell ref="A181:F181"/>
    <mergeCell ref="B182:C182"/>
    <mergeCell ref="E182:F182"/>
    <mergeCell ref="E192:F192"/>
    <mergeCell ref="E193:F193"/>
    <mergeCell ref="A194:A195"/>
    <mergeCell ref="B194:C195"/>
    <mergeCell ref="D194:F195"/>
    <mergeCell ref="E187:F187"/>
    <mergeCell ref="E188:F188"/>
    <mergeCell ref="E189:F189"/>
    <mergeCell ref="E190:F190"/>
    <mergeCell ref="E191:F191"/>
    <mergeCell ref="A203:F203"/>
    <mergeCell ref="B204:C204"/>
    <mergeCell ref="E204:F204"/>
    <mergeCell ref="B205:C205"/>
    <mergeCell ref="E205:F205"/>
    <mergeCell ref="B198:F198"/>
    <mergeCell ref="B199:F199"/>
    <mergeCell ref="B200:F200"/>
    <mergeCell ref="B201:F201"/>
    <mergeCell ref="B202:F202"/>
    <mergeCell ref="E211:F211"/>
    <mergeCell ref="E212:F212"/>
    <mergeCell ref="E213:F213"/>
    <mergeCell ref="E214:F214"/>
    <mergeCell ref="E215:F215"/>
    <mergeCell ref="E206:F206"/>
    <mergeCell ref="E207:F207"/>
    <mergeCell ref="E208:F208"/>
    <mergeCell ref="E209:F209"/>
    <mergeCell ref="E210:F210"/>
    <mergeCell ref="B222:F222"/>
    <mergeCell ref="B223:F223"/>
    <mergeCell ref="B224:F224"/>
    <mergeCell ref="A225:F225"/>
    <mergeCell ref="B226:C226"/>
    <mergeCell ref="E226:F226"/>
    <mergeCell ref="A216:A217"/>
    <mergeCell ref="B216:C217"/>
    <mergeCell ref="D216:F217"/>
    <mergeCell ref="B220:F220"/>
    <mergeCell ref="B221:F221"/>
    <mergeCell ref="E231:F231"/>
    <mergeCell ref="E232:F232"/>
    <mergeCell ref="E233:F233"/>
    <mergeCell ref="E234:F234"/>
    <mergeCell ref="E235:F235"/>
    <mergeCell ref="B227:C227"/>
    <mergeCell ref="E227:F227"/>
    <mergeCell ref="E228:F228"/>
    <mergeCell ref="E229:F229"/>
    <mergeCell ref="E230:F230"/>
    <mergeCell ref="B242:F242"/>
    <mergeCell ref="B243:F243"/>
    <mergeCell ref="B244:F244"/>
    <mergeCell ref="B245:F245"/>
    <mergeCell ref="B246:F246"/>
    <mergeCell ref="E236:F236"/>
    <mergeCell ref="E237:F237"/>
    <mergeCell ref="A238:A239"/>
    <mergeCell ref="B238:C239"/>
    <mergeCell ref="D238:F239"/>
    <mergeCell ref="E250:F250"/>
    <mergeCell ref="E251:F251"/>
    <mergeCell ref="E252:F252"/>
    <mergeCell ref="E253:F253"/>
    <mergeCell ref="E254:F254"/>
    <mergeCell ref="A247:F247"/>
    <mergeCell ref="B248:C248"/>
    <mergeCell ref="E248:F248"/>
    <mergeCell ref="B249:C249"/>
    <mergeCell ref="E249:F249"/>
    <mergeCell ref="A260:A261"/>
    <mergeCell ref="B260:C261"/>
    <mergeCell ref="D260:F261"/>
    <mergeCell ref="B264:F264"/>
    <mergeCell ref="B265:F265"/>
    <mergeCell ref="E255:F255"/>
    <mergeCell ref="E256:F256"/>
    <mergeCell ref="E257:F257"/>
    <mergeCell ref="E258:F258"/>
    <mergeCell ref="E259:F259"/>
    <mergeCell ref="B271:C271"/>
    <mergeCell ref="E271:F271"/>
    <mergeCell ref="E272:F272"/>
    <mergeCell ref="E273:F273"/>
    <mergeCell ref="E274:F274"/>
    <mergeCell ref="B266:F266"/>
    <mergeCell ref="B267:F267"/>
    <mergeCell ref="B268:F268"/>
    <mergeCell ref="A269:F269"/>
    <mergeCell ref="B270:C270"/>
    <mergeCell ref="E270:F270"/>
    <mergeCell ref="E280:F280"/>
    <mergeCell ref="E281:F281"/>
    <mergeCell ref="A282:A283"/>
    <mergeCell ref="B282:C283"/>
    <mergeCell ref="D282:F283"/>
    <mergeCell ref="E275:F275"/>
    <mergeCell ref="E276:F276"/>
    <mergeCell ref="E277:F277"/>
    <mergeCell ref="E278:F278"/>
    <mergeCell ref="E279:F279"/>
    <mergeCell ref="A291:F291"/>
    <mergeCell ref="B292:C292"/>
    <mergeCell ref="E292:F292"/>
    <mergeCell ref="B293:C293"/>
    <mergeCell ref="E293:F293"/>
    <mergeCell ref="B286:F286"/>
    <mergeCell ref="B287:F287"/>
    <mergeCell ref="B288:F288"/>
    <mergeCell ref="B289:F289"/>
    <mergeCell ref="B290:F290"/>
    <mergeCell ref="E297:F297"/>
    <mergeCell ref="E300:F300"/>
    <mergeCell ref="E301:F301"/>
    <mergeCell ref="E302:F302"/>
    <mergeCell ref="E303:F303"/>
    <mergeCell ref="E294:F294"/>
    <mergeCell ref="E295:F295"/>
    <mergeCell ref="E296:F296"/>
    <mergeCell ref="E298:F298"/>
    <mergeCell ref="B310:F310"/>
    <mergeCell ref="B311:F311"/>
    <mergeCell ref="B312:F312"/>
    <mergeCell ref="A313:F313"/>
    <mergeCell ref="B314:C314"/>
    <mergeCell ref="E314:F314"/>
    <mergeCell ref="A304:A305"/>
    <mergeCell ref="B304:C305"/>
    <mergeCell ref="D304:F305"/>
    <mergeCell ref="B308:F308"/>
    <mergeCell ref="B309:F309"/>
    <mergeCell ref="E319:F319"/>
    <mergeCell ref="E320:F320"/>
    <mergeCell ref="E321:F321"/>
    <mergeCell ref="E322:F322"/>
    <mergeCell ref="E323:F323"/>
    <mergeCell ref="B315:C315"/>
    <mergeCell ref="E315:F315"/>
    <mergeCell ref="E316:F316"/>
    <mergeCell ref="E317:F317"/>
    <mergeCell ref="E318:F318"/>
    <mergeCell ref="B329:F329"/>
    <mergeCell ref="B330:F330"/>
    <mergeCell ref="B331:F331"/>
    <mergeCell ref="B332:F332"/>
    <mergeCell ref="B333:F333"/>
    <mergeCell ref="E324:F324"/>
    <mergeCell ref="E325:F325"/>
    <mergeCell ref="A326:A327"/>
    <mergeCell ref="B326:C327"/>
    <mergeCell ref="D326:F327"/>
    <mergeCell ref="E337:F337"/>
    <mergeCell ref="E338:F338"/>
    <mergeCell ref="E339:F339"/>
    <mergeCell ref="E340:F340"/>
    <mergeCell ref="E341:F341"/>
    <mergeCell ref="A334:F334"/>
    <mergeCell ref="B335:C335"/>
    <mergeCell ref="E335:F335"/>
    <mergeCell ref="B336:C336"/>
    <mergeCell ref="E336:F336"/>
    <mergeCell ref="A347:A348"/>
    <mergeCell ref="B347:C348"/>
    <mergeCell ref="D347:F348"/>
    <mergeCell ref="B350:F350"/>
    <mergeCell ref="B351:F351"/>
    <mergeCell ref="E342:F342"/>
    <mergeCell ref="E343:F343"/>
    <mergeCell ref="E344:F344"/>
    <mergeCell ref="E345:F345"/>
    <mergeCell ref="E346:F346"/>
    <mergeCell ref="B357:C357"/>
    <mergeCell ref="E357:F357"/>
    <mergeCell ref="E358:F358"/>
    <mergeCell ref="E359:F359"/>
    <mergeCell ref="E360:F360"/>
    <mergeCell ref="B352:F352"/>
    <mergeCell ref="B353:F353"/>
    <mergeCell ref="B354:F354"/>
    <mergeCell ref="A355:F355"/>
    <mergeCell ref="B356:C356"/>
    <mergeCell ref="E356:F356"/>
    <mergeCell ref="E366:F366"/>
    <mergeCell ref="E367:F367"/>
    <mergeCell ref="A368:A369"/>
    <mergeCell ref="B368:C369"/>
    <mergeCell ref="D368:F369"/>
    <mergeCell ref="E361:F361"/>
    <mergeCell ref="E362:F362"/>
    <mergeCell ref="E363:F363"/>
    <mergeCell ref="E364:F364"/>
    <mergeCell ref="E365:F365"/>
    <mergeCell ref="A377:F377"/>
    <mergeCell ref="B378:C378"/>
    <mergeCell ref="E378:F378"/>
    <mergeCell ref="B379:C379"/>
    <mergeCell ref="E379:F379"/>
    <mergeCell ref="B372:F372"/>
    <mergeCell ref="B373:F373"/>
    <mergeCell ref="B374:F374"/>
    <mergeCell ref="B375:F375"/>
    <mergeCell ref="B376:F376"/>
    <mergeCell ref="E385:F385"/>
    <mergeCell ref="E386:F386"/>
    <mergeCell ref="E387:F387"/>
    <mergeCell ref="E388:F388"/>
    <mergeCell ref="E389:F389"/>
    <mergeCell ref="E380:F380"/>
    <mergeCell ref="E381:F381"/>
    <mergeCell ref="E382:F382"/>
    <mergeCell ref="E383:F383"/>
    <mergeCell ref="E384:F384"/>
    <mergeCell ref="B396:F396"/>
    <mergeCell ref="B397:F397"/>
    <mergeCell ref="B398:F398"/>
    <mergeCell ref="A399:F399"/>
    <mergeCell ref="B400:C400"/>
    <mergeCell ref="E400:F400"/>
    <mergeCell ref="A390:A391"/>
    <mergeCell ref="B390:C391"/>
    <mergeCell ref="D390:F391"/>
    <mergeCell ref="B394:F394"/>
    <mergeCell ref="B395:F395"/>
    <mergeCell ref="E405:F405"/>
    <mergeCell ref="E406:F406"/>
    <mergeCell ref="E407:F407"/>
    <mergeCell ref="E408:F408"/>
    <mergeCell ref="E409:F409"/>
    <mergeCell ref="B401:C401"/>
    <mergeCell ref="E401:F401"/>
    <mergeCell ref="E402:F402"/>
    <mergeCell ref="E403:F403"/>
    <mergeCell ref="E404:F404"/>
    <mergeCell ref="B416:F416"/>
    <mergeCell ref="B417:F417"/>
    <mergeCell ref="B418:F418"/>
    <mergeCell ref="B419:F419"/>
    <mergeCell ref="B420:F420"/>
    <mergeCell ref="E410:F410"/>
    <mergeCell ref="E411:F411"/>
    <mergeCell ref="A412:A413"/>
    <mergeCell ref="B412:C413"/>
    <mergeCell ref="D412:F413"/>
    <mergeCell ref="E424:F424"/>
    <mergeCell ref="E425:F425"/>
    <mergeCell ref="E426:F426"/>
    <mergeCell ref="E427:F427"/>
    <mergeCell ref="E428:F428"/>
    <mergeCell ref="A421:F421"/>
    <mergeCell ref="B422:C422"/>
    <mergeCell ref="E422:F422"/>
    <mergeCell ref="B423:C423"/>
    <mergeCell ref="E423:F423"/>
    <mergeCell ref="A434:A435"/>
    <mergeCell ref="B434:C435"/>
    <mergeCell ref="D434:F435"/>
    <mergeCell ref="B438:F438"/>
    <mergeCell ref="B439:F439"/>
    <mergeCell ref="E429:F429"/>
    <mergeCell ref="E430:F430"/>
    <mergeCell ref="E431:F431"/>
    <mergeCell ref="E432:F432"/>
    <mergeCell ref="E433:F433"/>
    <mergeCell ref="B445:C445"/>
    <mergeCell ref="E445:F445"/>
    <mergeCell ref="E446:F446"/>
    <mergeCell ref="E447:F447"/>
    <mergeCell ref="E448:F448"/>
    <mergeCell ref="B440:F440"/>
    <mergeCell ref="B441:F441"/>
    <mergeCell ref="B442:F442"/>
    <mergeCell ref="A443:F443"/>
    <mergeCell ref="B444:C444"/>
    <mergeCell ref="E444:F444"/>
    <mergeCell ref="E454:F454"/>
    <mergeCell ref="E455:F455"/>
    <mergeCell ref="A456:A457"/>
    <mergeCell ref="B456:C457"/>
    <mergeCell ref="D456:F457"/>
    <mergeCell ref="E449:F449"/>
    <mergeCell ref="E450:F450"/>
    <mergeCell ref="E451:F451"/>
    <mergeCell ref="E452:F452"/>
    <mergeCell ref="E453:F453"/>
    <mergeCell ref="A465:F465"/>
    <mergeCell ref="B466:C466"/>
    <mergeCell ref="E466:F466"/>
    <mergeCell ref="B467:C467"/>
    <mergeCell ref="E467:F467"/>
    <mergeCell ref="B460:F460"/>
    <mergeCell ref="B461:F461"/>
    <mergeCell ref="B462:F462"/>
    <mergeCell ref="B463:F463"/>
    <mergeCell ref="B464:F464"/>
    <mergeCell ref="E473:F473"/>
    <mergeCell ref="E474:F474"/>
    <mergeCell ref="E475:F475"/>
    <mergeCell ref="E476:F476"/>
    <mergeCell ref="E477:F477"/>
    <mergeCell ref="E468:F468"/>
    <mergeCell ref="E469:F469"/>
    <mergeCell ref="E470:F470"/>
    <mergeCell ref="E471:F471"/>
    <mergeCell ref="E472:F472"/>
    <mergeCell ref="B484:F484"/>
    <mergeCell ref="B485:F485"/>
    <mergeCell ref="B486:F486"/>
    <mergeCell ref="A487:F487"/>
    <mergeCell ref="B488:C488"/>
    <mergeCell ref="E488:F488"/>
    <mergeCell ref="A478:A479"/>
    <mergeCell ref="B478:C479"/>
    <mergeCell ref="D478:F479"/>
    <mergeCell ref="B482:F482"/>
    <mergeCell ref="B483:F483"/>
    <mergeCell ref="E493:F493"/>
    <mergeCell ref="E494:F494"/>
    <mergeCell ref="E495:F495"/>
    <mergeCell ref="E496:F496"/>
    <mergeCell ref="E497:F497"/>
    <mergeCell ref="B489:C489"/>
    <mergeCell ref="E489:F489"/>
    <mergeCell ref="E490:F490"/>
    <mergeCell ref="E491:F491"/>
    <mergeCell ref="E492:F492"/>
    <mergeCell ref="B504:F504"/>
    <mergeCell ref="B505:F505"/>
    <mergeCell ref="B506:F506"/>
    <mergeCell ref="B507:F507"/>
    <mergeCell ref="B508:F508"/>
    <mergeCell ref="E498:F498"/>
    <mergeCell ref="E499:F499"/>
    <mergeCell ref="A500:A501"/>
    <mergeCell ref="B500:C501"/>
    <mergeCell ref="D500:F501"/>
    <mergeCell ref="E512:F512"/>
    <mergeCell ref="E513:F513"/>
    <mergeCell ref="E514:F514"/>
    <mergeCell ref="E515:F515"/>
    <mergeCell ref="E516:F516"/>
    <mergeCell ref="A509:F509"/>
    <mergeCell ref="B510:C510"/>
    <mergeCell ref="E510:F510"/>
    <mergeCell ref="B511:C511"/>
    <mergeCell ref="E511:F511"/>
    <mergeCell ref="A522:A523"/>
    <mergeCell ref="B522:C523"/>
    <mergeCell ref="D522:F523"/>
    <mergeCell ref="B526:F526"/>
    <mergeCell ref="B527:F527"/>
    <mergeCell ref="E517:F517"/>
    <mergeCell ref="E518:F518"/>
    <mergeCell ref="E519:F519"/>
    <mergeCell ref="E520:F520"/>
    <mergeCell ref="E521:F521"/>
    <mergeCell ref="B533:C533"/>
    <mergeCell ref="E533:F533"/>
    <mergeCell ref="E534:F534"/>
    <mergeCell ref="E535:F535"/>
    <mergeCell ref="E536:F536"/>
    <mergeCell ref="B528:F528"/>
    <mergeCell ref="B529:F529"/>
    <mergeCell ref="B530:F530"/>
    <mergeCell ref="A531:F531"/>
    <mergeCell ref="B532:C532"/>
    <mergeCell ref="E532:F532"/>
    <mergeCell ref="E542:F542"/>
    <mergeCell ref="E543:F543"/>
    <mergeCell ref="A544:A545"/>
    <mergeCell ref="B544:C545"/>
    <mergeCell ref="D544:F545"/>
    <mergeCell ref="E537:F537"/>
    <mergeCell ref="E538:F538"/>
    <mergeCell ref="E539:F539"/>
    <mergeCell ref="E540:F540"/>
    <mergeCell ref="E541:F541"/>
    <mergeCell ref="A552:F552"/>
    <mergeCell ref="B553:C553"/>
    <mergeCell ref="E553:F553"/>
    <mergeCell ref="B554:C554"/>
    <mergeCell ref="E554:F554"/>
    <mergeCell ref="B547:F547"/>
    <mergeCell ref="B548:F548"/>
    <mergeCell ref="B549:F549"/>
    <mergeCell ref="B550:F550"/>
    <mergeCell ref="B551:F551"/>
    <mergeCell ref="E560:F560"/>
    <mergeCell ref="E561:F561"/>
    <mergeCell ref="E562:F562"/>
    <mergeCell ref="E563:F563"/>
    <mergeCell ref="E564:F564"/>
    <mergeCell ref="E555:F555"/>
    <mergeCell ref="E556:F556"/>
    <mergeCell ref="E557:F557"/>
    <mergeCell ref="E558:F558"/>
    <mergeCell ref="E559:F559"/>
    <mergeCell ref="B571:F571"/>
    <mergeCell ref="B572:F572"/>
    <mergeCell ref="B573:F573"/>
    <mergeCell ref="A574:F574"/>
    <mergeCell ref="B575:C575"/>
    <mergeCell ref="E575:F575"/>
    <mergeCell ref="A565:A566"/>
    <mergeCell ref="B565:C566"/>
    <mergeCell ref="D565:F566"/>
    <mergeCell ref="B569:F569"/>
    <mergeCell ref="B570:F570"/>
    <mergeCell ref="E580:F580"/>
    <mergeCell ref="E581:F581"/>
    <mergeCell ref="E582:F582"/>
    <mergeCell ref="E583:F583"/>
    <mergeCell ref="E584:F584"/>
    <mergeCell ref="B576:C576"/>
    <mergeCell ref="E576:F576"/>
    <mergeCell ref="E577:F577"/>
    <mergeCell ref="E578:F578"/>
    <mergeCell ref="E579:F579"/>
    <mergeCell ref="B590:F590"/>
    <mergeCell ref="B591:F591"/>
    <mergeCell ref="B592:F592"/>
    <mergeCell ref="B593:F593"/>
    <mergeCell ref="B594:F594"/>
    <mergeCell ref="E585:F585"/>
    <mergeCell ref="E586:F586"/>
    <mergeCell ref="A587:A588"/>
    <mergeCell ref="B587:C588"/>
    <mergeCell ref="D587:F588"/>
    <mergeCell ref="E598:F598"/>
    <mergeCell ref="E599:F599"/>
    <mergeCell ref="E600:F600"/>
    <mergeCell ref="E601:F601"/>
    <mergeCell ref="E602:F602"/>
    <mergeCell ref="A595:F595"/>
    <mergeCell ref="B596:C596"/>
    <mergeCell ref="E596:F596"/>
    <mergeCell ref="B597:C597"/>
    <mergeCell ref="E597:F597"/>
    <mergeCell ref="A608:A609"/>
    <mergeCell ref="B608:C609"/>
    <mergeCell ref="D608:F609"/>
    <mergeCell ref="B611:F611"/>
    <mergeCell ref="B612:F612"/>
    <mergeCell ref="E603:F603"/>
    <mergeCell ref="E604:F604"/>
    <mergeCell ref="E605:F605"/>
    <mergeCell ref="E606:F606"/>
    <mergeCell ref="E607:F607"/>
    <mergeCell ref="B618:C618"/>
    <mergeCell ref="E618:F618"/>
    <mergeCell ref="E619:F619"/>
    <mergeCell ref="E620:F620"/>
    <mergeCell ref="E621:F621"/>
    <mergeCell ref="B613:F613"/>
    <mergeCell ref="B614:F614"/>
    <mergeCell ref="B615:F615"/>
    <mergeCell ref="A616:F616"/>
    <mergeCell ref="B617:C617"/>
    <mergeCell ref="E617:F617"/>
    <mergeCell ref="E627:F627"/>
    <mergeCell ref="E628:F628"/>
    <mergeCell ref="A629:A630"/>
    <mergeCell ref="B629:C630"/>
    <mergeCell ref="D629:F630"/>
    <mergeCell ref="E622:F622"/>
    <mergeCell ref="E623:F623"/>
    <mergeCell ref="E624:F624"/>
    <mergeCell ref="E625:F625"/>
    <mergeCell ref="E626:F626"/>
  </mergeCells>
  <pageMargins left="0.7" right="0.7" top="0.75" bottom="0.75" header="0.3" footer="0.3"/>
  <pageSetup scale="64" orientation="portrait" r:id="rId1"/>
  <rowBreaks count="14" manualBreakCount="14">
    <brk id="42" max="16383" man="1"/>
    <brk id="86" max="16383" man="1"/>
    <brk id="129" max="16383" man="1"/>
    <brk id="173" max="16383" man="1"/>
    <brk id="217" max="16383" man="1"/>
    <brk id="261" max="16383" man="1"/>
    <brk id="305" max="16383" man="1"/>
    <brk id="348" max="16383" man="1"/>
    <brk id="391" max="16383" man="1"/>
    <brk id="435" max="16383" man="1"/>
    <brk id="479" max="16383" man="1"/>
    <brk id="523" max="16383" man="1"/>
    <brk id="566" max="16383" man="1"/>
    <brk id="60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34"/>
  <sheetViews>
    <sheetView topLeftCell="B4" workbookViewId="0">
      <selection activeCell="R10" sqref="R10"/>
    </sheetView>
  </sheetViews>
  <sheetFormatPr defaultColWidth="14.42578125" defaultRowHeight="15"/>
  <cols>
    <col min="1" max="1" width="8.5703125" style="2" customWidth="1"/>
    <col min="2" max="2" width="21.7109375" style="2" customWidth="1"/>
    <col min="3" max="3" width="8.5703125" style="2" customWidth="1"/>
    <col min="4" max="4" width="8.85546875" style="2" customWidth="1"/>
    <col min="5" max="5" width="10.28515625" style="2" customWidth="1"/>
    <col min="6" max="6" width="9.42578125" style="2" customWidth="1"/>
    <col min="7" max="7" width="10.42578125" style="2" customWidth="1"/>
    <col min="8" max="8" width="6.7109375" style="2" customWidth="1"/>
    <col min="9" max="9" width="7.7109375" style="2" customWidth="1"/>
    <col min="10" max="10" width="5.7109375" style="2" customWidth="1"/>
    <col min="11" max="11" width="9.28515625" style="2" customWidth="1"/>
    <col min="12" max="12" width="8.28515625" style="2" customWidth="1"/>
    <col min="13" max="13" width="7" style="2" customWidth="1"/>
    <col min="14" max="14" width="4.42578125" style="2" customWidth="1"/>
    <col min="15" max="15" width="8.5703125" style="2" customWidth="1"/>
    <col min="16" max="16" width="26.42578125" style="2" customWidth="1"/>
    <col min="17" max="17" width="7.28515625" style="2" customWidth="1"/>
    <col min="18" max="18" width="8" style="2" customWidth="1"/>
    <col min="19" max="19" width="10.42578125" style="2" customWidth="1"/>
    <col min="20" max="20" width="8.140625" style="2" customWidth="1"/>
    <col min="21" max="21" width="7.28515625" style="2" customWidth="1"/>
    <col min="22" max="22" width="5" style="2" customWidth="1"/>
    <col min="23" max="23" width="5.42578125" style="2" customWidth="1"/>
    <col min="24" max="24" width="6.7109375" style="2" customWidth="1"/>
    <col min="25" max="25" width="9.5703125" style="2" customWidth="1"/>
    <col min="26" max="26" width="7.42578125" style="2" customWidth="1"/>
    <col min="27" max="27" width="8" style="2" customWidth="1"/>
    <col min="28" max="28" width="4.140625" style="2" customWidth="1"/>
    <col min="29" max="29" width="6.28515625" style="2" customWidth="1"/>
    <col min="30" max="30" width="15.85546875" style="2" customWidth="1"/>
    <col min="31" max="31" width="7.140625" style="2" customWidth="1"/>
    <col min="32" max="32" width="7.28515625" style="2" customWidth="1"/>
    <col min="33" max="33" width="7.7109375" style="2" customWidth="1"/>
    <col min="34" max="34" width="8.28515625" style="2" customWidth="1"/>
    <col min="35" max="35" width="8" style="2" customWidth="1"/>
    <col min="36" max="36" width="5.7109375" style="2" customWidth="1"/>
    <col min="37" max="37" width="9.85546875" style="2" customWidth="1"/>
    <col min="38" max="38" width="11.7109375" style="2" customWidth="1"/>
    <col min="39" max="39" width="7.42578125" style="2" customWidth="1"/>
    <col min="40" max="40" width="8" style="2" customWidth="1"/>
    <col min="41" max="41" width="10.28515625" style="2" customWidth="1"/>
    <col min="42" max="42" width="8" style="2" customWidth="1"/>
    <col min="43" max="43" width="8.42578125" style="2" customWidth="1"/>
    <col min="44" max="44" width="9.85546875" style="2" customWidth="1"/>
    <col min="45" max="16384" width="14.42578125" style="2"/>
  </cols>
  <sheetData>
    <row r="1" spans="1:44" ht="15.75" customHeight="1">
      <c r="A1" s="397" t="s">
        <v>0</v>
      </c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 t="s">
        <v>0</v>
      </c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 t="s">
        <v>0</v>
      </c>
      <c r="AD1" s="397"/>
      <c r="AE1" s="397"/>
      <c r="AF1" s="397"/>
      <c r="AG1" s="397"/>
      <c r="AH1" s="397"/>
      <c r="AI1" s="397"/>
      <c r="AJ1" s="397"/>
      <c r="AK1" s="397"/>
      <c r="AL1" s="395"/>
      <c r="AM1" s="395"/>
      <c r="AN1" s="395"/>
      <c r="AO1" s="395"/>
      <c r="AP1" s="395"/>
      <c r="AQ1" s="395"/>
      <c r="AR1" s="395"/>
    </row>
    <row r="2" spans="1:44" ht="14.45" customHeight="1">
      <c r="A2" s="398" t="s">
        <v>7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 t="s">
        <v>7</v>
      </c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 t="s">
        <v>7</v>
      </c>
      <c r="AD2" s="398"/>
      <c r="AE2" s="398"/>
      <c r="AF2" s="398"/>
      <c r="AG2" s="398"/>
      <c r="AH2" s="398"/>
      <c r="AI2" s="398"/>
      <c r="AJ2" s="398"/>
      <c r="AK2" s="398"/>
      <c r="AL2" s="396"/>
      <c r="AM2" s="396"/>
      <c r="AN2" s="396"/>
      <c r="AO2" s="396"/>
      <c r="AP2" s="396"/>
      <c r="AQ2" s="396"/>
      <c r="AR2" s="396"/>
    </row>
    <row r="3" spans="1:44" ht="15.75" customHeight="1">
      <c r="A3" s="399" t="s">
        <v>67</v>
      </c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 t="s">
        <v>67</v>
      </c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 t="s">
        <v>67</v>
      </c>
      <c r="AD3" s="399"/>
      <c r="AE3" s="399"/>
      <c r="AF3" s="399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  <c r="AR3" s="399"/>
    </row>
    <row r="4" spans="1:44" ht="12.6" customHeight="1">
      <c r="A4" s="397" t="s">
        <v>371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 t="s">
        <v>355</v>
      </c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 t="s">
        <v>355</v>
      </c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/>
    </row>
    <row r="5" spans="1:44" ht="15.75" customHeight="1">
      <c r="A5" s="5" t="s">
        <v>19</v>
      </c>
      <c r="B5" s="5" t="s">
        <v>4</v>
      </c>
      <c r="C5" s="397" t="s">
        <v>11</v>
      </c>
      <c r="D5" s="397"/>
      <c r="E5" s="397"/>
      <c r="F5" s="397"/>
      <c r="G5" s="397"/>
      <c r="H5" s="397"/>
      <c r="I5" s="397" t="s">
        <v>12</v>
      </c>
      <c r="J5" s="397"/>
      <c r="K5" s="397"/>
      <c r="L5" s="397"/>
      <c r="M5" s="397"/>
      <c r="N5" s="397"/>
      <c r="O5" s="5" t="s">
        <v>19</v>
      </c>
      <c r="P5" s="5" t="s">
        <v>4</v>
      </c>
      <c r="Q5" s="397" t="s">
        <v>13</v>
      </c>
      <c r="R5" s="397"/>
      <c r="S5" s="397"/>
      <c r="T5" s="397"/>
      <c r="U5" s="397"/>
      <c r="V5" s="397"/>
      <c r="W5" s="398" t="s">
        <v>23</v>
      </c>
      <c r="X5" s="397"/>
      <c r="Y5" s="397"/>
      <c r="Z5" s="397"/>
      <c r="AA5" s="397"/>
      <c r="AB5" s="397"/>
      <c r="AC5" s="5" t="s">
        <v>19</v>
      </c>
      <c r="AD5" s="5" t="s">
        <v>4</v>
      </c>
      <c r="AE5" s="398" t="s">
        <v>36</v>
      </c>
      <c r="AF5" s="397"/>
      <c r="AG5" s="397"/>
      <c r="AH5" s="397"/>
      <c r="AI5" s="397"/>
      <c r="AJ5" s="397"/>
      <c r="AK5" s="100" t="s">
        <v>354</v>
      </c>
      <c r="AL5" s="5"/>
      <c r="AM5" s="5"/>
      <c r="AN5" s="5"/>
      <c r="AO5" s="8"/>
      <c r="AP5" s="8"/>
      <c r="AQ5" s="8"/>
      <c r="AR5" s="8"/>
    </row>
    <row r="6" spans="1:44" ht="30.6" customHeight="1">
      <c r="A6" s="5"/>
      <c r="B6" s="5"/>
      <c r="C6" s="6" t="s">
        <v>26</v>
      </c>
      <c r="D6" s="6" t="s">
        <v>32</v>
      </c>
      <c r="E6" s="6" t="s">
        <v>27</v>
      </c>
      <c r="F6" s="6" t="s">
        <v>28</v>
      </c>
      <c r="G6" s="6" t="s">
        <v>29</v>
      </c>
      <c r="H6" s="6" t="s">
        <v>33</v>
      </c>
      <c r="I6" s="6" t="s">
        <v>26</v>
      </c>
      <c r="J6" s="6" t="s">
        <v>32</v>
      </c>
      <c r="K6" s="6" t="s">
        <v>27</v>
      </c>
      <c r="L6" s="6" t="s">
        <v>28</v>
      </c>
      <c r="M6" s="6" t="s">
        <v>29</v>
      </c>
      <c r="N6" s="6" t="s">
        <v>33</v>
      </c>
      <c r="O6" s="9"/>
      <c r="P6" s="9"/>
      <c r="Q6" s="6" t="s">
        <v>26</v>
      </c>
      <c r="R6" s="6" t="s">
        <v>32</v>
      </c>
      <c r="S6" s="6" t="s">
        <v>27</v>
      </c>
      <c r="T6" s="6" t="s">
        <v>28</v>
      </c>
      <c r="U6" s="6" t="s">
        <v>29</v>
      </c>
      <c r="V6" s="6" t="s">
        <v>33</v>
      </c>
      <c r="W6" s="6" t="s">
        <v>26</v>
      </c>
      <c r="X6" s="6" t="s">
        <v>32</v>
      </c>
      <c r="Y6" s="6" t="s">
        <v>27</v>
      </c>
      <c r="Z6" s="6" t="s">
        <v>28</v>
      </c>
      <c r="AA6" s="6" t="s">
        <v>29</v>
      </c>
      <c r="AB6" s="6" t="s">
        <v>33</v>
      </c>
      <c r="AC6" s="9"/>
      <c r="AD6" s="9"/>
      <c r="AE6" s="6" t="s">
        <v>26</v>
      </c>
      <c r="AF6" s="6" t="s">
        <v>32</v>
      </c>
      <c r="AG6" s="6" t="s">
        <v>27</v>
      </c>
      <c r="AH6" s="6" t="s">
        <v>28</v>
      </c>
      <c r="AI6" s="6" t="s">
        <v>29</v>
      </c>
      <c r="AJ6" s="6" t="s">
        <v>33</v>
      </c>
      <c r="AK6" s="6" t="s">
        <v>351</v>
      </c>
      <c r="AL6" s="11" t="s">
        <v>38</v>
      </c>
      <c r="AM6" s="11" t="s">
        <v>39</v>
      </c>
      <c r="AN6" s="11" t="s">
        <v>40</v>
      </c>
      <c r="AO6" s="11" t="s">
        <v>34</v>
      </c>
      <c r="AP6" s="7" t="s">
        <v>16</v>
      </c>
      <c r="AQ6" s="11" t="s">
        <v>35</v>
      </c>
      <c r="AR6" s="10" t="s">
        <v>284</v>
      </c>
    </row>
    <row r="7" spans="1:44" ht="15.75">
      <c r="A7" s="5">
        <v>1</v>
      </c>
      <c r="B7" s="76" t="s">
        <v>69</v>
      </c>
      <c r="C7" s="24">
        <v>8</v>
      </c>
      <c r="D7" s="12">
        <v>3</v>
      </c>
      <c r="E7" s="12">
        <v>3</v>
      </c>
      <c r="F7" s="24">
        <v>61</v>
      </c>
      <c r="G7" s="27">
        <f>SUM(C7:F7)</f>
        <v>75</v>
      </c>
      <c r="H7" s="12" t="str">
        <f t="shared" ref="H7:H36" si="0">IF(G7&gt;=91,"A1",IF(G7&gt;=81,"A2",IF(G7&gt;=71,"B1",IF(G7&gt;=61,"B2",IF(G7&gt;=51,"C1",IF(G7&gt;=41,"C2",IF(G7&gt;=33,"D","E")))))))</f>
        <v>B1</v>
      </c>
      <c r="I7" s="29">
        <v>7.5</v>
      </c>
      <c r="J7" s="29">
        <v>4</v>
      </c>
      <c r="K7" s="12">
        <v>4</v>
      </c>
      <c r="L7" s="12">
        <v>58.5</v>
      </c>
      <c r="M7" s="28">
        <f>SUM(I7:L7)</f>
        <v>74</v>
      </c>
      <c r="N7" s="12" t="str">
        <f t="shared" ref="N7:N36" si="1">IF(M7&gt;=91,"A1",IF(M7&gt;=81,"A2",IF(M7&gt;=71,"B1",IF(M7&gt;=61,"B2",IF(M7&gt;=51,"C1",IF(M7&gt;=41,"C2",IF(M7&gt;=33,"D","E")))))))</f>
        <v>B1</v>
      </c>
      <c r="O7" s="5">
        <v>1</v>
      </c>
      <c r="P7" s="76" t="s">
        <v>69</v>
      </c>
      <c r="Q7" s="12">
        <v>6.25</v>
      </c>
      <c r="R7" s="12">
        <v>4</v>
      </c>
      <c r="S7" s="12">
        <v>5</v>
      </c>
      <c r="T7" s="12">
        <v>55</v>
      </c>
      <c r="U7" s="12">
        <f>SUM(Q7:T7)</f>
        <v>70.25</v>
      </c>
      <c r="V7" s="12" t="str">
        <f t="shared" ref="V7:V36" si="2">IF(U7&gt;=91,"A1",IF(U7&gt;=81,"A2",IF(U7&gt;=71,"B1",IF(U7&gt;=61,"B2",IF(U7&gt;=51,"C1",IF(U7&gt;=41,"C2",IF(U7&gt;=33,"D","E")))))))</f>
        <v>B2</v>
      </c>
      <c r="W7" s="12">
        <v>8.5</v>
      </c>
      <c r="X7" s="12">
        <v>4</v>
      </c>
      <c r="Y7" s="12">
        <v>4</v>
      </c>
      <c r="Z7" s="12">
        <v>50.5</v>
      </c>
      <c r="AA7" s="12">
        <f>SUM(W7:Z7)</f>
        <v>67</v>
      </c>
      <c r="AB7" s="12" t="str">
        <f t="shared" ref="AB7:AB36" si="3">IF(AA7&gt;=91,"A1",IF(AA7&gt;=81,"A2",IF(AA7&gt;=71,"B1",IF(AA7&gt;=61,"B2",IF(AA7&gt;=51,"C1",IF(AA7&gt;=41,"C2",IF(AA7&gt;=33,"D","E")))))))</f>
        <v>B2</v>
      </c>
      <c r="AC7" s="5">
        <v>1</v>
      </c>
      <c r="AD7" s="76" t="s">
        <v>69</v>
      </c>
      <c r="AE7" s="12">
        <v>9.25</v>
      </c>
      <c r="AF7" s="12">
        <v>5</v>
      </c>
      <c r="AG7" s="12">
        <v>5</v>
      </c>
      <c r="AH7" s="12">
        <v>58</v>
      </c>
      <c r="AI7" s="12">
        <f>SUM(AE7:AH7)</f>
        <v>77.25</v>
      </c>
      <c r="AJ7" s="12" t="str">
        <f t="shared" ref="AJ7:AJ36" si="4">IF(AI7&gt;=91,"A1",IF(AI7&gt;=81,"A2",IF(AI7&gt;=71,"B1",IF(AI7&gt;=61,"B2",IF(AI7&gt;=51,"C1",IF(AI7&gt;=41,"C2",IF(AI7&gt;=33,"D","E")))))))</f>
        <v>B1</v>
      </c>
      <c r="AK7" s="12">
        <v>45</v>
      </c>
      <c r="AL7" s="16">
        <v>33</v>
      </c>
      <c r="AM7" s="23">
        <v>43</v>
      </c>
      <c r="AN7" s="23">
        <v>43</v>
      </c>
      <c r="AO7" s="13">
        <f t="shared" ref="AO7:AO36" si="5">(G7+M7+U7+AA7+AI7+AK7)</f>
        <v>408.5</v>
      </c>
      <c r="AP7" s="101">
        <f>(AO7/550)*100</f>
        <v>74.272727272727266</v>
      </c>
      <c r="AQ7" s="12" t="str">
        <f>IF(AP7&gt;=91,"A1",IF(AP7&gt;=81,"A2",IF(AP7&gt;=71,"B1",IF(AP7&gt;=61,"B2",IF(AP7&gt;=51,"C1",IF(AP7&gt;=41,"C2",IF(AP7&gt;=33,"D","E")))))))</f>
        <v>B1</v>
      </c>
      <c r="AR7" s="8">
        <v>71</v>
      </c>
    </row>
    <row r="8" spans="1:44">
      <c r="A8" s="5">
        <v>2</v>
      </c>
      <c r="B8" s="76" t="s">
        <v>98</v>
      </c>
      <c r="C8" s="24">
        <v>9.25</v>
      </c>
      <c r="D8" s="12">
        <v>4</v>
      </c>
      <c r="E8" s="12">
        <v>3</v>
      </c>
      <c r="F8" s="24">
        <v>68.5</v>
      </c>
      <c r="G8" s="27">
        <f t="shared" ref="G8:G36" si="6">SUM(C8:F8)</f>
        <v>84.75</v>
      </c>
      <c r="H8" s="12" t="str">
        <f t="shared" si="0"/>
        <v>A2</v>
      </c>
      <c r="I8" s="29">
        <v>8</v>
      </c>
      <c r="J8" s="29">
        <v>4</v>
      </c>
      <c r="K8" s="12">
        <v>4</v>
      </c>
      <c r="L8" s="12">
        <v>61</v>
      </c>
      <c r="M8" s="28">
        <f t="shared" ref="M8:M36" si="7">SUM(I8:L8)</f>
        <v>77</v>
      </c>
      <c r="N8" s="12" t="str">
        <f t="shared" si="1"/>
        <v>B1</v>
      </c>
      <c r="O8" s="5">
        <v>2</v>
      </c>
      <c r="P8" s="76" t="s">
        <v>98</v>
      </c>
      <c r="Q8" s="12">
        <v>8.5</v>
      </c>
      <c r="R8" s="12">
        <v>5</v>
      </c>
      <c r="S8" s="12">
        <v>5</v>
      </c>
      <c r="T8" s="12">
        <v>72</v>
      </c>
      <c r="U8" s="12">
        <f t="shared" ref="U8:U36" si="8">SUM(Q8:T8)</f>
        <v>90.5</v>
      </c>
      <c r="V8" s="12" t="str">
        <f t="shared" si="2"/>
        <v>A2</v>
      </c>
      <c r="W8" s="12">
        <v>8.5</v>
      </c>
      <c r="X8" s="12">
        <v>5</v>
      </c>
      <c r="Y8" s="12">
        <v>5</v>
      </c>
      <c r="Z8" s="12">
        <v>55.5</v>
      </c>
      <c r="AA8" s="12">
        <f t="shared" ref="AA8" si="9">SUM(W8:Z8)</f>
        <v>74</v>
      </c>
      <c r="AB8" s="12" t="str">
        <f t="shared" si="3"/>
        <v>B1</v>
      </c>
      <c r="AC8" s="5">
        <v>2</v>
      </c>
      <c r="AD8" s="76" t="s">
        <v>98</v>
      </c>
      <c r="AE8" s="12">
        <v>8.75</v>
      </c>
      <c r="AF8" s="12">
        <v>4.5</v>
      </c>
      <c r="AG8" s="12">
        <v>5</v>
      </c>
      <c r="AH8" s="12">
        <v>70</v>
      </c>
      <c r="AI8" s="12">
        <f t="shared" ref="AI8:AI36" si="10">SUM(AE8:AH8)</f>
        <v>88.25</v>
      </c>
      <c r="AJ8" s="12" t="str">
        <f t="shared" si="4"/>
        <v>A2</v>
      </c>
      <c r="AK8" s="12">
        <v>47</v>
      </c>
      <c r="AL8" s="17">
        <v>27</v>
      </c>
      <c r="AM8" s="17">
        <v>40</v>
      </c>
      <c r="AN8" s="17">
        <v>26</v>
      </c>
      <c r="AO8" s="13">
        <f t="shared" si="5"/>
        <v>461.5</v>
      </c>
      <c r="AP8" s="101">
        <f t="shared" ref="AP8:AP35" si="11">(AO8/550)*100</f>
        <v>83.909090909090907</v>
      </c>
      <c r="AQ8" s="12" t="str">
        <f t="shared" ref="AQ8:AQ36" si="12">IF(AP8&gt;=91,"A1",IF(AP8&gt;=81,"A2",IF(AP8&gt;=71,"B1",IF(AP8&gt;=61,"B2",IF(AP8&gt;=51,"C1",IF(AP8&gt;=41,"C2",IF(AP8&gt;=33,"D","E")))))))</f>
        <v>A2</v>
      </c>
      <c r="AR8" s="8">
        <v>77</v>
      </c>
    </row>
    <row r="9" spans="1:44">
      <c r="A9" s="5">
        <v>3</v>
      </c>
      <c r="B9" s="76" t="s">
        <v>99</v>
      </c>
      <c r="C9" s="25">
        <v>5.75</v>
      </c>
      <c r="D9" s="12">
        <v>4</v>
      </c>
      <c r="E9" s="12">
        <v>3</v>
      </c>
      <c r="F9" s="25">
        <v>36</v>
      </c>
      <c r="G9" s="27">
        <f t="shared" si="6"/>
        <v>48.75</v>
      </c>
      <c r="H9" s="5" t="str">
        <f t="shared" si="0"/>
        <v>C2</v>
      </c>
      <c r="I9" s="25">
        <v>5</v>
      </c>
      <c r="J9" s="25">
        <v>4</v>
      </c>
      <c r="K9" s="12">
        <v>4</v>
      </c>
      <c r="L9" s="15">
        <v>35</v>
      </c>
      <c r="M9" s="28">
        <f>SUM(I9:L9)</f>
        <v>48</v>
      </c>
      <c r="N9" s="12" t="str">
        <f t="shared" si="1"/>
        <v>C2</v>
      </c>
      <c r="O9" s="5">
        <v>3</v>
      </c>
      <c r="P9" s="76" t="s">
        <v>99</v>
      </c>
      <c r="Q9" s="12">
        <v>4.5</v>
      </c>
      <c r="R9" s="12">
        <v>3</v>
      </c>
      <c r="S9" s="12">
        <v>3</v>
      </c>
      <c r="T9" s="12">
        <v>46</v>
      </c>
      <c r="U9" s="12">
        <f t="shared" si="8"/>
        <v>56.5</v>
      </c>
      <c r="V9" s="12" t="str">
        <f t="shared" si="2"/>
        <v>C1</v>
      </c>
      <c r="W9" s="12">
        <v>7.25</v>
      </c>
      <c r="X9" s="12">
        <v>3</v>
      </c>
      <c r="Y9" s="12">
        <v>3</v>
      </c>
      <c r="Z9" s="15">
        <v>34.5</v>
      </c>
      <c r="AA9" s="12">
        <f t="shared" ref="AA9:AA36" si="13">SUM(W9:Z9)</f>
        <v>47.75</v>
      </c>
      <c r="AB9" s="12" t="str">
        <f t="shared" si="3"/>
        <v>C2</v>
      </c>
      <c r="AC9" s="5">
        <v>3</v>
      </c>
      <c r="AD9" s="76" t="s">
        <v>99</v>
      </c>
      <c r="AE9" s="12">
        <v>6.25</v>
      </c>
      <c r="AF9" s="12">
        <v>3</v>
      </c>
      <c r="AG9" s="12">
        <v>3</v>
      </c>
      <c r="AH9" s="15">
        <v>32</v>
      </c>
      <c r="AI9" s="12">
        <f t="shared" si="10"/>
        <v>44.25</v>
      </c>
      <c r="AJ9" s="12" t="str">
        <f t="shared" si="4"/>
        <v>C2</v>
      </c>
      <c r="AK9" s="15">
        <v>33.5</v>
      </c>
      <c r="AL9" s="18">
        <v>27</v>
      </c>
      <c r="AM9" s="18">
        <v>31</v>
      </c>
      <c r="AN9" s="18">
        <v>10</v>
      </c>
      <c r="AO9" s="13">
        <f t="shared" si="5"/>
        <v>278.75</v>
      </c>
      <c r="AP9" s="101">
        <f t="shared" si="11"/>
        <v>50.681818181818187</v>
      </c>
      <c r="AQ9" s="12" t="str">
        <f t="shared" si="12"/>
        <v>C2</v>
      </c>
      <c r="AR9" s="8">
        <v>76</v>
      </c>
    </row>
    <row r="10" spans="1:44">
      <c r="A10" s="5">
        <v>4</v>
      </c>
      <c r="B10" s="76" t="s">
        <v>72</v>
      </c>
      <c r="C10" s="25">
        <v>8.25</v>
      </c>
      <c r="D10" s="12">
        <v>5</v>
      </c>
      <c r="E10" s="12">
        <v>4</v>
      </c>
      <c r="F10" s="25">
        <v>67</v>
      </c>
      <c r="G10" s="27">
        <f t="shared" si="6"/>
        <v>84.25</v>
      </c>
      <c r="H10" s="5" t="str">
        <f t="shared" si="0"/>
        <v>A2</v>
      </c>
      <c r="I10" s="25">
        <v>6.5</v>
      </c>
      <c r="J10" s="25">
        <v>4</v>
      </c>
      <c r="K10" s="12">
        <v>4</v>
      </c>
      <c r="L10" s="12">
        <v>41.5</v>
      </c>
      <c r="M10" s="28">
        <f t="shared" si="7"/>
        <v>56</v>
      </c>
      <c r="N10" s="12" t="str">
        <f t="shared" si="1"/>
        <v>C1</v>
      </c>
      <c r="O10" s="5">
        <v>4</v>
      </c>
      <c r="P10" s="76" t="s">
        <v>72</v>
      </c>
      <c r="Q10" s="12">
        <v>6</v>
      </c>
      <c r="R10" s="12">
        <v>4</v>
      </c>
      <c r="S10" s="12">
        <v>5</v>
      </c>
      <c r="T10" s="12">
        <v>60</v>
      </c>
      <c r="U10" s="12">
        <f t="shared" si="8"/>
        <v>75</v>
      </c>
      <c r="V10" s="12" t="str">
        <f t="shared" si="2"/>
        <v>B1</v>
      </c>
      <c r="W10" s="15">
        <v>9.25</v>
      </c>
      <c r="X10" s="12">
        <v>4</v>
      </c>
      <c r="Y10" s="12">
        <v>4</v>
      </c>
      <c r="Z10" s="12">
        <v>60.5</v>
      </c>
      <c r="AA10" s="12">
        <f t="shared" si="13"/>
        <v>77.75</v>
      </c>
      <c r="AB10" s="12" t="str">
        <f t="shared" si="3"/>
        <v>B1</v>
      </c>
      <c r="AC10" s="5">
        <v>4</v>
      </c>
      <c r="AD10" s="76" t="s">
        <v>72</v>
      </c>
      <c r="AE10" s="12">
        <v>8</v>
      </c>
      <c r="AF10" s="12">
        <v>5</v>
      </c>
      <c r="AG10" s="12">
        <v>5</v>
      </c>
      <c r="AH10" s="12">
        <v>63</v>
      </c>
      <c r="AI10" s="12">
        <f t="shared" si="10"/>
        <v>81</v>
      </c>
      <c r="AJ10" s="12" t="str">
        <f t="shared" si="4"/>
        <v>A2</v>
      </c>
      <c r="AK10" s="12">
        <v>47.5</v>
      </c>
      <c r="AL10" s="18">
        <v>21</v>
      </c>
      <c r="AM10" s="18">
        <v>42</v>
      </c>
      <c r="AN10" s="18"/>
      <c r="AO10" s="13">
        <f t="shared" si="5"/>
        <v>421.5</v>
      </c>
      <c r="AP10" s="101">
        <f t="shared" si="11"/>
        <v>76.63636363636364</v>
      </c>
      <c r="AQ10" s="12" t="str">
        <f t="shared" si="12"/>
        <v>B1</v>
      </c>
      <c r="AR10" s="8">
        <v>76</v>
      </c>
    </row>
    <row r="11" spans="1:44">
      <c r="A11" s="5">
        <v>5</v>
      </c>
      <c r="B11" s="76" t="s">
        <v>73</v>
      </c>
      <c r="C11" s="25">
        <v>10</v>
      </c>
      <c r="D11" s="12">
        <v>5</v>
      </c>
      <c r="E11" s="12">
        <v>5</v>
      </c>
      <c r="F11" s="25">
        <v>75.5</v>
      </c>
      <c r="G11" s="27">
        <f t="shared" si="6"/>
        <v>95.5</v>
      </c>
      <c r="H11" s="5" t="str">
        <f t="shared" si="0"/>
        <v>A1</v>
      </c>
      <c r="I11" s="25">
        <v>9.25</v>
      </c>
      <c r="J11" s="25">
        <v>5</v>
      </c>
      <c r="K11" s="12">
        <v>5</v>
      </c>
      <c r="L11" s="12">
        <v>70.5</v>
      </c>
      <c r="M11" s="28">
        <f t="shared" si="7"/>
        <v>89.75</v>
      </c>
      <c r="N11" s="12" t="str">
        <f t="shared" si="1"/>
        <v>A2</v>
      </c>
      <c r="O11" s="5">
        <v>5</v>
      </c>
      <c r="P11" s="76" t="s">
        <v>73</v>
      </c>
      <c r="Q11" s="12">
        <v>8.5</v>
      </c>
      <c r="R11" s="12">
        <v>5</v>
      </c>
      <c r="S11" s="12">
        <v>5</v>
      </c>
      <c r="T11" s="12">
        <v>75</v>
      </c>
      <c r="U11" s="12">
        <f t="shared" si="8"/>
        <v>93.5</v>
      </c>
      <c r="V11" s="12" t="str">
        <f t="shared" si="2"/>
        <v>A1</v>
      </c>
      <c r="W11" s="12">
        <v>9.75</v>
      </c>
      <c r="X11" s="12">
        <v>5</v>
      </c>
      <c r="Y11" s="12">
        <v>5</v>
      </c>
      <c r="Z11" s="12">
        <v>75</v>
      </c>
      <c r="AA11" s="12">
        <f t="shared" si="13"/>
        <v>94.75</v>
      </c>
      <c r="AB11" s="12" t="str">
        <f t="shared" si="3"/>
        <v>A1</v>
      </c>
      <c r="AC11" s="5">
        <v>5</v>
      </c>
      <c r="AD11" s="76" t="s">
        <v>73</v>
      </c>
      <c r="AE11" s="12">
        <v>9.5</v>
      </c>
      <c r="AF11" s="12">
        <v>5</v>
      </c>
      <c r="AG11" s="12">
        <v>5</v>
      </c>
      <c r="AH11" s="12">
        <v>79</v>
      </c>
      <c r="AI11" s="12">
        <f t="shared" si="10"/>
        <v>98.5</v>
      </c>
      <c r="AJ11" s="12" t="str">
        <f t="shared" si="4"/>
        <v>A1</v>
      </c>
      <c r="AK11" s="12">
        <v>49.5</v>
      </c>
      <c r="AL11" s="17">
        <v>41</v>
      </c>
      <c r="AM11" s="17">
        <v>48</v>
      </c>
      <c r="AN11" s="17">
        <v>48.5</v>
      </c>
      <c r="AO11" s="13">
        <f t="shared" si="5"/>
        <v>521.5</v>
      </c>
      <c r="AP11" s="101">
        <f t="shared" si="11"/>
        <v>94.818181818181827</v>
      </c>
      <c r="AQ11" s="12" t="str">
        <f t="shared" si="12"/>
        <v>A1</v>
      </c>
      <c r="AR11" s="8">
        <v>85</v>
      </c>
    </row>
    <row r="12" spans="1:44">
      <c r="A12" s="5">
        <v>6</v>
      </c>
      <c r="B12" s="76" t="s">
        <v>100</v>
      </c>
      <c r="C12" s="25">
        <v>8.75</v>
      </c>
      <c r="D12" s="12">
        <v>5</v>
      </c>
      <c r="E12" s="12">
        <v>4</v>
      </c>
      <c r="F12" s="25">
        <v>72.5</v>
      </c>
      <c r="G12" s="27">
        <f t="shared" si="6"/>
        <v>90.25</v>
      </c>
      <c r="H12" s="5" t="str">
        <f t="shared" si="0"/>
        <v>A2</v>
      </c>
      <c r="I12" s="25">
        <v>5.5</v>
      </c>
      <c r="J12" s="25">
        <v>4</v>
      </c>
      <c r="K12" s="12">
        <v>4</v>
      </c>
      <c r="L12" s="12">
        <v>61</v>
      </c>
      <c r="M12" s="28">
        <f t="shared" si="7"/>
        <v>74.5</v>
      </c>
      <c r="N12" s="12" t="str">
        <f t="shared" si="1"/>
        <v>B1</v>
      </c>
      <c r="O12" s="5">
        <v>6</v>
      </c>
      <c r="P12" s="76" t="s">
        <v>100</v>
      </c>
      <c r="Q12" s="12">
        <v>4.5</v>
      </c>
      <c r="R12" s="12">
        <v>4</v>
      </c>
      <c r="S12" s="12">
        <v>5</v>
      </c>
      <c r="T12" s="12">
        <v>49.5</v>
      </c>
      <c r="U12" s="12">
        <f t="shared" si="8"/>
        <v>63</v>
      </c>
      <c r="V12" s="12" t="str">
        <f t="shared" si="2"/>
        <v>B2</v>
      </c>
      <c r="W12" s="12">
        <v>6.25</v>
      </c>
      <c r="X12" s="12">
        <v>4</v>
      </c>
      <c r="Y12" s="12">
        <v>4</v>
      </c>
      <c r="Z12" s="12">
        <v>43.5</v>
      </c>
      <c r="AA12" s="12">
        <f t="shared" si="13"/>
        <v>57.75</v>
      </c>
      <c r="AB12" s="12" t="str">
        <f t="shared" si="3"/>
        <v>C1</v>
      </c>
      <c r="AC12" s="5">
        <v>6</v>
      </c>
      <c r="AD12" s="76" t="s">
        <v>100</v>
      </c>
      <c r="AE12" s="12">
        <v>8</v>
      </c>
      <c r="AF12" s="12">
        <v>4</v>
      </c>
      <c r="AG12" s="12">
        <v>5</v>
      </c>
      <c r="AH12" s="12">
        <v>51</v>
      </c>
      <c r="AI12" s="12">
        <f t="shared" si="10"/>
        <v>68</v>
      </c>
      <c r="AJ12" s="12" t="str">
        <f t="shared" si="4"/>
        <v>B2</v>
      </c>
      <c r="AK12" s="12">
        <v>35</v>
      </c>
      <c r="AL12" s="18">
        <v>26.5</v>
      </c>
      <c r="AM12" s="18">
        <v>44.5</v>
      </c>
      <c r="AN12" s="18"/>
      <c r="AO12" s="13">
        <f t="shared" si="5"/>
        <v>388.5</v>
      </c>
      <c r="AP12" s="101">
        <f t="shared" si="11"/>
        <v>70.63636363636364</v>
      </c>
      <c r="AQ12" s="12" t="str">
        <f t="shared" si="12"/>
        <v>B2</v>
      </c>
      <c r="AR12" s="8">
        <v>63</v>
      </c>
    </row>
    <row r="13" spans="1:44">
      <c r="A13" s="5">
        <v>7</v>
      </c>
      <c r="B13" s="76" t="s">
        <v>75</v>
      </c>
      <c r="C13" s="25">
        <v>8.5</v>
      </c>
      <c r="D13" s="12">
        <v>4</v>
      </c>
      <c r="E13" s="12">
        <v>4</v>
      </c>
      <c r="F13" s="25">
        <v>63.5</v>
      </c>
      <c r="G13" s="27">
        <f t="shared" si="6"/>
        <v>80</v>
      </c>
      <c r="H13" s="5" t="str">
        <f t="shared" si="0"/>
        <v>B1</v>
      </c>
      <c r="I13" s="25">
        <v>7.75</v>
      </c>
      <c r="J13" s="25">
        <v>4</v>
      </c>
      <c r="K13" s="12">
        <v>4</v>
      </c>
      <c r="L13" s="12">
        <v>59</v>
      </c>
      <c r="M13" s="28">
        <f t="shared" si="7"/>
        <v>74.75</v>
      </c>
      <c r="N13" s="12" t="str">
        <f t="shared" si="1"/>
        <v>B1</v>
      </c>
      <c r="O13" s="5">
        <v>7</v>
      </c>
      <c r="P13" s="76" t="s">
        <v>75</v>
      </c>
      <c r="Q13" s="12">
        <v>6.5</v>
      </c>
      <c r="R13" s="12">
        <v>4</v>
      </c>
      <c r="S13" s="12">
        <v>5</v>
      </c>
      <c r="T13" s="12">
        <v>57</v>
      </c>
      <c r="U13" s="12">
        <f t="shared" si="8"/>
        <v>72.5</v>
      </c>
      <c r="V13" s="12" t="str">
        <f t="shared" si="2"/>
        <v>B1</v>
      </c>
      <c r="W13" s="12">
        <v>7.75</v>
      </c>
      <c r="X13" s="12">
        <v>4</v>
      </c>
      <c r="Y13" s="12">
        <v>4</v>
      </c>
      <c r="Z13" s="12">
        <v>49</v>
      </c>
      <c r="AA13" s="12">
        <f t="shared" si="13"/>
        <v>64.75</v>
      </c>
      <c r="AB13" s="12" t="str">
        <f t="shared" si="3"/>
        <v>B2</v>
      </c>
      <c r="AC13" s="5">
        <v>7</v>
      </c>
      <c r="AD13" s="76" t="s">
        <v>75</v>
      </c>
      <c r="AE13" s="12">
        <v>9.75</v>
      </c>
      <c r="AF13" s="12">
        <v>5</v>
      </c>
      <c r="AG13" s="12">
        <v>5</v>
      </c>
      <c r="AH13" s="12">
        <v>63.5</v>
      </c>
      <c r="AI13" s="12">
        <f t="shared" si="10"/>
        <v>83.25</v>
      </c>
      <c r="AJ13" s="12" t="str">
        <f t="shared" si="4"/>
        <v>A2</v>
      </c>
      <c r="AK13" s="12">
        <v>44.5</v>
      </c>
      <c r="AL13" s="18">
        <v>38</v>
      </c>
      <c r="AM13" s="18">
        <v>40</v>
      </c>
      <c r="AN13" s="18">
        <v>36</v>
      </c>
      <c r="AO13" s="13">
        <f t="shared" si="5"/>
        <v>419.75</v>
      </c>
      <c r="AP13" s="101">
        <f t="shared" si="11"/>
        <v>76.318181818181813</v>
      </c>
      <c r="AQ13" s="12" t="str">
        <f t="shared" si="12"/>
        <v>B1</v>
      </c>
      <c r="AR13" s="8">
        <v>82</v>
      </c>
    </row>
    <row r="14" spans="1:44">
      <c r="A14" s="5">
        <v>8</v>
      </c>
      <c r="B14" s="76" t="s">
        <v>76</v>
      </c>
      <c r="C14" s="25">
        <v>7.75</v>
      </c>
      <c r="D14" s="12">
        <v>5</v>
      </c>
      <c r="E14" s="12">
        <v>3</v>
      </c>
      <c r="F14" s="25">
        <v>60.5</v>
      </c>
      <c r="G14" s="27">
        <f t="shared" si="6"/>
        <v>76.25</v>
      </c>
      <c r="H14" s="5" t="str">
        <f t="shared" si="0"/>
        <v>B1</v>
      </c>
      <c r="I14" s="25">
        <v>7.25</v>
      </c>
      <c r="J14" s="25">
        <v>4</v>
      </c>
      <c r="K14" s="12">
        <v>4</v>
      </c>
      <c r="L14" s="12">
        <v>48</v>
      </c>
      <c r="M14" s="28">
        <f t="shared" si="7"/>
        <v>63.25</v>
      </c>
      <c r="N14" s="12" t="str">
        <f t="shared" si="1"/>
        <v>B2</v>
      </c>
      <c r="O14" s="5">
        <v>8</v>
      </c>
      <c r="P14" s="76" t="s">
        <v>76</v>
      </c>
      <c r="Q14" s="12">
        <v>3.75</v>
      </c>
      <c r="R14" s="12">
        <v>3</v>
      </c>
      <c r="S14" s="12">
        <v>3.5</v>
      </c>
      <c r="T14" s="12">
        <v>35.5</v>
      </c>
      <c r="U14" s="12">
        <f t="shared" si="8"/>
        <v>45.75</v>
      </c>
      <c r="V14" s="12" t="str">
        <f t="shared" si="2"/>
        <v>C2</v>
      </c>
      <c r="W14" s="12">
        <v>7.25</v>
      </c>
      <c r="X14" s="12">
        <v>3.5</v>
      </c>
      <c r="Y14" s="12">
        <v>3.5</v>
      </c>
      <c r="Z14" s="12">
        <v>33.5</v>
      </c>
      <c r="AA14" s="12">
        <f t="shared" si="13"/>
        <v>47.75</v>
      </c>
      <c r="AB14" s="12" t="str">
        <f t="shared" si="3"/>
        <v>C2</v>
      </c>
      <c r="AC14" s="5">
        <v>8</v>
      </c>
      <c r="AD14" s="76" t="s">
        <v>76</v>
      </c>
      <c r="AE14" s="12">
        <v>7</v>
      </c>
      <c r="AF14" s="12">
        <v>3.5</v>
      </c>
      <c r="AG14" s="12">
        <v>3</v>
      </c>
      <c r="AH14" s="12">
        <v>28.5</v>
      </c>
      <c r="AI14" s="12">
        <f t="shared" si="10"/>
        <v>42</v>
      </c>
      <c r="AJ14" s="12" t="str">
        <f t="shared" si="4"/>
        <v>C2</v>
      </c>
      <c r="AK14" s="12">
        <v>26.5</v>
      </c>
      <c r="AL14" s="17">
        <v>11</v>
      </c>
      <c r="AM14" s="17">
        <v>29</v>
      </c>
      <c r="AN14" s="17">
        <v>6</v>
      </c>
      <c r="AO14" s="13">
        <f t="shared" si="5"/>
        <v>301.5</v>
      </c>
      <c r="AP14" s="101">
        <f t="shared" si="11"/>
        <v>54.81818181818182</v>
      </c>
      <c r="AQ14" s="12" t="str">
        <f t="shared" si="12"/>
        <v>C1</v>
      </c>
      <c r="AR14" s="8">
        <v>69</v>
      </c>
    </row>
    <row r="15" spans="1:44">
      <c r="A15" s="5">
        <v>9</v>
      </c>
      <c r="B15" s="76" t="s">
        <v>77</v>
      </c>
      <c r="C15" s="25">
        <v>9</v>
      </c>
      <c r="D15" s="12">
        <v>5</v>
      </c>
      <c r="E15" s="12">
        <v>5</v>
      </c>
      <c r="F15" s="25">
        <v>59.5</v>
      </c>
      <c r="G15" s="27">
        <f t="shared" si="6"/>
        <v>78.5</v>
      </c>
      <c r="H15" s="5" t="str">
        <f t="shared" si="0"/>
        <v>B1</v>
      </c>
      <c r="I15" s="25">
        <v>8</v>
      </c>
      <c r="J15" s="25">
        <v>4</v>
      </c>
      <c r="K15" s="12">
        <v>4</v>
      </c>
      <c r="L15" s="12">
        <v>60</v>
      </c>
      <c r="M15" s="28">
        <f t="shared" si="7"/>
        <v>76</v>
      </c>
      <c r="N15" s="12" t="str">
        <f t="shared" si="1"/>
        <v>B1</v>
      </c>
      <c r="O15" s="5">
        <v>9</v>
      </c>
      <c r="P15" s="76" t="s">
        <v>77</v>
      </c>
      <c r="Q15" s="12">
        <v>8.5</v>
      </c>
      <c r="R15" s="12">
        <v>4</v>
      </c>
      <c r="S15" s="12">
        <v>5</v>
      </c>
      <c r="T15" s="12">
        <v>73.5</v>
      </c>
      <c r="U15" s="12">
        <f t="shared" si="8"/>
        <v>91</v>
      </c>
      <c r="V15" s="12" t="str">
        <f t="shared" si="2"/>
        <v>A1</v>
      </c>
      <c r="W15" s="12">
        <v>9.25</v>
      </c>
      <c r="X15" s="12">
        <v>4</v>
      </c>
      <c r="Y15" s="12">
        <v>4</v>
      </c>
      <c r="Z15" s="12">
        <v>59</v>
      </c>
      <c r="AA15" s="12">
        <f t="shared" si="13"/>
        <v>76.25</v>
      </c>
      <c r="AB15" s="12" t="str">
        <f t="shared" si="3"/>
        <v>B1</v>
      </c>
      <c r="AC15" s="5">
        <v>9</v>
      </c>
      <c r="AD15" s="76" t="s">
        <v>77</v>
      </c>
      <c r="AE15" s="12">
        <v>8.5</v>
      </c>
      <c r="AF15" s="12">
        <v>5</v>
      </c>
      <c r="AG15" s="12">
        <v>5</v>
      </c>
      <c r="AH15" s="12">
        <v>66.5</v>
      </c>
      <c r="AI15" s="12">
        <f t="shared" si="10"/>
        <v>85</v>
      </c>
      <c r="AJ15" s="12" t="str">
        <f t="shared" si="4"/>
        <v>A2</v>
      </c>
      <c r="AK15" s="12">
        <v>44</v>
      </c>
      <c r="AL15" s="19">
        <v>46.5</v>
      </c>
      <c r="AM15" s="19">
        <v>42</v>
      </c>
      <c r="AN15" s="19">
        <v>37.5</v>
      </c>
      <c r="AO15" s="13">
        <f t="shared" si="5"/>
        <v>450.75</v>
      </c>
      <c r="AP15" s="101">
        <f t="shared" si="11"/>
        <v>81.954545454545453</v>
      </c>
      <c r="AQ15" s="12" t="str">
        <f t="shared" si="12"/>
        <v>A2</v>
      </c>
      <c r="AR15" s="8">
        <v>80</v>
      </c>
    </row>
    <row r="16" spans="1:44">
      <c r="A16" s="5">
        <v>10</v>
      </c>
      <c r="B16" s="76" t="s">
        <v>78</v>
      </c>
      <c r="C16" s="25">
        <v>8.75</v>
      </c>
      <c r="D16" s="12">
        <v>5</v>
      </c>
      <c r="E16" s="12">
        <v>5</v>
      </c>
      <c r="F16" s="25">
        <v>64.5</v>
      </c>
      <c r="G16" s="27">
        <f t="shared" si="6"/>
        <v>83.25</v>
      </c>
      <c r="H16" s="5" t="str">
        <f t="shared" si="0"/>
        <v>A2</v>
      </c>
      <c r="I16" s="25">
        <v>7.5</v>
      </c>
      <c r="J16" s="25">
        <v>5</v>
      </c>
      <c r="K16" s="12">
        <v>5</v>
      </c>
      <c r="L16" s="12">
        <v>63</v>
      </c>
      <c r="M16" s="28">
        <f t="shared" si="7"/>
        <v>80.5</v>
      </c>
      <c r="N16" s="12" t="str">
        <f t="shared" si="1"/>
        <v>B1</v>
      </c>
      <c r="O16" s="5">
        <v>10</v>
      </c>
      <c r="P16" s="76" t="s">
        <v>78</v>
      </c>
      <c r="Q16" s="12">
        <v>8</v>
      </c>
      <c r="R16" s="12">
        <v>5</v>
      </c>
      <c r="S16" s="12">
        <v>5</v>
      </c>
      <c r="T16" s="12">
        <v>75.5</v>
      </c>
      <c r="U16" s="12">
        <f t="shared" si="8"/>
        <v>93.5</v>
      </c>
      <c r="V16" s="12" t="str">
        <f t="shared" si="2"/>
        <v>A1</v>
      </c>
      <c r="W16" s="12">
        <v>9.5</v>
      </c>
      <c r="X16" s="12">
        <v>5</v>
      </c>
      <c r="Y16" s="12">
        <v>5</v>
      </c>
      <c r="Z16" s="12">
        <v>75</v>
      </c>
      <c r="AA16" s="12">
        <f t="shared" si="13"/>
        <v>94.5</v>
      </c>
      <c r="AB16" s="12" t="str">
        <f t="shared" si="3"/>
        <v>A1</v>
      </c>
      <c r="AC16" s="5">
        <v>10</v>
      </c>
      <c r="AD16" s="76" t="s">
        <v>78</v>
      </c>
      <c r="AE16" s="12">
        <v>9.5</v>
      </c>
      <c r="AF16" s="12">
        <v>5</v>
      </c>
      <c r="AG16" s="12">
        <v>5</v>
      </c>
      <c r="AH16" s="12">
        <v>79</v>
      </c>
      <c r="AI16" s="12">
        <f t="shared" si="10"/>
        <v>98.5</v>
      </c>
      <c r="AJ16" s="12" t="str">
        <f t="shared" si="4"/>
        <v>A1</v>
      </c>
      <c r="AK16" s="12">
        <v>47.5</v>
      </c>
      <c r="AL16" s="17">
        <v>29</v>
      </c>
      <c r="AM16" s="17">
        <v>46</v>
      </c>
      <c r="AN16" s="17">
        <v>30</v>
      </c>
      <c r="AO16" s="13">
        <f t="shared" si="5"/>
        <v>497.75</v>
      </c>
      <c r="AP16" s="101">
        <f t="shared" si="11"/>
        <v>90.5</v>
      </c>
      <c r="AQ16" s="12" t="str">
        <f t="shared" si="12"/>
        <v>A2</v>
      </c>
      <c r="AR16" s="8">
        <v>73</v>
      </c>
    </row>
    <row r="17" spans="1:44">
      <c r="A17" s="5">
        <v>11</v>
      </c>
      <c r="B17" s="76" t="s">
        <v>79</v>
      </c>
      <c r="C17" s="25">
        <v>9.25</v>
      </c>
      <c r="D17" s="12">
        <v>4</v>
      </c>
      <c r="E17" s="12">
        <v>5</v>
      </c>
      <c r="F17" s="25">
        <v>72.5</v>
      </c>
      <c r="G17" s="27">
        <f t="shared" si="6"/>
        <v>90.75</v>
      </c>
      <c r="H17" s="5" t="str">
        <f t="shared" si="0"/>
        <v>A2</v>
      </c>
      <c r="I17" s="25">
        <v>5.5</v>
      </c>
      <c r="J17" s="25">
        <v>4</v>
      </c>
      <c r="K17" s="12">
        <v>4</v>
      </c>
      <c r="L17" s="12">
        <v>48.5</v>
      </c>
      <c r="M17" s="28">
        <f t="shared" si="7"/>
        <v>62</v>
      </c>
      <c r="N17" s="12" t="str">
        <f t="shared" si="1"/>
        <v>B2</v>
      </c>
      <c r="O17" s="5">
        <v>11</v>
      </c>
      <c r="P17" s="76" t="s">
        <v>79</v>
      </c>
      <c r="Q17" s="12">
        <v>3.75</v>
      </c>
      <c r="R17" s="12">
        <v>3</v>
      </c>
      <c r="S17" s="12">
        <v>5</v>
      </c>
      <c r="T17" s="12">
        <v>37.5</v>
      </c>
      <c r="U17" s="12">
        <f t="shared" si="8"/>
        <v>49.25</v>
      </c>
      <c r="V17" s="12" t="str">
        <f t="shared" si="2"/>
        <v>C2</v>
      </c>
      <c r="W17" s="12">
        <v>3.75</v>
      </c>
      <c r="X17" s="12">
        <v>3</v>
      </c>
      <c r="Y17" s="12">
        <v>4</v>
      </c>
      <c r="Z17" s="12">
        <v>31</v>
      </c>
      <c r="AA17" s="12">
        <f t="shared" si="13"/>
        <v>41.75</v>
      </c>
      <c r="AB17" s="12" t="str">
        <f t="shared" si="3"/>
        <v>C2</v>
      </c>
      <c r="AC17" s="5">
        <v>11</v>
      </c>
      <c r="AD17" s="76" t="s">
        <v>79</v>
      </c>
      <c r="AE17" s="12">
        <v>6.5</v>
      </c>
      <c r="AF17" s="12">
        <v>4</v>
      </c>
      <c r="AG17" s="12">
        <v>4.5</v>
      </c>
      <c r="AH17" s="12">
        <v>54.5</v>
      </c>
      <c r="AI17" s="12">
        <f t="shared" si="10"/>
        <v>69.5</v>
      </c>
      <c r="AJ17" s="12" t="str">
        <f t="shared" si="4"/>
        <v>B2</v>
      </c>
      <c r="AK17" s="12">
        <v>34.5</v>
      </c>
      <c r="AL17" s="18">
        <v>23.5</v>
      </c>
      <c r="AM17" s="18">
        <v>39.5</v>
      </c>
      <c r="AN17" s="18">
        <v>16.5</v>
      </c>
      <c r="AO17" s="13">
        <f t="shared" si="5"/>
        <v>347.75</v>
      </c>
      <c r="AP17" s="101">
        <f t="shared" si="11"/>
        <v>63.227272727272734</v>
      </c>
      <c r="AQ17" s="12" t="str">
        <f t="shared" si="12"/>
        <v>B2</v>
      </c>
      <c r="AR17" s="8">
        <v>61</v>
      </c>
    </row>
    <row r="18" spans="1:44">
      <c r="A18" s="5">
        <v>12</v>
      </c>
      <c r="B18" s="76" t="s">
        <v>101</v>
      </c>
      <c r="C18" s="25">
        <v>8.5</v>
      </c>
      <c r="D18" s="12">
        <v>3</v>
      </c>
      <c r="E18" s="12">
        <v>4</v>
      </c>
      <c r="F18" s="25">
        <v>58.5</v>
      </c>
      <c r="G18" s="27">
        <f t="shared" si="6"/>
        <v>74</v>
      </c>
      <c r="H18" s="5" t="str">
        <f t="shared" si="0"/>
        <v>B1</v>
      </c>
      <c r="I18" s="25">
        <v>7</v>
      </c>
      <c r="J18" s="25">
        <v>4</v>
      </c>
      <c r="K18" s="12">
        <v>4</v>
      </c>
      <c r="L18" s="12">
        <v>56.5</v>
      </c>
      <c r="M18" s="28">
        <f t="shared" si="7"/>
        <v>71.5</v>
      </c>
      <c r="N18" s="12" t="str">
        <f t="shared" si="1"/>
        <v>B1</v>
      </c>
      <c r="O18" s="5">
        <v>12</v>
      </c>
      <c r="P18" s="76" t="s">
        <v>101</v>
      </c>
      <c r="Q18" s="12">
        <v>5.75</v>
      </c>
      <c r="R18" s="12">
        <v>5</v>
      </c>
      <c r="S18" s="12">
        <v>5</v>
      </c>
      <c r="T18" s="12">
        <v>71</v>
      </c>
      <c r="U18" s="12">
        <f t="shared" si="8"/>
        <v>86.75</v>
      </c>
      <c r="V18" s="12" t="str">
        <f t="shared" si="2"/>
        <v>A2</v>
      </c>
      <c r="W18" s="12">
        <v>5.5</v>
      </c>
      <c r="X18" s="12">
        <v>3.5</v>
      </c>
      <c r="Y18" s="12">
        <v>4</v>
      </c>
      <c r="Z18" s="12">
        <v>44.5</v>
      </c>
      <c r="AA18" s="12">
        <f t="shared" si="13"/>
        <v>57.5</v>
      </c>
      <c r="AB18" s="12" t="str">
        <f t="shared" si="3"/>
        <v>C1</v>
      </c>
      <c r="AC18" s="5">
        <v>12</v>
      </c>
      <c r="AD18" s="76" t="s">
        <v>101</v>
      </c>
      <c r="AE18" s="12">
        <v>7.5</v>
      </c>
      <c r="AF18" s="12">
        <v>4</v>
      </c>
      <c r="AG18" s="12">
        <v>5</v>
      </c>
      <c r="AH18" s="12">
        <v>57</v>
      </c>
      <c r="AI18" s="12">
        <f t="shared" si="10"/>
        <v>73.5</v>
      </c>
      <c r="AJ18" s="12" t="str">
        <f t="shared" si="4"/>
        <v>B1</v>
      </c>
      <c r="AK18" s="12">
        <v>41</v>
      </c>
      <c r="AL18" s="19">
        <v>27</v>
      </c>
      <c r="AM18" s="19">
        <v>34.5</v>
      </c>
      <c r="AN18" s="19">
        <v>50</v>
      </c>
      <c r="AO18" s="13">
        <f t="shared" si="5"/>
        <v>404.25</v>
      </c>
      <c r="AP18" s="101">
        <f t="shared" si="11"/>
        <v>73.5</v>
      </c>
      <c r="AQ18" s="12" t="str">
        <f t="shared" si="12"/>
        <v>B1</v>
      </c>
      <c r="AR18" s="8">
        <v>85</v>
      </c>
    </row>
    <row r="19" spans="1:44">
      <c r="A19" s="5">
        <v>13</v>
      </c>
      <c r="B19" s="76" t="s">
        <v>102</v>
      </c>
      <c r="C19" s="25">
        <v>8.75</v>
      </c>
      <c r="D19" s="12">
        <v>4</v>
      </c>
      <c r="E19" s="12">
        <v>4</v>
      </c>
      <c r="F19" s="25">
        <v>65.5</v>
      </c>
      <c r="G19" s="27">
        <f t="shared" si="6"/>
        <v>82.25</v>
      </c>
      <c r="H19" s="5" t="str">
        <f t="shared" si="0"/>
        <v>A2</v>
      </c>
      <c r="I19" s="25">
        <v>8.25</v>
      </c>
      <c r="J19" s="25">
        <v>4</v>
      </c>
      <c r="K19" s="12">
        <v>4</v>
      </c>
      <c r="L19" s="12">
        <v>55</v>
      </c>
      <c r="M19" s="28">
        <f t="shared" si="7"/>
        <v>71.25</v>
      </c>
      <c r="N19" s="12" t="str">
        <f t="shared" si="1"/>
        <v>B1</v>
      </c>
      <c r="O19" s="5">
        <v>13</v>
      </c>
      <c r="P19" s="76" t="s">
        <v>102</v>
      </c>
      <c r="Q19" s="12">
        <v>6.5</v>
      </c>
      <c r="R19" s="12">
        <v>3</v>
      </c>
      <c r="S19" s="12">
        <v>5</v>
      </c>
      <c r="T19" s="12">
        <v>42</v>
      </c>
      <c r="U19" s="12">
        <f t="shared" si="8"/>
        <v>56.5</v>
      </c>
      <c r="V19" s="12" t="str">
        <f t="shared" si="2"/>
        <v>C1</v>
      </c>
      <c r="W19" s="12">
        <v>8.25</v>
      </c>
      <c r="X19" s="12">
        <v>3.5</v>
      </c>
      <c r="Y19" s="12">
        <v>4</v>
      </c>
      <c r="Z19" s="12">
        <v>40.5</v>
      </c>
      <c r="AA19" s="12">
        <f t="shared" si="13"/>
        <v>56.25</v>
      </c>
      <c r="AB19" s="12" t="str">
        <f t="shared" si="3"/>
        <v>C1</v>
      </c>
      <c r="AC19" s="5">
        <v>13</v>
      </c>
      <c r="AD19" s="76" t="s">
        <v>102</v>
      </c>
      <c r="AE19" s="12">
        <v>7.75</v>
      </c>
      <c r="AF19" s="12">
        <v>4</v>
      </c>
      <c r="AG19" s="12">
        <v>5</v>
      </c>
      <c r="AH19" s="12">
        <v>54</v>
      </c>
      <c r="AI19" s="12">
        <f t="shared" si="10"/>
        <v>70.75</v>
      </c>
      <c r="AJ19" s="12" t="str">
        <f t="shared" si="4"/>
        <v>B2</v>
      </c>
      <c r="AK19" s="12">
        <v>39.5</v>
      </c>
      <c r="AL19" s="17">
        <v>42</v>
      </c>
      <c r="AM19" s="17">
        <v>40.5</v>
      </c>
      <c r="AN19" s="17">
        <v>41.5</v>
      </c>
      <c r="AO19" s="13">
        <f t="shared" si="5"/>
        <v>376.5</v>
      </c>
      <c r="AP19" s="101">
        <f t="shared" si="11"/>
        <v>68.454545454545453</v>
      </c>
      <c r="AQ19" s="12" t="str">
        <f t="shared" si="12"/>
        <v>B2</v>
      </c>
      <c r="AR19" s="8">
        <v>78</v>
      </c>
    </row>
    <row r="20" spans="1:44">
      <c r="A20" s="5">
        <v>14</v>
      </c>
      <c r="B20" s="76" t="s">
        <v>82</v>
      </c>
      <c r="C20" s="25">
        <v>4</v>
      </c>
      <c r="D20" s="12">
        <v>3</v>
      </c>
      <c r="E20" s="12">
        <v>3</v>
      </c>
      <c r="F20" s="25">
        <v>37.5</v>
      </c>
      <c r="G20" s="27">
        <f t="shared" si="6"/>
        <v>47.5</v>
      </c>
      <c r="H20" s="5" t="str">
        <f t="shared" si="0"/>
        <v>C2</v>
      </c>
      <c r="I20" s="25">
        <v>4.25</v>
      </c>
      <c r="J20" s="25">
        <v>3.5</v>
      </c>
      <c r="K20" s="12">
        <v>3.5</v>
      </c>
      <c r="L20" s="12">
        <v>28</v>
      </c>
      <c r="M20" s="28">
        <f t="shared" si="7"/>
        <v>39.25</v>
      </c>
      <c r="N20" s="12" t="str">
        <f t="shared" si="1"/>
        <v>D</v>
      </c>
      <c r="O20" s="5">
        <v>14</v>
      </c>
      <c r="P20" s="76" t="s">
        <v>82</v>
      </c>
      <c r="Q20" s="12">
        <v>2</v>
      </c>
      <c r="R20" s="12">
        <v>3</v>
      </c>
      <c r="S20" s="12">
        <v>4</v>
      </c>
      <c r="T20" s="12">
        <v>21</v>
      </c>
      <c r="U20" s="12">
        <f t="shared" si="8"/>
        <v>30</v>
      </c>
      <c r="V20" s="12" t="str">
        <f t="shared" si="2"/>
        <v>E</v>
      </c>
      <c r="W20" s="12">
        <v>3.75</v>
      </c>
      <c r="X20" s="12">
        <v>2.5</v>
      </c>
      <c r="Y20" s="12">
        <v>3</v>
      </c>
      <c r="Z20" s="12">
        <v>16</v>
      </c>
      <c r="AA20" s="12">
        <f t="shared" si="13"/>
        <v>25.25</v>
      </c>
      <c r="AB20" s="12" t="str">
        <f t="shared" si="3"/>
        <v>E</v>
      </c>
      <c r="AC20" s="5">
        <v>14</v>
      </c>
      <c r="AD20" s="76" t="s">
        <v>82</v>
      </c>
      <c r="AE20" s="12">
        <v>3.75</v>
      </c>
      <c r="AF20" s="12">
        <v>3</v>
      </c>
      <c r="AG20" s="12">
        <v>3</v>
      </c>
      <c r="AH20" s="12">
        <v>23.5</v>
      </c>
      <c r="AI20" s="12">
        <f t="shared" si="10"/>
        <v>33.25</v>
      </c>
      <c r="AJ20" s="12" t="str">
        <f t="shared" si="4"/>
        <v>D</v>
      </c>
      <c r="AK20" s="12">
        <v>20</v>
      </c>
      <c r="AL20" s="17">
        <v>3</v>
      </c>
      <c r="AM20" s="17">
        <v>19.5</v>
      </c>
      <c r="AN20" s="17">
        <v>10</v>
      </c>
      <c r="AO20" s="13">
        <f t="shared" si="5"/>
        <v>195.25</v>
      </c>
      <c r="AP20" s="101">
        <f t="shared" si="11"/>
        <v>35.5</v>
      </c>
      <c r="AQ20" s="12" t="str">
        <f t="shared" si="12"/>
        <v>D</v>
      </c>
      <c r="AR20" s="8">
        <v>75</v>
      </c>
    </row>
    <row r="21" spans="1:44">
      <c r="A21" s="5">
        <v>15</v>
      </c>
      <c r="B21" s="76" t="s">
        <v>83</v>
      </c>
      <c r="C21" s="25">
        <v>2.75</v>
      </c>
      <c r="D21" s="12">
        <v>3</v>
      </c>
      <c r="E21" s="12">
        <v>3</v>
      </c>
      <c r="F21" s="25">
        <v>23.5</v>
      </c>
      <c r="G21" s="27">
        <f t="shared" si="6"/>
        <v>32.25</v>
      </c>
      <c r="H21" s="5" t="str">
        <f t="shared" si="0"/>
        <v>E</v>
      </c>
      <c r="I21" s="25">
        <v>4.5</v>
      </c>
      <c r="J21" s="25">
        <v>3.5</v>
      </c>
      <c r="K21" s="12">
        <v>3.5</v>
      </c>
      <c r="L21" s="12">
        <v>31</v>
      </c>
      <c r="M21" s="28">
        <f t="shared" si="7"/>
        <v>42.5</v>
      </c>
      <c r="N21" s="12" t="str">
        <f t="shared" si="1"/>
        <v>C2</v>
      </c>
      <c r="O21" s="5">
        <v>15</v>
      </c>
      <c r="P21" s="76" t="s">
        <v>83</v>
      </c>
      <c r="Q21" s="12">
        <v>3.5</v>
      </c>
      <c r="R21" s="12">
        <v>3</v>
      </c>
      <c r="S21" s="12">
        <v>3.5</v>
      </c>
      <c r="T21" s="12">
        <v>28.5</v>
      </c>
      <c r="U21" s="12">
        <f t="shared" si="8"/>
        <v>38.5</v>
      </c>
      <c r="V21" s="12" t="str">
        <f t="shared" si="2"/>
        <v>D</v>
      </c>
      <c r="W21" s="12">
        <v>3.5</v>
      </c>
      <c r="X21" s="12">
        <v>2</v>
      </c>
      <c r="Y21" s="12">
        <v>2</v>
      </c>
      <c r="Z21" s="12">
        <v>13</v>
      </c>
      <c r="AA21" s="12">
        <f t="shared" si="13"/>
        <v>20.5</v>
      </c>
      <c r="AB21" s="12" t="str">
        <f t="shared" si="3"/>
        <v>E</v>
      </c>
      <c r="AC21" s="5">
        <v>15</v>
      </c>
      <c r="AD21" s="76" t="s">
        <v>83</v>
      </c>
      <c r="AE21" s="12">
        <v>4.25</v>
      </c>
      <c r="AF21" s="12">
        <v>3</v>
      </c>
      <c r="AG21" s="12">
        <v>3</v>
      </c>
      <c r="AH21" s="12">
        <v>22.5</v>
      </c>
      <c r="AI21" s="12">
        <f t="shared" si="10"/>
        <v>32.75</v>
      </c>
      <c r="AJ21" s="12" t="str">
        <f t="shared" si="4"/>
        <v>E</v>
      </c>
      <c r="AK21" s="12">
        <v>20.5</v>
      </c>
      <c r="AL21" s="17">
        <v>11</v>
      </c>
      <c r="AM21" s="17">
        <v>9</v>
      </c>
      <c r="AN21" s="17">
        <v>14.5</v>
      </c>
      <c r="AO21" s="13">
        <f t="shared" si="5"/>
        <v>187</v>
      </c>
      <c r="AP21" s="101">
        <f t="shared" si="11"/>
        <v>34</v>
      </c>
      <c r="AQ21" s="12" t="str">
        <f t="shared" si="12"/>
        <v>D</v>
      </c>
      <c r="AR21" s="8">
        <v>70</v>
      </c>
    </row>
    <row r="22" spans="1:44">
      <c r="A22" s="5">
        <v>16</v>
      </c>
      <c r="B22" s="76" t="s">
        <v>84</v>
      </c>
      <c r="C22" s="25">
        <v>9.5</v>
      </c>
      <c r="D22" s="12">
        <v>5</v>
      </c>
      <c r="E22" s="12">
        <v>5</v>
      </c>
      <c r="F22" s="25">
        <v>73.5</v>
      </c>
      <c r="G22" s="27">
        <f t="shared" si="6"/>
        <v>93</v>
      </c>
      <c r="H22" s="5" t="str">
        <f t="shared" si="0"/>
        <v>A1</v>
      </c>
      <c r="I22" s="25">
        <v>7.75</v>
      </c>
      <c r="J22" s="25">
        <v>4</v>
      </c>
      <c r="K22" s="12">
        <v>4</v>
      </c>
      <c r="L22" s="12">
        <v>55.5</v>
      </c>
      <c r="M22" s="28">
        <f t="shared" si="7"/>
        <v>71.25</v>
      </c>
      <c r="N22" s="12" t="str">
        <f t="shared" si="1"/>
        <v>B1</v>
      </c>
      <c r="O22" s="5">
        <v>16</v>
      </c>
      <c r="P22" s="76" t="s">
        <v>84</v>
      </c>
      <c r="Q22" s="12">
        <v>9.5</v>
      </c>
      <c r="R22" s="12">
        <v>5</v>
      </c>
      <c r="S22" s="12">
        <v>5</v>
      </c>
      <c r="T22" s="12">
        <v>74</v>
      </c>
      <c r="U22" s="12">
        <f t="shared" si="8"/>
        <v>93.5</v>
      </c>
      <c r="V22" s="12" t="str">
        <f t="shared" si="2"/>
        <v>A1</v>
      </c>
      <c r="W22" s="12">
        <v>10</v>
      </c>
      <c r="X22" s="12">
        <v>5</v>
      </c>
      <c r="Y22" s="12">
        <v>5</v>
      </c>
      <c r="Z22" s="12">
        <v>75.5</v>
      </c>
      <c r="AA22" s="12">
        <f t="shared" si="13"/>
        <v>95.5</v>
      </c>
      <c r="AB22" s="12" t="str">
        <f t="shared" si="3"/>
        <v>A1</v>
      </c>
      <c r="AC22" s="5">
        <v>16</v>
      </c>
      <c r="AD22" s="76" t="s">
        <v>84</v>
      </c>
      <c r="AE22" s="12">
        <v>9.25</v>
      </c>
      <c r="AF22" s="12">
        <v>5</v>
      </c>
      <c r="AG22" s="12">
        <v>5</v>
      </c>
      <c r="AH22" s="12">
        <v>78</v>
      </c>
      <c r="AI22" s="12">
        <f t="shared" si="10"/>
        <v>97.25</v>
      </c>
      <c r="AJ22" s="12" t="str">
        <f t="shared" si="4"/>
        <v>A1</v>
      </c>
      <c r="AK22" s="12">
        <v>47.5</v>
      </c>
      <c r="AL22" s="17">
        <v>48</v>
      </c>
      <c r="AM22" s="17">
        <v>47</v>
      </c>
      <c r="AN22" s="17">
        <v>42.5</v>
      </c>
      <c r="AO22" s="13">
        <f t="shared" si="5"/>
        <v>498</v>
      </c>
      <c r="AP22" s="101">
        <f t="shared" si="11"/>
        <v>90.545454545454547</v>
      </c>
      <c r="AQ22" s="12" t="str">
        <f t="shared" si="12"/>
        <v>A2</v>
      </c>
      <c r="AR22" s="8">
        <v>87</v>
      </c>
    </row>
    <row r="23" spans="1:44" ht="15.75" customHeight="1">
      <c r="A23" s="5">
        <v>17</v>
      </c>
      <c r="B23" s="76" t="s">
        <v>103</v>
      </c>
      <c r="C23" s="25">
        <v>6.75</v>
      </c>
      <c r="D23" s="12">
        <v>4</v>
      </c>
      <c r="E23" s="12">
        <v>5</v>
      </c>
      <c r="F23" s="25">
        <v>36</v>
      </c>
      <c r="G23" s="27">
        <f t="shared" si="6"/>
        <v>51.75</v>
      </c>
      <c r="H23" s="5" t="str">
        <f t="shared" si="0"/>
        <v>C1</v>
      </c>
      <c r="I23" s="25">
        <v>4.25</v>
      </c>
      <c r="J23" s="25">
        <v>4</v>
      </c>
      <c r="K23" s="12">
        <v>4</v>
      </c>
      <c r="L23" s="12">
        <v>34.5</v>
      </c>
      <c r="M23" s="28">
        <f t="shared" si="7"/>
        <v>46.75</v>
      </c>
      <c r="N23" s="12" t="str">
        <f t="shared" si="1"/>
        <v>C2</v>
      </c>
      <c r="O23" s="5">
        <v>17</v>
      </c>
      <c r="P23" s="76" t="s">
        <v>103</v>
      </c>
      <c r="Q23" s="12">
        <v>2.5</v>
      </c>
      <c r="R23" s="12">
        <v>3</v>
      </c>
      <c r="S23" s="12">
        <v>3.5</v>
      </c>
      <c r="T23" s="12">
        <v>40.5</v>
      </c>
      <c r="U23" s="12">
        <f t="shared" si="8"/>
        <v>49.5</v>
      </c>
      <c r="V23" s="12" t="str">
        <f t="shared" si="2"/>
        <v>C2</v>
      </c>
      <c r="W23" s="12">
        <v>5</v>
      </c>
      <c r="X23" s="12">
        <v>2.5</v>
      </c>
      <c r="Y23" s="12">
        <v>2.5</v>
      </c>
      <c r="Z23" s="12">
        <v>32.5</v>
      </c>
      <c r="AA23" s="12">
        <f t="shared" si="13"/>
        <v>42.5</v>
      </c>
      <c r="AB23" s="12" t="str">
        <f t="shared" si="3"/>
        <v>C2</v>
      </c>
      <c r="AC23" s="5">
        <v>17</v>
      </c>
      <c r="AD23" s="76" t="s">
        <v>103</v>
      </c>
      <c r="AE23" s="12">
        <v>6</v>
      </c>
      <c r="AF23" s="12">
        <v>3.5</v>
      </c>
      <c r="AG23" s="12">
        <v>3</v>
      </c>
      <c r="AH23" s="12">
        <v>34</v>
      </c>
      <c r="AI23" s="12">
        <f t="shared" si="10"/>
        <v>46.5</v>
      </c>
      <c r="AJ23" s="12" t="str">
        <f t="shared" si="4"/>
        <v>C2</v>
      </c>
      <c r="AK23" s="12">
        <v>20.5</v>
      </c>
      <c r="AL23" s="17">
        <v>5</v>
      </c>
      <c r="AM23" s="17">
        <v>14.5</v>
      </c>
      <c r="AN23" s="17">
        <v>9</v>
      </c>
      <c r="AO23" s="13">
        <f t="shared" si="5"/>
        <v>257.5</v>
      </c>
      <c r="AP23" s="101">
        <f t="shared" si="11"/>
        <v>46.81818181818182</v>
      </c>
      <c r="AQ23" s="12" t="str">
        <f t="shared" si="12"/>
        <v>C2</v>
      </c>
      <c r="AR23" s="8">
        <v>74</v>
      </c>
    </row>
    <row r="24" spans="1:44" ht="15.75" customHeight="1">
      <c r="A24" s="5">
        <v>18</v>
      </c>
      <c r="B24" s="76" t="s">
        <v>104</v>
      </c>
      <c r="C24" s="25">
        <v>9.75</v>
      </c>
      <c r="D24" s="12">
        <v>4.5</v>
      </c>
      <c r="E24" s="12">
        <v>5</v>
      </c>
      <c r="F24" s="25">
        <v>59.5</v>
      </c>
      <c r="G24" s="27">
        <f t="shared" si="6"/>
        <v>78.75</v>
      </c>
      <c r="H24" s="5" t="str">
        <f t="shared" si="0"/>
        <v>B1</v>
      </c>
      <c r="I24" s="25">
        <v>8.75</v>
      </c>
      <c r="J24" s="25">
        <v>4</v>
      </c>
      <c r="K24" s="12">
        <v>4</v>
      </c>
      <c r="L24" s="12">
        <v>61.5</v>
      </c>
      <c r="M24" s="28">
        <f t="shared" si="7"/>
        <v>78.25</v>
      </c>
      <c r="N24" s="12" t="str">
        <f t="shared" si="1"/>
        <v>B1</v>
      </c>
      <c r="O24" s="5">
        <v>18</v>
      </c>
      <c r="P24" s="76" t="s">
        <v>104</v>
      </c>
      <c r="Q24" s="12">
        <v>7</v>
      </c>
      <c r="R24" s="12">
        <v>5</v>
      </c>
      <c r="S24" s="12">
        <v>5</v>
      </c>
      <c r="T24" s="12">
        <v>58.5</v>
      </c>
      <c r="U24" s="12">
        <f t="shared" si="8"/>
        <v>75.5</v>
      </c>
      <c r="V24" s="12" t="str">
        <f t="shared" si="2"/>
        <v>B1</v>
      </c>
      <c r="W24" s="12">
        <v>9.25</v>
      </c>
      <c r="X24" s="12">
        <v>4</v>
      </c>
      <c r="Y24" s="12">
        <v>4</v>
      </c>
      <c r="Z24" s="12">
        <v>56</v>
      </c>
      <c r="AA24" s="12">
        <f t="shared" si="13"/>
        <v>73.25</v>
      </c>
      <c r="AB24" s="12" t="str">
        <f t="shared" si="3"/>
        <v>B1</v>
      </c>
      <c r="AC24" s="5">
        <v>18</v>
      </c>
      <c r="AD24" s="76" t="s">
        <v>104</v>
      </c>
      <c r="AE24" s="12">
        <v>7.75</v>
      </c>
      <c r="AF24" s="12">
        <v>5</v>
      </c>
      <c r="AG24" s="12">
        <v>5</v>
      </c>
      <c r="AH24" s="12">
        <v>73.5</v>
      </c>
      <c r="AI24" s="12">
        <f t="shared" si="10"/>
        <v>91.25</v>
      </c>
      <c r="AJ24" s="12" t="str">
        <f t="shared" si="4"/>
        <v>A1</v>
      </c>
      <c r="AK24" s="12">
        <v>44.5</v>
      </c>
      <c r="AL24" s="18">
        <v>28</v>
      </c>
      <c r="AM24" s="18">
        <v>42.5</v>
      </c>
      <c r="AN24" s="18">
        <v>43.5</v>
      </c>
      <c r="AO24" s="13">
        <f t="shared" si="5"/>
        <v>441.5</v>
      </c>
      <c r="AP24" s="101">
        <f t="shared" si="11"/>
        <v>80.27272727272728</v>
      </c>
      <c r="AQ24" s="12" t="str">
        <f t="shared" si="12"/>
        <v>B1</v>
      </c>
      <c r="AR24" s="8">
        <v>83</v>
      </c>
    </row>
    <row r="25" spans="1:44" ht="15.75" customHeight="1">
      <c r="A25" s="5">
        <v>19</v>
      </c>
      <c r="B25" s="76" t="s">
        <v>87</v>
      </c>
      <c r="C25" s="25">
        <v>9.5</v>
      </c>
      <c r="D25" s="12">
        <v>5</v>
      </c>
      <c r="E25" s="12">
        <v>5</v>
      </c>
      <c r="F25" s="25">
        <v>73</v>
      </c>
      <c r="G25" s="27">
        <f t="shared" si="6"/>
        <v>92.5</v>
      </c>
      <c r="H25" s="5" t="str">
        <f t="shared" si="0"/>
        <v>A1</v>
      </c>
      <c r="I25" s="25">
        <v>8.75</v>
      </c>
      <c r="J25" s="25">
        <v>5</v>
      </c>
      <c r="K25" s="12">
        <v>5</v>
      </c>
      <c r="L25" s="12">
        <v>70</v>
      </c>
      <c r="M25" s="28">
        <f t="shared" si="7"/>
        <v>88.75</v>
      </c>
      <c r="N25" s="12" t="str">
        <f t="shared" si="1"/>
        <v>A2</v>
      </c>
      <c r="O25" s="5">
        <v>19</v>
      </c>
      <c r="P25" s="76" t="s">
        <v>87</v>
      </c>
      <c r="Q25" s="12">
        <v>8</v>
      </c>
      <c r="R25" s="12">
        <v>5</v>
      </c>
      <c r="S25" s="12">
        <v>5</v>
      </c>
      <c r="T25" s="12">
        <v>66.5</v>
      </c>
      <c r="U25" s="12">
        <f t="shared" si="8"/>
        <v>84.5</v>
      </c>
      <c r="V25" s="12" t="str">
        <f t="shared" si="2"/>
        <v>A2</v>
      </c>
      <c r="W25" s="12">
        <v>9.5</v>
      </c>
      <c r="X25" s="12">
        <v>4</v>
      </c>
      <c r="Y25" s="12">
        <v>5</v>
      </c>
      <c r="Z25" s="12">
        <v>61.5</v>
      </c>
      <c r="AA25" s="12">
        <f t="shared" si="13"/>
        <v>80</v>
      </c>
      <c r="AB25" s="12" t="str">
        <f t="shared" si="3"/>
        <v>B1</v>
      </c>
      <c r="AC25" s="5">
        <v>19</v>
      </c>
      <c r="AD25" s="76" t="s">
        <v>87</v>
      </c>
      <c r="AE25" s="12">
        <v>9.5</v>
      </c>
      <c r="AF25" s="12">
        <v>5</v>
      </c>
      <c r="AG25" s="12">
        <v>5</v>
      </c>
      <c r="AH25" s="15" t="s">
        <v>352</v>
      </c>
      <c r="AI25" s="12">
        <f t="shared" si="10"/>
        <v>19.5</v>
      </c>
      <c r="AJ25" s="12" t="str">
        <f t="shared" si="4"/>
        <v>E</v>
      </c>
      <c r="AK25" s="12">
        <v>48.5</v>
      </c>
      <c r="AL25" s="17">
        <v>43</v>
      </c>
      <c r="AM25" s="17">
        <v>48</v>
      </c>
      <c r="AN25" s="17">
        <v>48.5</v>
      </c>
      <c r="AO25" s="13">
        <f t="shared" si="5"/>
        <v>413.75</v>
      </c>
      <c r="AP25" s="101">
        <f t="shared" si="11"/>
        <v>75.227272727272734</v>
      </c>
      <c r="AQ25" s="12" t="str">
        <f t="shared" si="12"/>
        <v>B1</v>
      </c>
      <c r="AR25" s="8">
        <v>86</v>
      </c>
    </row>
    <row r="26" spans="1:44" ht="15.75" customHeight="1">
      <c r="A26" s="5">
        <v>20</v>
      </c>
      <c r="B26" s="76" t="s">
        <v>88</v>
      </c>
      <c r="C26" s="25">
        <v>6.25</v>
      </c>
      <c r="D26" s="12">
        <v>4</v>
      </c>
      <c r="E26" s="12">
        <v>4</v>
      </c>
      <c r="F26" s="25">
        <v>48.5</v>
      </c>
      <c r="G26" s="27">
        <f t="shared" si="6"/>
        <v>62.75</v>
      </c>
      <c r="H26" s="5" t="str">
        <f t="shared" si="0"/>
        <v>B2</v>
      </c>
      <c r="I26" s="25">
        <v>6.5</v>
      </c>
      <c r="J26" s="25">
        <v>3</v>
      </c>
      <c r="K26" s="12">
        <v>4</v>
      </c>
      <c r="L26" s="12">
        <v>38.5</v>
      </c>
      <c r="M26" s="28">
        <f t="shared" si="7"/>
        <v>52</v>
      </c>
      <c r="N26" s="12" t="str">
        <f t="shared" si="1"/>
        <v>C1</v>
      </c>
      <c r="O26" s="5">
        <v>20</v>
      </c>
      <c r="P26" s="76" t="s">
        <v>88</v>
      </c>
      <c r="Q26" s="12">
        <v>5.75</v>
      </c>
      <c r="R26" s="12">
        <v>3</v>
      </c>
      <c r="S26" s="12">
        <v>4</v>
      </c>
      <c r="T26" s="12">
        <v>54</v>
      </c>
      <c r="U26" s="12">
        <f t="shared" si="8"/>
        <v>66.75</v>
      </c>
      <c r="V26" s="12" t="str">
        <f t="shared" si="2"/>
        <v>B2</v>
      </c>
      <c r="W26" s="12">
        <v>5.5</v>
      </c>
      <c r="X26" s="12">
        <v>2.5</v>
      </c>
      <c r="Y26" s="12">
        <v>2</v>
      </c>
      <c r="Z26" s="12">
        <v>27</v>
      </c>
      <c r="AA26" s="12">
        <f t="shared" si="13"/>
        <v>37</v>
      </c>
      <c r="AB26" s="12" t="str">
        <f t="shared" si="3"/>
        <v>D</v>
      </c>
      <c r="AC26" s="5">
        <v>20</v>
      </c>
      <c r="AD26" s="76" t="s">
        <v>88</v>
      </c>
      <c r="AE26" s="12">
        <v>5.5</v>
      </c>
      <c r="AF26" s="12">
        <v>3</v>
      </c>
      <c r="AG26" s="12">
        <v>4</v>
      </c>
      <c r="AH26" s="12">
        <v>40.5</v>
      </c>
      <c r="AI26" s="12">
        <f t="shared" si="10"/>
        <v>53</v>
      </c>
      <c r="AJ26" s="12" t="str">
        <f t="shared" si="4"/>
        <v>C1</v>
      </c>
      <c r="AK26" s="12">
        <v>22.5</v>
      </c>
      <c r="AL26" s="19">
        <v>6</v>
      </c>
      <c r="AM26" s="19">
        <v>22.5</v>
      </c>
      <c r="AN26" s="19">
        <v>11</v>
      </c>
      <c r="AO26" s="13">
        <f t="shared" si="5"/>
        <v>294</v>
      </c>
      <c r="AP26" s="101">
        <f t="shared" si="11"/>
        <v>53.454545454545453</v>
      </c>
      <c r="AQ26" s="12" t="str">
        <f t="shared" si="12"/>
        <v>C1</v>
      </c>
      <c r="AR26" s="8">
        <v>69</v>
      </c>
    </row>
    <row r="27" spans="1:44" ht="15.75" customHeight="1">
      <c r="A27" s="5">
        <v>21</v>
      </c>
      <c r="B27" s="76" t="s">
        <v>105</v>
      </c>
      <c r="C27" s="25">
        <v>8.75</v>
      </c>
      <c r="D27" s="12">
        <v>4</v>
      </c>
      <c r="E27" s="12">
        <v>3</v>
      </c>
      <c r="F27" s="25">
        <v>68.5</v>
      </c>
      <c r="G27" s="27">
        <f t="shared" si="6"/>
        <v>84.25</v>
      </c>
      <c r="H27" s="5" t="str">
        <f t="shared" si="0"/>
        <v>A2</v>
      </c>
      <c r="I27" s="25">
        <v>7.25</v>
      </c>
      <c r="J27" s="25">
        <v>4</v>
      </c>
      <c r="K27" s="12">
        <v>4</v>
      </c>
      <c r="L27" s="12">
        <v>65</v>
      </c>
      <c r="M27" s="28">
        <f t="shared" si="7"/>
        <v>80.25</v>
      </c>
      <c r="N27" s="12" t="str">
        <f t="shared" si="1"/>
        <v>B1</v>
      </c>
      <c r="O27" s="5">
        <v>21</v>
      </c>
      <c r="P27" s="76" t="s">
        <v>105</v>
      </c>
      <c r="Q27" s="12">
        <v>7</v>
      </c>
      <c r="R27" s="12">
        <v>3</v>
      </c>
      <c r="S27" s="12">
        <v>4</v>
      </c>
      <c r="T27" s="12">
        <v>47</v>
      </c>
      <c r="U27" s="12">
        <f t="shared" si="8"/>
        <v>61</v>
      </c>
      <c r="V27" s="12" t="str">
        <f t="shared" si="2"/>
        <v>B2</v>
      </c>
      <c r="W27" s="12">
        <v>8.5</v>
      </c>
      <c r="X27" s="12">
        <v>4</v>
      </c>
      <c r="Y27" s="12">
        <v>4</v>
      </c>
      <c r="Z27" s="12">
        <v>48</v>
      </c>
      <c r="AA27" s="12">
        <f t="shared" si="13"/>
        <v>64.5</v>
      </c>
      <c r="AB27" s="12" t="str">
        <f t="shared" si="3"/>
        <v>B2</v>
      </c>
      <c r="AC27" s="5">
        <v>21</v>
      </c>
      <c r="AD27" s="76" t="s">
        <v>105</v>
      </c>
      <c r="AE27" s="12">
        <v>9.75</v>
      </c>
      <c r="AF27" s="12">
        <v>5</v>
      </c>
      <c r="AG27" s="12">
        <v>3</v>
      </c>
      <c r="AH27" s="12">
        <v>59</v>
      </c>
      <c r="AI27" s="12">
        <f t="shared" si="10"/>
        <v>76.75</v>
      </c>
      <c r="AJ27" s="12" t="str">
        <f t="shared" si="4"/>
        <v>B1</v>
      </c>
      <c r="AK27" s="12">
        <v>41</v>
      </c>
      <c r="AL27" s="18">
        <v>35</v>
      </c>
      <c r="AM27" s="18">
        <v>46</v>
      </c>
      <c r="AN27" s="18">
        <v>38.5</v>
      </c>
      <c r="AO27" s="13">
        <f t="shared" si="5"/>
        <v>407.75</v>
      </c>
      <c r="AP27" s="101">
        <f t="shared" si="11"/>
        <v>74.13636363636364</v>
      </c>
      <c r="AQ27" s="12" t="str">
        <f t="shared" si="12"/>
        <v>B1</v>
      </c>
      <c r="AR27" s="8">
        <v>77</v>
      </c>
    </row>
    <row r="28" spans="1:44" ht="15.75" customHeight="1">
      <c r="A28" s="5">
        <v>22</v>
      </c>
      <c r="B28" s="76" t="s">
        <v>90</v>
      </c>
      <c r="C28" s="25">
        <v>2.75</v>
      </c>
      <c r="D28" s="12">
        <v>3</v>
      </c>
      <c r="E28" s="12">
        <v>4</v>
      </c>
      <c r="F28" s="25">
        <v>27</v>
      </c>
      <c r="G28" s="27">
        <f t="shared" si="6"/>
        <v>36.75</v>
      </c>
      <c r="H28" s="5" t="str">
        <f t="shared" si="0"/>
        <v>D</v>
      </c>
      <c r="I28" s="25">
        <v>4.5</v>
      </c>
      <c r="J28" s="25">
        <v>4</v>
      </c>
      <c r="K28" s="12">
        <v>4</v>
      </c>
      <c r="L28" s="12">
        <v>26</v>
      </c>
      <c r="M28" s="28">
        <f t="shared" si="7"/>
        <v>38.5</v>
      </c>
      <c r="N28" s="12" t="str">
        <f t="shared" si="1"/>
        <v>D</v>
      </c>
      <c r="O28" s="5">
        <v>22</v>
      </c>
      <c r="P28" s="76" t="s">
        <v>90</v>
      </c>
      <c r="Q28" s="12">
        <v>0.75</v>
      </c>
      <c r="R28" s="12">
        <v>3</v>
      </c>
      <c r="S28" s="12">
        <v>3.5</v>
      </c>
      <c r="T28" s="12">
        <v>14</v>
      </c>
      <c r="U28" s="12">
        <f t="shared" si="8"/>
        <v>21.25</v>
      </c>
      <c r="V28" s="12" t="str">
        <f t="shared" si="2"/>
        <v>E</v>
      </c>
      <c r="W28" s="12">
        <v>2</v>
      </c>
      <c r="X28" s="12">
        <v>2</v>
      </c>
      <c r="Y28" s="12">
        <v>2</v>
      </c>
      <c r="Z28" s="12">
        <v>17.5</v>
      </c>
      <c r="AA28" s="12">
        <f t="shared" si="13"/>
        <v>23.5</v>
      </c>
      <c r="AB28" s="12" t="str">
        <f t="shared" si="3"/>
        <v>E</v>
      </c>
      <c r="AC28" s="5">
        <v>22</v>
      </c>
      <c r="AD28" s="76" t="s">
        <v>90</v>
      </c>
      <c r="AE28" s="12">
        <v>3.75</v>
      </c>
      <c r="AF28" s="12">
        <v>3</v>
      </c>
      <c r="AG28" s="12">
        <v>3</v>
      </c>
      <c r="AH28" s="12">
        <v>30</v>
      </c>
      <c r="AI28" s="12">
        <f t="shared" si="10"/>
        <v>39.75</v>
      </c>
      <c r="AJ28" s="12" t="str">
        <f t="shared" si="4"/>
        <v>D</v>
      </c>
      <c r="AK28" s="12">
        <v>3</v>
      </c>
      <c r="AL28" s="20">
        <v>2</v>
      </c>
      <c r="AM28" s="20">
        <v>8.5</v>
      </c>
      <c r="AN28" s="20">
        <v>9.5</v>
      </c>
      <c r="AO28" s="13">
        <f t="shared" si="5"/>
        <v>162.75</v>
      </c>
      <c r="AP28" s="101">
        <f t="shared" si="11"/>
        <v>29.59090909090909</v>
      </c>
      <c r="AQ28" s="12" t="str">
        <f t="shared" si="12"/>
        <v>E</v>
      </c>
      <c r="AR28" s="8">
        <v>63</v>
      </c>
    </row>
    <row r="29" spans="1:44" ht="15.75" customHeight="1">
      <c r="A29" s="5">
        <v>23</v>
      </c>
      <c r="B29" s="76" t="s">
        <v>106</v>
      </c>
      <c r="C29" s="25">
        <v>6</v>
      </c>
      <c r="D29" s="12">
        <v>4</v>
      </c>
      <c r="E29" s="12">
        <v>4</v>
      </c>
      <c r="F29" s="25">
        <v>62</v>
      </c>
      <c r="G29" s="27">
        <f t="shared" si="6"/>
        <v>76</v>
      </c>
      <c r="H29" s="5" t="str">
        <f t="shared" si="0"/>
        <v>B1</v>
      </c>
      <c r="I29" s="25">
        <v>7.25</v>
      </c>
      <c r="J29" s="25">
        <v>4</v>
      </c>
      <c r="K29" s="12">
        <v>4</v>
      </c>
      <c r="L29" s="12">
        <v>62</v>
      </c>
      <c r="M29" s="28">
        <f t="shared" si="7"/>
        <v>77.25</v>
      </c>
      <c r="N29" s="12" t="str">
        <f t="shared" si="1"/>
        <v>B1</v>
      </c>
      <c r="O29" s="5">
        <v>23</v>
      </c>
      <c r="P29" s="76" t="s">
        <v>106</v>
      </c>
      <c r="Q29" s="12">
        <v>6.5</v>
      </c>
      <c r="R29" s="12">
        <v>5</v>
      </c>
      <c r="S29" s="12">
        <v>5</v>
      </c>
      <c r="T29" s="12">
        <v>72.5</v>
      </c>
      <c r="U29" s="12">
        <f t="shared" si="8"/>
        <v>89</v>
      </c>
      <c r="V29" s="12" t="str">
        <f t="shared" si="2"/>
        <v>A2</v>
      </c>
      <c r="W29" s="12">
        <v>8</v>
      </c>
      <c r="X29" s="12">
        <v>4</v>
      </c>
      <c r="Y29" s="12">
        <v>4</v>
      </c>
      <c r="Z29" s="12">
        <v>57</v>
      </c>
      <c r="AA29" s="12">
        <f t="shared" si="13"/>
        <v>73</v>
      </c>
      <c r="AB29" s="12" t="str">
        <f t="shared" si="3"/>
        <v>B1</v>
      </c>
      <c r="AC29" s="5">
        <v>23</v>
      </c>
      <c r="AD29" s="76" t="s">
        <v>106</v>
      </c>
      <c r="AE29" s="12">
        <v>9</v>
      </c>
      <c r="AF29" s="12">
        <v>5</v>
      </c>
      <c r="AG29" s="12">
        <v>5</v>
      </c>
      <c r="AH29" s="12">
        <v>62</v>
      </c>
      <c r="AI29" s="12">
        <f t="shared" si="10"/>
        <v>81</v>
      </c>
      <c r="AJ29" s="12" t="str">
        <f t="shared" si="4"/>
        <v>A2</v>
      </c>
      <c r="AK29" s="12">
        <v>43</v>
      </c>
      <c r="AL29" s="21">
        <v>34.5</v>
      </c>
      <c r="AM29" s="22">
        <v>45</v>
      </c>
      <c r="AN29" s="22">
        <v>31.5</v>
      </c>
      <c r="AO29" s="13">
        <f t="shared" si="5"/>
        <v>439.25</v>
      </c>
      <c r="AP29" s="101">
        <f t="shared" si="11"/>
        <v>79.86363636363636</v>
      </c>
      <c r="AQ29" s="12" t="str">
        <f t="shared" si="12"/>
        <v>B1</v>
      </c>
      <c r="AR29" s="8">
        <v>86</v>
      </c>
    </row>
    <row r="30" spans="1:44" ht="15.75" customHeight="1">
      <c r="A30" s="5">
        <v>24</v>
      </c>
      <c r="B30" s="76" t="s">
        <v>92</v>
      </c>
      <c r="C30" s="25">
        <v>6</v>
      </c>
      <c r="D30" s="12">
        <v>5</v>
      </c>
      <c r="E30" s="12">
        <v>4</v>
      </c>
      <c r="F30" s="25">
        <v>58.5</v>
      </c>
      <c r="G30" s="27">
        <f t="shared" si="6"/>
        <v>73.5</v>
      </c>
      <c r="H30" s="5" t="str">
        <f t="shared" si="0"/>
        <v>B1</v>
      </c>
      <c r="I30" s="25">
        <v>8</v>
      </c>
      <c r="J30" s="25">
        <v>4</v>
      </c>
      <c r="K30" s="12">
        <v>4</v>
      </c>
      <c r="L30" s="12">
        <v>56</v>
      </c>
      <c r="M30" s="28">
        <f t="shared" si="7"/>
        <v>72</v>
      </c>
      <c r="N30" s="12" t="str">
        <f t="shared" si="1"/>
        <v>B1</v>
      </c>
      <c r="O30" s="5">
        <v>24</v>
      </c>
      <c r="P30" s="76" t="s">
        <v>92</v>
      </c>
      <c r="Q30" s="12">
        <v>3.75</v>
      </c>
      <c r="R30" s="12">
        <v>3.5</v>
      </c>
      <c r="S30" s="12">
        <v>4</v>
      </c>
      <c r="T30" s="12">
        <v>37.5</v>
      </c>
      <c r="U30" s="12">
        <f t="shared" si="8"/>
        <v>48.75</v>
      </c>
      <c r="V30" s="12" t="str">
        <f t="shared" si="2"/>
        <v>C2</v>
      </c>
      <c r="W30" s="12">
        <v>6.75</v>
      </c>
      <c r="X30" s="12">
        <v>4</v>
      </c>
      <c r="Y30" s="12">
        <v>4</v>
      </c>
      <c r="Z30" s="12">
        <v>43.5</v>
      </c>
      <c r="AA30" s="12">
        <f t="shared" si="13"/>
        <v>58.25</v>
      </c>
      <c r="AB30" s="12" t="str">
        <f t="shared" si="3"/>
        <v>C1</v>
      </c>
      <c r="AC30" s="5">
        <v>24</v>
      </c>
      <c r="AD30" s="76" t="s">
        <v>92</v>
      </c>
      <c r="AE30" s="12">
        <v>8.25</v>
      </c>
      <c r="AF30" s="12">
        <v>5</v>
      </c>
      <c r="AG30" s="12">
        <v>5</v>
      </c>
      <c r="AH30" s="12">
        <v>54.5</v>
      </c>
      <c r="AI30" s="12">
        <f t="shared" si="10"/>
        <v>72.75</v>
      </c>
      <c r="AJ30" s="12" t="str">
        <f t="shared" si="4"/>
        <v>B1</v>
      </c>
      <c r="AK30" s="12">
        <v>39</v>
      </c>
      <c r="AL30" s="15">
        <v>26</v>
      </c>
      <c r="AM30" s="15">
        <v>39.5</v>
      </c>
      <c r="AN30" s="15">
        <v>38.5</v>
      </c>
      <c r="AO30" s="13">
        <f t="shared" si="5"/>
        <v>364.25</v>
      </c>
      <c r="AP30" s="101">
        <f t="shared" si="11"/>
        <v>66.22727272727272</v>
      </c>
      <c r="AQ30" s="12" t="str">
        <f t="shared" si="12"/>
        <v>B2</v>
      </c>
      <c r="AR30" s="8">
        <v>73</v>
      </c>
    </row>
    <row r="31" spans="1:44" ht="15.75" customHeight="1">
      <c r="A31" s="5">
        <v>25</v>
      </c>
      <c r="B31" s="76" t="s">
        <v>93</v>
      </c>
      <c r="C31" s="25">
        <v>4.25</v>
      </c>
      <c r="D31" s="12">
        <v>4</v>
      </c>
      <c r="E31" s="12">
        <v>4</v>
      </c>
      <c r="F31" s="25">
        <v>42</v>
      </c>
      <c r="G31" s="27">
        <f t="shared" si="6"/>
        <v>54.25</v>
      </c>
      <c r="H31" s="5" t="str">
        <f t="shared" si="0"/>
        <v>C1</v>
      </c>
      <c r="I31" s="25">
        <v>7.75</v>
      </c>
      <c r="J31" s="25">
        <v>4</v>
      </c>
      <c r="K31" s="12">
        <v>4</v>
      </c>
      <c r="L31" s="12">
        <v>50</v>
      </c>
      <c r="M31" s="28">
        <f t="shared" si="7"/>
        <v>65.75</v>
      </c>
      <c r="N31" s="12" t="str">
        <f t="shared" si="1"/>
        <v>B2</v>
      </c>
      <c r="O31" s="5">
        <v>25</v>
      </c>
      <c r="P31" s="76" t="s">
        <v>93</v>
      </c>
      <c r="Q31" s="12">
        <v>4</v>
      </c>
      <c r="R31" s="12">
        <v>3</v>
      </c>
      <c r="S31" s="12">
        <v>3.5</v>
      </c>
      <c r="T31" s="12">
        <v>46</v>
      </c>
      <c r="U31" s="12">
        <f t="shared" si="8"/>
        <v>56.5</v>
      </c>
      <c r="V31" s="12" t="str">
        <f t="shared" si="2"/>
        <v>C1</v>
      </c>
      <c r="W31" s="12">
        <v>5.75</v>
      </c>
      <c r="X31" s="12">
        <v>3.5</v>
      </c>
      <c r="Y31" s="12">
        <v>3.5</v>
      </c>
      <c r="Z31" s="12">
        <v>39.5</v>
      </c>
      <c r="AA31" s="12">
        <f t="shared" si="13"/>
        <v>52.25</v>
      </c>
      <c r="AB31" s="12" t="str">
        <f t="shared" si="3"/>
        <v>C1</v>
      </c>
      <c r="AC31" s="5">
        <v>25</v>
      </c>
      <c r="AD31" s="76" t="s">
        <v>93</v>
      </c>
      <c r="AE31" s="12">
        <v>4.75</v>
      </c>
      <c r="AF31" s="12">
        <v>3</v>
      </c>
      <c r="AG31" s="12">
        <v>3</v>
      </c>
      <c r="AH31" s="12">
        <v>27.5</v>
      </c>
      <c r="AI31" s="12">
        <f t="shared" si="10"/>
        <v>38.25</v>
      </c>
      <c r="AJ31" s="12" t="str">
        <f t="shared" si="4"/>
        <v>D</v>
      </c>
      <c r="AK31" s="12">
        <v>27</v>
      </c>
      <c r="AL31" s="15">
        <v>2</v>
      </c>
      <c r="AM31" s="15">
        <v>23.5</v>
      </c>
      <c r="AN31" s="15">
        <v>21.5</v>
      </c>
      <c r="AO31" s="13">
        <f t="shared" si="5"/>
        <v>294</v>
      </c>
      <c r="AP31" s="101">
        <f t="shared" si="11"/>
        <v>53.454545454545453</v>
      </c>
      <c r="AQ31" s="12" t="str">
        <f t="shared" si="12"/>
        <v>C1</v>
      </c>
      <c r="AR31" s="8">
        <v>68</v>
      </c>
    </row>
    <row r="32" spans="1:44" ht="15.75" customHeight="1">
      <c r="A32" s="5">
        <v>26</v>
      </c>
      <c r="B32" s="76" t="s">
        <v>107</v>
      </c>
      <c r="C32" s="25">
        <v>7.5</v>
      </c>
      <c r="D32" s="12">
        <v>4</v>
      </c>
      <c r="E32" s="12">
        <v>4</v>
      </c>
      <c r="F32" s="25">
        <v>60</v>
      </c>
      <c r="G32" s="27">
        <f t="shared" si="6"/>
        <v>75.5</v>
      </c>
      <c r="H32" s="5" t="str">
        <f t="shared" si="0"/>
        <v>B1</v>
      </c>
      <c r="I32" s="25">
        <v>7.5</v>
      </c>
      <c r="J32" s="25">
        <v>4</v>
      </c>
      <c r="K32" s="12">
        <v>4</v>
      </c>
      <c r="L32" s="12">
        <v>66</v>
      </c>
      <c r="M32" s="28">
        <f t="shared" si="7"/>
        <v>81.5</v>
      </c>
      <c r="N32" s="12" t="str">
        <f t="shared" si="1"/>
        <v>A2</v>
      </c>
      <c r="O32" s="5">
        <v>26</v>
      </c>
      <c r="P32" s="76" t="s">
        <v>107</v>
      </c>
      <c r="Q32" s="12">
        <v>7.25</v>
      </c>
      <c r="R32" s="12">
        <v>5</v>
      </c>
      <c r="S32" s="12">
        <v>5</v>
      </c>
      <c r="T32" s="12">
        <v>65.5</v>
      </c>
      <c r="U32" s="12">
        <f t="shared" si="8"/>
        <v>82.75</v>
      </c>
      <c r="V32" s="12" t="str">
        <f t="shared" si="2"/>
        <v>A2</v>
      </c>
      <c r="W32" s="12">
        <v>8</v>
      </c>
      <c r="X32" s="12">
        <v>4</v>
      </c>
      <c r="Y32" s="12">
        <v>4</v>
      </c>
      <c r="Z32" s="12">
        <v>48</v>
      </c>
      <c r="AA32" s="12">
        <f t="shared" si="13"/>
        <v>64</v>
      </c>
      <c r="AB32" s="12" t="str">
        <f t="shared" si="3"/>
        <v>B2</v>
      </c>
      <c r="AC32" s="5">
        <v>26</v>
      </c>
      <c r="AD32" s="76" t="s">
        <v>107</v>
      </c>
      <c r="AE32" s="12">
        <v>8.5</v>
      </c>
      <c r="AF32" s="12">
        <v>5</v>
      </c>
      <c r="AG32" s="12">
        <v>5</v>
      </c>
      <c r="AH32" s="12">
        <v>64.5</v>
      </c>
      <c r="AI32" s="12">
        <f t="shared" si="10"/>
        <v>83</v>
      </c>
      <c r="AJ32" s="12" t="str">
        <f t="shared" si="4"/>
        <v>A2</v>
      </c>
      <c r="AK32" s="12">
        <v>44.5</v>
      </c>
      <c r="AL32" s="22">
        <v>27</v>
      </c>
      <c r="AM32" s="22">
        <v>43</v>
      </c>
      <c r="AN32" s="22"/>
      <c r="AO32" s="13">
        <f t="shared" si="5"/>
        <v>431.25</v>
      </c>
      <c r="AP32" s="101">
        <f t="shared" si="11"/>
        <v>78.409090909090907</v>
      </c>
      <c r="AQ32" s="12" t="str">
        <f t="shared" si="12"/>
        <v>B1</v>
      </c>
      <c r="AR32" s="8">
        <v>67</v>
      </c>
    </row>
    <row r="33" spans="1:44" ht="15.75" customHeight="1">
      <c r="A33" s="5">
        <v>27</v>
      </c>
      <c r="B33" s="76" t="s">
        <v>108</v>
      </c>
      <c r="C33" s="25">
        <v>8.5</v>
      </c>
      <c r="D33" s="12">
        <v>4</v>
      </c>
      <c r="E33" s="12">
        <v>3</v>
      </c>
      <c r="F33" s="25">
        <v>66</v>
      </c>
      <c r="G33" s="27">
        <f t="shared" si="6"/>
        <v>81.5</v>
      </c>
      <c r="H33" s="5" t="str">
        <f t="shared" si="0"/>
        <v>A2</v>
      </c>
      <c r="I33" s="25">
        <v>6.75</v>
      </c>
      <c r="J33" s="25">
        <v>4</v>
      </c>
      <c r="K33" s="12">
        <v>4</v>
      </c>
      <c r="L33" s="12">
        <v>60</v>
      </c>
      <c r="M33" s="28">
        <f t="shared" si="7"/>
        <v>74.75</v>
      </c>
      <c r="N33" s="12" t="str">
        <f t="shared" si="1"/>
        <v>B1</v>
      </c>
      <c r="O33" s="5">
        <v>27</v>
      </c>
      <c r="P33" s="76" t="s">
        <v>108</v>
      </c>
      <c r="Q33" s="12">
        <v>5.75</v>
      </c>
      <c r="R33" s="12">
        <v>3.5</v>
      </c>
      <c r="S33" s="12">
        <v>5</v>
      </c>
      <c r="T33" s="12">
        <v>57</v>
      </c>
      <c r="U33" s="12">
        <f t="shared" si="8"/>
        <v>71.25</v>
      </c>
      <c r="V33" s="12" t="str">
        <f t="shared" si="2"/>
        <v>B1</v>
      </c>
      <c r="W33" s="12">
        <v>8.75</v>
      </c>
      <c r="X33" s="12">
        <v>4</v>
      </c>
      <c r="Y33" s="12">
        <v>4</v>
      </c>
      <c r="Z33" s="12">
        <v>52</v>
      </c>
      <c r="AA33" s="12">
        <f t="shared" si="13"/>
        <v>68.75</v>
      </c>
      <c r="AB33" s="12" t="str">
        <f t="shared" si="3"/>
        <v>B2</v>
      </c>
      <c r="AC33" s="5">
        <v>27</v>
      </c>
      <c r="AD33" s="76" t="s">
        <v>108</v>
      </c>
      <c r="AE33" s="12">
        <v>9.25</v>
      </c>
      <c r="AF33" s="12">
        <v>4</v>
      </c>
      <c r="AG33" s="12">
        <v>4</v>
      </c>
      <c r="AH33" s="15" t="s">
        <v>353</v>
      </c>
      <c r="AI33" s="12">
        <f t="shared" si="10"/>
        <v>17.25</v>
      </c>
      <c r="AJ33" s="12" t="str">
        <f t="shared" si="4"/>
        <v>E</v>
      </c>
      <c r="AK33" s="12">
        <v>35</v>
      </c>
      <c r="AL33" s="15">
        <v>31</v>
      </c>
      <c r="AM33" s="15">
        <v>42.5</v>
      </c>
      <c r="AN33" s="15">
        <v>31</v>
      </c>
      <c r="AO33" s="13">
        <f t="shared" si="5"/>
        <v>348.5</v>
      </c>
      <c r="AP33" s="101">
        <f t="shared" si="11"/>
        <v>63.363636363636367</v>
      </c>
      <c r="AQ33" s="12" t="str">
        <f t="shared" si="12"/>
        <v>B2</v>
      </c>
      <c r="AR33" s="8">
        <v>78</v>
      </c>
    </row>
    <row r="34" spans="1:44" ht="15.75" customHeight="1">
      <c r="A34" s="5">
        <v>28</v>
      </c>
      <c r="B34" s="76" t="s">
        <v>96</v>
      </c>
      <c r="C34" s="25">
        <v>5.5</v>
      </c>
      <c r="D34" s="12">
        <v>3</v>
      </c>
      <c r="E34" s="12">
        <v>3</v>
      </c>
      <c r="F34" s="25">
        <v>30.5</v>
      </c>
      <c r="G34" s="27">
        <f t="shared" si="6"/>
        <v>42</v>
      </c>
      <c r="H34" s="5" t="str">
        <f t="shared" si="0"/>
        <v>C2</v>
      </c>
      <c r="I34" s="25">
        <v>5.75</v>
      </c>
      <c r="J34" s="25">
        <v>0</v>
      </c>
      <c r="K34" s="12">
        <v>3</v>
      </c>
      <c r="L34" s="12">
        <v>24</v>
      </c>
      <c r="M34" s="28">
        <f t="shared" si="7"/>
        <v>32.75</v>
      </c>
      <c r="N34" s="12" t="str">
        <f t="shared" si="1"/>
        <v>E</v>
      </c>
      <c r="O34" s="5">
        <v>28</v>
      </c>
      <c r="P34" s="76" t="s">
        <v>96</v>
      </c>
      <c r="Q34" s="12">
        <v>5</v>
      </c>
      <c r="R34" s="12">
        <v>3</v>
      </c>
      <c r="S34" s="12">
        <v>3.5</v>
      </c>
      <c r="T34" s="12">
        <v>71</v>
      </c>
      <c r="U34" s="12">
        <f t="shared" si="8"/>
        <v>82.5</v>
      </c>
      <c r="V34" s="12" t="str">
        <f t="shared" si="2"/>
        <v>A2</v>
      </c>
      <c r="W34" s="12">
        <v>7.25</v>
      </c>
      <c r="X34" s="12">
        <v>3</v>
      </c>
      <c r="Y34" s="12">
        <v>3</v>
      </c>
      <c r="Z34" s="12">
        <v>30</v>
      </c>
      <c r="AA34" s="12">
        <f t="shared" si="13"/>
        <v>43.25</v>
      </c>
      <c r="AB34" s="12" t="str">
        <f t="shared" si="3"/>
        <v>C2</v>
      </c>
      <c r="AC34" s="5">
        <v>28</v>
      </c>
      <c r="AD34" s="76" t="s">
        <v>96</v>
      </c>
      <c r="AE34" s="12">
        <v>7.5</v>
      </c>
      <c r="AF34" s="12">
        <v>3</v>
      </c>
      <c r="AG34" s="12">
        <v>4</v>
      </c>
      <c r="AH34" s="12">
        <v>31</v>
      </c>
      <c r="AI34" s="12">
        <f t="shared" si="10"/>
        <v>45.5</v>
      </c>
      <c r="AJ34" s="12" t="str">
        <f t="shared" si="4"/>
        <v>C2</v>
      </c>
      <c r="AK34" s="12">
        <v>28.5</v>
      </c>
      <c r="AL34" s="15">
        <v>4</v>
      </c>
      <c r="AM34" s="15">
        <v>22</v>
      </c>
      <c r="AN34" s="15">
        <v>9.5</v>
      </c>
      <c r="AO34" s="13">
        <f t="shared" si="5"/>
        <v>274.5</v>
      </c>
      <c r="AP34" s="101">
        <f t="shared" si="11"/>
        <v>49.909090909090907</v>
      </c>
      <c r="AQ34" s="12" t="str">
        <f t="shared" si="12"/>
        <v>C2</v>
      </c>
      <c r="AR34" s="8">
        <v>79</v>
      </c>
    </row>
    <row r="35" spans="1:44" ht="15.75" customHeight="1">
      <c r="A35" s="5">
        <v>29</v>
      </c>
      <c r="B35" s="76" t="s">
        <v>97</v>
      </c>
      <c r="C35" s="25">
        <v>4.5</v>
      </c>
      <c r="D35" s="12">
        <v>2</v>
      </c>
      <c r="E35" s="12">
        <v>2</v>
      </c>
      <c r="F35" s="25">
        <v>35.5</v>
      </c>
      <c r="G35" s="27">
        <f t="shared" si="6"/>
        <v>44</v>
      </c>
      <c r="H35" s="5" t="str">
        <f t="shared" si="0"/>
        <v>C2</v>
      </c>
      <c r="I35" s="25">
        <v>4.5</v>
      </c>
      <c r="J35" s="25">
        <v>4</v>
      </c>
      <c r="K35" s="12">
        <v>4</v>
      </c>
      <c r="L35" s="12">
        <v>34</v>
      </c>
      <c r="M35" s="28">
        <f t="shared" si="7"/>
        <v>46.5</v>
      </c>
      <c r="N35" s="12" t="str">
        <f t="shared" si="1"/>
        <v>C2</v>
      </c>
      <c r="O35" s="5">
        <v>29</v>
      </c>
      <c r="P35" s="76" t="s">
        <v>97</v>
      </c>
      <c r="Q35" s="12">
        <v>3.5</v>
      </c>
      <c r="R35" s="12">
        <v>3</v>
      </c>
      <c r="S35" s="12">
        <v>3.5</v>
      </c>
      <c r="T35" s="12">
        <v>50</v>
      </c>
      <c r="U35" s="12">
        <f t="shared" si="8"/>
        <v>60</v>
      </c>
      <c r="V35" s="12" t="str">
        <f t="shared" si="2"/>
        <v>C1</v>
      </c>
      <c r="W35" s="12">
        <v>2.75</v>
      </c>
      <c r="X35" s="12">
        <v>2</v>
      </c>
      <c r="Y35" s="12">
        <v>2</v>
      </c>
      <c r="Z35" s="12">
        <v>20.5</v>
      </c>
      <c r="AA35" s="12">
        <f t="shared" si="13"/>
        <v>27.25</v>
      </c>
      <c r="AB35" s="12" t="str">
        <f t="shared" si="3"/>
        <v>E</v>
      </c>
      <c r="AC35" s="5">
        <v>29</v>
      </c>
      <c r="AD35" s="76" t="s">
        <v>97</v>
      </c>
      <c r="AE35" s="12">
        <v>5.75</v>
      </c>
      <c r="AF35" s="12">
        <v>3</v>
      </c>
      <c r="AG35" s="12">
        <v>4</v>
      </c>
      <c r="AH35" s="12">
        <v>32</v>
      </c>
      <c r="AI35" s="12">
        <f t="shared" si="10"/>
        <v>44.75</v>
      </c>
      <c r="AJ35" s="12" t="str">
        <f t="shared" si="4"/>
        <v>C2</v>
      </c>
      <c r="AK35" s="12">
        <v>20.5</v>
      </c>
      <c r="AL35" s="15">
        <v>2</v>
      </c>
      <c r="AM35" s="15">
        <v>8.5</v>
      </c>
      <c r="AN35" s="15">
        <v>2.5</v>
      </c>
      <c r="AO35" s="13">
        <f t="shared" si="5"/>
        <v>243</v>
      </c>
      <c r="AP35" s="101">
        <f t="shared" si="11"/>
        <v>44.18181818181818</v>
      </c>
      <c r="AQ35" s="12" t="str">
        <f t="shared" si="12"/>
        <v>C2</v>
      </c>
      <c r="AR35" s="8">
        <v>66</v>
      </c>
    </row>
    <row r="36" spans="1:44" ht="15.75" customHeight="1">
      <c r="A36" s="5">
        <v>30</v>
      </c>
      <c r="B36" s="14"/>
      <c r="C36" s="25"/>
      <c r="D36" s="12"/>
      <c r="E36" s="12"/>
      <c r="F36" s="25"/>
      <c r="G36" s="27">
        <f t="shared" si="6"/>
        <v>0</v>
      </c>
      <c r="H36" s="5" t="str">
        <f t="shared" si="0"/>
        <v>E</v>
      </c>
      <c r="I36" s="25"/>
      <c r="J36" s="12"/>
      <c r="K36" s="12"/>
      <c r="L36" s="12"/>
      <c r="M36" s="28">
        <f t="shared" si="7"/>
        <v>0</v>
      </c>
      <c r="N36" s="12" t="str">
        <f t="shared" si="1"/>
        <v>E</v>
      </c>
      <c r="O36" s="5">
        <v>30</v>
      </c>
      <c r="P36" s="14"/>
      <c r="Q36" s="12"/>
      <c r="R36" s="12"/>
      <c r="S36" s="12"/>
      <c r="T36" s="12"/>
      <c r="U36" s="12">
        <f t="shared" si="8"/>
        <v>0</v>
      </c>
      <c r="V36" s="12" t="str">
        <f t="shared" si="2"/>
        <v>E</v>
      </c>
      <c r="W36" s="12"/>
      <c r="X36" s="12"/>
      <c r="Y36" s="12"/>
      <c r="Z36" s="12"/>
      <c r="AA36" s="12">
        <f t="shared" si="13"/>
        <v>0</v>
      </c>
      <c r="AB36" s="12" t="str">
        <f t="shared" si="3"/>
        <v>E</v>
      </c>
      <c r="AC36" s="5">
        <v>30</v>
      </c>
      <c r="AD36" s="14"/>
      <c r="AE36" s="12"/>
      <c r="AF36" s="12"/>
      <c r="AG36" s="12"/>
      <c r="AH36" s="12"/>
      <c r="AI36" s="12">
        <f t="shared" si="10"/>
        <v>0</v>
      </c>
      <c r="AJ36" s="12" t="str">
        <f t="shared" si="4"/>
        <v>E</v>
      </c>
      <c r="AK36" s="12"/>
      <c r="AL36" s="15"/>
      <c r="AM36" s="15"/>
      <c r="AN36" s="15"/>
      <c r="AO36" s="13">
        <f t="shared" si="5"/>
        <v>0</v>
      </c>
      <c r="AP36" s="101">
        <f t="shared" ref="AP36" si="14">(AO36/600)*100</f>
        <v>0</v>
      </c>
      <c r="AQ36" s="12" t="str">
        <f t="shared" si="12"/>
        <v>E</v>
      </c>
      <c r="AR36" s="8"/>
    </row>
    <row r="37" spans="1:44" ht="15.75" customHeight="1">
      <c r="A37" s="3"/>
      <c r="B37" s="4"/>
      <c r="C37" s="3"/>
      <c r="D37" s="3"/>
      <c r="E37" s="3"/>
      <c r="F37" s="3"/>
      <c r="G37" s="3"/>
      <c r="H37" s="3"/>
      <c r="I37" s="1"/>
      <c r="O37" s="3"/>
      <c r="P37" s="4"/>
      <c r="AC37" s="3"/>
      <c r="AD37" s="4"/>
      <c r="AP37" s="102"/>
    </row>
    <row r="38" spans="1:44" ht="15.75" customHeight="1">
      <c r="A38" s="3"/>
      <c r="B38" s="4"/>
      <c r="C38" s="3"/>
      <c r="D38" s="3"/>
      <c r="E38" s="3"/>
      <c r="F38" s="3"/>
      <c r="G38" s="3"/>
      <c r="H38" s="3"/>
      <c r="I38" s="1"/>
      <c r="O38" s="3"/>
      <c r="P38" s="4"/>
      <c r="AC38" s="3"/>
      <c r="AD38" s="4"/>
    </row>
    <row r="39" spans="1:44" ht="15.75" customHeight="1">
      <c r="A39" s="3"/>
      <c r="B39" s="4"/>
      <c r="C39" s="3"/>
      <c r="D39" s="3"/>
      <c r="E39" s="3"/>
      <c r="F39" s="3"/>
      <c r="G39" s="3"/>
      <c r="H39" s="3"/>
      <c r="I39" s="1"/>
      <c r="O39" s="3"/>
      <c r="P39" s="4"/>
      <c r="AC39" s="3"/>
      <c r="AD39" s="4"/>
    </row>
    <row r="40" spans="1:44" ht="15.75" customHeight="1">
      <c r="A40" s="3"/>
      <c r="B40" s="4"/>
      <c r="C40" s="3"/>
      <c r="D40" s="3"/>
      <c r="E40" s="3"/>
      <c r="F40" s="3"/>
      <c r="G40" s="3"/>
      <c r="H40" s="3"/>
      <c r="I40" s="1"/>
      <c r="O40" s="3"/>
      <c r="P40" s="4"/>
      <c r="AC40" s="3"/>
      <c r="AD40" s="4"/>
    </row>
    <row r="41" spans="1:44" ht="15.75" customHeight="1">
      <c r="A41" s="3"/>
      <c r="B41" s="4"/>
      <c r="C41" s="3"/>
      <c r="D41" s="3"/>
      <c r="E41" s="3"/>
      <c r="F41" s="3"/>
      <c r="G41" s="3"/>
      <c r="H41" s="3"/>
      <c r="I41" s="1"/>
      <c r="O41" s="3"/>
      <c r="P41" s="4"/>
      <c r="AC41" s="3"/>
      <c r="AD41" s="4"/>
    </row>
    <row r="42" spans="1:44" ht="15.75" customHeight="1">
      <c r="A42" s="3"/>
      <c r="B42" s="4"/>
      <c r="C42" s="3"/>
      <c r="D42" s="3"/>
      <c r="E42" s="3"/>
      <c r="F42" s="3"/>
      <c r="G42" s="3"/>
      <c r="H42" s="3"/>
      <c r="I42" s="1"/>
      <c r="O42" s="3"/>
      <c r="P42" s="4"/>
      <c r="AC42" s="3"/>
      <c r="AD42" s="4"/>
    </row>
    <row r="43" spans="1:44" ht="15.75" customHeight="1">
      <c r="A43" s="3"/>
      <c r="B43" s="4"/>
      <c r="C43" s="3"/>
      <c r="D43" s="3"/>
      <c r="E43" s="3"/>
      <c r="F43" s="3"/>
      <c r="G43" s="3"/>
      <c r="H43" s="3"/>
      <c r="I43" s="1"/>
      <c r="O43" s="3"/>
      <c r="P43" s="4"/>
      <c r="AC43" s="3"/>
      <c r="AD43" s="4"/>
    </row>
    <row r="44" spans="1:44" ht="15.75" customHeight="1">
      <c r="A44" s="3"/>
      <c r="B44" s="4"/>
      <c r="C44" s="3"/>
      <c r="D44" s="3"/>
      <c r="E44" s="3"/>
      <c r="F44" s="3"/>
      <c r="G44" s="3"/>
      <c r="H44" s="3"/>
      <c r="I44" s="1"/>
      <c r="O44" s="3"/>
      <c r="P44" s="4"/>
      <c r="AC44" s="3"/>
      <c r="AD44" s="4"/>
    </row>
    <row r="45" spans="1:44" ht="15.75" customHeight="1">
      <c r="A45" s="3"/>
      <c r="B45" s="4"/>
      <c r="C45" s="3"/>
      <c r="D45" s="3"/>
      <c r="E45" s="3"/>
      <c r="F45" s="3"/>
      <c r="G45" s="3"/>
      <c r="H45" s="3"/>
      <c r="I45" s="1"/>
      <c r="O45" s="3"/>
      <c r="P45" s="4"/>
      <c r="AC45" s="3"/>
      <c r="AD45" s="4"/>
    </row>
    <row r="46" spans="1:44">
      <c r="A46" s="3"/>
      <c r="B46" s="4"/>
      <c r="C46" s="3"/>
      <c r="D46" s="3"/>
      <c r="E46" s="3"/>
      <c r="F46" s="3"/>
      <c r="G46" s="3"/>
      <c r="H46" s="3"/>
      <c r="I46" s="1"/>
      <c r="O46" s="3"/>
      <c r="P46" s="4"/>
      <c r="AC46" s="3"/>
      <c r="AD46" s="4"/>
    </row>
    <row r="47" spans="1:44">
      <c r="A47" s="3"/>
      <c r="B47" s="4"/>
      <c r="C47" s="3"/>
      <c r="D47" s="3"/>
      <c r="E47" s="3"/>
      <c r="F47" s="3"/>
      <c r="G47" s="3"/>
      <c r="H47" s="3"/>
      <c r="I47" s="1"/>
      <c r="O47" s="3"/>
      <c r="P47" s="4"/>
      <c r="AC47" s="3"/>
      <c r="AD47" s="4"/>
    </row>
    <row r="48" spans="1:44">
      <c r="A48" s="3"/>
      <c r="B48" s="4"/>
      <c r="C48" s="3"/>
      <c r="D48" s="3"/>
      <c r="E48" s="3"/>
      <c r="F48" s="3"/>
      <c r="G48" s="3"/>
      <c r="H48" s="3"/>
      <c r="I48" s="1"/>
      <c r="O48" s="3"/>
      <c r="P48" s="4"/>
      <c r="AC48" s="3"/>
      <c r="AD48" s="4"/>
    </row>
    <row r="49" spans="1:30">
      <c r="A49" s="3"/>
      <c r="B49" s="4"/>
      <c r="C49" s="3"/>
      <c r="D49" s="3"/>
      <c r="E49" s="3"/>
      <c r="F49" s="3"/>
      <c r="G49" s="3"/>
      <c r="H49" s="3"/>
      <c r="I49" s="1"/>
      <c r="O49" s="3"/>
      <c r="P49" s="4"/>
      <c r="AC49" s="3"/>
      <c r="AD49" s="4"/>
    </row>
    <row r="50" spans="1:30">
      <c r="A50" s="3"/>
      <c r="B50" s="4"/>
      <c r="C50" s="3"/>
      <c r="D50" s="3"/>
      <c r="E50" s="3"/>
      <c r="F50" s="3"/>
      <c r="G50" s="3"/>
      <c r="H50" s="3"/>
      <c r="I50" s="1"/>
      <c r="O50" s="3"/>
      <c r="P50" s="4"/>
      <c r="AC50" s="3"/>
      <c r="AD50" s="4"/>
    </row>
    <row r="51" spans="1:30">
      <c r="A51" s="3"/>
      <c r="B51" s="4"/>
      <c r="C51" s="3"/>
      <c r="D51" s="3"/>
      <c r="E51" s="3"/>
      <c r="F51" s="3"/>
      <c r="G51" s="3"/>
      <c r="H51" s="3"/>
      <c r="I51" s="1"/>
      <c r="O51" s="3"/>
      <c r="P51" s="4"/>
      <c r="AC51" s="3"/>
      <c r="AD51" s="4"/>
    </row>
    <row r="52" spans="1:30">
      <c r="A52" s="3"/>
      <c r="B52" s="4"/>
      <c r="C52" s="3"/>
      <c r="D52" s="3"/>
      <c r="E52" s="3"/>
      <c r="F52" s="3"/>
      <c r="G52" s="3"/>
      <c r="H52" s="3"/>
      <c r="I52" s="1"/>
      <c r="O52" s="3"/>
      <c r="P52" s="4"/>
      <c r="AC52" s="3"/>
      <c r="AD52" s="4"/>
    </row>
    <row r="53" spans="1:30">
      <c r="A53" s="3"/>
      <c r="B53" s="4"/>
      <c r="C53" s="3"/>
      <c r="D53" s="3"/>
      <c r="E53" s="3"/>
      <c r="F53" s="3"/>
      <c r="G53" s="3"/>
      <c r="H53" s="3"/>
      <c r="I53" s="1"/>
      <c r="O53" s="3"/>
      <c r="P53" s="4"/>
      <c r="AC53" s="3"/>
      <c r="AD53" s="4"/>
    </row>
    <row r="54" spans="1:30">
      <c r="A54" s="3"/>
      <c r="B54" s="4"/>
      <c r="C54" s="3"/>
      <c r="D54" s="3"/>
      <c r="E54" s="3"/>
      <c r="F54" s="3"/>
      <c r="G54" s="3"/>
      <c r="H54" s="3"/>
      <c r="I54" s="1"/>
      <c r="O54" s="3"/>
      <c r="P54" s="4"/>
      <c r="AC54" s="3"/>
      <c r="AD54" s="4"/>
    </row>
    <row r="55" spans="1:30">
      <c r="A55" s="3"/>
      <c r="B55" s="4"/>
      <c r="C55" s="3"/>
      <c r="D55" s="3"/>
      <c r="E55" s="3"/>
      <c r="F55" s="3"/>
      <c r="G55" s="3"/>
      <c r="H55" s="3"/>
      <c r="I55" s="1"/>
      <c r="O55" s="3"/>
      <c r="P55" s="4"/>
      <c r="AC55" s="3"/>
      <c r="AD55" s="4"/>
    </row>
    <row r="56" spans="1:30">
      <c r="A56" s="3"/>
      <c r="B56" s="4"/>
      <c r="C56" s="3"/>
      <c r="D56" s="3"/>
      <c r="E56" s="3"/>
      <c r="F56" s="3"/>
      <c r="G56" s="3"/>
      <c r="H56" s="3"/>
      <c r="I56" s="1"/>
      <c r="O56" s="3"/>
      <c r="P56" s="4"/>
      <c r="AC56" s="3"/>
      <c r="AD56" s="4"/>
    </row>
    <row r="57" spans="1:30">
      <c r="A57" s="3"/>
      <c r="B57" s="4"/>
      <c r="C57" s="3"/>
      <c r="D57" s="3"/>
      <c r="E57" s="3"/>
      <c r="F57" s="3"/>
      <c r="G57" s="3"/>
      <c r="H57" s="3"/>
      <c r="I57" s="1"/>
      <c r="O57" s="3"/>
      <c r="P57" s="4"/>
      <c r="AC57" s="3"/>
      <c r="AD57" s="4"/>
    </row>
    <row r="58" spans="1:30">
      <c r="A58" s="3"/>
      <c r="B58" s="4"/>
      <c r="C58" s="3"/>
      <c r="D58" s="3"/>
      <c r="E58" s="3"/>
      <c r="F58" s="3"/>
      <c r="G58" s="3"/>
      <c r="H58" s="3"/>
      <c r="I58" s="1"/>
      <c r="O58" s="3"/>
      <c r="P58" s="4"/>
      <c r="AC58" s="3"/>
      <c r="AD58" s="4"/>
    </row>
    <row r="59" spans="1:30">
      <c r="A59" s="3"/>
      <c r="B59" s="4"/>
      <c r="C59" s="3"/>
      <c r="D59" s="3"/>
      <c r="E59" s="3"/>
      <c r="F59" s="3"/>
      <c r="G59" s="3"/>
      <c r="H59" s="3"/>
      <c r="I59" s="1"/>
      <c r="O59" s="3"/>
      <c r="P59" s="4"/>
      <c r="AC59" s="3"/>
      <c r="AD59" s="4"/>
    </row>
    <row r="60" spans="1:30">
      <c r="A60" s="3"/>
      <c r="B60" s="4"/>
      <c r="C60" s="3"/>
      <c r="D60" s="3"/>
      <c r="E60" s="3"/>
      <c r="F60" s="3"/>
      <c r="G60" s="3"/>
      <c r="H60" s="3"/>
      <c r="I60" s="1"/>
      <c r="O60" s="3"/>
      <c r="P60" s="4"/>
      <c r="AC60" s="3"/>
      <c r="AD60" s="4"/>
    </row>
    <row r="61" spans="1:30">
      <c r="A61" s="3"/>
      <c r="B61" s="4"/>
      <c r="C61" s="3"/>
      <c r="D61" s="3"/>
      <c r="E61" s="3"/>
      <c r="F61" s="3"/>
      <c r="G61" s="3"/>
      <c r="H61" s="3"/>
      <c r="I61" s="1"/>
      <c r="O61" s="3"/>
      <c r="P61" s="4"/>
      <c r="AC61" s="3"/>
      <c r="AD61" s="4"/>
    </row>
    <row r="62" spans="1:30">
      <c r="A62" s="3"/>
      <c r="B62" s="4"/>
      <c r="C62" s="3"/>
      <c r="D62" s="3"/>
      <c r="E62" s="3"/>
      <c r="F62" s="3"/>
      <c r="G62" s="3"/>
      <c r="H62" s="3"/>
      <c r="I62" s="1"/>
      <c r="O62" s="3"/>
      <c r="P62" s="4"/>
      <c r="AC62" s="3"/>
      <c r="AD62" s="4"/>
    </row>
    <row r="63" spans="1:30">
      <c r="A63" s="3"/>
      <c r="B63" s="4"/>
      <c r="C63" s="3"/>
      <c r="D63" s="3"/>
      <c r="E63" s="3"/>
      <c r="F63" s="3"/>
      <c r="G63" s="3"/>
      <c r="H63" s="3"/>
      <c r="I63" s="1"/>
      <c r="O63" s="3"/>
      <c r="P63" s="4"/>
      <c r="AC63" s="3"/>
      <c r="AD63" s="4"/>
    </row>
    <row r="64" spans="1:30">
      <c r="A64" s="3"/>
      <c r="B64" s="4"/>
      <c r="C64" s="3"/>
      <c r="D64" s="3"/>
      <c r="E64" s="3"/>
      <c r="F64" s="3"/>
      <c r="G64" s="3"/>
      <c r="H64" s="3"/>
      <c r="I64" s="1"/>
      <c r="O64" s="3"/>
      <c r="P64" s="4"/>
      <c r="AC64" s="3"/>
      <c r="AD64" s="4"/>
    </row>
    <row r="65" spans="1:30">
      <c r="A65" s="1"/>
      <c r="B65" s="1"/>
      <c r="C65" s="1"/>
      <c r="D65" s="1"/>
      <c r="E65" s="1"/>
      <c r="F65" s="1"/>
      <c r="G65" s="1"/>
      <c r="H65" s="1"/>
      <c r="I65" s="1"/>
      <c r="O65" s="1"/>
      <c r="P65" s="1"/>
      <c r="AC65" s="1"/>
      <c r="AD65" s="1"/>
    </row>
    <row r="66" spans="1:30">
      <c r="A66" s="1"/>
      <c r="B66" s="1"/>
      <c r="C66" s="1"/>
      <c r="D66" s="1"/>
      <c r="E66" s="1"/>
      <c r="F66" s="1"/>
      <c r="G66" s="1"/>
      <c r="H66" s="1"/>
      <c r="I66" s="1"/>
      <c r="O66" s="1"/>
      <c r="P66" s="1"/>
      <c r="AC66" s="1"/>
      <c r="AD66" s="1"/>
    </row>
    <row r="67" spans="1:30">
      <c r="A67" s="1"/>
      <c r="B67" s="1"/>
      <c r="C67" s="1"/>
      <c r="D67" s="1"/>
      <c r="E67" s="1"/>
      <c r="F67" s="1"/>
      <c r="G67" s="1"/>
      <c r="H67" s="1"/>
      <c r="I67" s="1"/>
      <c r="O67" s="1"/>
      <c r="P67" s="1"/>
      <c r="AC67" s="1"/>
      <c r="AD67" s="1"/>
    </row>
    <row r="68" spans="1:30">
      <c r="A68" s="1"/>
      <c r="B68" s="1"/>
      <c r="C68" s="1"/>
      <c r="D68" s="1"/>
      <c r="E68" s="1"/>
      <c r="F68" s="1"/>
      <c r="G68" s="1"/>
      <c r="H68" s="1"/>
      <c r="I68" s="1"/>
      <c r="O68" s="1"/>
      <c r="P68" s="1"/>
      <c r="AC68" s="1"/>
      <c r="AD68" s="1"/>
    </row>
    <row r="69" spans="1:30">
      <c r="A69" s="1"/>
      <c r="B69" s="1"/>
      <c r="C69" s="1"/>
      <c r="D69" s="1"/>
      <c r="E69" s="1"/>
      <c r="F69" s="1"/>
      <c r="G69" s="1"/>
      <c r="H69" s="1"/>
      <c r="I69" s="1"/>
      <c r="O69" s="1"/>
      <c r="P69" s="1"/>
      <c r="AC69" s="1"/>
      <c r="AD69" s="1"/>
    </row>
    <row r="70" spans="1:30">
      <c r="A70" s="1"/>
      <c r="B70" s="1"/>
      <c r="C70" s="1"/>
      <c r="D70" s="1"/>
      <c r="E70" s="1"/>
      <c r="F70" s="1"/>
      <c r="G70" s="1"/>
      <c r="H70" s="1"/>
      <c r="I70" s="1"/>
      <c r="O70" s="1"/>
      <c r="P70" s="1"/>
      <c r="AC70" s="1"/>
      <c r="AD70" s="1"/>
    </row>
    <row r="71" spans="1:30">
      <c r="A71" s="1"/>
      <c r="B71" s="1"/>
      <c r="C71" s="1"/>
      <c r="D71" s="1"/>
      <c r="E71" s="1"/>
      <c r="F71" s="1"/>
      <c r="G71" s="1"/>
      <c r="H71" s="1"/>
      <c r="I71" s="1"/>
      <c r="O71" s="1"/>
      <c r="P71" s="1"/>
      <c r="AC71" s="1"/>
      <c r="AD71" s="1"/>
    </row>
    <row r="72" spans="1:30">
      <c r="A72" s="1"/>
      <c r="B72" s="1"/>
      <c r="C72" s="1"/>
      <c r="D72" s="1"/>
      <c r="E72" s="1"/>
      <c r="F72" s="1"/>
      <c r="G72" s="1"/>
      <c r="H72" s="1"/>
      <c r="I72" s="1"/>
      <c r="O72" s="1"/>
      <c r="P72" s="1"/>
      <c r="AC72" s="1"/>
      <c r="AD72" s="1"/>
    </row>
    <row r="73" spans="1:30">
      <c r="A73" s="1"/>
      <c r="B73" s="1"/>
      <c r="C73" s="1"/>
      <c r="D73" s="1"/>
      <c r="E73" s="1"/>
      <c r="F73" s="1"/>
      <c r="G73" s="1"/>
      <c r="H73" s="1"/>
      <c r="I73" s="1"/>
      <c r="O73" s="1"/>
      <c r="P73" s="1"/>
      <c r="AC73" s="1"/>
      <c r="AD73" s="1"/>
    </row>
    <row r="74" spans="1:30">
      <c r="A74" s="1"/>
      <c r="B74" s="1"/>
      <c r="C74" s="1"/>
      <c r="D74" s="1"/>
      <c r="E74" s="1"/>
      <c r="F74" s="1"/>
      <c r="G74" s="1"/>
      <c r="H74" s="1"/>
      <c r="I74" s="1"/>
      <c r="O74" s="1"/>
      <c r="P74" s="1"/>
      <c r="AC74" s="1"/>
      <c r="AD74" s="1"/>
    </row>
    <row r="75" spans="1:30">
      <c r="A75" s="1"/>
      <c r="B75" s="1"/>
      <c r="C75" s="1"/>
      <c r="D75" s="1"/>
      <c r="E75" s="1"/>
      <c r="F75" s="1"/>
      <c r="G75" s="1"/>
      <c r="H75" s="1"/>
      <c r="I75" s="1"/>
      <c r="O75" s="1"/>
      <c r="P75" s="1"/>
      <c r="AC75" s="1"/>
      <c r="AD75" s="1"/>
    </row>
    <row r="76" spans="1:30">
      <c r="A76" s="1"/>
      <c r="B76" s="1"/>
      <c r="C76" s="1"/>
      <c r="D76" s="1"/>
      <c r="E76" s="1"/>
      <c r="F76" s="1"/>
      <c r="G76" s="1"/>
      <c r="H76" s="1"/>
      <c r="I76" s="1"/>
      <c r="O76" s="1"/>
      <c r="P76" s="1"/>
      <c r="AC76" s="1"/>
      <c r="AD76" s="1"/>
    </row>
    <row r="77" spans="1:30">
      <c r="A77" s="1"/>
      <c r="B77" s="1"/>
      <c r="C77" s="1"/>
      <c r="D77" s="1"/>
      <c r="E77" s="1"/>
      <c r="F77" s="1"/>
      <c r="G77" s="1"/>
      <c r="H77" s="1"/>
      <c r="I77" s="1"/>
      <c r="O77" s="1"/>
      <c r="P77" s="1"/>
      <c r="AC77" s="1"/>
      <c r="AD77" s="1"/>
    </row>
    <row r="78" spans="1:30">
      <c r="A78" s="1"/>
      <c r="B78" s="1"/>
      <c r="C78" s="1"/>
      <c r="D78" s="1"/>
      <c r="E78" s="1"/>
      <c r="F78" s="1"/>
      <c r="G78" s="1"/>
      <c r="H78" s="1"/>
      <c r="I78" s="1"/>
      <c r="O78" s="1"/>
      <c r="P78" s="1"/>
      <c r="AC78" s="1"/>
      <c r="AD78" s="1"/>
    </row>
    <row r="79" spans="1:30">
      <c r="A79" s="1"/>
      <c r="B79" s="1"/>
      <c r="C79" s="1"/>
      <c r="D79" s="1"/>
      <c r="E79" s="1"/>
      <c r="F79" s="1"/>
      <c r="G79" s="1"/>
      <c r="H79" s="1"/>
      <c r="I79" s="1"/>
      <c r="O79" s="1"/>
      <c r="P79" s="1"/>
      <c r="AC79" s="1"/>
      <c r="AD79" s="1"/>
    </row>
    <row r="80" spans="1:30">
      <c r="A80" s="1"/>
      <c r="B80" s="1"/>
      <c r="C80" s="1"/>
      <c r="D80" s="1"/>
      <c r="E80" s="1"/>
      <c r="F80" s="1"/>
      <c r="G80" s="1"/>
      <c r="H80" s="1"/>
      <c r="I80" s="1"/>
      <c r="O80" s="1"/>
      <c r="P80" s="1"/>
      <c r="AC80" s="1"/>
      <c r="AD80" s="1"/>
    </row>
    <row r="81" spans="1:30">
      <c r="A81" s="1"/>
      <c r="B81" s="1"/>
      <c r="C81" s="1"/>
      <c r="D81" s="1"/>
      <c r="E81" s="1"/>
      <c r="F81" s="1"/>
      <c r="G81" s="1"/>
      <c r="H81" s="1"/>
      <c r="I81" s="1"/>
      <c r="O81" s="1"/>
      <c r="P81" s="1"/>
      <c r="AC81" s="1"/>
      <c r="AD81" s="1"/>
    </row>
    <row r="82" spans="1:30">
      <c r="A82" s="1"/>
      <c r="B82" s="1"/>
      <c r="C82" s="1"/>
      <c r="D82" s="1"/>
      <c r="E82" s="1"/>
      <c r="F82" s="1"/>
      <c r="G82" s="1"/>
      <c r="H82" s="1"/>
      <c r="I82" s="1"/>
      <c r="O82" s="1"/>
      <c r="P82" s="1"/>
      <c r="AC82" s="1"/>
      <c r="AD82" s="1"/>
    </row>
    <row r="83" spans="1:30">
      <c r="A83" s="1"/>
      <c r="B83" s="1"/>
      <c r="C83" s="1"/>
      <c r="D83" s="1"/>
      <c r="E83" s="1"/>
      <c r="F83" s="1"/>
      <c r="G83" s="1"/>
      <c r="H83" s="1"/>
      <c r="I83" s="1"/>
      <c r="O83" s="1"/>
      <c r="P83" s="1"/>
      <c r="AC83" s="1"/>
      <c r="AD83" s="1"/>
    </row>
    <row r="84" spans="1:30">
      <c r="A84" s="1"/>
      <c r="B84" s="1"/>
      <c r="C84" s="1"/>
      <c r="D84" s="1"/>
      <c r="E84" s="1"/>
      <c r="F84" s="1"/>
      <c r="G84" s="1"/>
      <c r="H84" s="1"/>
      <c r="I84" s="1"/>
      <c r="O84" s="1"/>
      <c r="P84" s="1"/>
      <c r="AC84" s="1"/>
      <c r="AD84" s="1"/>
    </row>
    <row r="85" spans="1:30">
      <c r="A85" s="1"/>
      <c r="B85" s="1"/>
      <c r="C85" s="1"/>
      <c r="D85" s="1"/>
      <c r="E85" s="1"/>
      <c r="F85" s="1"/>
      <c r="G85" s="1"/>
      <c r="H85" s="1"/>
      <c r="I85" s="1"/>
      <c r="O85" s="1"/>
      <c r="P85" s="1"/>
      <c r="AC85" s="1"/>
      <c r="AD85" s="1"/>
    </row>
    <row r="86" spans="1:30">
      <c r="A86" s="1"/>
      <c r="B86" s="1"/>
      <c r="C86" s="1"/>
      <c r="D86" s="1"/>
      <c r="E86" s="1"/>
      <c r="F86" s="1"/>
      <c r="G86" s="1"/>
      <c r="H86" s="1"/>
      <c r="I86" s="1"/>
      <c r="O86" s="1"/>
      <c r="P86" s="1"/>
      <c r="AC86" s="1"/>
      <c r="AD86" s="1"/>
    </row>
    <row r="87" spans="1:30">
      <c r="A87" s="1"/>
      <c r="B87" s="1"/>
      <c r="C87" s="1"/>
      <c r="D87" s="1"/>
      <c r="E87" s="1"/>
      <c r="F87" s="1"/>
      <c r="G87" s="1"/>
      <c r="H87" s="1"/>
      <c r="I87" s="1"/>
      <c r="O87" s="1"/>
      <c r="P87" s="1"/>
      <c r="AC87" s="1"/>
      <c r="AD87" s="1"/>
    </row>
    <row r="88" spans="1:30">
      <c r="A88" s="1"/>
      <c r="B88" s="1"/>
      <c r="C88" s="1"/>
      <c r="D88" s="1"/>
      <c r="E88" s="1"/>
      <c r="F88" s="1"/>
      <c r="G88" s="1"/>
      <c r="H88" s="1"/>
      <c r="I88" s="1"/>
      <c r="O88" s="1"/>
      <c r="P88" s="1"/>
      <c r="AC88" s="1"/>
      <c r="AD88" s="1"/>
    </row>
    <row r="89" spans="1:30">
      <c r="A89" s="1"/>
      <c r="B89" s="1"/>
      <c r="C89" s="1"/>
      <c r="D89" s="1"/>
      <c r="E89" s="1"/>
      <c r="F89" s="1"/>
      <c r="G89" s="1"/>
      <c r="H89" s="1"/>
      <c r="I89" s="1"/>
      <c r="O89" s="1"/>
      <c r="P89" s="1"/>
      <c r="AC89" s="1"/>
      <c r="AD89" s="1"/>
    </row>
    <row r="90" spans="1:30">
      <c r="A90" s="1"/>
      <c r="B90" s="1"/>
      <c r="C90" s="1"/>
      <c r="D90" s="1"/>
      <c r="E90" s="1"/>
      <c r="F90" s="1"/>
      <c r="G90" s="1"/>
      <c r="H90" s="1"/>
      <c r="I90" s="1"/>
      <c r="O90" s="1"/>
      <c r="P90" s="1"/>
      <c r="AC90" s="1"/>
      <c r="AD90" s="1"/>
    </row>
    <row r="91" spans="1:30">
      <c r="A91" s="1"/>
      <c r="B91" s="1"/>
      <c r="C91" s="1"/>
      <c r="D91" s="1"/>
      <c r="E91" s="1"/>
      <c r="F91" s="1"/>
      <c r="G91" s="1"/>
      <c r="H91" s="1"/>
      <c r="I91" s="1"/>
      <c r="O91" s="1"/>
      <c r="P91" s="1"/>
      <c r="AC91" s="1"/>
      <c r="AD91" s="1"/>
    </row>
    <row r="92" spans="1:30">
      <c r="A92" s="1"/>
      <c r="B92" s="1"/>
      <c r="C92" s="1"/>
      <c r="D92" s="1"/>
      <c r="E92" s="1"/>
      <c r="F92" s="1"/>
      <c r="G92" s="1"/>
      <c r="H92" s="1"/>
      <c r="I92" s="1"/>
      <c r="O92" s="1"/>
      <c r="P92" s="1"/>
      <c r="AC92" s="1"/>
      <c r="AD92" s="1"/>
    </row>
    <row r="93" spans="1:30">
      <c r="A93" s="1"/>
      <c r="B93" s="1"/>
      <c r="C93" s="1"/>
      <c r="D93" s="1"/>
      <c r="E93" s="1"/>
      <c r="F93" s="1"/>
      <c r="G93" s="1"/>
      <c r="H93" s="1"/>
      <c r="I93" s="1"/>
      <c r="O93" s="1"/>
      <c r="P93" s="1"/>
      <c r="AC93" s="1"/>
      <c r="AD93" s="1"/>
    </row>
    <row r="94" spans="1:30">
      <c r="A94" s="1"/>
      <c r="B94" s="1"/>
      <c r="C94" s="1"/>
      <c r="D94" s="1"/>
      <c r="E94" s="1"/>
      <c r="F94" s="1"/>
      <c r="G94" s="1"/>
      <c r="H94" s="1"/>
      <c r="I94" s="1"/>
      <c r="O94" s="1"/>
      <c r="P94" s="1"/>
      <c r="AC94" s="1"/>
      <c r="AD94" s="1"/>
    </row>
    <row r="95" spans="1:30">
      <c r="A95" s="1"/>
      <c r="B95" s="1"/>
      <c r="C95" s="1"/>
      <c r="D95" s="1"/>
      <c r="E95" s="1"/>
      <c r="F95" s="1"/>
      <c r="G95" s="1"/>
      <c r="H95" s="1"/>
      <c r="I95" s="1"/>
      <c r="O95" s="1"/>
      <c r="P95" s="1"/>
      <c r="AC95" s="1"/>
      <c r="AD95" s="1"/>
    </row>
    <row r="96" spans="1:30">
      <c r="A96" s="1"/>
      <c r="B96" s="1"/>
      <c r="C96" s="1"/>
      <c r="D96" s="1"/>
      <c r="E96" s="1"/>
      <c r="F96" s="1"/>
      <c r="G96" s="1"/>
      <c r="H96" s="1"/>
      <c r="I96" s="1"/>
      <c r="O96" s="1"/>
      <c r="P96" s="1"/>
      <c r="AC96" s="1"/>
      <c r="AD96" s="1"/>
    </row>
    <row r="97" spans="1:30">
      <c r="A97" s="1"/>
      <c r="B97" s="1"/>
      <c r="C97" s="1"/>
      <c r="D97" s="1"/>
      <c r="E97" s="1"/>
      <c r="F97" s="1"/>
      <c r="G97" s="1"/>
      <c r="H97" s="1"/>
      <c r="I97" s="1"/>
      <c r="O97" s="1"/>
      <c r="P97" s="1"/>
      <c r="AC97" s="1"/>
      <c r="AD97" s="1"/>
    </row>
    <row r="98" spans="1:30">
      <c r="A98" s="1"/>
      <c r="B98" s="1"/>
      <c r="C98" s="1"/>
      <c r="D98" s="1"/>
      <c r="E98" s="1"/>
      <c r="F98" s="1"/>
      <c r="G98" s="1"/>
      <c r="H98" s="1"/>
      <c r="I98" s="1"/>
      <c r="O98" s="1"/>
      <c r="P98" s="1"/>
      <c r="AC98" s="1"/>
      <c r="AD98" s="1"/>
    </row>
    <row r="99" spans="1:30">
      <c r="A99" s="1"/>
      <c r="B99" s="1"/>
      <c r="C99" s="1"/>
      <c r="D99" s="1"/>
      <c r="E99" s="1"/>
      <c r="F99" s="1"/>
      <c r="G99" s="1"/>
      <c r="H99" s="1"/>
      <c r="I99" s="1"/>
      <c r="O99" s="1"/>
      <c r="P99" s="1"/>
      <c r="AC99" s="1"/>
      <c r="AD99" s="1"/>
    </row>
    <row r="100" spans="1:30">
      <c r="A100" s="1"/>
      <c r="B100" s="1"/>
      <c r="C100" s="1"/>
      <c r="D100" s="1"/>
      <c r="E100" s="1"/>
      <c r="F100" s="1"/>
      <c r="G100" s="1"/>
      <c r="H100" s="1"/>
      <c r="I100" s="1"/>
      <c r="O100" s="1"/>
      <c r="P100" s="1"/>
      <c r="AC100" s="1"/>
      <c r="AD100" s="1"/>
    </row>
    <row r="101" spans="1:30">
      <c r="A101" s="1"/>
      <c r="B101" s="1"/>
      <c r="C101" s="1"/>
      <c r="D101" s="1"/>
      <c r="E101" s="1"/>
      <c r="F101" s="1"/>
      <c r="G101" s="1"/>
      <c r="H101" s="1"/>
      <c r="I101" s="1"/>
      <c r="O101" s="1"/>
      <c r="P101" s="1"/>
      <c r="AC101" s="1"/>
      <c r="AD101" s="1"/>
    </row>
    <row r="102" spans="1:30">
      <c r="A102" s="1"/>
      <c r="B102" s="1"/>
      <c r="C102" s="1"/>
      <c r="D102" s="1"/>
      <c r="E102" s="1"/>
      <c r="F102" s="1"/>
      <c r="G102" s="1"/>
      <c r="H102" s="1"/>
      <c r="I102" s="1"/>
      <c r="O102" s="1"/>
      <c r="P102" s="1"/>
      <c r="AC102" s="1"/>
      <c r="AD102" s="1"/>
    </row>
    <row r="103" spans="1:30">
      <c r="A103" s="1"/>
      <c r="B103" s="1"/>
      <c r="C103" s="1"/>
      <c r="D103" s="1"/>
      <c r="E103" s="1"/>
      <c r="F103" s="1"/>
      <c r="G103" s="1"/>
      <c r="H103" s="1"/>
      <c r="I103" s="1"/>
      <c r="O103" s="1"/>
      <c r="P103" s="1"/>
      <c r="AC103" s="1"/>
      <c r="AD103" s="1"/>
    </row>
    <row r="104" spans="1:30">
      <c r="A104" s="1"/>
      <c r="B104" s="1"/>
      <c r="C104" s="1"/>
      <c r="D104" s="1"/>
      <c r="E104" s="1"/>
      <c r="F104" s="1"/>
      <c r="G104" s="1"/>
      <c r="H104" s="1"/>
      <c r="I104" s="1"/>
      <c r="O104" s="1"/>
      <c r="P104" s="1"/>
      <c r="AC104" s="1"/>
      <c r="AD104" s="1"/>
    </row>
    <row r="105" spans="1:30">
      <c r="A105" s="1"/>
      <c r="B105" s="1"/>
      <c r="C105" s="1"/>
      <c r="D105" s="1"/>
      <c r="E105" s="1"/>
      <c r="F105" s="1"/>
      <c r="G105" s="1"/>
      <c r="H105" s="1"/>
      <c r="I105" s="1"/>
      <c r="O105" s="1"/>
      <c r="P105" s="1"/>
      <c r="AC105" s="1"/>
      <c r="AD105" s="1"/>
    </row>
    <row r="106" spans="1:30">
      <c r="A106" s="1"/>
      <c r="B106" s="1"/>
      <c r="C106" s="1"/>
      <c r="D106" s="1"/>
      <c r="E106" s="1"/>
      <c r="F106" s="1"/>
      <c r="G106" s="1"/>
      <c r="H106" s="1"/>
      <c r="I106" s="1"/>
      <c r="O106" s="1"/>
      <c r="P106" s="1"/>
      <c r="AC106" s="1"/>
      <c r="AD106" s="1"/>
    </row>
    <row r="107" spans="1:30">
      <c r="A107" s="1"/>
      <c r="B107" s="1"/>
      <c r="C107" s="1"/>
      <c r="D107" s="1"/>
      <c r="E107" s="1"/>
      <c r="F107" s="1"/>
      <c r="G107" s="1"/>
      <c r="H107" s="1"/>
      <c r="I107" s="1"/>
      <c r="O107" s="1"/>
      <c r="P107" s="1"/>
      <c r="AC107" s="1"/>
      <c r="AD107" s="1"/>
    </row>
    <row r="108" spans="1:30">
      <c r="A108" s="1"/>
      <c r="B108" s="1"/>
      <c r="C108" s="1"/>
      <c r="D108" s="1"/>
      <c r="E108" s="1"/>
      <c r="F108" s="1"/>
      <c r="G108" s="1"/>
      <c r="H108" s="1"/>
      <c r="I108" s="1"/>
      <c r="O108" s="1"/>
      <c r="P108" s="1"/>
      <c r="AC108" s="1"/>
      <c r="AD108" s="1"/>
    </row>
    <row r="109" spans="1:30">
      <c r="A109" s="1"/>
      <c r="B109" s="1"/>
      <c r="C109" s="1"/>
      <c r="D109" s="1"/>
      <c r="E109" s="1"/>
      <c r="F109" s="1"/>
      <c r="G109" s="1"/>
      <c r="H109" s="1"/>
      <c r="I109" s="1"/>
      <c r="O109" s="1"/>
      <c r="P109" s="1"/>
      <c r="AC109" s="1"/>
      <c r="AD109" s="1"/>
    </row>
    <row r="110" spans="1:30">
      <c r="A110" s="1"/>
      <c r="B110" s="1"/>
      <c r="C110" s="1"/>
      <c r="D110" s="1"/>
      <c r="E110" s="1"/>
      <c r="F110" s="1"/>
      <c r="G110" s="1"/>
      <c r="H110" s="1"/>
      <c r="I110" s="1"/>
      <c r="O110" s="1"/>
      <c r="P110" s="1"/>
      <c r="AC110" s="1"/>
      <c r="AD110" s="1"/>
    </row>
    <row r="111" spans="1:30">
      <c r="A111" s="1"/>
      <c r="B111" s="1"/>
      <c r="C111" s="1"/>
      <c r="D111" s="1"/>
      <c r="E111" s="1"/>
      <c r="F111" s="1"/>
      <c r="G111" s="1"/>
      <c r="H111" s="1"/>
      <c r="I111" s="1"/>
      <c r="O111" s="1"/>
      <c r="P111" s="1"/>
      <c r="AC111" s="1"/>
      <c r="AD111" s="1"/>
    </row>
    <row r="112" spans="1:30">
      <c r="A112" s="1"/>
      <c r="B112" s="1"/>
      <c r="C112" s="1"/>
      <c r="D112" s="1"/>
      <c r="E112" s="1"/>
      <c r="F112" s="1"/>
      <c r="G112" s="1"/>
      <c r="H112" s="1"/>
      <c r="I112" s="1"/>
      <c r="O112" s="1"/>
      <c r="P112" s="1"/>
      <c r="AC112" s="1"/>
      <c r="AD112" s="1"/>
    </row>
    <row r="113" spans="1:30">
      <c r="A113" s="1"/>
      <c r="B113" s="1"/>
      <c r="C113" s="1"/>
      <c r="D113" s="1"/>
      <c r="E113" s="1"/>
      <c r="F113" s="1"/>
      <c r="G113" s="1"/>
      <c r="H113" s="1"/>
      <c r="I113" s="1"/>
      <c r="O113" s="1"/>
      <c r="P113" s="1"/>
      <c r="AC113" s="1"/>
      <c r="AD113" s="1"/>
    </row>
    <row r="114" spans="1:30">
      <c r="A114" s="1"/>
      <c r="B114" s="1"/>
      <c r="C114" s="1"/>
      <c r="D114" s="1"/>
      <c r="E114" s="1"/>
      <c r="F114" s="1"/>
      <c r="G114" s="1"/>
      <c r="H114" s="1"/>
      <c r="I114" s="1"/>
      <c r="O114" s="1"/>
      <c r="P114" s="1"/>
      <c r="AC114" s="1"/>
      <c r="AD114" s="1"/>
    </row>
    <row r="115" spans="1:30">
      <c r="A115" s="1"/>
      <c r="B115" s="1"/>
      <c r="C115" s="1"/>
      <c r="D115" s="1"/>
      <c r="E115" s="1"/>
      <c r="F115" s="1"/>
      <c r="G115" s="1"/>
      <c r="H115" s="1"/>
      <c r="I115" s="1"/>
      <c r="O115" s="1"/>
      <c r="P115" s="1"/>
      <c r="AC115" s="1"/>
      <c r="AD115" s="1"/>
    </row>
    <row r="116" spans="1:30">
      <c r="A116" s="1"/>
      <c r="B116" s="1"/>
      <c r="C116" s="1"/>
      <c r="D116" s="1"/>
      <c r="E116" s="1"/>
      <c r="F116" s="1"/>
      <c r="G116" s="1"/>
      <c r="H116" s="1"/>
      <c r="I116" s="1"/>
      <c r="O116" s="1"/>
      <c r="P116" s="1"/>
      <c r="AC116" s="1"/>
      <c r="AD116" s="1"/>
    </row>
    <row r="117" spans="1:30">
      <c r="A117" s="1"/>
      <c r="B117" s="1"/>
      <c r="C117" s="1"/>
      <c r="D117" s="1"/>
      <c r="E117" s="1"/>
      <c r="F117" s="1"/>
      <c r="G117" s="1"/>
      <c r="H117" s="1"/>
      <c r="I117" s="1"/>
      <c r="O117" s="1"/>
      <c r="P117" s="1"/>
      <c r="AC117" s="1"/>
      <c r="AD117" s="1"/>
    </row>
    <row r="118" spans="1:30">
      <c r="A118" s="1"/>
      <c r="B118" s="1"/>
      <c r="C118" s="1"/>
      <c r="D118" s="1"/>
      <c r="E118" s="1"/>
      <c r="F118" s="1"/>
      <c r="G118" s="1"/>
      <c r="H118" s="1"/>
      <c r="I118" s="1"/>
      <c r="O118" s="1"/>
      <c r="P118" s="1"/>
      <c r="AC118" s="1"/>
      <c r="AD118" s="1"/>
    </row>
    <row r="119" spans="1:30">
      <c r="A119" s="1"/>
      <c r="B119" s="1"/>
      <c r="C119" s="1"/>
      <c r="D119" s="1"/>
      <c r="E119" s="1"/>
      <c r="F119" s="1"/>
      <c r="G119" s="1"/>
      <c r="H119" s="1"/>
      <c r="I119" s="1"/>
      <c r="O119" s="1"/>
      <c r="P119" s="1"/>
      <c r="AC119" s="1"/>
      <c r="AD119" s="1"/>
    </row>
    <row r="120" spans="1:30">
      <c r="A120" s="1"/>
      <c r="B120" s="1"/>
      <c r="C120" s="1"/>
      <c r="D120" s="1"/>
      <c r="E120" s="1"/>
      <c r="F120" s="1"/>
      <c r="G120" s="1"/>
      <c r="H120" s="1"/>
      <c r="I120" s="1"/>
      <c r="O120" s="1"/>
      <c r="P120" s="1"/>
      <c r="AC120" s="1"/>
      <c r="AD120" s="1"/>
    </row>
    <row r="121" spans="1:30">
      <c r="A121" s="1"/>
      <c r="B121" s="1"/>
      <c r="C121" s="1"/>
      <c r="D121" s="1"/>
      <c r="E121" s="1"/>
      <c r="F121" s="1"/>
      <c r="G121" s="1"/>
      <c r="H121" s="1"/>
      <c r="I121" s="1"/>
      <c r="O121" s="1"/>
      <c r="P121" s="1"/>
      <c r="AC121" s="1"/>
      <c r="AD121" s="1"/>
    </row>
    <row r="122" spans="1:30">
      <c r="A122" s="1"/>
      <c r="B122" s="1"/>
      <c r="C122" s="1"/>
      <c r="D122" s="1"/>
      <c r="E122" s="1"/>
      <c r="F122" s="1"/>
      <c r="G122" s="1"/>
      <c r="H122" s="1"/>
      <c r="I122" s="1"/>
      <c r="O122" s="1"/>
      <c r="P122" s="1"/>
      <c r="AC122" s="1"/>
      <c r="AD122" s="1"/>
    </row>
    <row r="123" spans="1:30">
      <c r="A123" s="1"/>
      <c r="B123" s="1"/>
      <c r="C123" s="1"/>
      <c r="D123" s="1"/>
      <c r="E123" s="1"/>
      <c r="F123" s="1"/>
      <c r="G123" s="1"/>
      <c r="H123" s="1"/>
      <c r="I123" s="1"/>
      <c r="O123" s="1"/>
      <c r="P123" s="1"/>
      <c r="AC123" s="1"/>
      <c r="AD123" s="1"/>
    </row>
    <row r="124" spans="1:30">
      <c r="A124" s="1"/>
      <c r="B124" s="1"/>
      <c r="C124" s="1"/>
      <c r="D124" s="1"/>
      <c r="E124" s="1"/>
      <c r="F124" s="1"/>
      <c r="G124" s="1"/>
      <c r="H124" s="1"/>
      <c r="I124" s="1"/>
      <c r="O124" s="1"/>
      <c r="P124" s="1"/>
      <c r="AC124" s="1"/>
      <c r="AD124" s="1"/>
    </row>
    <row r="125" spans="1:30">
      <c r="A125" s="1"/>
      <c r="B125" s="1"/>
      <c r="C125" s="1"/>
      <c r="D125" s="1"/>
      <c r="E125" s="1"/>
      <c r="F125" s="1"/>
      <c r="G125" s="1"/>
      <c r="H125" s="1"/>
      <c r="I125" s="1"/>
      <c r="O125" s="1"/>
      <c r="P125" s="1"/>
      <c r="AC125" s="1"/>
      <c r="AD125" s="1"/>
    </row>
    <row r="126" spans="1:30">
      <c r="A126" s="1"/>
      <c r="B126" s="1"/>
      <c r="C126" s="1"/>
      <c r="D126" s="1"/>
      <c r="E126" s="1"/>
      <c r="F126" s="1"/>
      <c r="G126" s="1"/>
      <c r="H126" s="1"/>
      <c r="I126" s="1"/>
      <c r="O126" s="1"/>
      <c r="P126" s="1"/>
      <c r="AC126" s="1"/>
      <c r="AD126" s="1"/>
    </row>
    <row r="127" spans="1:30">
      <c r="A127" s="1"/>
      <c r="B127" s="1"/>
      <c r="C127" s="1"/>
      <c r="D127" s="1"/>
      <c r="E127" s="1"/>
      <c r="F127" s="1"/>
      <c r="G127" s="1"/>
      <c r="H127" s="1"/>
      <c r="I127" s="1"/>
      <c r="O127" s="1"/>
      <c r="P127" s="1"/>
      <c r="AC127" s="1"/>
      <c r="AD127" s="1"/>
    </row>
    <row r="128" spans="1:30">
      <c r="A128" s="1"/>
      <c r="B128" s="1"/>
      <c r="C128" s="1"/>
      <c r="D128" s="1"/>
      <c r="E128" s="1"/>
      <c r="F128" s="1"/>
      <c r="G128" s="1"/>
      <c r="H128" s="1"/>
      <c r="I128" s="1"/>
      <c r="O128" s="1"/>
      <c r="P128" s="1"/>
      <c r="AC128" s="1"/>
      <c r="AD128" s="1"/>
    </row>
    <row r="129" spans="1:30">
      <c r="A129" s="1"/>
      <c r="B129" s="1"/>
      <c r="C129" s="1"/>
      <c r="D129" s="1"/>
      <c r="E129" s="1"/>
      <c r="F129" s="1"/>
      <c r="G129" s="1"/>
      <c r="H129" s="1"/>
      <c r="I129" s="1"/>
      <c r="O129" s="1"/>
      <c r="P129" s="1"/>
      <c r="AC129" s="1"/>
      <c r="AD129" s="1"/>
    </row>
    <row r="130" spans="1:30">
      <c r="A130" s="1"/>
      <c r="B130" s="1"/>
      <c r="C130" s="1"/>
      <c r="D130" s="1"/>
      <c r="E130" s="1"/>
      <c r="F130" s="1"/>
      <c r="G130" s="1"/>
      <c r="H130" s="1"/>
      <c r="I130" s="1"/>
      <c r="O130" s="1"/>
      <c r="P130" s="1"/>
      <c r="AC130" s="1"/>
      <c r="AD130" s="1"/>
    </row>
    <row r="131" spans="1:30">
      <c r="A131" s="1"/>
      <c r="B131" s="1"/>
      <c r="C131" s="1"/>
      <c r="D131" s="1"/>
      <c r="E131" s="1"/>
      <c r="F131" s="1"/>
      <c r="G131" s="1"/>
      <c r="H131" s="1"/>
      <c r="I131" s="1"/>
      <c r="O131" s="1"/>
      <c r="P131" s="1"/>
      <c r="AC131" s="1"/>
      <c r="AD131" s="1"/>
    </row>
    <row r="132" spans="1:30">
      <c r="A132" s="1"/>
      <c r="B132" s="1"/>
      <c r="C132" s="1"/>
      <c r="D132" s="1"/>
      <c r="E132" s="1"/>
      <c r="F132" s="1"/>
      <c r="G132" s="1"/>
      <c r="H132" s="1"/>
      <c r="I132" s="1"/>
      <c r="O132" s="1"/>
      <c r="P132" s="1"/>
      <c r="AC132" s="1"/>
      <c r="AD132" s="1"/>
    </row>
    <row r="133" spans="1:30">
      <c r="A133" s="1"/>
      <c r="B133" s="1"/>
      <c r="C133" s="1"/>
      <c r="D133" s="1"/>
      <c r="E133" s="1"/>
      <c r="F133" s="1"/>
      <c r="G133" s="1"/>
      <c r="H133" s="1"/>
      <c r="I133" s="1"/>
      <c r="O133" s="1"/>
      <c r="P133" s="1"/>
      <c r="AC133" s="1"/>
      <c r="AD133" s="1"/>
    </row>
    <row r="134" spans="1:30">
      <c r="A134" s="1"/>
      <c r="B134" s="1"/>
      <c r="C134" s="1"/>
      <c r="D134" s="1"/>
      <c r="E134" s="1"/>
      <c r="F134" s="1"/>
      <c r="G134" s="1"/>
      <c r="H134" s="1"/>
      <c r="I134" s="1"/>
      <c r="O134" s="1"/>
      <c r="P134" s="1"/>
      <c r="AC134" s="1"/>
      <c r="AD134" s="1"/>
    </row>
    <row r="135" spans="1:30">
      <c r="A135" s="1"/>
      <c r="B135" s="1"/>
      <c r="C135" s="1"/>
      <c r="D135" s="1"/>
      <c r="E135" s="1"/>
      <c r="F135" s="1"/>
      <c r="G135" s="1"/>
      <c r="H135" s="1"/>
      <c r="I135" s="1"/>
      <c r="O135" s="1"/>
      <c r="P135" s="1"/>
      <c r="AC135" s="1"/>
      <c r="AD135" s="1"/>
    </row>
    <row r="136" spans="1:30">
      <c r="A136" s="1"/>
      <c r="B136" s="1"/>
      <c r="C136" s="1"/>
      <c r="D136" s="1"/>
      <c r="E136" s="1"/>
      <c r="F136" s="1"/>
      <c r="G136" s="1"/>
      <c r="H136" s="1"/>
      <c r="I136" s="1"/>
      <c r="O136" s="1"/>
      <c r="P136" s="1"/>
      <c r="AC136" s="1"/>
      <c r="AD136" s="1"/>
    </row>
    <row r="137" spans="1:30">
      <c r="A137" s="1"/>
      <c r="B137" s="1"/>
      <c r="C137" s="1"/>
      <c r="D137" s="1"/>
      <c r="E137" s="1"/>
      <c r="F137" s="1"/>
      <c r="G137" s="1"/>
      <c r="H137" s="1"/>
      <c r="I137" s="1"/>
      <c r="O137" s="1"/>
      <c r="P137" s="1"/>
      <c r="AC137" s="1"/>
      <c r="AD137" s="1"/>
    </row>
    <row r="138" spans="1:30">
      <c r="A138" s="1"/>
      <c r="B138" s="1"/>
      <c r="C138" s="1"/>
      <c r="D138" s="1"/>
      <c r="E138" s="1"/>
      <c r="F138" s="1"/>
      <c r="G138" s="1"/>
      <c r="H138" s="1"/>
      <c r="I138" s="1"/>
      <c r="O138" s="1"/>
      <c r="P138" s="1"/>
      <c r="AC138" s="1"/>
      <c r="AD138" s="1"/>
    </row>
    <row r="139" spans="1:30">
      <c r="A139" s="1"/>
      <c r="B139" s="1"/>
      <c r="C139" s="1"/>
      <c r="D139" s="1"/>
      <c r="E139" s="1"/>
      <c r="F139" s="1"/>
      <c r="G139" s="1"/>
      <c r="H139" s="1"/>
      <c r="I139" s="1"/>
      <c r="O139" s="1"/>
      <c r="P139" s="1"/>
      <c r="AC139" s="1"/>
      <c r="AD139" s="1"/>
    </row>
    <row r="140" spans="1:30">
      <c r="A140" s="1"/>
      <c r="B140" s="1"/>
      <c r="C140" s="1"/>
      <c r="D140" s="1"/>
      <c r="E140" s="1"/>
      <c r="F140" s="1"/>
      <c r="G140" s="1"/>
      <c r="H140" s="1"/>
      <c r="I140" s="1"/>
      <c r="O140" s="1"/>
      <c r="P140" s="1"/>
      <c r="AC140" s="1"/>
      <c r="AD140" s="1"/>
    </row>
    <row r="141" spans="1:30">
      <c r="A141" s="1"/>
      <c r="B141" s="1"/>
      <c r="C141" s="1"/>
      <c r="D141" s="1"/>
      <c r="E141" s="1"/>
      <c r="F141" s="1"/>
      <c r="G141" s="1"/>
      <c r="H141" s="1"/>
      <c r="I141" s="1"/>
      <c r="O141" s="1"/>
      <c r="P141" s="1"/>
      <c r="AC141" s="1"/>
      <c r="AD141" s="1"/>
    </row>
    <row r="142" spans="1:30">
      <c r="A142" s="1"/>
      <c r="B142" s="1"/>
      <c r="C142" s="1"/>
      <c r="D142" s="1"/>
      <c r="E142" s="1"/>
      <c r="F142" s="1"/>
      <c r="G142" s="1"/>
      <c r="H142" s="1"/>
      <c r="I142" s="1"/>
      <c r="O142" s="1"/>
      <c r="P142" s="1"/>
      <c r="AC142" s="1"/>
      <c r="AD142" s="1"/>
    </row>
    <row r="143" spans="1:30">
      <c r="A143" s="1"/>
      <c r="B143" s="1"/>
      <c r="C143" s="1"/>
      <c r="D143" s="1"/>
      <c r="E143" s="1"/>
      <c r="F143" s="1"/>
      <c r="G143" s="1"/>
      <c r="H143" s="1"/>
      <c r="I143" s="1"/>
      <c r="O143" s="1"/>
      <c r="P143" s="1"/>
      <c r="AC143" s="1"/>
      <c r="AD143" s="1"/>
    </row>
    <row r="144" spans="1:30">
      <c r="A144" s="1"/>
      <c r="B144" s="1"/>
      <c r="C144" s="1"/>
      <c r="D144" s="1"/>
      <c r="E144" s="1"/>
      <c r="F144" s="1"/>
      <c r="G144" s="1"/>
      <c r="H144" s="1"/>
      <c r="I144" s="1"/>
      <c r="O144" s="1"/>
      <c r="P144" s="1"/>
      <c r="AC144" s="1"/>
      <c r="AD144" s="1"/>
    </row>
    <row r="145" spans="1:30">
      <c r="A145" s="1"/>
      <c r="B145" s="1"/>
      <c r="C145" s="1"/>
      <c r="D145" s="1"/>
      <c r="E145" s="1"/>
      <c r="F145" s="1"/>
      <c r="G145" s="1"/>
      <c r="H145" s="1"/>
      <c r="I145" s="1"/>
      <c r="O145" s="1"/>
      <c r="P145" s="1"/>
      <c r="AC145" s="1"/>
      <c r="AD145" s="1"/>
    </row>
    <row r="146" spans="1:30">
      <c r="A146" s="1"/>
      <c r="B146" s="1"/>
      <c r="C146" s="1"/>
      <c r="D146" s="1"/>
      <c r="E146" s="1"/>
      <c r="F146" s="1"/>
      <c r="G146" s="1"/>
      <c r="H146" s="1"/>
      <c r="I146" s="1"/>
      <c r="O146" s="1"/>
      <c r="P146" s="1"/>
      <c r="AC146" s="1"/>
      <c r="AD146" s="1"/>
    </row>
    <row r="147" spans="1:30">
      <c r="A147" s="1"/>
      <c r="B147" s="1"/>
      <c r="C147" s="1"/>
      <c r="D147" s="1"/>
      <c r="E147" s="1"/>
      <c r="F147" s="1"/>
      <c r="G147" s="1"/>
      <c r="H147" s="1"/>
      <c r="I147" s="1"/>
      <c r="O147" s="1"/>
      <c r="P147" s="1"/>
      <c r="AC147" s="1"/>
      <c r="AD147" s="1"/>
    </row>
    <row r="148" spans="1:30">
      <c r="A148" s="1"/>
      <c r="B148" s="1"/>
      <c r="C148" s="1"/>
      <c r="D148" s="1"/>
      <c r="E148" s="1"/>
      <c r="F148" s="1"/>
      <c r="G148" s="1"/>
      <c r="H148" s="1"/>
      <c r="I148" s="1"/>
      <c r="O148" s="1"/>
      <c r="P148" s="1"/>
      <c r="AC148" s="1"/>
      <c r="AD148" s="1"/>
    </row>
    <row r="149" spans="1:30">
      <c r="A149" s="1"/>
      <c r="B149" s="1"/>
      <c r="C149" s="1"/>
      <c r="D149" s="1"/>
      <c r="E149" s="1"/>
      <c r="F149" s="1"/>
      <c r="G149" s="1"/>
      <c r="H149" s="1"/>
      <c r="I149" s="1"/>
      <c r="O149" s="1"/>
      <c r="P149" s="1"/>
      <c r="AC149" s="1"/>
      <c r="AD149" s="1"/>
    </row>
    <row r="150" spans="1:30">
      <c r="A150" s="1"/>
      <c r="B150" s="1"/>
      <c r="C150" s="1"/>
      <c r="D150" s="1"/>
      <c r="E150" s="1"/>
      <c r="F150" s="1"/>
      <c r="G150" s="1"/>
      <c r="H150" s="1"/>
      <c r="I150" s="1"/>
      <c r="O150" s="1"/>
      <c r="P150" s="1"/>
      <c r="AC150" s="1"/>
      <c r="AD150" s="1"/>
    </row>
    <row r="151" spans="1:30">
      <c r="A151" s="1"/>
      <c r="B151" s="1"/>
      <c r="C151" s="1"/>
      <c r="D151" s="1"/>
      <c r="E151" s="1"/>
      <c r="F151" s="1"/>
      <c r="G151" s="1"/>
      <c r="H151" s="1"/>
      <c r="I151" s="1"/>
      <c r="O151" s="1"/>
      <c r="P151" s="1"/>
      <c r="AC151" s="1"/>
      <c r="AD151" s="1"/>
    </row>
    <row r="152" spans="1:30">
      <c r="A152" s="1"/>
      <c r="B152" s="1"/>
      <c r="C152" s="1"/>
      <c r="D152" s="1"/>
      <c r="E152" s="1"/>
      <c r="F152" s="1"/>
      <c r="G152" s="1"/>
      <c r="H152" s="1"/>
      <c r="I152" s="1"/>
      <c r="O152" s="1"/>
      <c r="P152" s="1"/>
      <c r="AC152" s="1"/>
      <c r="AD152" s="1"/>
    </row>
    <row r="153" spans="1:30">
      <c r="A153" s="1"/>
      <c r="B153" s="1"/>
      <c r="C153" s="1"/>
      <c r="D153" s="1"/>
      <c r="E153" s="1"/>
      <c r="F153" s="1"/>
      <c r="G153" s="1"/>
      <c r="H153" s="1"/>
      <c r="I153" s="1"/>
      <c r="O153" s="1"/>
      <c r="P153" s="1"/>
      <c r="AC153" s="1"/>
      <c r="AD153" s="1"/>
    </row>
    <row r="154" spans="1:30">
      <c r="A154" s="1"/>
      <c r="B154" s="1"/>
      <c r="C154" s="1"/>
      <c r="D154" s="1"/>
      <c r="E154" s="1"/>
      <c r="F154" s="1"/>
      <c r="G154" s="1"/>
      <c r="H154" s="1"/>
      <c r="I154" s="1"/>
      <c r="O154" s="1"/>
      <c r="P154" s="1"/>
      <c r="AC154" s="1"/>
      <c r="AD154" s="1"/>
    </row>
    <row r="155" spans="1:30">
      <c r="A155" s="1"/>
      <c r="B155" s="1"/>
      <c r="C155" s="1"/>
      <c r="D155" s="1"/>
      <c r="E155" s="1"/>
      <c r="F155" s="1"/>
      <c r="G155" s="1"/>
      <c r="H155" s="1"/>
      <c r="I155" s="1"/>
      <c r="O155" s="1"/>
      <c r="P155" s="1"/>
      <c r="AC155" s="1"/>
      <c r="AD155" s="1"/>
    </row>
    <row r="156" spans="1:30">
      <c r="A156" s="1"/>
      <c r="B156" s="1"/>
      <c r="C156" s="1"/>
      <c r="D156" s="1"/>
      <c r="E156" s="1"/>
      <c r="F156" s="1"/>
      <c r="G156" s="1"/>
      <c r="H156" s="1"/>
      <c r="I156" s="1"/>
      <c r="O156" s="1"/>
      <c r="P156" s="1"/>
      <c r="AC156" s="1"/>
      <c r="AD156" s="1"/>
    </row>
    <row r="157" spans="1:30">
      <c r="A157" s="1"/>
      <c r="B157" s="1"/>
      <c r="C157" s="1"/>
      <c r="D157" s="1"/>
      <c r="E157" s="1"/>
      <c r="F157" s="1"/>
      <c r="G157" s="1"/>
      <c r="H157" s="1"/>
      <c r="I157" s="1"/>
      <c r="O157" s="1"/>
      <c r="P157" s="1"/>
      <c r="AC157" s="1"/>
      <c r="AD157" s="1"/>
    </row>
    <row r="158" spans="1:30">
      <c r="A158" s="1"/>
      <c r="B158" s="1"/>
      <c r="C158" s="1"/>
      <c r="D158" s="1"/>
      <c r="E158" s="1"/>
      <c r="F158" s="1"/>
      <c r="G158" s="1"/>
      <c r="H158" s="1"/>
      <c r="I158" s="1"/>
      <c r="O158" s="1"/>
      <c r="P158" s="1"/>
      <c r="AC158" s="1"/>
      <c r="AD158" s="1"/>
    </row>
    <row r="159" spans="1:30">
      <c r="A159" s="1"/>
      <c r="B159" s="1"/>
      <c r="C159" s="1"/>
      <c r="D159" s="1"/>
      <c r="E159" s="1"/>
      <c r="F159" s="1"/>
      <c r="G159" s="1"/>
      <c r="H159" s="1"/>
      <c r="I159" s="1"/>
      <c r="O159" s="1"/>
      <c r="P159" s="1"/>
      <c r="AC159" s="1"/>
      <c r="AD159" s="1"/>
    </row>
    <row r="160" spans="1:30">
      <c r="A160" s="1"/>
      <c r="B160" s="1"/>
      <c r="C160" s="1"/>
      <c r="D160" s="1"/>
      <c r="E160" s="1"/>
      <c r="F160" s="1"/>
      <c r="G160" s="1"/>
      <c r="H160" s="1"/>
      <c r="I160" s="1"/>
      <c r="O160" s="1"/>
      <c r="P160" s="1"/>
      <c r="AC160" s="1"/>
      <c r="AD160" s="1"/>
    </row>
    <row r="161" spans="1:30">
      <c r="A161" s="1"/>
      <c r="B161" s="1"/>
      <c r="C161" s="1"/>
      <c r="D161" s="1"/>
      <c r="E161" s="1"/>
      <c r="F161" s="1"/>
      <c r="G161" s="1"/>
      <c r="H161" s="1"/>
      <c r="I161" s="1"/>
      <c r="O161" s="1"/>
      <c r="P161" s="1"/>
      <c r="AC161" s="1"/>
      <c r="AD161" s="1"/>
    </row>
    <row r="162" spans="1:30">
      <c r="A162" s="1"/>
      <c r="B162" s="1"/>
      <c r="C162" s="1"/>
      <c r="D162" s="1"/>
      <c r="E162" s="1"/>
      <c r="F162" s="1"/>
      <c r="G162" s="1"/>
      <c r="H162" s="1"/>
      <c r="I162" s="1"/>
      <c r="O162" s="1"/>
      <c r="P162" s="1"/>
      <c r="AC162" s="1"/>
      <c r="AD162" s="1"/>
    </row>
    <row r="163" spans="1:30">
      <c r="A163" s="1"/>
      <c r="B163" s="1"/>
      <c r="C163" s="1"/>
      <c r="D163" s="1"/>
      <c r="E163" s="1"/>
      <c r="F163" s="1"/>
      <c r="G163" s="1"/>
      <c r="H163" s="1"/>
      <c r="I163" s="1"/>
      <c r="O163" s="1"/>
      <c r="P163" s="1"/>
      <c r="AC163" s="1"/>
      <c r="AD163" s="1"/>
    </row>
    <row r="164" spans="1:30">
      <c r="A164" s="1"/>
      <c r="B164" s="1"/>
      <c r="C164" s="1"/>
      <c r="D164" s="1"/>
      <c r="E164" s="1"/>
      <c r="F164" s="1"/>
      <c r="G164" s="1"/>
      <c r="H164" s="1"/>
      <c r="I164" s="1"/>
      <c r="O164" s="1"/>
      <c r="P164" s="1"/>
      <c r="AC164" s="1"/>
      <c r="AD164" s="1"/>
    </row>
    <row r="165" spans="1:30">
      <c r="A165" s="1"/>
      <c r="B165" s="1"/>
      <c r="C165" s="1"/>
      <c r="D165" s="1"/>
      <c r="E165" s="1"/>
      <c r="F165" s="1"/>
      <c r="G165" s="1"/>
      <c r="H165" s="1"/>
      <c r="I165" s="1"/>
      <c r="O165" s="1"/>
      <c r="P165" s="1"/>
      <c r="AC165" s="1"/>
      <c r="AD165" s="1"/>
    </row>
    <row r="166" spans="1:30">
      <c r="A166" s="1"/>
      <c r="B166" s="1"/>
      <c r="C166" s="1"/>
      <c r="D166" s="1"/>
      <c r="E166" s="1"/>
      <c r="F166" s="1"/>
      <c r="G166" s="1"/>
      <c r="H166" s="1"/>
      <c r="I166" s="1"/>
      <c r="O166" s="1"/>
      <c r="P166" s="1"/>
      <c r="AC166" s="1"/>
      <c r="AD166" s="1"/>
    </row>
    <row r="167" spans="1:30">
      <c r="A167" s="1"/>
      <c r="B167" s="1"/>
      <c r="C167" s="1"/>
      <c r="D167" s="1"/>
      <c r="E167" s="1"/>
      <c r="F167" s="1"/>
      <c r="G167" s="1"/>
      <c r="H167" s="1"/>
      <c r="I167" s="1"/>
      <c r="O167" s="1"/>
      <c r="P167" s="1"/>
      <c r="AC167" s="1"/>
      <c r="AD167" s="1"/>
    </row>
    <row r="168" spans="1:30">
      <c r="A168" s="1"/>
      <c r="B168" s="1"/>
      <c r="C168" s="1"/>
      <c r="D168" s="1"/>
      <c r="E168" s="1"/>
      <c r="F168" s="1"/>
      <c r="G168" s="1"/>
      <c r="H168" s="1"/>
      <c r="I168" s="1"/>
      <c r="O168" s="1"/>
      <c r="P168" s="1"/>
      <c r="AC168" s="1"/>
      <c r="AD168" s="1"/>
    </row>
    <row r="169" spans="1:30">
      <c r="A169" s="1"/>
      <c r="B169" s="1"/>
      <c r="C169" s="1"/>
      <c r="D169" s="1"/>
      <c r="E169" s="1"/>
      <c r="F169" s="1"/>
      <c r="G169" s="1"/>
      <c r="H169" s="1"/>
      <c r="I169" s="1"/>
      <c r="O169" s="1"/>
      <c r="P169" s="1"/>
      <c r="AC169" s="1"/>
      <c r="AD169" s="1"/>
    </row>
    <row r="170" spans="1:30">
      <c r="A170" s="1"/>
      <c r="B170" s="1"/>
      <c r="C170" s="1"/>
      <c r="D170" s="1"/>
      <c r="E170" s="1"/>
      <c r="F170" s="1"/>
      <c r="G170" s="1"/>
      <c r="H170" s="1"/>
      <c r="I170" s="1"/>
      <c r="O170" s="1"/>
      <c r="P170" s="1"/>
      <c r="AC170" s="1"/>
      <c r="AD170" s="1"/>
    </row>
    <row r="171" spans="1:30">
      <c r="A171" s="1"/>
      <c r="B171" s="1"/>
      <c r="C171" s="1"/>
      <c r="D171" s="1"/>
      <c r="E171" s="1"/>
      <c r="F171" s="1"/>
      <c r="G171" s="1"/>
      <c r="H171" s="1"/>
      <c r="I171" s="1"/>
      <c r="O171" s="1"/>
      <c r="P171" s="1"/>
      <c r="AC171" s="1"/>
      <c r="AD171" s="1"/>
    </row>
    <row r="172" spans="1:30">
      <c r="A172" s="1"/>
      <c r="B172" s="1"/>
      <c r="C172" s="1"/>
      <c r="D172" s="1"/>
      <c r="E172" s="1"/>
      <c r="F172" s="1"/>
      <c r="G172" s="1"/>
      <c r="H172" s="1"/>
      <c r="I172" s="1"/>
      <c r="O172" s="1"/>
      <c r="P172" s="1"/>
      <c r="AC172" s="1"/>
      <c r="AD172" s="1"/>
    </row>
    <row r="173" spans="1:30">
      <c r="A173" s="1"/>
      <c r="B173" s="1"/>
      <c r="C173" s="1"/>
      <c r="D173" s="1"/>
      <c r="E173" s="1"/>
      <c r="F173" s="1"/>
      <c r="G173" s="1"/>
      <c r="H173" s="1"/>
      <c r="I173" s="1"/>
      <c r="O173" s="1"/>
      <c r="P173" s="1"/>
      <c r="AC173" s="1"/>
      <c r="AD173" s="1"/>
    </row>
    <row r="174" spans="1:30">
      <c r="A174" s="1"/>
      <c r="B174" s="1"/>
      <c r="C174" s="1"/>
      <c r="D174" s="1"/>
      <c r="E174" s="1"/>
      <c r="F174" s="1"/>
      <c r="G174" s="1"/>
      <c r="H174" s="1"/>
      <c r="I174" s="1"/>
      <c r="O174" s="1"/>
      <c r="P174" s="1"/>
      <c r="AC174" s="1"/>
      <c r="AD174" s="1"/>
    </row>
    <row r="175" spans="1:30">
      <c r="A175" s="1"/>
      <c r="B175" s="1"/>
      <c r="C175" s="1"/>
      <c r="D175" s="1"/>
      <c r="E175" s="1"/>
      <c r="F175" s="1"/>
      <c r="G175" s="1"/>
      <c r="H175" s="1"/>
      <c r="I175" s="1"/>
      <c r="O175" s="1"/>
      <c r="P175" s="1"/>
      <c r="AC175" s="1"/>
      <c r="AD175" s="1"/>
    </row>
    <row r="176" spans="1:30">
      <c r="A176" s="1"/>
      <c r="B176" s="1"/>
      <c r="C176" s="1"/>
      <c r="D176" s="1"/>
      <c r="E176" s="1"/>
      <c r="F176" s="1"/>
      <c r="G176" s="1"/>
      <c r="H176" s="1"/>
      <c r="I176" s="1"/>
      <c r="O176" s="1"/>
      <c r="P176" s="1"/>
      <c r="AC176" s="1"/>
      <c r="AD176" s="1"/>
    </row>
    <row r="177" spans="1:30">
      <c r="A177" s="1"/>
      <c r="B177" s="1"/>
      <c r="C177" s="1"/>
      <c r="D177" s="1"/>
      <c r="E177" s="1"/>
      <c r="F177" s="1"/>
      <c r="G177" s="1"/>
      <c r="H177" s="1"/>
      <c r="I177" s="1"/>
      <c r="O177" s="1"/>
      <c r="P177" s="1"/>
      <c r="AC177" s="1"/>
      <c r="AD177" s="1"/>
    </row>
    <row r="178" spans="1:30">
      <c r="A178" s="1"/>
      <c r="B178" s="1"/>
      <c r="C178" s="1"/>
      <c r="D178" s="1"/>
      <c r="E178" s="1"/>
      <c r="F178" s="1"/>
      <c r="G178" s="1"/>
      <c r="H178" s="1"/>
      <c r="I178" s="1"/>
      <c r="O178" s="1"/>
      <c r="P178" s="1"/>
      <c r="AC178" s="1"/>
      <c r="AD178" s="1"/>
    </row>
    <row r="179" spans="1:30">
      <c r="A179" s="1"/>
      <c r="B179" s="1"/>
      <c r="C179" s="1"/>
      <c r="D179" s="1"/>
      <c r="E179" s="1"/>
      <c r="F179" s="1"/>
      <c r="G179" s="1"/>
      <c r="H179" s="1"/>
      <c r="I179" s="1"/>
      <c r="O179" s="1"/>
      <c r="P179" s="1"/>
      <c r="AC179" s="1"/>
      <c r="AD179" s="1"/>
    </row>
    <row r="180" spans="1:30">
      <c r="A180" s="1"/>
      <c r="B180" s="1"/>
      <c r="C180" s="1"/>
      <c r="D180" s="1"/>
      <c r="E180" s="1"/>
      <c r="F180" s="1"/>
      <c r="G180" s="1"/>
      <c r="H180" s="1"/>
      <c r="I180" s="1"/>
      <c r="O180" s="1"/>
      <c r="P180" s="1"/>
      <c r="AC180" s="1"/>
      <c r="AD180" s="1"/>
    </row>
    <row r="181" spans="1:30">
      <c r="A181" s="1"/>
      <c r="B181" s="1"/>
      <c r="C181" s="1"/>
      <c r="D181" s="1"/>
      <c r="E181" s="1"/>
      <c r="F181" s="1"/>
      <c r="G181" s="1"/>
      <c r="H181" s="1"/>
      <c r="I181" s="1"/>
      <c r="O181" s="1"/>
      <c r="P181" s="1"/>
      <c r="AC181" s="1"/>
      <c r="AD181" s="1"/>
    </row>
    <row r="182" spans="1:30">
      <c r="A182" s="1"/>
      <c r="B182" s="1"/>
      <c r="C182" s="1"/>
      <c r="D182" s="1"/>
      <c r="E182" s="1"/>
      <c r="F182" s="1"/>
      <c r="G182" s="1"/>
      <c r="H182" s="1"/>
      <c r="I182" s="1"/>
      <c r="O182" s="1"/>
      <c r="P182" s="1"/>
      <c r="AC182" s="1"/>
      <c r="AD182" s="1"/>
    </row>
    <row r="183" spans="1:30">
      <c r="A183" s="1"/>
      <c r="B183" s="1"/>
      <c r="C183" s="1"/>
      <c r="D183" s="1"/>
      <c r="E183" s="1"/>
      <c r="F183" s="1"/>
      <c r="G183" s="1"/>
      <c r="H183" s="1"/>
      <c r="I183" s="1"/>
      <c r="O183" s="1"/>
      <c r="P183" s="1"/>
      <c r="AC183" s="1"/>
      <c r="AD183" s="1"/>
    </row>
    <row r="184" spans="1:30">
      <c r="A184" s="1"/>
      <c r="B184" s="1"/>
      <c r="C184" s="1"/>
      <c r="D184" s="1"/>
      <c r="E184" s="1"/>
      <c r="F184" s="1"/>
      <c r="G184" s="1"/>
      <c r="H184" s="1"/>
      <c r="I184" s="1"/>
      <c r="O184" s="1"/>
      <c r="P184" s="1"/>
      <c r="AC184" s="1"/>
      <c r="AD184" s="1"/>
    </row>
    <row r="185" spans="1:30">
      <c r="A185" s="1"/>
      <c r="B185" s="1"/>
      <c r="C185" s="1"/>
      <c r="D185" s="1"/>
      <c r="E185" s="1"/>
      <c r="F185" s="1"/>
      <c r="G185" s="1"/>
      <c r="H185" s="1"/>
      <c r="I185" s="1"/>
      <c r="O185" s="1"/>
      <c r="P185" s="1"/>
      <c r="AC185" s="1"/>
      <c r="AD185" s="1"/>
    </row>
    <row r="186" spans="1:30">
      <c r="A186" s="1"/>
      <c r="B186" s="1"/>
      <c r="C186" s="1"/>
      <c r="D186" s="1"/>
      <c r="E186" s="1"/>
      <c r="F186" s="1"/>
      <c r="G186" s="1"/>
      <c r="H186" s="1"/>
      <c r="I186" s="1"/>
      <c r="O186" s="1"/>
      <c r="P186" s="1"/>
      <c r="AC186" s="1"/>
      <c r="AD186" s="1"/>
    </row>
    <row r="187" spans="1:30">
      <c r="A187" s="1"/>
      <c r="B187" s="1"/>
      <c r="C187" s="1"/>
      <c r="D187" s="1"/>
      <c r="E187" s="1"/>
      <c r="F187" s="1"/>
      <c r="G187" s="1"/>
      <c r="H187" s="1"/>
      <c r="I187" s="1"/>
      <c r="O187" s="1"/>
      <c r="P187" s="1"/>
      <c r="AC187" s="1"/>
      <c r="AD187" s="1"/>
    </row>
    <row r="188" spans="1:30">
      <c r="A188" s="1"/>
      <c r="B188" s="1"/>
      <c r="C188" s="1"/>
      <c r="D188" s="1"/>
      <c r="E188" s="1"/>
      <c r="F188" s="1"/>
      <c r="G188" s="1"/>
      <c r="H188" s="1"/>
      <c r="I188" s="1"/>
      <c r="O188" s="1"/>
      <c r="P188" s="1"/>
      <c r="AC188" s="1"/>
      <c r="AD188" s="1"/>
    </row>
    <row r="189" spans="1:30">
      <c r="A189" s="1"/>
      <c r="B189" s="1"/>
      <c r="C189" s="1"/>
      <c r="D189" s="1"/>
      <c r="E189" s="1"/>
      <c r="F189" s="1"/>
      <c r="G189" s="1"/>
      <c r="H189" s="1"/>
      <c r="I189" s="1"/>
      <c r="O189" s="1"/>
      <c r="P189" s="1"/>
      <c r="AC189" s="1"/>
      <c r="AD189" s="1"/>
    </row>
    <row r="190" spans="1:30">
      <c r="A190" s="1"/>
      <c r="B190" s="1"/>
      <c r="C190" s="1"/>
      <c r="D190" s="1"/>
      <c r="E190" s="1"/>
      <c r="F190" s="1"/>
      <c r="G190" s="1"/>
      <c r="H190" s="1"/>
      <c r="I190" s="1"/>
      <c r="O190" s="1"/>
      <c r="P190" s="1"/>
      <c r="AC190" s="1"/>
      <c r="AD190" s="1"/>
    </row>
    <row r="191" spans="1:30">
      <c r="A191" s="1"/>
      <c r="B191" s="1"/>
      <c r="C191" s="1"/>
      <c r="D191" s="1"/>
      <c r="E191" s="1"/>
      <c r="F191" s="1"/>
      <c r="G191" s="1"/>
      <c r="H191" s="1"/>
      <c r="I191" s="1"/>
      <c r="O191" s="1"/>
      <c r="P191" s="1"/>
      <c r="AC191" s="1"/>
      <c r="AD191" s="1"/>
    </row>
    <row r="192" spans="1:30">
      <c r="A192" s="1"/>
      <c r="B192" s="1"/>
      <c r="C192" s="1"/>
      <c r="D192" s="1"/>
      <c r="E192" s="1"/>
      <c r="F192" s="1"/>
      <c r="G192" s="1"/>
      <c r="H192" s="1"/>
      <c r="I192" s="1"/>
      <c r="O192" s="1"/>
      <c r="P192" s="1"/>
      <c r="AC192" s="1"/>
      <c r="AD192" s="1"/>
    </row>
    <row r="193" spans="1:30">
      <c r="A193" s="1"/>
      <c r="B193" s="1"/>
      <c r="C193" s="1"/>
      <c r="D193" s="1"/>
      <c r="E193" s="1"/>
      <c r="F193" s="1"/>
      <c r="G193" s="1"/>
      <c r="H193" s="1"/>
      <c r="I193" s="1"/>
      <c r="O193" s="1"/>
      <c r="P193" s="1"/>
      <c r="AC193" s="1"/>
      <c r="AD193" s="1"/>
    </row>
    <row r="194" spans="1:30">
      <c r="A194" s="1"/>
      <c r="B194" s="1"/>
      <c r="C194" s="1"/>
      <c r="D194" s="1"/>
      <c r="E194" s="1"/>
      <c r="F194" s="1"/>
      <c r="G194" s="1"/>
      <c r="H194" s="1"/>
      <c r="I194" s="1"/>
      <c r="O194" s="1"/>
      <c r="P194" s="1"/>
      <c r="AC194" s="1"/>
      <c r="AD194" s="1"/>
    </row>
    <row r="195" spans="1:30">
      <c r="A195" s="1"/>
      <c r="B195" s="1"/>
      <c r="C195" s="1"/>
      <c r="D195" s="1"/>
      <c r="E195" s="1"/>
      <c r="F195" s="1"/>
      <c r="G195" s="1"/>
      <c r="H195" s="1"/>
      <c r="I195" s="1"/>
      <c r="O195" s="1"/>
      <c r="P195" s="1"/>
      <c r="AC195" s="1"/>
      <c r="AD195" s="1"/>
    </row>
    <row r="196" spans="1:30">
      <c r="A196" s="1"/>
      <c r="B196" s="1"/>
      <c r="C196" s="1"/>
      <c r="D196" s="1"/>
      <c r="E196" s="1"/>
      <c r="F196" s="1"/>
      <c r="G196" s="1"/>
      <c r="H196" s="1"/>
      <c r="I196" s="1"/>
      <c r="O196" s="1"/>
      <c r="P196" s="1"/>
      <c r="AC196" s="1"/>
      <c r="AD196" s="1"/>
    </row>
    <row r="197" spans="1:30">
      <c r="A197" s="1"/>
      <c r="B197" s="1"/>
      <c r="C197" s="1"/>
      <c r="D197" s="1"/>
      <c r="E197" s="1"/>
      <c r="F197" s="1"/>
      <c r="G197" s="1"/>
      <c r="H197" s="1"/>
      <c r="I197" s="1"/>
      <c r="O197" s="1"/>
      <c r="P197" s="1"/>
      <c r="AC197" s="1"/>
      <c r="AD197" s="1"/>
    </row>
    <row r="198" spans="1:30">
      <c r="A198" s="1"/>
      <c r="B198" s="1"/>
      <c r="C198" s="1"/>
      <c r="D198" s="1"/>
      <c r="E198" s="1"/>
      <c r="F198" s="1"/>
      <c r="G198" s="1"/>
      <c r="H198" s="1"/>
      <c r="I198" s="1"/>
      <c r="O198" s="1"/>
      <c r="P198" s="1"/>
      <c r="AC198" s="1"/>
      <c r="AD198" s="1"/>
    </row>
    <row r="199" spans="1:30">
      <c r="A199" s="1"/>
      <c r="B199" s="1"/>
      <c r="C199" s="1"/>
      <c r="D199" s="1"/>
      <c r="E199" s="1"/>
      <c r="F199" s="1"/>
      <c r="G199" s="1"/>
      <c r="H199" s="1"/>
      <c r="I199" s="1"/>
      <c r="O199" s="1"/>
      <c r="P199" s="1"/>
      <c r="AC199" s="1"/>
      <c r="AD199" s="1"/>
    </row>
    <row r="200" spans="1:30">
      <c r="A200" s="1"/>
      <c r="B200" s="1"/>
      <c r="C200" s="1"/>
      <c r="D200" s="1"/>
      <c r="E200" s="1"/>
      <c r="F200" s="1"/>
      <c r="G200" s="1"/>
      <c r="H200" s="1"/>
      <c r="I200" s="1"/>
      <c r="O200" s="1"/>
      <c r="P200" s="1"/>
      <c r="AC200" s="1"/>
      <c r="AD200" s="1"/>
    </row>
    <row r="201" spans="1:30">
      <c r="A201" s="1"/>
      <c r="B201" s="1"/>
      <c r="C201" s="1"/>
      <c r="D201" s="1"/>
      <c r="E201" s="1"/>
      <c r="F201" s="1"/>
      <c r="G201" s="1"/>
      <c r="H201" s="1"/>
      <c r="I201" s="1"/>
      <c r="O201" s="1"/>
      <c r="P201" s="1"/>
      <c r="AC201" s="1"/>
      <c r="AD201" s="1"/>
    </row>
    <row r="202" spans="1:30">
      <c r="A202" s="1"/>
      <c r="B202" s="1"/>
      <c r="C202" s="1"/>
      <c r="D202" s="1"/>
      <c r="E202" s="1"/>
      <c r="F202" s="1"/>
      <c r="G202" s="1"/>
      <c r="H202" s="1"/>
      <c r="I202" s="1"/>
      <c r="O202" s="1"/>
      <c r="P202" s="1"/>
      <c r="AC202" s="1"/>
      <c r="AD202" s="1"/>
    </row>
    <row r="203" spans="1:30">
      <c r="A203" s="1"/>
      <c r="B203" s="1"/>
      <c r="C203" s="1"/>
      <c r="D203" s="1"/>
      <c r="E203" s="1"/>
      <c r="F203" s="1"/>
      <c r="G203" s="1"/>
      <c r="H203" s="1"/>
      <c r="I203" s="1"/>
      <c r="O203" s="1"/>
      <c r="P203" s="1"/>
      <c r="AC203" s="1"/>
      <c r="AD203" s="1"/>
    </row>
    <row r="204" spans="1:30">
      <c r="A204" s="1"/>
      <c r="B204" s="1"/>
      <c r="C204" s="1"/>
      <c r="D204" s="1"/>
      <c r="E204" s="1"/>
      <c r="F204" s="1"/>
      <c r="G204" s="1"/>
      <c r="H204" s="1"/>
      <c r="I204" s="1"/>
      <c r="O204" s="1"/>
      <c r="P204" s="1"/>
      <c r="AC204" s="1"/>
      <c r="AD204" s="1"/>
    </row>
    <row r="205" spans="1:30">
      <c r="A205" s="1"/>
      <c r="B205" s="1"/>
      <c r="C205" s="1"/>
      <c r="D205" s="1"/>
      <c r="E205" s="1"/>
      <c r="F205" s="1"/>
      <c r="G205" s="1"/>
      <c r="H205" s="1"/>
      <c r="I205" s="1"/>
      <c r="O205" s="1"/>
      <c r="P205" s="1"/>
      <c r="AC205" s="1"/>
      <c r="AD205" s="1"/>
    </row>
    <row r="206" spans="1:30">
      <c r="A206" s="1"/>
      <c r="B206" s="1"/>
      <c r="C206" s="1"/>
      <c r="D206" s="1"/>
      <c r="E206" s="1"/>
      <c r="F206" s="1"/>
      <c r="G206" s="1"/>
      <c r="H206" s="1"/>
      <c r="I206" s="1"/>
      <c r="O206" s="1"/>
      <c r="P206" s="1"/>
      <c r="AC206" s="1"/>
      <c r="AD206" s="1"/>
    </row>
    <row r="207" spans="1:30">
      <c r="A207" s="1"/>
      <c r="B207" s="1"/>
      <c r="C207" s="1"/>
      <c r="D207" s="1"/>
      <c r="E207" s="1"/>
      <c r="F207" s="1"/>
      <c r="G207" s="1"/>
      <c r="H207" s="1"/>
      <c r="I207" s="1"/>
      <c r="O207" s="1"/>
      <c r="P207" s="1"/>
      <c r="AC207" s="1"/>
      <c r="AD207" s="1"/>
    </row>
    <row r="208" spans="1:30">
      <c r="A208" s="1"/>
      <c r="B208" s="1"/>
      <c r="C208" s="1"/>
      <c r="D208" s="1"/>
      <c r="E208" s="1"/>
      <c r="F208" s="1"/>
      <c r="G208" s="1"/>
      <c r="H208" s="1"/>
      <c r="I208" s="1"/>
      <c r="O208" s="1"/>
      <c r="P208" s="1"/>
      <c r="AC208" s="1"/>
      <c r="AD208" s="1"/>
    </row>
    <row r="209" spans="1:30">
      <c r="A209" s="1"/>
      <c r="B209" s="1"/>
      <c r="C209" s="1"/>
      <c r="D209" s="1"/>
      <c r="E209" s="1"/>
      <c r="F209" s="1"/>
      <c r="G209" s="1"/>
      <c r="H209" s="1"/>
      <c r="I209" s="1"/>
      <c r="O209" s="1"/>
      <c r="P209" s="1"/>
      <c r="AC209" s="1"/>
      <c r="AD209" s="1"/>
    </row>
    <row r="210" spans="1:30">
      <c r="A210" s="1"/>
      <c r="B210" s="1"/>
      <c r="C210" s="1"/>
      <c r="D210" s="1"/>
      <c r="E210" s="1"/>
      <c r="F210" s="1"/>
      <c r="G210" s="1"/>
      <c r="H210" s="1"/>
      <c r="I210" s="1"/>
      <c r="O210" s="1"/>
      <c r="P210" s="1"/>
      <c r="AC210" s="1"/>
      <c r="AD210" s="1"/>
    </row>
    <row r="211" spans="1:30">
      <c r="A211" s="1"/>
      <c r="B211" s="1"/>
      <c r="C211" s="1"/>
      <c r="D211" s="1"/>
      <c r="E211" s="1"/>
      <c r="F211" s="1"/>
      <c r="G211" s="1"/>
      <c r="H211" s="1"/>
      <c r="I211" s="1"/>
      <c r="O211" s="1"/>
      <c r="P211" s="1"/>
      <c r="AC211" s="1"/>
      <c r="AD211" s="1"/>
    </row>
    <row r="212" spans="1:30">
      <c r="A212" s="1"/>
      <c r="B212" s="1"/>
      <c r="C212" s="1"/>
      <c r="D212" s="1"/>
      <c r="E212" s="1"/>
      <c r="F212" s="1"/>
      <c r="G212" s="1"/>
      <c r="H212" s="1"/>
      <c r="I212" s="1"/>
      <c r="O212" s="1"/>
      <c r="P212" s="1"/>
      <c r="AC212" s="1"/>
      <c r="AD212" s="1"/>
    </row>
    <row r="213" spans="1:30">
      <c r="A213" s="1"/>
      <c r="B213" s="1"/>
      <c r="C213" s="1"/>
      <c r="D213" s="1"/>
      <c r="E213" s="1"/>
      <c r="F213" s="1"/>
      <c r="G213" s="1"/>
      <c r="H213" s="1"/>
      <c r="I213" s="1"/>
      <c r="O213" s="1"/>
      <c r="P213" s="1"/>
      <c r="AC213" s="1"/>
      <c r="AD213" s="1"/>
    </row>
    <row r="214" spans="1:30">
      <c r="A214" s="1"/>
      <c r="B214" s="1"/>
      <c r="C214" s="1"/>
      <c r="D214" s="1"/>
      <c r="E214" s="1"/>
      <c r="F214" s="1"/>
      <c r="G214" s="1"/>
      <c r="H214" s="1"/>
      <c r="I214" s="1"/>
      <c r="O214" s="1"/>
      <c r="P214" s="1"/>
      <c r="AC214" s="1"/>
      <c r="AD214" s="1"/>
    </row>
    <row r="215" spans="1:30">
      <c r="A215" s="1"/>
      <c r="B215" s="1"/>
      <c r="C215" s="1"/>
      <c r="D215" s="1"/>
      <c r="E215" s="1"/>
      <c r="F215" s="1"/>
      <c r="G215" s="1"/>
      <c r="H215" s="1"/>
      <c r="I215" s="1"/>
      <c r="O215" s="1"/>
      <c r="P215" s="1"/>
      <c r="AC215" s="1"/>
      <c r="AD215" s="1"/>
    </row>
    <row r="216" spans="1:30">
      <c r="A216" s="1"/>
      <c r="B216" s="1"/>
      <c r="C216" s="1"/>
      <c r="D216" s="1"/>
      <c r="E216" s="1"/>
      <c r="F216" s="1"/>
      <c r="G216" s="1"/>
      <c r="H216" s="1"/>
      <c r="I216" s="1"/>
      <c r="O216" s="1"/>
      <c r="P216" s="1"/>
      <c r="AC216" s="1"/>
      <c r="AD216" s="1"/>
    </row>
    <row r="217" spans="1:30">
      <c r="A217" s="1"/>
      <c r="B217" s="1"/>
      <c r="C217" s="1"/>
      <c r="D217" s="1"/>
      <c r="E217" s="1"/>
      <c r="F217" s="1"/>
      <c r="G217" s="1"/>
      <c r="H217" s="1"/>
      <c r="I217" s="1"/>
      <c r="O217" s="1"/>
      <c r="P217" s="1"/>
      <c r="AC217" s="1"/>
      <c r="AD217" s="1"/>
    </row>
    <row r="218" spans="1:30">
      <c r="A218" s="1"/>
      <c r="B218" s="1"/>
      <c r="C218" s="1"/>
      <c r="D218" s="1"/>
      <c r="E218" s="1"/>
      <c r="F218" s="1"/>
      <c r="G218" s="1"/>
      <c r="H218" s="1"/>
      <c r="I218" s="1"/>
      <c r="O218" s="1"/>
      <c r="P218" s="1"/>
      <c r="AC218" s="1"/>
      <c r="AD218" s="1"/>
    </row>
    <row r="219" spans="1:30">
      <c r="A219" s="1"/>
      <c r="B219" s="1"/>
      <c r="C219" s="1"/>
      <c r="D219" s="1"/>
      <c r="E219" s="1"/>
      <c r="F219" s="1"/>
      <c r="G219" s="1"/>
      <c r="H219" s="1"/>
      <c r="I219" s="1"/>
      <c r="O219" s="1"/>
      <c r="P219" s="1"/>
      <c r="AC219" s="1"/>
      <c r="AD219" s="1"/>
    </row>
    <row r="220" spans="1:30">
      <c r="A220" s="1"/>
      <c r="B220" s="1"/>
      <c r="C220" s="1"/>
      <c r="D220" s="1"/>
      <c r="E220" s="1"/>
      <c r="F220" s="1"/>
      <c r="G220" s="1"/>
      <c r="H220" s="1"/>
      <c r="I220" s="1"/>
      <c r="O220" s="1"/>
      <c r="P220" s="1"/>
      <c r="AC220" s="1"/>
      <c r="AD220" s="1"/>
    </row>
    <row r="221" spans="1:30">
      <c r="A221" s="1"/>
      <c r="B221" s="1"/>
      <c r="C221" s="1"/>
      <c r="D221" s="1"/>
      <c r="E221" s="1"/>
      <c r="F221" s="1"/>
      <c r="G221" s="1"/>
      <c r="H221" s="1"/>
      <c r="I221" s="1"/>
      <c r="O221" s="1"/>
      <c r="P221" s="1"/>
      <c r="AC221" s="1"/>
      <c r="AD221" s="1"/>
    </row>
    <row r="222" spans="1:30">
      <c r="A222" s="1"/>
      <c r="B222" s="1"/>
      <c r="C222" s="1"/>
      <c r="D222" s="1"/>
      <c r="E222" s="1"/>
      <c r="F222" s="1"/>
      <c r="G222" s="1"/>
      <c r="H222" s="1"/>
      <c r="I222" s="1"/>
      <c r="O222" s="1"/>
      <c r="P222" s="1"/>
      <c r="AC222" s="1"/>
      <c r="AD222" s="1"/>
    </row>
    <row r="223" spans="1:30">
      <c r="A223" s="1"/>
      <c r="B223" s="1"/>
      <c r="C223" s="1"/>
      <c r="D223" s="1"/>
      <c r="E223" s="1"/>
      <c r="F223" s="1"/>
      <c r="G223" s="1"/>
      <c r="H223" s="1"/>
      <c r="I223" s="1"/>
      <c r="O223" s="1"/>
      <c r="P223" s="1"/>
      <c r="AC223" s="1"/>
      <c r="AD223" s="1"/>
    </row>
    <row r="224" spans="1:30">
      <c r="A224" s="1"/>
      <c r="B224" s="1"/>
      <c r="C224" s="1"/>
      <c r="D224" s="1"/>
      <c r="E224" s="1"/>
      <c r="F224" s="1"/>
      <c r="G224" s="1"/>
      <c r="H224" s="1"/>
      <c r="I224" s="1"/>
      <c r="O224" s="1"/>
      <c r="P224" s="1"/>
      <c r="AC224" s="1"/>
      <c r="AD224" s="1"/>
    </row>
    <row r="225" spans="1:30">
      <c r="A225" s="1"/>
      <c r="B225" s="1"/>
      <c r="C225" s="1"/>
      <c r="D225" s="1"/>
      <c r="E225" s="1"/>
      <c r="F225" s="1"/>
      <c r="G225" s="1"/>
      <c r="H225" s="1"/>
      <c r="I225" s="1"/>
      <c r="O225" s="1"/>
      <c r="P225" s="1"/>
      <c r="AC225" s="1"/>
      <c r="AD225" s="1"/>
    </row>
    <row r="226" spans="1:30">
      <c r="A226" s="1"/>
      <c r="B226" s="1"/>
      <c r="C226" s="1"/>
      <c r="D226" s="1"/>
      <c r="E226" s="1"/>
      <c r="F226" s="1"/>
      <c r="G226" s="1"/>
      <c r="H226" s="1"/>
      <c r="I226" s="1"/>
      <c r="O226" s="1"/>
      <c r="P226" s="1"/>
      <c r="AC226" s="1"/>
      <c r="AD226" s="1"/>
    </row>
    <row r="227" spans="1:30">
      <c r="A227" s="1"/>
      <c r="B227" s="1"/>
      <c r="C227" s="1"/>
      <c r="D227" s="1"/>
      <c r="E227" s="1"/>
      <c r="F227" s="1"/>
      <c r="G227" s="1"/>
      <c r="H227" s="1"/>
      <c r="I227" s="1"/>
      <c r="O227" s="1"/>
      <c r="P227" s="1"/>
      <c r="AC227" s="1"/>
      <c r="AD227" s="1"/>
    </row>
    <row r="228" spans="1:30">
      <c r="A228" s="1"/>
      <c r="B228" s="1"/>
      <c r="C228" s="1"/>
      <c r="D228" s="1"/>
      <c r="E228" s="1"/>
      <c r="F228" s="1"/>
      <c r="G228" s="1"/>
      <c r="H228" s="1"/>
      <c r="I228" s="1"/>
      <c r="O228" s="1"/>
      <c r="P228" s="1"/>
      <c r="AC228" s="1"/>
      <c r="AD228" s="1"/>
    </row>
    <row r="229" spans="1:30">
      <c r="A229" s="1"/>
      <c r="B229" s="1"/>
      <c r="C229" s="1"/>
      <c r="D229" s="1"/>
      <c r="E229" s="1"/>
      <c r="F229" s="1"/>
      <c r="G229" s="1"/>
      <c r="H229" s="1"/>
      <c r="I229" s="1"/>
      <c r="O229" s="1"/>
      <c r="P229" s="1"/>
      <c r="AC229" s="1"/>
      <c r="AD229" s="1"/>
    </row>
    <row r="230" spans="1:30">
      <c r="A230" s="1"/>
      <c r="B230" s="1"/>
      <c r="C230" s="1"/>
      <c r="D230" s="1"/>
      <c r="E230" s="1"/>
      <c r="F230" s="1"/>
      <c r="G230" s="1"/>
      <c r="H230" s="1"/>
      <c r="I230" s="1"/>
      <c r="O230" s="1"/>
      <c r="P230" s="1"/>
      <c r="AC230" s="1"/>
      <c r="AD230" s="1"/>
    </row>
    <row r="231" spans="1:30">
      <c r="A231" s="1"/>
      <c r="B231" s="1"/>
      <c r="C231" s="1"/>
      <c r="D231" s="1"/>
      <c r="E231" s="1"/>
      <c r="F231" s="1"/>
      <c r="G231" s="1"/>
      <c r="H231" s="1"/>
      <c r="I231" s="1"/>
      <c r="O231" s="1"/>
      <c r="P231" s="1"/>
      <c r="AC231" s="1"/>
      <c r="AD231" s="1"/>
    </row>
    <row r="232" spans="1:30">
      <c r="A232" s="1"/>
      <c r="B232" s="1"/>
      <c r="C232" s="1"/>
      <c r="D232" s="1"/>
      <c r="E232" s="1"/>
      <c r="F232" s="1"/>
      <c r="G232" s="1"/>
      <c r="H232" s="1"/>
      <c r="I232" s="1"/>
      <c r="O232" s="1"/>
      <c r="P232" s="1"/>
      <c r="AC232" s="1"/>
      <c r="AD232" s="1"/>
    </row>
    <row r="233" spans="1:30">
      <c r="A233" s="1"/>
      <c r="B233" s="1"/>
      <c r="C233" s="1"/>
      <c r="D233" s="1"/>
      <c r="E233" s="1"/>
      <c r="F233" s="1"/>
      <c r="G233" s="1"/>
      <c r="H233" s="1"/>
      <c r="I233" s="1"/>
      <c r="O233" s="1"/>
      <c r="P233" s="1"/>
      <c r="AC233" s="1"/>
      <c r="AD233" s="1"/>
    </row>
    <row r="234" spans="1:30">
      <c r="A234" s="1"/>
      <c r="B234" s="1"/>
      <c r="C234" s="1"/>
      <c r="D234" s="1"/>
      <c r="E234" s="1"/>
      <c r="F234" s="1"/>
      <c r="G234" s="1"/>
      <c r="H234" s="1"/>
      <c r="I234" s="1"/>
      <c r="O234" s="1"/>
      <c r="P234" s="1"/>
      <c r="AC234" s="1"/>
      <c r="AD234" s="1"/>
    </row>
  </sheetData>
  <mergeCells count="21">
    <mergeCell ref="C5:H5"/>
    <mergeCell ref="I5:N5"/>
    <mergeCell ref="A4:N4"/>
    <mergeCell ref="O4:AB4"/>
    <mergeCell ref="O1:AB1"/>
    <mergeCell ref="A2:N2"/>
    <mergeCell ref="O2:AB2"/>
    <mergeCell ref="A1:N1"/>
    <mergeCell ref="A3:N3"/>
    <mergeCell ref="AL1:AR1"/>
    <mergeCell ref="AL2:AR2"/>
    <mergeCell ref="Q5:V5"/>
    <mergeCell ref="W5:AB5"/>
    <mergeCell ref="AE5:AJ5"/>
    <mergeCell ref="AC1:AK1"/>
    <mergeCell ref="AC2:AK2"/>
    <mergeCell ref="AC3:AK3"/>
    <mergeCell ref="AC4:AK4"/>
    <mergeCell ref="O3:AB3"/>
    <mergeCell ref="AL3:AR3"/>
    <mergeCell ref="AL4:AR4"/>
  </mergeCells>
  <pageMargins left="0.12" right="0.16" top="0.13" bottom="0.12" header="0.12" footer="0.1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96"/>
  <sheetViews>
    <sheetView view="pageBreakPreview" topLeftCell="A1354" zoomScale="60" zoomScaleNormal="100" workbookViewId="0">
      <selection activeCell="F1369" sqref="F1369:F1372"/>
    </sheetView>
  </sheetViews>
  <sheetFormatPr defaultRowHeight="24.95" customHeight="1"/>
  <cols>
    <col min="1" max="1" width="23.28515625" style="103" customWidth="1"/>
    <col min="2" max="2" width="26.85546875" style="103" customWidth="1"/>
    <col min="3" max="3" width="25.140625" style="103" customWidth="1"/>
    <col min="4" max="4" width="15" style="103" customWidth="1"/>
    <col min="5" max="5" width="13.42578125" style="103" customWidth="1"/>
    <col min="6" max="6" width="15.5703125" style="103" customWidth="1"/>
    <col min="7" max="7" width="14.140625" style="103" customWidth="1"/>
    <col min="8" max="8" width="24.85546875" style="103" customWidth="1"/>
    <col min="9" max="16384" width="9.140625" style="103"/>
  </cols>
  <sheetData>
    <row r="1" spans="1:8" ht="24.95" customHeight="1">
      <c r="A1" s="430" t="s">
        <v>0</v>
      </c>
      <c r="B1" s="431"/>
      <c r="C1" s="431"/>
      <c r="D1" s="431"/>
      <c r="E1" s="431"/>
      <c r="F1" s="431"/>
      <c r="G1" s="431"/>
      <c r="H1" s="432"/>
    </row>
    <row r="2" spans="1:8" ht="24.95" customHeight="1">
      <c r="A2" s="424" t="s">
        <v>1</v>
      </c>
      <c r="B2" s="425"/>
      <c r="C2" s="425"/>
      <c r="D2" s="425"/>
      <c r="E2" s="425"/>
      <c r="F2" s="425"/>
      <c r="G2" s="425"/>
      <c r="H2" s="426"/>
    </row>
    <row r="3" spans="1:8" ht="24.95" customHeight="1">
      <c r="A3" s="424" t="s">
        <v>2</v>
      </c>
      <c r="B3" s="425"/>
      <c r="C3" s="425"/>
      <c r="D3" s="425"/>
      <c r="E3" s="425"/>
      <c r="F3" s="425"/>
      <c r="G3" s="425"/>
      <c r="H3" s="426"/>
    </row>
    <row r="4" spans="1:8" ht="24.95" customHeight="1">
      <c r="A4" s="424" t="s">
        <v>309</v>
      </c>
      <c r="B4" s="425"/>
      <c r="C4" s="425"/>
      <c r="D4" s="425"/>
      <c r="E4" s="425"/>
      <c r="F4" s="425"/>
      <c r="G4" s="425"/>
      <c r="H4" s="426"/>
    </row>
    <row r="5" spans="1:8" ht="24.95" customHeight="1">
      <c r="A5" s="424" t="s">
        <v>62</v>
      </c>
      <c r="B5" s="425"/>
      <c r="C5" s="425"/>
      <c r="D5" s="425"/>
      <c r="E5" s="425"/>
      <c r="F5" s="425"/>
      <c r="G5" s="425"/>
      <c r="H5" s="426"/>
    </row>
    <row r="6" spans="1:8" ht="24.95" customHeight="1">
      <c r="A6" s="104" t="s">
        <v>3</v>
      </c>
      <c r="B6" s="105"/>
      <c r="C6" s="108" t="s">
        <v>68</v>
      </c>
      <c r="D6" s="108"/>
      <c r="E6" s="105"/>
      <c r="F6" s="106"/>
      <c r="G6" s="106"/>
      <c r="H6" s="107"/>
    </row>
    <row r="7" spans="1:8" ht="24.95" customHeight="1">
      <c r="A7" s="104" t="s">
        <v>4</v>
      </c>
      <c r="B7" s="105"/>
      <c r="C7" s="460" t="s">
        <v>98</v>
      </c>
      <c r="D7" s="460"/>
      <c r="E7" s="108" t="s">
        <v>24</v>
      </c>
      <c r="F7" s="108"/>
      <c r="G7" s="108">
        <v>2</v>
      </c>
      <c r="H7" s="164"/>
    </row>
    <row r="8" spans="1:8" ht="24.95" customHeight="1">
      <c r="A8" s="104" t="s">
        <v>5</v>
      </c>
      <c r="B8" s="105"/>
      <c r="C8" s="152" t="s">
        <v>310</v>
      </c>
      <c r="D8" s="108"/>
      <c r="E8" s="105"/>
      <c r="F8" s="105"/>
      <c r="G8" s="108"/>
      <c r="H8" s="164"/>
    </row>
    <row r="9" spans="1:8" ht="24.95" customHeight="1">
      <c r="A9" s="104" t="s">
        <v>18</v>
      </c>
      <c r="B9" s="105"/>
      <c r="C9" s="152" t="s">
        <v>311</v>
      </c>
      <c r="D9" s="108"/>
      <c r="E9" s="105" t="s">
        <v>30</v>
      </c>
      <c r="F9" s="105"/>
      <c r="G9" s="461" t="s">
        <v>312</v>
      </c>
      <c r="H9" s="462"/>
    </row>
    <row r="10" spans="1:8" ht="24.95" customHeight="1">
      <c r="A10" s="434" t="s">
        <v>6</v>
      </c>
      <c r="B10" s="435"/>
      <c r="C10" s="435"/>
      <c r="D10" s="435"/>
      <c r="E10" s="435"/>
      <c r="F10" s="435"/>
      <c r="G10" s="435"/>
      <c r="H10" s="454"/>
    </row>
    <row r="11" spans="1:8" ht="24.95" customHeight="1">
      <c r="A11" s="400" t="s">
        <v>7</v>
      </c>
      <c r="B11" s="401"/>
      <c r="C11" s="401"/>
      <c r="D11" s="401"/>
      <c r="E11" s="401"/>
      <c r="F11" s="401"/>
      <c r="G11" s="401"/>
      <c r="H11" s="402"/>
    </row>
    <row r="12" spans="1:8" ht="24.95" customHeight="1">
      <c r="A12" s="437" t="s">
        <v>8</v>
      </c>
      <c r="B12" s="438" t="s">
        <v>9</v>
      </c>
      <c r="C12" s="439" t="s">
        <v>26</v>
      </c>
      <c r="D12" s="439" t="s">
        <v>313</v>
      </c>
      <c r="E12" s="439" t="s">
        <v>314</v>
      </c>
      <c r="F12" s="442" t="s">
        <v>28</v>
      </c>
      <c r="G12" s="439" t="s">
        <v>29</v>
      </c>
      <c r="H12" s="445" t="s">
        <v>20</v>
      </c>
    </row>
    <row r="13" spans="1:8" ht="24.95" customHeight="1">
      <c r="A13" s="437"/>
      <c r="B13" s="438"/>
      <c r="C13" s="440"/>
      <c r="D13" s="440"/>
      <c r="E13" s="440"/>
      <c r="F13" s="443"/>
      <c r="G13" s="440"/>
      <c r="H13" s="446"/>
    </row>
    <row r="14" spans="1:8" ht="24.95" customHeight="1">
      <c r="A14" s="437"/>
      <c r="B14" s="438"/>
      <c r="C14" s="441"/>
      <c r="D14" s="441"/>
      <c r="E14" s="441"/>
      <c r="F14" s="444"/>
      <c r="G14" s="441"/>
      <c r="H14" s="447"/>
    </row>
    <row r="15" spans="1:8" ht="24.95" customHeight="1">
      <c r="A15" s="112">
        <v>1</v>
      </c>
      <c r="B15" s="113" t="s">
        <v>11</v>
      </c>
      <c r="C15" s="114">
        <v>9.25</v>
      </c>
      <c r="D15" s="115">
        <v>4</v>
      </c>
      <c r="E15" s="115">
        <v>3</v>
      </c>
      <c r="F15" s="114">
        <v>68.5</v>
      </c>
      <c r="G15" s="116">
        <f t="shared" ref="G15" si="0">SUM(C15:F15)</f>
        <v>84.75</v>
      </c>
      <c r="H15" s="115" t="str">
        <f t="shared" ref="H15:H19" si="1">IF(G15&gt;=91,"A1",IF(G15&gt;=81,"A2",IF(G15&gt;=71,"B1",IF(G15&gt;=61,"B2",IF(G15&gt;=51,"C1",IF(G15&gt;=41,"C2",IF(G15&gt;=33,"D","E")))))))</f>
        <v>A2</v>
      </c>
    </row>
    <row r="16" spans="1:8" ht="24.95" customHeight="1">
      <c r="A16" s="112">
        <v>2</v>
      </c>
      <c r="B16" s="113" t="s">
        <v>12</v>
      </c>
      <c r="C16" s="117">
        <v>8</v>
      </c>
      <c r="D16" s="117">
        <v>4</v>
      </c>
      <c r="E16" s="115">
        <v>4</v>
      </c>
      <c r="F16" s="115">
        <v>61</v>
      </c>
      <c r="G16" s="118">
        <f t="shared" ref="G16:G19" si="2">SUM(C16:F16)</f>
        <v>77</v>
      </c>
      <c r="H16" s="115" t="str">
        <f t="shared" si="1"/>
        <v>B1</v>
      </c>
    </row>
    <row r="17" spans="1:8" ht="24.95" customHeight="1">
      <c r="A17" s="112">
        <v>3</v>
      </c>
      <c r="B17" s="113" t="s">
        <v>13</v>
      </c>
      <c r="C17" s="115">
        <v>8.5</v>
      </c>
      <c r="D17" s="115">
        <v>5</v>
      </c>
      <c r="E17" s="115">
        <v>5</v>
      </c>
      <c r="F17" s="115">
        <v>72</v>
      </c>
      <c r="G17" s="115">
        <f t="shared" si="2"/>
        <v>90.5</v>
      </c>
      <c r="H17" s="115" t="str">
        <f t="shared" si="1"/>
        <v>A2</v>
      </c>
    </row>
    <row r="18" spans="1:8" ht="24.95" customHeight="1">
      <c r="A18" s="112">
        <v>4</v>
      </c>
      <c r="B18" s="113" t="s">
        <v>23</v>
      </c>
      <c r="C18" s="115">
        <v>8.5</v>
      </c>
      <c r="D18" s="115">
        <v>5</v>
      </c>
      <c r="E18" s="115">
        <v>5</v>
      </c>
      <c r="F18" s="115">
        <v>55.5</v>
      </c>
      <c r="G18" s="115">
        <f t="shared" si="2"/>
        <v>74</v>
      </c>
      <c r="H18" s="115" t="str">
        <f t="shared" si="1"/>
        <v>B1</v>
      </c>
    </row>
    <row r="19" spans="1:8" ht="24.95" customHeight="1">
      <c r="A19" s="112">
        <v>5</v>
      </c>
      <c r="B19" s="113" t="s">
        <v>25</v>
      </c>
      <c r="C19" s="115">
        <v>8.75</v>
      </c>
      <c r="D19" s="115">
        <v>4.5</v>
      </c>
      <c r="E19" s="115">
        <v>5</v>
      </c>
      <c r="F19" s="115">
        <v>70</v>
      </c>
      <c r="G19" s="115">
        <f t="shared" si="2"/>
        <v>88.25</v>
      </c>
      <c r="H19" s="115" t="str">
        <f t="shared" si="1"/>
        <v>A2</v>
      </c>
    </row>
    <row r="20" spans="1:8" ht="24.95" customHeight="1">
      <c r="A20" s="112">
        <v>6</v>
      </c>
      <c r="B20" s="119" t="s">
        <v>14</v>
      </c>
      <c r="C20" s="115"/>
      <c r="D20" s="115"/>
      <c r="E20" s="115"/>
      <c r="F20" s="115"/>
      <c r="G20" s="120">
        <v>47</v>
      </c>
      <c r="H20" s="121"/>
    </row>
    <row r="21" spans="1:8" ht="24.95" customHeight="1">
      <c r="A21" s="112">
        <v>7</v>
      </c>
      <c r="B21" s="113" t="s">
        <v>21</v>
      </c>
      <c r="C21" s="122"/>
      <c r="D21" s="122"/>
      <c r="E21" s="122"/>
      <c r="F21" s="123"/>
      <c r="G21" s="124">
        <v>27</v>
      </c>
      <c r="H21" s="121"/>
    </row>
    <row r="22" spans="1:8" ht="24.95" customHeight="1">
      <c r="A22" s="112">
        <v>8</v>
      </c>
      <c r="B22" s="113" t="s">
        <v>22</v>
      </c>
      <c r="C22" s="125"/>
      <c r="D22" s="125"/>
      <c r="E22" s="125"/>
      <c r="F22" s="126"/>
      <c r="G22" s="124">
        <v>40</v>
      </c>
      <c r="H22" s="121"/>
    </row>
    <row r="23" spans="1:8" ht="24.95" customHeight="1">
      <c r="A23" s="112">
        <v>9</v>
      </c>
      <c r="B23" s="119" t="s">
        <v>315</v>
      </c>
      <c r="C23" s="125"/>
      <c r="D23" s="125"/>
      <c r="E23" s="125"/>
      <c r="F23" s="126"/>
      <c r="G23" s="124">
        <v>26</v>
      </c>
      <c r="H23" s="121"/>
    </row>
    <row r="24" spans="1:8" ht="24.95" customHeight="1">
      <c r="A24" s="127" t="s">
        <v>10</v>
      </c>
      <c r="B24" s="128"/>
      <c r="C24" s="129"/>
      <c r="D24" s="129"/>
      <c r="E24" s="129"/>
      <c r="F24" s="130"/>
      <c r="G24" s="131">
        <f>(G15+G16+G17+G18+G19+G20)</f>
        <v>461.5</v>
      </c>
      <c r="H24" s="132"/>
    </row>
    <row r="25" spans="1:8" ht="24.95" customHeight="1">
      <c r="A25" s="127" t="s">
        <v>15</v>
      </c>
      <c r="B25" s="128"/>
      <c r="C25" s="129"/>
      <c r="D25" s="129"/>
      <c r="E25" s="129"/>
      <c r="F25" s="130"/>
      <c r="G25" s="148">
        <f>(G24/550)*100</f>
        <v>83.909090909090907</v>
      </c>
      <c r="H25" s="133"/>
    </row>
    <row r="26" spans="1:8" ht="24.95" customHeight="1">
      <c r="A26" s="403" t="s">
        <v>316</v>
      </c>
      <c r="B26" s="404"/>
      <c r="C26" s="404"/>
      <c r="D26" s="404"/>
      <c r="E26" s="404"/>
      <c r="F26" s="404"/>
      <c r="G26" s="404"/>
      <c r="H26" s="405"/>
    </row>
    <row r="27" spans="1:8" ht="24.95" customHeight="1">
      <c r="A27" s="406" t="s">
        <v>273</v>
      </c>
      <c r="B27" s="407"/>
      <c r="C27" s="407"/>
      <c r="D27" s="407"/>
      <c r="E27" s="407"/>
      <c r="F27" s="407"/>
      <c r="G27" s="407"/>
      <c r="H27" s="408"/>
    </row>
    <row r="28" spans="1:8" ht="24.95" customHeight="1">
      <c r="A28" s="400" t="s">
        <v>274</v>
      </c>
      <c r="B28" s="401"/>
      <c r="C28" s="401"/>
      <c r="D28" s="401"/>
      <c r="E28" s="401"/>
      <c r="F28" s="401"/>
      <c r="G28" s="401"/>
      <c r="H28" s="402"/>
    </row>
    <row r="29" spans="1:8" ht="24.95" customHeight="1">
      <c r="A29" s="400" t="s">
        <v>275</v>
      </c>
      <c r="B29" s="401"/>
      <c r="C29" s="401"/>
      <c r="D29" s="401"/>
      <c r="E29" s="401"/>
      <c r="F29" s="410"/>
      <c r="G29" s="409" t="s">
        <v>276</v>
      </c>
      <c r="H29" s="402"/>
    </row>
    <row r="30" spans="1:8" ht="24.95" customHeight="1">
      <c r="A30" s="134" t="s">
        <v>277</v>
      </c>
      <c r="B30" s="135"/>
      <c r="C30" s="135"/>
      <c r="D30" s="135"/>
      <c r="E30" s="135"/>
      <c r="F30" s="136"/>
      <c r="G30" s="136"/>
      <c r="H30" s="137" t="s">
        <v>299</v>
      </c>
    </row>
    <row r="31" spans="1:8" ht="24.95" customHeight="1">
      <c r="A31" s="400" t="s">
        <v>278</v>
      </c>
      <c r="B31" s="401"/>
      <c r="C31" s="401"/>
      <c r="D31" s="401"/>
      <c r="E31" s="401"/>
      <c r="F31" s="410"/>
      <c r="G31" s="118"/>
      <c r="H31" s="133"/>
    </row>
    <row r="32" spans="1:8" ht="24.95" customHeight="1">
      <c r="A32" s="400" t="s">
        <v>275</v>
      </c>
      <c r="B32" s="401"/>
      <c r="C32" s="401"/>
      <c r="D32" s="401"/>
      <c r="E32" s="401"/>
      <c r="F32" s="410"/>
      <c r="G32" s="409" t="s">
        <v>276</v>
      </c>
      <c r="H32" s="402"/>
    </row>
    <row r="33" spans="1:8" ht="24.95" customHeight="1">
      <c r="A33" s="413" t="s">
        <v>279</v>
      </c>
      <c r="B33" s="414"/>
      <c r="C33" s="414"/>
      <c r="D33" s="414"/>
      <c r="E33" s="414"/>
      <c r="F33" s="415"/>
      <c r="G33" s="118"/>
      <c r="H33" s="133" t="s">
        <v>294</v>
      </c>
    </row>
    <row r="34" spans="1:8" ht="24.95" customHeight="1">
      <c r="A34" s="413" t="s">
        <v>280</v>
      </c>
      <c r="B34" s="414"/>
      <c r="C34" s="414"/>
      <c r="D34" s="414"/>
      <c r="E34" s="414"/>
      <c r="F34" s="415"/>
      <c r="G34" s="136"/>
      <c r="H34" s="137" t="s">
        <v>299</v>
      </c>
    </row>
    <row r="35" spans="1:8" ht="24.95" customHeight="1">
      <c r="A35" s="413" t="s">
        <v>281</v>
      </c>
      <c r="B35" s="414"/>
      <c r="C35" s="414"/>
      <c r="D35" s="414"/>
      <c r="E35" s="414"/>
      <c r="F35" s="414"/>
      <c r="G35" s="136"/>
      <c r="H35" s="137" t="s">
        <v>299</v>
      </c>
    </row>
    <row r="36" spans="1:8" ht="24.95" customHeight="1">
      <c r="A36" s="413" t="s">
        <v>282</v>
      </c>
      <c r="B36" s="414"/>
      <c r="C36" s="414"/>
      <c r="D36" s="414"/>
      <c r="E36" s="414"/>
      <c r="F36" s="414"/>
      <c r="G36" s="136"/>
      <c r="H36" s="137" t="s">
        <v>294</v>
      </c>
    </row>
    <row r="37" spans="1:8" ht="24.95" customHeight="1">
      <c r="A37" s="400" t="s">
        <v>283</v>
      </c>
      <c r="B37" s="401"/>
      <c r="C37" s="401"/>
      <c r="D37" s="401"/>
      <c r="E37" s="401"/>
      <c r="F37" s="401"/>
      <c r="G37" s="401"/>
      <c r="H37" s="402"/>
    </row>
    <row r="38" spans="1:8" ht="24.95" customHeight="1">
      <c r="A38" s="400" t="s">
        <v>275</v>
      </c>
      <c r="B38" s="401"/>
      <c r="C38" s="401"/>
      <c r="D38" s="401"/>
      <c r="E38" s="401"/>
      <c r="F38" s="401"/>
      <c r="G38" s="401"/>
      <c r="H38" s="402"/>
    </row>
    <row r="39" spans="1:8" ht="24.95" customHeight="1">
      <c r="A39" s="134" t="s">
        <v>284</v>
      </c>
      <c r="B39" s="409">
        <v>71</v>
      </c>
      <c r="C39" s="401"/>
      <c r="D39" s="401"/>
      <c r="E39" s="401"/>
      <c r="F39" s="401"/>
      <c r="G39" s="401"/>
      <c r="H39" s="402"/>
    </row>
    <row r="40" spans="1:8" ht="24.95" customHeight="1">
      <c r="A40" s="127" t="s">
        <v>285</v>
      </c>
      <c r="B40" s="411"/>
      <c r="C40" s="433"/>
      <c r="D40" s="433"/>
      <c r="E40" s="433"/>
      <c r="F40" s="433"/>
      <c r="G40" s="433"/>
      <c r="H40" s="412"/>
    </row>
    <row r="41" spans="1:8" ht="24.95" customHeight="1">
      <c r="A41" s="434" t="s">
        <v>286</v>
      </c>
      <c r="B41" s="435"/>
      <c r="C41" s="435"/>
      <c r="D41" s="435"/>
      <c r="E41" s="138"/>
      <c r="F41" s="139"/>
      <c r="G41" s="118" t="s">
        <v>287</v>
      </c>
      <c r="H41" s="140"/>
    </row>
    <row r="42" spans="1:8" ht="24.95" customHeight="1">
      <c r="A42" s="141" t="s">
        <v>288</v>
      </c>
      <c r="B42" s="118" t="s">
        <v>20</v>
      </c>
      <c r="C42" s="118" t="s">
        <v>288</v>
      </c>
      <c r="D42" s="118" t="s">
        <v>20</v>
      </c>
      <c r="E42" s="142"/>
      <c r="F42" s="435" t="s">
        <v>289</v>
      </c>
      <c r="G42" s="435"/>
      <c r="H42" s="143" t="s">
        <v>20</v>
      </c>
    </row>
    <row r="43" spans="1:8" ht="24.95" customHeight="1">
      <c r="A43" s="112" t="s">
        <v>290</v>
      </c>
      <c r="B43" s="115" t="s">
        <v>291</v>
      </c>
      <c r="C43" s="115" t="s">
        <v>292</v>
      </c>
      <c r="D43" s="115" t="s">
        <v>293</v>
      </c>
      <c r="E43" s="142"/>
      <c r="F43" s="416">
        <v>3</v>
      </c>
      <c r="G43" s="416"/>
      <c r="H43" s="144" t="s">
        <v>294</v>
      </c>
    </row>
    <row r="44" spans="1:8" ht="24.95" customHeight="1">
      <c r="A44" s="112" t="s">
        <v>295</v>
      </c>
      <c r="B44" s="115" t="s">
        <v>296</v>
      </c>
      <c r="C44" s="115" t="s">
        <v>297</v>
      </c>
      <c r="D44" s="115" t="s">
        <v>298</v>
      </c>
      <c r="E44" s="142"/>
      <c r="F44" s="416">
        <v>2</v>
      </c>
      <c r="G44" s="416"/>
      <c r="H44" s="144" t="s">
        <v>299</v>
      </c>
    </row>
    <row r="45" spans="1:8" ht="24.95" customHeight="1">
      <c r="A45" s="112" t="s">
        <v>300</v>
      </c>
      <c r="B45" s="115" t="s">
        <v>301</v>
      </c>
      <c r="C45" s="115" t="s">
        <v>302</v>
      </c>
      <c r="D45" s="115" t="s">
        <v>303</v>
      </c>
      <c r="E45" s="142"/>
      <c r="F45" s="416">
        <v>1</v>
      </c>
      <c r="G45" s="416"/>
      <c r="H45" s="144" t="s">
        <v>304</v>
      </c>
    </row>
    <row r="46" spans="1:8" ht="24.95" customHeight="1">
      <c r="A46" s="112" t="s">
        <v>305</v>
      </c>
      <c r="B46" s="115" t="s">
        <v>306</v>
      </c>
      <c r="C46" s="115" t="s">
        <v>307</v>
      </c>
      <c r="D46" s="115" t="s">
        <v>308</v>
      </c>
      <c r="E46" s="145"/>
      <c r="F46" s="417"/>
      <c r="G46" s="418"/>
      <c r="H46" s="146"/>
    </row>
    <row r="47" spans="1:8" ht="66" customHeight="1" thickBot="1">
      <c r="A47" s="419" t="s">
        <v>63</v>
      </c>
      <c r="B47" s="420"/>
      <c r="C47" s="421" t="s">
        <v>31</v>
      </c>
      <c r="D47" s="422"/>
      <c r="E47" s="422"/>
      <c r="F47" s="422"/>
      <c r="G47" s="421" t="s">
        <v>17</v>
      </c>
      <c r="H47" s="423"/>
    </row>
    <row r="48" spans="1:8" ht="24.95" customHeight="1" thickBot="1"/>
    <row r="49" spans="1:8" ht="24.95" customHeight="1">
      <c r="A49" s="430" t="s">
        <v>0</v>
      </c>
      <c r="B49" s="431"/>
      <c r="C49" s="431"/>
      <c r="D49" s="431"/>
      <c r="E49" s="431"/>
      <c r="F49" s="431"/>
      <c r="G49" s="431"/>
      <c r="H49" s="432"/>
    </row>
    <row r="50" spans="1:8" ht="24.95" customHeight="1">
      <c r="A50" s="424" t="s">
        <v>1</v>
      </c>
      <c r="B50" s="425"/>
      <c r="C50" s="425"/>
      <c r="D50" s="425"/>
      <c r="E50" s="425"/>
      <c r="F50" s="425"/>
      <c r="G50" s="425"/>
      <c r="H50" s="426"/>
    </row>
    <row r="51" spans="1:8" ht="24.95" customHeight="1">
      <c r="A51" s="424" t="s">
        <v>2</v>
      </c>
      <c r="B51" s="425"/>
      <c r="C51" s="425"/>
      <c r="D51" s="425"/>
      <c r="E51" s="425"/>
      <c r="F51" s="425"/>
      <c r="G51" s="425"/>
      <c r="H51" s="426"/>
    </row>
    <row r="52" spans="1:8" ht="24.95" customHeight="1">
      <c r="A52" s="424" t="s">
        <v>309</v>
      </c>
      <c r="B52" s="425"/>
      <c r="C52" s="425"/>
      <c r="D52" s="425"/>
      <c r="E52" s="425"/>
      <c r="F52" s="425"/>
      <c r="G52" s="425"/>
      <c r="H52" s="426"/>
    </row>
    <row r="53" spans="1:8" ht="24.95" customHeight="1">
      <c r="A53" s="424" t="s">
        <v>62</v>
      </c>
      <c r="B53" s="425"/>
      <c r="C53" s="425"/>
      <c r="D53" s="425"/>
      <c r="E53" s="425"/>
      <c r="F53" s="425"/>
      <c r="G53" s="425"/>
      <c r="H53" s="426"/>
    </row>
    <row r="54" spans="1:8" ht="24.95" customHeight="1">
      <c r="A54" s="104" t="s">
        <v>3</v>
      </c>
      <c r="B54" s="105"/>
      <c r="C54" s="108" t="s">
        <v>68</v>
      </c>
      <c r="D54" s="105"/>
      <c r="E54" s="105"/>
      <c r="F54" s="106"/>
      <c r="G54" s="106"/>
      <c r="H54" s="107"/>
    </row>
    <row r="55" spans="1:8" ht="24.95" customHeight="1">
      <c r="A55" s="104" t="s">
        <v>4</v>
      </c>
      <c r="B55" s="105"/>
      <c r="C55" s="152" t="s">
        <v>99</v>
      </c>
      <c r="D55" s="105"/>
      <c r="E55" s="108" t="s">
        <v>24</v>
      </c>
      <c r="F55" s="108"/>
      <c r="G55" s="162">
        <v>3</v>
      </c>
      <c r="H55" s="163"/>
    </row>
    <row r="56" spans="1:8" ht="24.95" customHeight="1">
      <c r="A56" s="104" t="s">
        <v>5</v>
      </c>
      <c r="B56" s="105"/>
      <c r="C56" s="152" t="s">
        <v>317</v>
      </c>
      <c r="D56" s="106"/>
      <c r="E56" s="105"/>
      <c r="F56" s="105"/>
      <c r="G56" s="162"/>
      <c r="H56" s="163"/>
    </row>
    <row r="57" spans="1:8" ht="24.95" customHeight="1">
      <c r="A57" s="104" t="s">
        <v>18</v>
      </c>
      <c r="B57" s="105"/>
      <c r="C57" s="152" t="s">
        <v>318</v>
      </c>
      <c r="D57" s="105"/>
      <c r="E57" s="105" t="s">
        <v>30</v>
      </c>
      <c r="F57" s="105"/>
      <c r="G57" s="165" t="s">
        <v>319</v>
      </c>
      <c r="H57" s="163"/>
    </row>
    <row r="58" spans="1:8" ht="24.95" customHeight="1">
      <c r="A58" s="434" t="s">
        <v>6</v>
      </c>
      <c r="B58" s="435"/>
      <c r="C58" s="435"/>
      <c r="D58" s="435"/>
      <c r="E58" s="435"/>
      <c r="F58" s="435"/>
      <c r="G58" s="435"/>
      <c r="H58" s="454"/>
    </row>
    <row r="59" spans="1:8" ht="24.95" customHeight="1">
      <c r="A59" s="400" t="s">
        <v>7</v>
      </c>
      <c r="B59" s="401"/>
      <c r="C59" s="401"/>
      <c r="D59" s="401"/>
      <c r="E59" s="401"/>
      <c r="F59" s="401"/>
      <c r="G59" s="401"/>
      <c r="H59" s="402"/>
    </row>
    <row r="60" spans="1:8" ht="24.95" customHeight="1">
      <c r="A60" s="437" t="s">
        <v>8</v>
      </c>
      <c r="B60" s="438" t="s">
        <v>9</v>
      </c>
      <c r="C60" s="439" t="s">
        <v>26</v>
      </c>
      <c r="D60" s="439" t="s">
        <v>313</v>
      </c>
      <c r="E60" s="439" t="s">
        <v>314</v>
      </c>
      <c r="F60" s="442" t="s">
        <v>28</v>
      </c>
      <c r="G60" s="439" t="s">
        <v>29</v>
      </c>
      <c r="H60" s="445" t="s">
        <v>20</v>
      </c>
    </row>
    <row r="61" spans="1:8" ht="24.95" customHeight="1">
      <c r="A61" s="437"/>
      <c r="B61" s="438"/>
      <c r="C61" s="440"/>
      <c r="D61" s="440"/>
      <c r="E61" s="440"/>
      <c r="F61" s="443"/>
      <c r="G61" s="440"/>
      <c r="H61" s="446"/>
    </row>
    <row r="62" spans="1:8" ht="24.95" customHeight="1">
      <c r="A62" s="437"/>
      <c r="B62" s="438"/>
      <c r="C62" s="441"/>
      <c r="D62" s="441"/>
      <c r="E62" s="441"/>
      <c r="F62" s="444"/>
      <c r="G62" s="441"/>
      <c r="H62" s="447"/>
    </row>
    <row r="63" spans="1:8" ht="24.95" customHeight="1">
      <c r="A63" s="112">
        <v>1</v>
      </c>
      <c r="B63" s="113" t="s">
        <v>11</v>
      </c>
      <c r="C63" s="136">
        <v>5.75</v>
      </c>
      <c r="D63" s="115">
        <v>4</v>
      </c>
      <c r="E63" s="115">
        <v>3</v>
      </c>
      <c r="F63" s="136">
        <v>36</v>
      </c>
      <c r="G63" s="116">
        <f t="shared" ref="G63" si="3">SUM(C63:F63)</f>
        <v>48.75</v>
      </c>
      <c r="H63" s="147" t="str">
        <f t="shared" ref="H63:H67" si="4">IF(G63&gt;=91,"A1",IF(G63&gt;=81,"A2",IF(G63&gt;=71,"B1",IF(G63&gt;=61,"B2",IF(G63&gt;=51,"C1",IF(G63&gt;=41,"C2",IF(G63&gt;=33,"D","E")))))))</f>
        <v>C2</v>
      </c>
    </row>
    <row r="64" spans="1:8" ht="24.95" customHeight="1">
      <c r="A64" s="112">
        <v>2</v>
      </c>
      <c r="B64" s="113" t="s">
        <v>12</v>
      </c>
      <c r="C64" s="136">
        <v>5</v>
      </c>
      <c r="D64" s="136">
        <v>4</v>
      </c>
      <c r="E64" s="115">
        <v>4</v>
      </c>
      <c r="F64" s="115">
        <v>35</v>
      </c>
      <c r="G64" s="118">
        <f>SUM(C64:F64)</f>
        <v>48</v>
      </c>
      <c r="H64" s="147" t="str">
        <f t="shared" si="4"/>
        <v>C2</v>
      </c>
    </row>
    <row r="65" spans="1:8" ht="24.95" customHeight="1">
      <c r="A65" s="112">
        <v>3</v>
      </c>
      <c r="B65" s="113" t="s">
        <v>13</v>
      </c>
      <c r="C65" s="115">
        <v>8.5</v>
      </c>
      <c r="D65" s="115">
        <v>5</v>
      </c>
      <c r="E65" s="115">
        <v>5</v>
      </c>
      <c r="F65" s="115">
        <v>46</v>
      </c>
      <c r="G65" s="115">
        <f t="shared" ref="G65" si="5">SUM(C65:F65)</f>
        <v>64.5</v>
      </c>
      <c r="H65" s="147" t="str">
        <f t="shared" si="4"/>
        <v>B2</v>
      </c>
    </row>
    <row r="66" spans="1:8" ht="24.95" customHeight="1">
      <c r="A66" s="112">
        <v>4</v>
      </c>
      <c r="B66" s="113" t="s">
        <v>23</v>
      </c>
      <c r="C66" s="115">
        <v>4.5</v>
      </c>
      <c r="D66" s="115">
        <v>7.25</v>
      </c>
      <c r="E66" s="115">
        <v>3</v>
      </c>
      <c r="F66" s="115">
        <v>34.5</v>
      </c>
      <c r="G66" s="115">
        <f>SUM(C66:F66)</f>
        <v>49.25</v>
      </c>
      <c r="H66" s="147" t="str">
        <f t="shared" si="4"/>
        <v>C2</v>
      </c>
    </row>
    <row r="67" spans="1:8" ht="24.95" customHeight="1">
      <c r="A67" s="112">
        <v>5</v>
      </c>
      <c r="B67" s="113" t="s">
        <v>25</v>
      </c>
      <c r="C67" s="115">
        <v>6.25</v>
      </c>
      <c r="D67" s="115">
        <v>3</v>
      </c>
      <c r="E67" s="115">
        <v>3</v>
      </c>
      <c r="F67" s="115">
        <v>32</v>
      </c>
      <c r="G67" s="115">
        <f t="shared" ref="G67" si="6">SUM(C67:F67)</f>
        <v>44.25</v>
      </c>
      <c r="H67" s="147" t="str">
        <f t="shared" si="4"/>
        <v>C2</v>
      </c>
    </row>
    <row r="68" spans="1:8" ht="24.95" customHeight="1">
      <c r="A68" s="112">
        <v>6</v>
      </c>
      <c r="B68" s="119" t="s">
        <v>14</v>
      </c>
      <c r="C68" s="115"/>
      <c r="D68" s="115"/>
      <c r="E68" s="115"/>
      <c r="F68" s="114"/>
      <c r="G68" s="115">
        <v>33.5</v>
      </c>
      <c r="H68" s="121"/>
    </row>
    <row r="69" spans="1:8" ht="24.95" customHeight="1">
      <c r="A69" s="112">
        <v>7</v>
      </c>
      <c r="B69" s="113" t="s">
        <v>21</v>
      </c>
      <c r="C69" s="122"/>
      <c r="D69" s="122"/>
      <c r="E69" s="122"/>
      <c r="F69" s="123"/>
      <c r="G69" s="124">
        <v>27</v>
      </c>
      <c r="H69" s="121"/>
    </row>
    <row r="70" spans="1:8" ht="24.95" customHeight="1">
      <c r="A70" s="112">
        <v>8</v>
      </c>
      <c r="B70" s="113" t="s">
        <v>22</v>
      </c>
      <c r="C70" s="125"/>
      <c r="D70" s="125"/>
      <c r="E70" s="125"/>
      <c r="F70" s="126"/>
      <c r="G70" s="124">
        <v>31</v>
      </c>
      <c r="H70" s="121"/>
    </row>
    <row r="71" spans="1:8" ht="24.95" customHeight="1">
      <c r="A71" s="112">
        <v>9</v>
      </c>
      <c r="B71" s="119" t="s">
        <v>315</v>
      </c>
      <c r="C71" s="125"/>
      <c r="D71" s="125"/>
      <c r="E71" s="125"/>
      <c r="F71" s="126"/>
      <c r="G71" s="124">
        <v>10</v>
      </c>
      <c r="H71" s="121"/>
    </row>
    <row r="72" spans="1:8" ht="24.95" customHeight="1">
      <c r="A72" s="127" t="s">
        <v>10</v>
      </c>
      <c r="B72" s="128"/>
      <c r="C72" s="129"/>
      <c r="D72" s="129"/>
      <c r="E72" s="129"/>
      <c r="F72" s="130"/>
      <c r="G72" s="131">
        <f>(G63+G64+G65+G66+G67+G68)</f>
        <v>288.25</v>
      </c>
      <c r="H72" s="132"/>
    </row>
    <row r="73" spans="1:8" ht="24.95" customHeight="1">
      <c r="A73" s="127" t="s">
        <v>15</v>
      </c>
      <c r="B73" s="128"/>
      <c r="C73" s="129"/>
      <c r="D73" s="129"/>
      <c r="E73" s="129"/>
      <c r="F73" s="130"/>
      <c r="G73" s="148">
        <f>(G72/550)*100</f>
        <v>52.409090909090907</v>
      </c>
      <c r="H73" s="132"/>
    </row>
    <row r="74" spans="1:8" ht="24.95" customHeight="1">
      <c r="A74" s="451" t="s">
        <v>320</v>
      </c>
      <c r="B74" s="452"/>
      <c r="C74" s="452"/>
      <c r="D74" s="452"/>
      <c r="E74" s="452"/>
      <c r="F74" s="452"/>
      <c r="G74" s="452"/>
      <c r="H74" s="453"/>
    </row>
    <row r="75" spans="1:8" ht="24.95" customHeight="1">
      <c r="A75" s="406" t="s">
        <v>273</v>
      </c>
      <c r="B75" s="407"/>
      <c r="C75" s="407"/>
      <c r="D75" s="407"/>
      <c r="E75" s="407"/>
      <c r="F75" s="407"/>
      <c r="G75" s="407"/>
      <c r="H75" s="408"/>
    </row>
    <row r="76" spans="1:8" ht="24.95" customHeight="1">
      <c r="A76" s="400" t="s">
        <v>274</v>
      </c>
      <c r="B76" s="401"/>
      <c r="C76" s="401"/>
      <c r="D76" s="401"/>
      <c r="E76" s="401"/>
      <c r="F76" s="401"/>
      <c r="G76" s="401"/>
      <c r="H76" s="402"/>
    </row>
    <row r="77" spans="1:8" ht="24.95" customHeight="1">
      <c r="A77" s="400" t="s">
        <v>275</v>
      </c>
      <c r="B77" s="401"/>
      <c r="C77" s="401"/>
      <c r="D77" s="401"/>
      <c r="E77" s="401"/>
      <c r="F77" s="410"/>
      <c r="G77" s="409" t="s">
        <v>276</v>
      </c>
      <c r="H77" s="402"/>
    </row>
    <row r="78" spans="1:8" ht="24.95" customHeight="1">
      <c r="A78" s="134" t="s">
        <v>277</v>
      </c>
      <c r="B78" s="135"/>
      <c r="C78" s="409"/>
      <c r="D78" s="401"/>
      <c r="E78" s="401"/>
      <c r="F78" s="410"/>
      <c r="G78" s="411" t="s">
        <v>299</v>
      </c>
      <c r="H78" s="412"/>
    </row>
    <row r="79" spans="1:8" ht="24.95" customHeight="1">
      <c r="A79" s="400" t="s">
        <v>278</v>
      </c>
      <c r="B79" s="401"/>
      <c r="C79" s="401"/>
      <c r="D79" s="401"/>
      <c r="E79" s="401"/>
      <c r="F79" s="401"/>
      <c r="G79" s="401"/>
      <c r="H79" s="402"/>
    </row>
    <row r="80" spans="1:8" ht="24.95" customHeight="1">
      <c r="A80" s="400" t="s">
        <v>275</v>
      </c>
      <c r="B80" s="401"/>
      <c r="C80" s="401"/>
      <c r="D80" s="401"/>
      <c r="E80" s="401"/>
      <c r="F80" s="410"/>
      <c r="G80" s="409" t="s">
        <v>276</v>
      </c>
      <c r="H80" s="402"/>
    </row>
    <row r="81" spans="1:8" ht="24.95" customHeight="1">
      <c r="A81" s="413" t="s">
        <v>279</v>
      </c>
      <c r="B81" s="414"/>
      <c r="C81" s="414"/>
      <c r="D81" s="414"/>
      <c r="E81" s="414"/>
      <c r="F81" s="415"/>
      <c r="G81" s="118"/>
      <c r="H81" s="133" t="s">
        <v>299</v>
      </c>
    </row>
    <row r="82" spans="1:8" ht="24.95" customHeight="1">
      <c r="A82" s="413" t="s">
        <v>280</v>
      </c>
      <c r="B82" s="414"/>
      <c r="C82" s="414"/>
      <c r="D82" s="414"/>
      <c r="E82" s="414"/>
      <c r="F82" s="415"/>
      <c r="G82" s="136"/>
      <c r="H82" s="137" t="s">
        <v>299</v>
      </c>
    </row>
    <row r="83" spans="1:8" ht="24.95" customHeight="1">
      <c r="A83" s="413" t="s">
        <v>281</v>
      </c>
      <c r="B83" s="414"/>
      <c r="C83" s="414"/>
      <c r="D83" s="414"/>
      <c r="E83" s="414"/>
      <c r="F83" s="414"/>
      <c r="G83" s="136"/>
      <c r="H83" s="137" t="s">
        <v>299</v>
      </c>
    </row>
    <row r="84" spans="1:8" ht="24.95" customHeight="1">
      <c r="A84" s="413" t="s">
        <v>282</v>
      </c>
      <c r="B84" s="414"/>
      <c r="C84" s="414"/>
      <c r="D84" s="414"/>
      <c r="E84" s="414"/>
      <c r="F84" s="414"/>
      <c r="G84" s="136"/>
      <c r="H84" s="137" t="s">
        <v>299</v>
      </c>
    </row>
    <row r="85" spans="1:8" ht="24.95" customHeight="1">
      <c r="A85" s="400" t="s">
        <v>283</v>
      </c>
      <c r="B85" s="401"/>
      <c r="C85" s="401"/>
      <c r="D85" s="401"/>
      <c r="E85" s="401"/>
      <c r="F85" s="401"/>
      <c r="G85" s="401"/>
      <c r="H85" s="402"/>
    </row>
    <row r="86" spans="1:8" ht="24.95" customHeight="1">
      <c r="A86" s="400" t="s">
        <v>275</v>
      </c>
      <c r="B86" s="401"/>
      <c r="C86" s="401"/>
      <c r="D86" s="401"/>
      <c r="E86" s="401"/>
      <c r="F86" s="401"/>
      <c r="G86" s="401"/>
      <c r="H86" s="402"/>
    </row>
    <row r="87" spans="1:8" ht="24.95" customHeight="1">
      <c r="A87" s="134" t="s">
        <v>284</v>
      </c>
      <c r="B87" s="409">
        <v>76</v>
      </c>
      <c r="C87" s="401"/>
      <c r="D87" s="401"/>
      <c r="E87" s="401"/>
      <c r="F87" s="401"/>
      <c r="G87" s="401"/>
      <c r="H87" s="402"/>
    </row>
    <row r="88" spans="1:8" ht="24.95" customHeight="1">
      <c r="A88" s="127" t="s">
        <v>285</v>
      </c>
      <c r="B88" s="411"/>
      <c r="C88" s="433"/>
      <c r="D88" s="433"/>
      <c r="E88" s="433"/>
      <c r="F88" s="433"/>
      <c r="G88" s="433"/>
      <c r="H88" s="412"/>
    </row>
    <row r="89" spans="1:8" ht="24.95" customHeight="1">
      <c r="A89" s="434" t="s">
        <v>286</v>
      </c>
      <c r="B89" s="435"/>
      <c r="C89" s="435"/>
      <c r="D89" s="435"/>
      <c r="E89" s="138"/>
      <c r="F89" s="139"/>
      <c r="G89" s="118" t="s">
        <v>287</v>
      </c>
      <c r="H89" s="140"/>
    </row>
    <row r="90" spans="1:8" ht="24.95" customHeight="1">
      <c r="A90" s="141" t="s">
        <v>288</v>
      </c>
      <c r="B90" s="118" t="s">
        <v>20</v>
      </c>
      <c r="C90" s="118" t="s">
        <v>288</v>
      </c>
      <c r="D90" s="118" t="s">
        <v>20</v>
      </c>
      <c r="E90" s="142"/>
      <c r="F90" s="435" t="s">
        <v>289</v>
      </c>
      <c r="G90" s="435"/>
      <c r="H90" s="143" t="s">
        <v>20</v>
      </c>
    </row>
    <row r="91" spans="1:8" ht="24.95" customHeight="1">
      <c r="A91" s="112" t="s">
        <v>290</v>
      </c>
      <c r="B91" s="115" t="s">
        <v>291</v>
      </c>
      <c r="C91" s="115" t="s">
        <v>292</v>
      </c>
      <c r="D91" s="115" t="s">
        <v>293</v>
      </c>
      <c r="E91" s="142"/>
      <c r="F91" s="416">
        <v>3</v>
      </c>
      <c r="G91" s="416"/>
      <c r="H91" s="144" t="s">
        <v>294</v>
      </c>
    </row>
    <row r="92" spans="1:8" ht="24.95" customHeight="1">
      <c r="A92" s="112" t="s">
        <v>295</v>
      </c>
      <c r="B92" s="115" t="s">
        <v>296</v>
      </c>
      <c r="C92" s="115" t="s">
        <v>297</v>
      </c>
      <c r="D92" s="115" t="s">
        <v>298</v>
      </c>
      <c r="E92" s="142"/>
      <c r="F92" s="416">
        <v>2</v>
      </c>
      <c r="G92" s="416"/>
      <c r="H92" s="144" t="s">
        <v>299</v>
      </c>
    </row>
    <row r="93" spans="1:8" ht="24.95" customHeight="1">
      <c r="A93" s="112" t="s">
        <v>300</v>
      </c>
      <c r="B93" s="115" t="s">
        <v>301</v>
      </c>
      <c r="C93" s="115" t="s">
        <v>302</v>
      </c>
      <c r="D93" s="115" t="s">
        <v>303</v>
      </c>
      <c r="E93" s="142"/>
      <c r="F93" s="416">
        <v>1</v>
      </c>
      <c r="G93" s="416"/>
      <c r="H93" s="144" t="s">
        <v>304</v>
      </c>
    </row>
    <row r="94" spans="1:8" ht="24.95" customHeight="1">
      <c r="A94" s="112" t="s">
        <v>305</v>
      </c>
      <c r="B94" s="115" t="s">
        <v>306</v>
      </c>
      <c r="C94" s="115" t="s">
        <v>307</v>
      </c>
      <c r="D94" s="115" t="s">
        <v>308</v>
      </c>
      <c r="E94" s="145"/>
      <c r="F94" s="417"/>
      <c r="G94" s="418"/>
      <c r="H94" s="146"/>
    </row>
    <row r="95" spans="1:8" ht="77.25" customHeight="1" thickBot="1">
      <c r="A95" s="419" t="s">
        <v>63</v>
      </c>
      <c r="B95" s="420"/>
      <c r="C95" s="421" t="s">
        <v>31</v>
      </c>
      <c r="D95" s="422"/>
      <c r="E95" s="422"/>
      <c r="F95" s="422"/>
      <c r="G95" s="421" t="s">
        <v>17</v>
      </c>
      <c r="H95" s="423"/>
    </row>
    <row r="96" spans="1:8" ht="24.95" customHeight="1" thickBot="1"/>
    <row r="97" spans="1:8" ht="24.95" customHeight="1">
      <c r="A97" s="430" t="s">
        <v>0</v>
      </c>
      <c r="B97" s="431"/>
      <c r="C97" s="431"/>
      <c r="D97" s="431"/>
      <c r="E97" s="431"/>
      <c r="F97" s="431"/>
      <c r="G97" s="431"/>
      <c r="H97" s="432"/>
    </row>
    <row r="98" spans="1:8" ht="24.95" customHeight="1">
      <c r="A98" s="424" t="s">
        <v>1</v>
      </c>
      <c r="B98" s="425"/>
      <c r="C98" s="425"/>
      <c r="D98" s="425"/>
      <c r="E98" s="425"/>
      <c r="F98" s="425"/>
      <c r="G98" s="425"/>
      <c r="H98" s="426"/>
    </row>
    <row r="99" spans="1:8" ht="24.95" customHeight="1">
      <c r="A99" s="424" t="s">
        <v>2</v>
      </c>
      <c r="B99" s="425"/>
      <c r="C99" s="425"/>
      <c r="D99" s="425"/>
      <c r="E99" s="425"/>
      <c r="F99" s="425"/>
      <c r="G99" s="425"/>
      <c r="H99" s="426"/>
    </row>
    <row r="100" spans="1:8" ht="24.95" customHeight="1">
      <c r="A100" s="424" t="s">
        <v>309</v>
      </c>
      <c r="B100" s="425"/>
      <c r="C100" s="425"/>
      <c r="D100" s="425"/>
      <c r="E100" s="425"/>
      <c r="F100" s="425"/>
      <c r="G100" s="425"/>
      <c r="H100" s="426"/>
    </row>
    <row r="101" spans="1:8" ht="24.95" customHeight="1">
      <c r="A101" s="424" t="s">
        <v>62</v>
      </c>
      <c r="B101" s="425"/>
      <c r="C101" s="425"/>
      <c r="D101" s="425"/>
      <c r="E101" s="425"/>
      <c r="F101" s="425"/>
      <c r="G101" s="425"/>
      <c r="H101" s="426"/>
    </row>
    <row r="102" spans="1:8" ht="24.95" customHeight="1">
      <c r="A102" s="104" t="s">
        <v>3</v>
      </c>
      <c r="B102" s="105"/>
      <c r="C102" s="108" t="s">
        <v>68</v>
      </c>
      <c r="D102" s="105"/>
      <c r="E102" s="105"/>
      <c r="F102" s="106"/>
      <c r="G102" s="106"/>
      <c r="H102" s="107"/>
    </row>
    <row r="103" spans="1:8" ht="24.95" customHeight="1">
      <c r="A103" s="104" t="s">
        <v>4</v>
      </c>
      <c r="B103" s="105"/>
      <c r="C103" s="152" t="s">
        <v>73</v>
      </c>
      <c r="D103" s="105"/>
      <c r="E103" s="108" t="s">
        <v>24</v>
      </c>
      <c r="F103" s="108"/>
      <c r="G103" s="108">
        <v>5</v>
      </c>
      <c r="H103" s="109"/>
    </row>
    <row r="104" spans="1:8" ht="24.95" customHeight="1">
      <c r="A104" s="104" t="s">
        <v>5</v>
      </c>
      <c r="B104" s="105"/>
      <c r="C104" s="152" t="s">
        <v>321</v>
      </c>
      <c r="D104" s="106"/>
      <c r="E104" s="105"/>
      <c r="F104" s="105"/>
      <c r="G104" s="105"/>
      <c r="H104" s="109"/>
    </row>
    <row r="105" spans="1:8" ht="24.95" customHeight="1">
      <c r="A105" s="104" t="s">
        <v>18</v>
      </c>
      <c r="B105" s="105"/>
      <c r="C105" s="152" t="s">
        <v>322</v>
      </c>
      <c r="D105" s="105"/>
      <c r="E105" s="105" t="s">
        <v>30</v>
      </c>
      <c r="F105" s="105"/>
      <c r="G105" s="111" t="s">
        <v>323</v>
      </c>
      <c r="H105" s="109"/>
    </row>
    <row r="106" spans="1:8" ht="24.95" customHeight="1">
      <c r="A106" s="434" t="s">
        <v>6</v>
      </c>
      <c r="B106" s="435"/>
      <c r="C106" s="435"/>
      <c r="D106" s="435"/>
      <c r="E106" s="435"/>
      <c r="F106" s="435"/>
      <c r="G106" s="435"/>
      <c r="H106" s="454"/>
    </row>
    <row r="107" spans="1:8" ht="24.95" customHeight="1">
      <c r="A107" s="400" t="s">
        <v>7</v>
      </c>
      <c r="B107" s="401"/>
      <c r="C107" s="401"/>
      <c r="D107" s="401"/>
      <c r="E107" s="401"/>
      <c r="F107" s="401"/>
      <c r="G107" s="401"/>
      <c r="H107" s="402"/>
    </row>
    <row r="108" spans="1:8" ht="24.95" customHeight="1">
      <c r="A108" s="437" t="s">
        <v>8</v>
      </c>
      <c r="B108" s="438" t="s">
        <v>9</v>
      </c>
      <c r="C108" s="439" t="s">
        <v>26</v>
      </c>
      <c r="D108" s="439" t="s">
        <v>313</v>
      </c>
      <c r="E108" s="439" t="s">
        <v>314</v>
      </c>
      <c r="F108" s="442" t="s">
        <v>28</v>
      </c>
      <c r="G108" s="439" t="s">
        <v>29</v>
      </c>
      <c r="H108" s="445" t="s">
        <v>20</v>
      </c>
    </row>
    <row r="109" spans="1:8" ht="24.95" customHeight="1">
      <c r="A109" s="437"/>
      <c r="B109" s="438"/>
      <c r="C109" s="440"/>
      <c r="D109" s="440"/>
      <c r="E109" s="440"/>
      <c r="F109" s="443"/>
      <c r="G109" s="440"/>
      <c r="H109" s="446"/>
    </row>
    <row r="110" spans="1:8" ht="24.95" customHeight="1">
      <c r="A110" s="437"/>
      <c r="B110" s="438"/>
      <c r="C110" s="441"/>
      <c r="D110" s="441"/>
      <c r="E110" s="441"/>
      <c r="F110" s="444"/>
      <c r="G110" s="441"/>
      <c r="H110" s="447"/>
    </row>
    <row r="111" spans="1:8" ht="24.95" customHeight="1">
      <c r="A111" s="112">
        <v>1</v>
      </c>
      <c r="B111" s="113" t="s">
        <v>11</v>
      </c>
      <c r="C111" s="136">
        <v>10</v>
      </c>
      <c r="D111" s="115">
        <v>5</v>
      </c>
      <c r="E111" s="115">
        <v>5</v>
      </c>
      <c r="F111" s="136">
        <v>75.5</v>
      </c>
      <c r="G111" s="116">
        <f t="shared" ref="G111" si="7">SUM(C111:F111)</f>
        <v>95.5</v>
      </c>
      <c r="H111" s="147" t="str">
        <f t="shared" ref="H111:H115" si="8">IF(G111&gt;=91,"A1",IF(G111&gt;=81,"A2",IF(G111&gt;=71,"B1",IF(G111&gt;=61,"B2",IF(G111&gt;=51,"C1",IF(G111&gt;=41,"C2",IF(G111&gt;=33,"D","E")))))))</f>
        <v>A1</v>
      </c>
    </row>
    <row r="112" spans="1:8" ht="24.95" customHeight="1">
      <c r="A112" s="112">
        <v>2</v>
      </c>
      <c r="B112" s="113" t="s">
        <v>12</v>
      </c>
      <c r="C112" s="136">
        <v>9.25</v>
      </c>
      <c r="D112" s="136">
        <v>5</v>
      </c>
      <c r="E112" s="115">
        <v>5</v>
      </c>
      <c r="F112" s="115">
        <v>70.5</v>
      </c>
      <c r="G112" s="118">
        <f t="shared" ref="G112:G115" si="9">SUM(C112:F112)</f>
        <v>89.75</v>
      </c>
      <c r="H112" s="115" t="str">
        <f t="shared" si="8"/>
        <v>A2</v>
      </c>
    </row>
    <row r="113" spans="1:8" ht="24.95" customHeight="1">
      <c r="A113" s="112">
        <v>3</v>
      </c>
      <c r="B113" s="113" t="s">
        <v>13</v>
      </c>
      <c r="C113" s="115">
        <v>8.5</v>
      </c>
      <c r="D113" s="115">
        <v>5</v>
      </c>
      <c r="E113" s="115">
        <v>5</v>
      </c>
      <c r="F113" s="115">
        <v>75</v>
      </c>
      <c r="G113" s="115">
        <f t="shared" si="9"/>
        <v>93.5</v>
      </c>
      <c r="H113" s="115" t="str">
        <f t="shared" si="8"/>
        <v>A1</v>
      </c>
    </row>
    <row r="114" spans="1:8" ht="24.95" customHeight="1">
      <c r="A114" s="112">
        <v>4</v>
      </c>
      <c r="B114" s="113" t="s">
        <v>23</v>
      </c>
      <c r="C114" s="115">
        <v>9.75</v>
      </c>
      <c r="D114" s="115">
        <v>5</v>
      </c>
      <c r="E114" s="115">
        <v>5</v>
      </c>
      <c r="F114" s="115">
        <v>75</v>
      </c>
      <c r="G114" s="115">
        <f t="shared" si="9"/>
        <v>94.75</v>
      </c>
      <c r="H114" s="115" t="str">
        <f t="shared" si="8"/>
        <v>A1</v>
      </c>
    </row>
    <row r="115" spans="1:8" ht="24.95" customHeight="1">
      <c r="A115" s="112">
        <v>5</v>
      </c>
      <c r="B115" s="113" t="s">
        <v>25</v>
      </c>
      <c r="C115" s="115">
        <v>9.5</v>
      </c>
      <c r="D115" s="115">
        <v>5</v>
      </c>
      <c r="E115" s="115">
        <v>5</v>
      </c>
      <c r="F115" s="115">
        <v>79</v>
      </c>
      <c r="G115" s="115">
        <f t="shared" si="9"/>
        <v>98.5</v>
      </c>
      <c r="H115" s="115" t="str">
        <f t="shared" si="8"/>
        <v>A1</v>
      </c>
    </row>
    <row r="116" spans="1:8" ht="24.95" customHeight="1">
      <c r="A116" s="112">
        <v>6</v>
      </c>
      <c r="B116" s="119" t="s">
        <v>14</v>
      </c>
      <c r="C116" s="115"/>
      <c r="D116" s="115"/>
      <c r="E116" s="115"/>
      <c r="F116" s="103">
        <v>49.5</v>
      </c>
      <c r="G116" s="120">
        <v>49.5</v>
      </c>
      <c r="H116" s="121"/>
    </row>
    <row r="117" spans="1:8" ht="24.95" customHeight="1">
      <c r="A117" s="112">
        <v>7</v>
      </c>
      <c r="B117" s="113" t="s">
        <v>21</v>
      </c>
      <c r="C117" s="122"/>
      <c r="D117" s="122"/>
      <c r="E117" s="122"/>
      <c r="F117" s="124">
        <v>41</v>
      </c>
      <c r="G117" s="124"/>
      <c r="H117" s="121"/>
    </row>
    <row r="118" spans="1:8" ht="24.95" customHeight="1">
      <c r="A118" s="112">
        <v>8</v>
      </c>
      <c r="B118" s="113" t="s">
        <v>22</v>
      </c>
      <c r="C118" s="125"/>
      <c r="D118" s="125"/>
      <c r="E118" s="125"/>
      <c r="F118" s="124">
        <v>48</v>
      </c>
      <c r="G118" s="124"/>
      <c r="H118" s="121"/>
    </row>
    <row r="119" spans="1:8" ht="24.95" customHeight="1">
      <c r="A119" s="112">
        <v>9</v>
      </c>
      <c r="B119" s="119" t="s">
        <v>315</v>
      </c>
      <c r="C119" s="125"/>
      <c r="D119" s="125"/>
      <c r="E119" s="125"/>
      <c r="F119" s="124">
        <v>48.5</v>
      </c>
      <c r="G119" s="124"/>
      <c r="H119" s="121"/>
    </row>
    <row r="120" spans="1:8" ht="24.95" customHeight="1">
      <c r="A120" s="127" t="s">
        <v>10</v>
      </c>
      <c r="B120" s="128"/>
      <c r="C120" s="149"/>
      <c r="D120" s="149"/>
      <c r="E120" s="149"/>
      <c r="F120" s="150"/>
      <c r="G120" s="120">
        <f>SUM(G111:G119)</f>
        <v>521.5</v>
      </c>
      <c r="H120" s="121"/>
    </row>
    <row r="121" spans="1:8" ht="24.95" customHeight="1">
      <c r="A121" s="127" t="s">
        <v>15</v>
      </c>
      <c r="B121" s="128"/>
      <c r="C121" s="129"/>
      <c r="D121" s="129"/>
      <c r="E121" s="129"/>
      <c r="F121" s="130"/>
      <c r="G121" s="148">
        <v>94.8</v>
      </c>
      <c r="H121" s="132"/>
    </row>
    <row r="122" spans="1:8" ht="24.95" customHeight="1">
      <c r="A122" s="403" t="s">
        <v>324</v>
      </c>
      <c r="B122" s="404"/>
      <c r="C122" s="404"/>
      <c r="D122" s="404"/>
      <c r="E122" s="404"/>
      <c r="F122" s="404"/>
      <c r="G122" s="404"/>
      <c r="H122" s="405"/>
    </row>
    <row r="123" spans="1:8" ht="24.95" customHeight="1">
      <c r="A123" s="406" t="s">
        <v>273</v>
      </c>
      <c r="B123" s="407"/>
      <c r="C123" s="407"/>
      <c r="D123" s="407"/>
      <c r="E123" s="407"/>
      <c r="F123" s="407"/>
      <c r="G123" s="407"/>
      <c r="H123" s="408"/>
    </row>
    <row r="124" spans="1:8" ht="24.95" customHeight="1">
      <c r="A124" s="400" t="s">
        <v>274</v>
      </c>
      <c r="B124" s="401"/>
      <c r="C124" s="401"/>
      <c r="D124" s="401"/>
      <c r="E124" s="401"/>
      <c r="F124" s="401"/>
      <c r="G124" s="401"/>
      <c r="H124" s="402"/>
    </row>
    <row r="125" spans="1:8" ht="24.95" customHeight="1">
      <c r="A125" s="400" t="s">
        <v>275</v>
      </c>
      <c r="B125" s="401"/>
      <c r="C125" s="401"/>
      <c r="D125" s="401"/>
      <c r="E125" s="401"/>
      <c r="F125" s="410"/>
      <c r="G125" s="409" t="s">
        <v>276</v>
      </c>
      <c r="H125" s="402"/>
    </row>
    <row r="126" spans="1:8" ht="24.95" customHeight="1">
      <c r="A126" s="134" t="s">
        <v>277</v>
      </c>
      <c r="B126" s="135"/>
      <c r="C126" s="135"/>
      <c r="D126" s="135"/>
      <c r="E126" s="135"/>
      <c r="F126" s="136"/>
      <c r="G126" s="136"/>
      <c r="H126" s="137" t="s">
        <v>294</v>
      </c>
    </row>
    <row r="127" spans="1:8" ht="24.95" customHeight="1">
      <c r="A127" s="400" t="s">
        <v>278</v>
      </c>
      <c r="B127" s="401"/>
      <c r="C127" s="401"/>
      <c r="D127" s="401"/>
      <c r="E127" s="401"/>
      <c r="F127" s="410"/>
      <c r="G127" s="118"/>
      <c r="H127" s="133"/>
    </row>
    <row r="128" spans="1:8" ht="24.95" customHeight="1">
      <c r="A128" s="400" t="s">
        <v>275</v>
      </c>
      <c r="B128" s="401"/>
      <c r="C128" s="401"/>
      <c r="D128" s="401"/>
      <c r="E128" s="401"/>
      <c r="F128" s="410"/>
      <c r="G128" s="409" t="s">
        <v>276</v>
      </c>
      <c r="H128" s="402"/>
    </row>
    <row r="129" spans="1:8" ht="24.95" customHeight="1">
      <c r="A129" s="413" t="s">
        <v>279</v>
      </c>
      <c r="B129" s="414"/>
      <c r="C129" s="414"/>
      <c r="D129" s="414"/>
      <c r="E129" s="414"/>
      <c r="F129" s="415"/>
      <c r="G129" s="118"/>
      <c r="H129" s="133" t="s">
        <v>294</v>
      </c>
    </row>
    <row r="130" spans="1:8" ht="24.95" customHeight="1">
      <c r="A130" s="413" t="s">
        <v>280</v>
      </c>
      <c r="B130" s="414"/>
      <c r="C130" s="414"/>
      <c r="D130" s="414"/>
      <c r="E130" s="414"/>
      <c r="F130" s="415"/>
      <c r="G130" s="136"/>
      <c r="H130" s="137" t="s">
        <v>299</v>
      </c>
    </row>
    <row r="131" spans="1:8" ht="24.95" customHeight="1">
      <c r="A131" s="413" t="s">
        <v>281</v>
      </c>
      <c r="B131" s="414"/>
      <c r="C131" s="414"/>
      <c r="D131" s="414"/>
      <c r="E131" s="414"/>
      <c r="F131" s="414"/>
      <c r="G131" s="136"/>
      <c r="H131" s="137" t="s">
        <v>294</v>
      </c>
    </row>
    <row r="132" spans="1:8" ht="24.95" customHeight="1">
      <c r="A132" s="413" t="s">
        <v>282</v>
      </c>
      <c r="B132" s="414"/>
      <c r="C132" s="414"/>
      <c r="D132" s="414"/>
      <c r="E132" s="414"/>
      <c r="F132" s="414"/>
      <c r="G132" s="136"/>
      <c r="H132" s="137" t="s">
        <v>294</v>
      </c>
    </row>
    <row r="133" spans="1:8" ht="24.95" customHeight="1">
      <c r="A133" s="400" t="s">
        <v>283</v>
      </c>
      <c r="B133" s="401"/>
      <c r="C133" s="401"/>
      <c r="D133" s="401"/>
      <c r="E133" s="401"/>
      <c r="F133" s="401"/>
      <c r="G133" s="401"/>
      <c r="H133" s="402"/>
    </row>
    <row r="134" spans="1:8" ht="24.95" customHeight="1">
      <c r="A134" s="400" t="s">
        <v>275</v>
      </c>
      <c r="B134" s="401"/>
      <c r="C134" s="401"/>
      <c r="D134" s="401"/>
      <c r="E134" s="401"/>
      <c r="F134" s="401"/>
      <c r="G134" s="401"/>
      <c r="H134" s="402"/>
    </row>
    <row r="135" spans="1:8" ht="24.95" customHeight="1">
      <c r="A135" s="134" t="s">
        <v>284</v>
      </c>
      <c r="B135" s="409">
        <v>85</v>
      </c>
      <c r="C135" s="401"/>
      <c r="D135" s="401"/>
      <c r="E135" s="401"/>
      <c r="F135" s="401"/>
      <c r="G135" s="401"/>
      <c r="H135" s="402"/>
    </row>
    <row r="136" spans="1:8" ht="24.95" customHeight="1">
      <c r="A136" s="127" t="s">
        <v>285</v>
      </c>
      <c r="B136" s="411"/>
      <c r="C136" s="433"/>
      <c r="D136" s="433"/>
      <c r="E136" s="433"/>
      <c r="F136" s="433"/>
      <c r="G136" s="433"/>
      <c r="H136" s="412"/>
    </row>
    <row r="137" spans="1:8" ht="24.95" customHeight="1">
      <c r="A137" s="434" t="s">
        <v>286</v>
      </c>
      <c r="B137" s="435"/>
      <c r="C137" s="435"/>
      <c r="D137" s="435"/>
      <c r="E137" s="138"/>
      <c r="F137" s="139"/>
      <c r="G137" s="118" t="s">
        <v>287</v>
      </c>
      <c r="H137" s="140"/>
    </row>
    <row r="138" spans="1:8" ht="24.95" customHeight="1">
      <c r="A138" s="141" t="s">
        <v>288</v>
      </c>
      <c r="B138" s="118" t="s">
        <v>20</v>
      </c>
      <c r="C138" s="118" t="s">
        <v>288</v>
      </c>
      <c r="D138" s="118" t="s">
        <v>20</v>
      </c>
      <c r="E138" s="142"/>
      <c r="F138" s="435" t="s">
        <v>289</v>
      </c>
      <c r="G138" s="435"/>
      <c r="H138" s="143" t="s">
        <v>20</v>
      </c>
    </row>
    <row r="139" spans="1:8" ht="24.95" customHeight="1">
      <c r="A139" s="112" t="s">
        <v>290</v>
      </c>
      <c r="B139" s="115" t="s">
        <v>291</v>
      </c>
      <c r="C139" s="115" t="s">
        <v>292</v>
      </c>
      <c r="D139" s="115" t="s">
        <v>293</v>
      </c>
      <c r="E139" s="142"/>
      <c r="F139" s="416">
        <v>3</v>
      </c>
      <c r="G139" s="416"/>
      <c r="H139" s="144" t="s">
        <v>294</v>
      </c>
    </row>
    <row r="140" spans="1:8" ht="24.95" customHeight="1">
      <c r="A140" s="112" t="s">
        <v>295</v>
      </c>
      <c r="B140" s="115" t="s">
        <v>296</v>
      </c>
      <c r="C140" s="115" t="s">
        <v>297</v>
      </c>
      <c r="D140" s="115" t="s">
        <v>298</v>
      </c>
      <c r="E140" s="142"/>
      <c r="F140" s="416">
        <v>2</v>
      </c>
      <c r="G140" s="416"/>
      <c r="H140" s="144" t="s">
        <v>299</v>
      </c>
    </row>
    <row r="141" spans="1:8" ht="24.95" customHeight="1">
      <c r="A141" s="112" t="s">
        <v>300</v>
      </c>
      <c r="B141" s="115" t="s">
        <v>301</v>
      </c>
      <c r="C141" s="115" t="s">
        <v>302</v>
      </c>
      <c r="D141" s="115" t="s">
        <v>303</v>
      </c>
      <c r="E141" s="142"/>
      <c r="F141" s="416">
        <v>1</v>
      </c>
      <c r="G141" s="416"/>
      <c r="H141" s="144" t="s">
        <v>304</v>
      </c>
    </row>
    <row r="142" spans="1:8" ht="24.95" customHeight="1">
      <c r="A142" s="112" t="s">
        <v>305</v>
      </c>
      <c r="B142" s="115" t="s">
        <v>306</v>
      </c>
      <c r="C142" s="115" t="s">
        <v>307</v>
      </c>
      <c r="D142" s="115" t="s">
        <v>308</v>
      </c>
      <c r="E142" s="145"/>
      <c r="F142" s="417"/>
      <c r="G142" s="418"/>
      <c r="H142" s="146"/>
    </row>
    <row r="143" spans="1:8" ht="86.25" customHeight="1" thickBot="1">
      <c r="A143" s="419" t="s">
        <v>63</v>
      </c>
      <c r="B143" s="420"/>
      <c r="C143" s="421" t="s">
        <v>31</v>
      </c>
      <c r="D143" s="422"/>
      <c r="E143" s="422"/>
      <c r="F143" s="422"/>
      <c r="G143" s="421" t="s">
        <v>17</v>
      </c>
      <c r="H143" s="423"/>
    </row>
    <row r="144" spans="1:8" ht="24.95" customHeight="1" thickBot="1"/>
    <row r="145" spans="1:8" ht="24.95" customHeight="1">
      <c r="A145" s="430" t="s">
        <v>0</v>
      </c>
      <c r="B145" s="431"/>
      <c r="C145" s="431"/>
      <c r="D145" s="431"/>
      <c r="E145" s="431"/>
      <c r="F145" s="431"/>
      <c r="G145" s="431"/>
      <c r="H145" s="432"/>
    </row>
    <row r="146" spans="1:8" ht="24.95" customHeight="1">
      <c r="A146" s="424" t="s">
        <v>1</v>
      </c>
      <c r="B146" s="425"/>
      <c r="C146" s="425"/>
      <c r="D146" s="425"/>
      <c r="E146" s="425"/>
      <c r="F146" s="425"/>
      <c r="G146" s="425"/>
      <c r="H146" s="426"/>
    </row>
    <row r="147" spans="1:8" ht="24.95" customHeight="1">
      <c r="A147" s="424" t="s">
        <v>2</v>
      </c>
      <c r="B147" s="425"/>
      <c r="C147" s="425"/>
      <c r="D147" s="425"/>
      <c r="E147" s="425"/>
      <c r="F147" s="425"/>
      <c r="G147" s="425"/>
      <c r="H147" s="426"/>
    </row>
    <row r="148" spans="1:8" ht="24.95" customHeight="1">
      <c r="A148" s="424" t="s">
        <v>309</v>
      </c>
      <c r="B148" s="425"/>
      <c r="C148" s="425"/>
      <c r="D148" s="425"/>
      <c r="E148" s="425"/>
      <c r="F148" s="425"/>
      <c r="G148" s="425"/>
      <c r="H148" s="426"/>
    </row>
    <row r="149" spans="1:8" ht="24.95" customHeight="1">
      <c r="A149" s="424" t="s">
        <v>62</v>
      </c>
      <c r="B149" s="425"/>
      <c r="C149" s="425"/>
      <c r="D149" s="425"/>
      <c r="E149" s="425"/>
      <c r="F149" s="425"/>
      <c r="G149" s="425"/>
      <c r="H149" s="426"/>
    </row>
    <row r="150" spans="1:8" ht="24.95" customHeight="1">
      <c r="A150" s="104" t="s">
        <v>3</v>
      </c>
      <c r="B150" s="105"/>
      <c r="C150" s="106" t="s">
        <v>68</v>
      </c>
      <c r="D150" s="105"/>
      <c r="E150" s="105"/>
      <c r="F150" s="106"/>
      <c r="G150" s="106"/>
      <c r="H150" s="107"/>
    </row>
    <row r="151" spans="1:8" ht="24.95" customHeight="1">
      <c r="A151" s="104" t="s">
        <v>4</v>
      </c>
      <c r="B151" s="105"/>
      <c r="C151" s="111" t="s">
        <v>74</v>
      </c>
      <c r="D151" s="105"/>
      <c r="E151" s="108" t="s">
        <v>24</v>
      </c>
      <c r="F151" s="108"/>
      <c r="G151" s="108">
        <v>6</v>
      </c>
      <c r="H151" s="151"/>
    </row>
    <row r="152" spans="1:8" ht="24.95" customHeight="1">
      <c r="A152" s="104" t="s">
        <v>5</v>
      </c>
      <c r="B152" s="105"/>
      <c r="C152" s="110" t="s">
        <v>325</v>
      </c>
      <c r="D152" s="106"/>
      <c r="E152" s="105"/>
      <c r="F152" s="105"/>
      <c r="G152" s="105"/>
      <c r="H152" s="151"/>
    </row>
    <row r="153" spans="1:8" ht="24.95" customHeight="1">
      <c r="A153" s="104" t="s">
        <v>18</v>
      </c>
      <c r="B153" s="105"/>
      <c r="C153" s="111" t="s">
        <v>326</v>
      </c>
      <c r="D153" s="105"/>
      <c r="E153" s="105" t="s">
        <v>30</v>
      </c>
      <c r="F153" s="105"/>
      <c r="G153" s="111" t="s">
        <v>327</v>
      </c>
      <c r="H153" s="151"/>
    </row>
    <row r="154" spans="1:8" ht="24.95" customHeight="1">
      <c r="A154" s="434" t="s">
        <v>6</v>
      </c>
      <c r="B154" s="435"/>
      <c r="C154" s="435"/>
      <c r="D154" s="435"/>
      <c r="E154" s="435"/>
      <c r="F154" s="435"/>
      <c r="G154" s="435"/>
      <c r="H154" s="454"/>
    </row>
    <row r="155" spans="1:8" ht="24.95" customHeight="1">
      <c r="A155" s="400" t="s">
        <v>7</v>
      </c>
      <c r="B155" s="401"/>
      <c r="C155" s="401"/>
      <c r="D155" s="401"/>
      <c r="E155" s="401"/>
      <c r="F155" s="401"/>
      <c r="G155" s="401"/>
      <c r="H155" s="402"/>
    </row>
    <row r="156" spans="1:8" ht="24.95" customHeight="1">
      <c r="A156" s="437" t="s">
        <v>8</v>
      </c>
      <c r="B156" s="438" t="s">
        <v>9</v>
      </c>
      <c r="C156" s="439" t="s">
        <v>26</v>
      </c>
      <c r="D156" s="439" t="s">
        <v>313</v>
      </c>
      <c r="E156" s="439" t="s">
        <v>314</v>
      </c>
      <c r="F156" s="442" t="s">
        <v>28</v>
      </c>
      <c r="G156" s="439" t="s">
        <v>29</v>
      </c>
      <c r="H156" s="445" t="s">
        <v>20</v>
      </c>
    </row>
    <row r="157" spans="1:8" ht="24.95" customHeight="1">
      <c r="A157" s="437"/>
      <c r="B157" s="438"/>
      <c r="C157" s="440"/>
      <c r="D157" s="440"/>
      <c r="E157" s="440"/>
      <c r="F157" s="443"/>
      <c r="G157" s="440"/>
      <c r="H157" s="446"/>
    </row>
    <row r="158" spans="1:8" ht="24.95" customHeight="1">
      <c r="A158" s="437"/>
      <c r="B158" s="438"/>
      <c r="C158" s="441"/>
      <c r="D158" s="441"/>
      <c r="E158" s="441"/>
      <c r="F158" s="444"/>
      <c r="G158" s="441"/>
      <c r="H158" s="447"/>
    </row>
    <row r="159" spans="1:8" ht="24.95" customHeight="1">
      <c r="A159" s="112">
        <v>1</v>
      </c>
      <c r="B159" s="113" t="s">
        <v>11</v>
      </c>
      <c r="C159" s="136">
        <v>8.75</v>
      </c>
      <c r="D159" s="115">
        <v>5</v>
      </c>
      <c r="E159" s="115">
        <v>4</v>
      </c>
      <c r="F159" s="136">
        <v>72.5</v>
      </c>
      <c r="G159" s="116">
        <f t="shared" ref="G159" si="10">SUM(C159:F159)</f>
        <v>90.25</v>
      </c>
      <c r="H159" s="147" t="str">
        <f t="shared" ref="H159:H160" si="11">IF(G159&gt;=91,"A1",IF(G159&gt;=81,"A2",IF(G159&gt;=71,"B1",IF(G159&gt;=61,"B2",IF(G159&gt;=51,"C1",IF(G159&gt;=41,"C2",IF(G159&gt;=33,"D","E")))))))</f>
        <v>A2</v>
      </c>
    </row>
    <row r="160" spans="1:8" ht="24.95" customHeight="1">
      <c r="A160" s="112">
        <v>2</v>
      </c>
      <c r="B160" s="113" t="s">
        <v>12</v>
      </c>
      <c r="C160" s="136">
        <v>5.5</v>
      </c>
      <c r="D160" s="136">
        <v>4</v>
      </c>
      <c r="E160" s="115">
        <v>4</v>
      </c>
      <c r="F160" s="115">
        <v>61</v>
      </c>
      <c r="G160" s="118">
        <f t="shared" ref="G160" si="12">SUM(C160:F160)</f>
        <v>74.5</v>
      </c>
      <c r="H160" s="115" t="str">
        <f t="shared" si="11"/>
        <v>B1</v>
      </c>
    </row>
    <row r="161" spans="1:8" ht="24.95" customHeight="1">
      <c r="A161" s="112">
        <v>3</v>
      </c>
      <c r="B161" s="113" t="s">
        <v>13</v>
      </c>
      <c r="C161" s="115">
        <v>4.5</v>
      </c>
      <c r="D161" s="115">
        <v>4</v>
      </c>
      <c r="E161" s="115">
        <v>5</v>
      </c>
      <c r="F161" s="115">
        <v>49.5</v>
      </c>
      <c r="G161" s="115">
        <f t="shared" ref="G161" si="13">SUM(C161:F161)</f>
        <v>63</v>
      </c>
      <c r="H161" s="115" t="str">
        <f t="shared" ref="H161" si="14">IF(G161&gt;=91,"A1",IF(G161&gt;=81,"A2",IF(G161&gt;=71,"B1",IF(G161&gt;=61,"B2",IF(G161&gt;=51,"C1",IF(G161&gt;=41,"C2",IF(G161&gt;=33,"D","E")))))))</f>
        <v>B2</v>
      </c>
    </row>
    <row r="162" spans="1:8" ht="24.95" customHeight="1">
      <c r="A162" s="112">
        <v>4</v>
      </c>
      <c r="B162" s="113" t="s">
        <v>23</v>
      </c>
      <c r="C162" s="115">
        <v>6.25</v>
      </c>
      <c r="D162" s="115">
        <v>4</v>
      </c>
      <c r="E162" s="115">
        <v>4</v>
      </c>
      <c r="F162" s="115">
        <v>43.5</v>
      </c>
      <c r="G162" s="115">
        <f t="shared" ref="G162" si="15">SUM(C162:F162)</f>
        <v>57.75</v>
      </c>
      <c r="H162" s="115" t="str">
        <f t="shared" ref="H162" si="16">IF(G162&gt;=91,"A1",IF(G162&gt;=81,"A2",IF(G162&gt;=71,"B1",IF(G162&gt;=61,"B2",IF(G162&gt;=51,"C1",IF(G162&gt;=41,"C2",IF(G162&gt;=33,"D","E")))))))</f>
        <v>C1</v>
      </c>
    </row>
    <row r="163" spans="1:8" ht="24.95" customHeight="1">
      <c r="A163" s="112">
        <v>5</v>
      </c>
      <c r="B163" s="113" t="s">
        <v>25</v>
      </c>
      <c r="C163" s="115">
        <v>8</v>
      </c>
      <c r="D163" s="115">
        <v>4</v>
      </c>
      <c r="E163" s="115">
        <v>5</v>
      </c>
      <c r="F163" s="115">
        <v>51</v>
      </c>
      <c r="G163" s="115">
        <f t="shared" ref="G163" si="17">SUM(C163:F163)</f>
        <v>68</v>
      </c>
      <c r="H163" s="115" t="str">
        <f t="shared" ref="H163" si="18">IF(G163&gt;=91,"A1",IF(G163&gt;=81,"A2",IF(G163&gt;=71,"B1",IF(G163&gt;=61,"B2",IF(G163&gt;=51,"C1",IF(G163&gt;=41,"C2",IF(G163&gt;=33,"D","E")))))))</f>
        <v>B2</v>
      </c>
    </row>
    <row r="164" spans="1:8" ht="24.95" customHeight="1">
      <c r="A164" s="112">
        <v>6</v>
      </c>
      <c r="B164" s="119" t="s">
        <v>14</v>
      </c>
      <c r="C164" s="115"/>
      <c r="D164" s="115"/>
      <c r="E164" s="115"/>
      <c r="F164" s="284">
        <v>35</v>
      </c>
      <c r="G164" s="115">
        <v>35</v>
      </c>
      <c r="H164" s="121"/>
    </row>
    <row r="165" spans="1:8" ht="24.95" customHeight="1">
      <c r="A165" s="112">
        <v>7</v>
      </c>
      <c r="B165" s="113" t="s">
        <v>21</v>
      </c>
      <c r="C165" s="122"/>
      <c r="D165" s="122"/>
      <c r="E165" s="122"/>
      <c r="F165" s="124">
        <v>26.5</v>
      </c>
      <c r="G165" s="124"/>
      <c r="H165" s="121"/>
    </row>
    <row r="166" spans="1:8" ht="24.95" customHeight="1">
      <c r="A166" s="112">
        <v>8</v>
      </c>
      <c r="B166" s="113" t="s">
        <v>22</v>
      </c>
      <c r="C166" s="125"/>
      <c r="D166" s="125"/>
      <c r="E166" s="125"/>
      <c r="F166" s="124">
        <v>44.5</v>
      </c>
      <c r="G166" s="124"/>
      <c r="H166" s="121"/>
    </row>
    <row r="167" spans="1:8" ht="24.95" customHeight="1">
      <c r="A167" s="112">
        <v>9</v>
      </c>
      <c r="B167" s="119" t="s">
        <v>315</v>
      </c>
      <c r="C167" s="125"/>
      <c r="D167" s="125"/>
      <c r="E167" s="125"/>
      <c r="F167" s="124"/>
      <c r="G167" s="124"/>
      <c r="H167" s="121"/>
    </row>
    <row r="168" spans="1:8" ht="24.95" customHeight="1">
      <c r="A168" s="127" t="s">
        <v>10</v>
      </c>
      <c r="B168" s="128"/>
      <c r="C168" s="129"/>
      <c r="D168" s="129"/>
      <c r="E168" s="129"/>
      <c r="F168" s="130"/>
      <c r="G168" s="131">
        <v>388.5</v>
      </c>
      <c r="H168" s="132"/>
    </row>
    <row r="169" spans="1:8" ht="24.95" customHeight="1">
      <c r="A169" s="127" t="s">
        <v>15</v>
      </c>
      <c r="B169" s="128"/>
      <c r="C169" s="129"/>
      <c r="D169" s="129"/>
      <c r="E169" s="129"/>
      <c r="F169" s="130"/>
      <c r="G169" s="148">
        <v>70.599999999999994</v>
      </c>
      <c r="H169" s="132"/>
    </row>
    <row r="170" spans="1:8" ht="24.95" customHeight="1">
      <c r="A170" s="403" t="s">
        <v>328</v>
      </c>
      <c r="B170" s="404"/>
      <c r="C170" s="404"/>
      <c r="D170" s="404"/>
      <c r="E170" s="404"/>
      <c r="F170" s="404"/>
      <c r="G170" s="404"/>
      <c r="H170" s="405"/>
    </row>
    <row r="171" spans="1:8" ht="24.95" customHeight="1">
      <c r="A171" s="406" t="s">
        <v>273</v>
      </c>
      <c r="B171" s="407"/>
      <c r="C171" s="407"/>
      <c r="D171" s="407"/>
      <c r="E171" s="407"/>
      <c r="F171" s="407"/>
      <c r="G171" s="407"/>
      <c r="H171" s="408"/>
    </row>
    <row r="172" spans="1:8" ht="24.95" customHeight="1">
      <c r="A172" s="400" t="s">
        <v>274</v>
      </c>
      <c r="B172" s="401"/>
      <c r="C172" s="401"/>
      <c r="D172" s="401"/>
      <c r="E172" s="401"/>
      <c r="F172" s="401"/>
      <c r="G172" s="401"/>
      <c r="H172" s="402"/>
    </row>
    <row r="173" spans="1:8" ht="24.95" customHeight="1">
      <c r="A173" s="400" t="s">
        <v>275</v>
      </c>
      <c r="B173" s="401"/>
      <c r="C173" s="401"/>
      <c r="D173" s="401"/>
      <c r="E173" s="401"/>
      <c r="F173" s="410"/>
      <c r="G173" s="409" t="s">
        <v>276</v>
      </c>
      <c r="H173" s="402"/>
    </row>
    <row r="174" spans="1:8" ht="24.95" customHeight="1">
      <c r="A174" s="134" t="s">
        <v>277</v>
      </c>
      <c r="B174" s="135"/>
      <c r="C174" s="409"/>
      <c r="D174" s="401"/>
      <c r="E174" s="401"/>
      <c r="F174" s="410"/>
      <c r="G174" s="411" t="s">
        <v>299</v>
      </c>
      <c r="H174" s="412"/>
    </row>
    <row r="175" spans="1:8" ht="24.95" customHeight="1">
      <c r="A175" s="400" t="s">
        <v>278</v>
      </c>
      <c r="B175" s="401"/>
      <c r="C175" s="401"/>
      <c r="D175" s="401"/>
      <c r="E175" s="401"/>
      <c r="F175" s="401"/>
      <c r="G175" s="401"/>
      <c r="H175" s="402"/>
    </row>
    <row r="176" spans="1:8" ht="24.95" customHeight="1">
      <c r="A176" s="400" t="s">
        <v>275</v>
      </c>
      <c r="B176" s="401"/>
      <c r="C176" s="401"/>
      <c r="D176" s="401"/>
      <c r="E176" s="401"/>
      <c r="F176" s="410"/>
      <c r="G176" s="409" t="s">
        <v>276</v>
      </c>
      <c r="H176" s="402"/>
    </row>
    <row r="177" spans="1:8" ht="24.95" customHeight="1">
      <c r="A177" s="413" t="s">
        <v>279</v>
      </c>
      <c r="B177" s="414"/>
      <c r="C177" s="414"/>
      <c r="D177" s="414"/>
      <c r="E177" s="414"/>
      <c r="F177" s="415"/>
      <c r="G177" s="409" t="s">
        <v>299</v>
      </c>
      <c r="H177" s="402"/>
    </row>
    <row r="178" spans="1:8" ht="24.95" customHeight="1">
      <c r="A178" s="413" t="s">
        <v>280</v>
      </c>
      <c r="B178" s="414"/>
      <c r="C178" s="414"/>
      <c r="D178" s="414"/>
      <c r="E178" s="414"/>
      <c r="F178" s="415"/>
      <c r="G178" s="411" t="s">
        <v>299</v>
      </c>
      <c r="H178" s="412"/>
    </row>
    <row r="179" spans="1:8" ht="24.95" customHeight="1">
      <c r="A179" s="413" t="s">
        <v>281</v>
      </c>
      <c r="B179" s="414"/>
      <c r="C179" s="414"/>
      <c r="D179" s="414"/>
      <c r="E179" s="414"/>
      <c r="F179" s="414"/>
      <c r="G179" s="411" t="s">
        <v>299</v>
      </c>
      <c r="H179" s="412"/>
    </row>
    <row r="180" spans="1:8" ht="24.95" customHeight="1">
      <c r="A180" s="413" t="s">
        <v>282</v>
      </c>
      <c r="B180" s="414"/>
      <c r="C180" s="414"/>
      <c r="D180" s="414"/>
      <c r="E180" s="414"/>
      <c r="F180" s="414"/>
      <c r="G180" s="411" t="s">
        <v>299</v>
      </c>
      <c r="H180" s="412"/>
    </row>
    <row r="181" spans="1:8" ht="24.95" customHeight="1">
      <c r="A181" s="400" t="s">
        <v>283</v>
      </c>
      <c r="B181" s="401"/>
      <c r="C181" s="401"/>
      <c r="D181" s="401"/>
      <c r="E181" s="401"/>
      <c r="F181" s="401"/>
      <c r="G181" s="401"/>
      <c r="H181" s="402"/>
    </row>
    <row r="182" spans="1:8" ht="24.95" customHeight="1">
      <c r="A182" s="400" t="s">
        <v>275</v>
      </c>
      <c r="B182" s="401"/>
      <c r="C182" s="401"/>
      <c r="D182" s="401"/>
      <c r="E182" s="401"/>
      <c r="F182" s="401"/>
      <c r="G182" s="401"/>
      <c r="H182" s="402"/>
    </row>
    <row r="183" spans="1:8" ht="24.95" customHeight="1">
      <c r="A183" s="134" t="s">
        <v>284</v>
      </c>
      <c r="B183" s="409">
        <v>63</v>
      </c>
      <c r="C183" s="401"/>
      <c r="D183" s="401"/>
      <c r="E183" s="401"/>
      <c r="F183" s="401"/>
      <c r="G183" s="401"/>
      <c r="H183" s="402"/>
    </row>
    <row r="184" spans="1:8" ht="24.95" customHeight="1">
      <c r="A184" s="127" t="s">
        <v>285</v>
      </c>
      <c r="B184" s="411"/>
      <c r="C184" s="433"/>
      <c r="D184" s="433"/>
      <c r="E184" s="433"/>
      <c r="F184" s="433"/>
      <c r="G184" s="433"/>
      <c r="H184" s="412"/>
    </row>
    <row r="185" spans="1:8" ht="24.95" customHeight="1">
      <c r="A185" s="434" t="s">
        <v>286</v>
      </c>
      <c r="B185" s="435"/>
      <c r="C185" s="435"/>
      <c r="D185" s="435"/>
      <c r="E185" s="138"/>
      <c r="F185" s="139"/>
      <c r="G185" s="118" t="s">
        <v>287</v>
      </c>
      <c r="H185" s="140"/>
    </row>
    <row r="186" spans="1:8" ht="24.95" customHeight="1">
      <c r="A186" s="141" t="s">
        <v>288</v>
      </c>
      <c r="B186" s="118" t="s">
        <v>20</v>
      </c>
      <c r="C186" s="118" t="s">
        <v>288</v>
      </c>
      <c r="D186" s="118" t="s">
        <v>20</v>
      </c>
      <c r="E186" s="142"/>
      <c r="F186" s="435" t="s">
        <v>289</v>
      </c>
      <c r="G186" s="435"/>
      <c r="H186" s="143" t="s">
        <v>20</v>
      </c>
    </row>
    <row r="187" spans="1:8" ht="24.95" customHeight="1">
      <c r="A187" s="112" t="s">
        <v>290</v>
      </c>
      <c r="B187" s="115" t="s">
        <v>291</v>
      </c>
      <c r="C187" s="115" t="s">
        <v>292</v>
      </c>
      <c r="D187" s="115" t="s">
        <v>293</v>
      </c>
      <c r="E187" s="142"/>
      <c r="F187" s="416">
        <v>3</v>
      </c>
      <c r="G187" s="416"/>
      <c r="H187" s="144" t="s">
        <v>294</v>
      </c>
    </row>
    <row r="188" spans="1:8" ht="24.95" customHeight="1">
      <c r="A188" s="112" t="s">
        <v>295</v>
      </c>
      <c r="B188" s="115" t="s">
        <v>296</v>
      </c>
      <c r="C188" s="115" t="s">
        <v>297</v>
      </c>
      <c r="D188" s="115" t="s">
        <v>298</v>
      </c>
      <c r="E188" s="142"/>
      <c r="F188" s="416">
        <v>2</v>
      </c>
      <c r="G188" s="416"/>
      <c r="H188" s="144" t="s">
        <v>299</v>
      </c>
    </row>
    <row r="189" spans="1:8" ht="24.95" customHeight="1">
      <c r="A189" s="112" t="s">
        <v>300</v>
      </c>
      <c r="B189" s="115" t="s">
        <v>301</v>
      </c>
      <c r="C189" s="115" t="s">
        <v>302</v>
      </c>
      <c r="D189" s="115" t="s">
        <v>303</v>
      </c>
      <c r="E189" s="142"/>
      <c r="F189" s="416">
        <v>1</v>
      </c>
      <c r="G189" s="416"/>
      <c r="H189" s="144" t="s">
        <v>304</v>
      </c>
    </row>
    <row r="190" spans="1:8" ht="24.95" customHeight="1">
      <c r="A190" s="112" t="s">
        <v>305</v>
      </c>
      <c r="B190" s="115" t="s">
        <v>306</v>
      </c>
      <c r="C190" s="115" t="s">
        <v>307</v>
      </c>
      <c r="D190" s="115" t="s">
        <v>308</v>
      </c>
      <c r="E190" s="145"/>
      <c r="F190" s="417"/>
      <c r="G190" s="418"/>
      <c r="H190" s="146"/>
    </row>
    <row r="191" spans="1:8" ht="81" customHeight="1" thickBot="1">
      <c r="A191" s="419" t="s">
        <v>63</v>
      </c>
      <c r="B191" s="420"/>
      <c r="C191" s="421" t="s">
        <v>31</v>
      </c>
      <c r="D191" s="422"/>
      <c r="E191" s="422"/>
      <c r="F191" s="422"/>
      <c r="G191" s="421" t="s">
        <v>17</v>
      </c>
      <c r="H191" s="423"/>
    </row>
    <row r="192" spans="1:8" ht="24.95" customHeight="1" thickBot="1"/>
    <row r="193" spans="1:8" ht="24.95" customHeight="1">
      <c r="A193" s="430" t="s">
        <v>0</v>
      </c>
      <c r="B193" s="431"/>
      <c r="C193" s="431"/>
      <c r="D193" s="431"/>
      <c r="E193" s="431"/>
      <c r="F193" s="431"/>
      <c r="G193" s="431"/>
      <c r="H193" s="432"/>
    </row>
    <row r="194" spans="1:8" ht="24.95" customHeight="1">
      <c r="A194" s="424" t="s">
        <v>1</v>
      </c>
      <c r="B194" s="425"/>
      <c r="C194" s="425"/>
      <c r="D194" s="425"/>
      <c r="E194" s="425"/>
      <c r="F194" s="425"/>
      <c r="G194" s="425"/>
      <c r="H194" s="426"/>
    </row>
    <row r="195" spans="1:8" ht="24.95" customHeight="1">
      <c r="A195" s="424" t="s">
        <v>2</v>
      </c>
      <c r="B195" s="425"/>
      <c r="C195" s="425"/>
      <c r="D195" s="425"/>
      <c r="E195" s="425"/>
      <c r="F195" s="425"/>
      <c r="G195" s="425"/>
      <c r="H195" s="426"/>
    </row>
    <row r="196" spans="1:8" ht="24.95" customHeight="1">
      <c r="A196" s="424" t="s">
        <v>309</v>
      </c>
      <c r="B196" s="425"/>
      <c r="C196" s="425"/>
      <c r="D196" s="425"/>
      <c r="E196" s="425"/>
      <c r="F196" s="425"/>
      <c r="G196" s="425"/>
      <c r="H196" s="426"/>
    </row>
    <row r="197" spans="1:8" ht="24.95" customHeight="1">
      <c r="A197" s="424" t="s">
        <v>62</v>
      </c>
      <c r="B197" s="425"/>
      <c r="C197" s="425"/>
      <c r="D197" s="425"/>
      <c r="E197" s="425"/>
      <c r="F197" s="425"/>
      <c r="G197" s="425"/>
      <c r="H197" s="426"/>
    </row>
    <row r="198" spans="1:8" ht="24.95" customHeight="1">
      <c r="A198" s="104" t="s">
        <v>3</v>
      </c>
      <c r="B198" s="105"/>
      <c r="C198" s="108" t="s">
        <v>68</v>
      </c>
      <c r="D198" s="108"/>
      <c r="E198" s="105"/>
      <c r="F198" s="106"/>
      <c r="G198" s="106"/>
      <c r="H198" s="107"/>
    </row>
    <row r="199" spans="1:8" ht="24.95" customHeight="1">
      <c r="A199" s="104" t="s">
        <v>4</v>
      </c>
      <c r="B199" s="105"/>
      <c r="C199" s="152" t="s">
        <v>329</v>
      </c>
      <c r="D199" s="108"/>
      <c r="E199" s="108" t="s">
        <v>24</v>
      </c>
      <c r="F199" s="108"/>
      <c r="G199" s="108">
        <v>5</v>
      </c>
      <c r="H199" s="158"/>
    </row>
    <row r="200" spans="1:8" ht="24.95" customHeight="1">
      <c r="A200" s="104" t="s">
        <v>5</v>
      </c>
      <c r="B200" s="105"/>
      <c r="C200" s="108">
        <v>1041</v>
      </c>
      <c r="D200" s="108"/>
      <c r="E200" s="105"/>
      <c r="F200" s="105"/>
      <c r="G200" s="108"/>
      <c r="H200" s="158"/>
    </row>
    <row r="201" spans="1:8" ht="24.95" customHeight="1">
      <c r="A201" s="104" t="s">
        <v>18</v>
      </c>
      <c r="B201" s="105"/>
      <c r="C201" s="455" t="s">
        <v>143</v>
      </c>
      <c r="D201" s="455"/>
      <c r="E201" s="105" t="s">
        <v>30</v>
      </c>
      <c r="F201" s="105"/>
      <c r="G201" s="436" t="s">
        <v>144</v>
      </c>
      <c r="H201" s="448"/>
    </row>
    <row r="202" spans="1:8" ht="24.95" customHeight="1">
      <c r="A202" s="434" t="s">
        <v>6</v>
      </c>
      <c r="B202" s="435"/>
      <c r="C202" s="435"/>
      <c r="D202" s="435"/>
      <c r="E202" s="435"/>
      <c r="F202" s="435"/>
      <c r="G202" s="435"/>
      <c r="H202" s="454"/>
    </row>
    <row r="203" spans="1:8" ht="24.95" customHeight="1">
      <c r="A203" s="400" t="s">
        <v>7</v>
      </c>
      <c r="B203" s="401"/>
      <c r="C203" s="401"/>
      <c r="D203" s="401"/>
      <c r="E203" s="401"/>
      <c r="F203" s="401"/>
      <c r="G203" s="401"/>
      <c r="H203" s="402"/>
    </row>
    <row r="204" spans="1:8" ht="24.95" customHeight="1">
      <c r="A204" s="437" t="s">
        <v>8</v>
      </c>
      <c r="B204" s="438" t="s">
        <v>9</v>
      </c>
      <c r="C204" s="439" t="s">
        <v>26</v>
      </c>
      <c r="D204" s="439" t="s">
        <v>313</v>
      </c>
      <c r="E204" s="439" t="s">
        <v>314</v>
      </c>
      <c r="F204" s="442" t="s">
        <v>28</v>
      </c>
      <c r="G204" s="439" t="s">
        <v>29</v>
      </c>
      <c r="H204" s="445" t="s">
        <v>20</v>
      </c>
    </row>
    <row r="205" spans="1:8" ht="24.95" customHeight="1">
      <c r="A205" s="437"/>
      <c r="B205" s="438"/>
      <c r="C205" s="440"/>
      <c r="D205" s="440"/>
      <c r="E205" s="440"/>
      <c r="F205" s="443"/>
      <c r="G205" s="440"/>
      <c r="H205" s="446"/>
    </row>
    <row r="206" spans="1:8" ht="24.95" customHeight="1">
      <c r="A206" s="437"/>
      <c r="B206" s="438"/>
      <c r="C206" s="441"/>
      <c r="D206" s="441"/>
      <c r="E206" s="441"/>
      <c r="F206" s="444"/>
      <c r="G206" s="441"/>
      <c r="H206" s="447"/>
    </row>
    <row r="207" spans="1:8" ht="24.95" customHeight="1">
      <c r="A207" s="112">
        <v>1</v>
      </c>
      <c r="B207" s="113" t="s">
        <v>11</v>
      </c>
      <c r="C207" s="136">
        <v>8.5</v>
      </c>
      <c r="D207" s="115">
        <v>4</v>
      </c>
      <c r="E207" s="115">
        <v>4</v>
      </c>
      <c r="F207" s="136">
        <v>63.5</v>
      </c>
      <c r="G207" s="116">
        <f t="shared" ref="G207" si="19">SUM(C207:F207)</f>
        <v>80</v>
      </c>
      <c r="H207" s="147" t="str">
        <f t="shared" ref="H207:H211" si="20">IF(G207&gt;=91,"A1",IF(G207&gt;=81,"A2",IF(G207&gt;=71,"B1",IF(G207&gt;=61,"B2",IF(G207&gt;=51,"C1",IF(G207&gt;=41,"C2",IF(G207&gt;=33,"D","E")))))))</f>
        <v>B1</v>
      </c>
    </row>
    <row r="208" spans="1:8" ht="24.95" customHeight="1">
      <c r="A208" s="112">
        <v>2</v>
      </c>
      <c r="B208" s="113" t="s">
        <v>12</v>
      </c>
      <c r="C208" s="136">
        <v>7.75</v>
      </c>
      <c r="D208" s="136">
        <v>4</v>
      </c>
      <c r="E208" s="115">
        <v>4</v>
      </c>
      <c r="F208" s="115">
        <v>59</v>
      </c>
      <c r="G208" s="118">
        <f t="shared" ref="G208:G211" si="21">SUM(C208:F208)</f>
        <v>74.75</v>
      </c>
      <c r="H208" s="115" t="str">
        <f t="shared" si="20"/>
        <v>B1</v>
      </c>
    </row>
    <row r="209" spans="1:8" ht="24.95" customHeight="1">
      <c r="A209" s="112">
        <v>3</v>
      </c>
      <c r="B209" s="113" t="s">
        <v>13</v>
      </c>
      <c r="C209" s="115">
        <v>6.5</v>
      </c>
      <c r="D209" s="115">
        <v>4</v>
      </c>
      <c r="E209" s="115">
        <v>5</v>
      </c>
      <c r="F209" s="115">
        <v>57</v>
      </c>
      <c r="G209" s="115">
        <f t="shared" si="21"/>
        <v>72.5</v>
      </c>
      <c r="H209" s="115" t="str">
        <f t="shared" si="20"/>
        <v>B1</v>
      </c>
    </row>
    <row r="210" spans="1:8" ht="24.95" customHeight="1">
      <c r="A210" s="112">
        <v>4</v>
      </c>
      <c r="B210" s="113" t="s">
        <v>23</v>
      </c>
      <c r="C210" s="115">
        <v>7.75</v>
      </c>
      <c r="D210" s="115">
        <v>4</v>
      </c>
      <c r="E210" s="115">
        <v>4</v>
      </c>
      <c r="F210" s="115">
        <v>49</v>
      </c>
      <c r="G210" s="115">
        <f t="shared" si="21"/>
        <v>64.75</v>
      </c>
      <c r="H210" s="115" t="str">
        <f t="shared" si="20"/>
        <v>B2</v>
      </c>
    </row>
    <row r="211" spans="1:8" ht="24.95" customHeight="1">
      <c r="A211" s="112">
        <v>5</v>
      </c>
      <c r="B211" s="113" t="s">
        <v>25</v>
      </c>
      <c r="C211" s="115">
        <v>9.75</v>
      </c>
      <c r="D211" s="115">
        <v>5</v>
      </c>
      <c r="E211" s="115">
        <v>5</v>
      </c>
      <c r="F211" s="115">
        <v>63.5</v>
      </c>
      <c r="G211" s="115">
        <f t="shared" si="21"/>
        <v>83.25</v>
      </c>
      <c r="H211" s="115" t="str">
        <f t="shared" si="20"/>
        <v>A2</v>
      </c>
    </row>
    <row r="212" spans="1:8" ht="24.95" customHeight="1">
      <c r="A212" s="112">
        <v>6</v>
      </c>
      <c r="B212" s="119" t="s">
        <v>14</v>
      </c>
      <c r="C212" s="115"/>
      <c r="D212" s="115"/>
      <c r="E212" s="115"/>
      <c r="F212" s="115">
        <v>44.5</v>
      </c>
      <c r="G212" s="115"/>
      <c r="H212" s="121"/>
    </row>
    <row r="213" spans="1:8" ht="24.95" customHeight="1">
      <c r="A213" s="112">
        <v>7</v>
      </c>
      <c r="B213" s="113" t="s">
        <v>21</v>
      </c>
      <c r="C213" s="122"/>
      <c r="D213" s="122"/>
      <c r="E213" s="122"/>
      <c r="F213" s="103">
        <v>38</v>
      </c>
      <c r="G213" s="124">
        <v>38</v>
      </c>
      <c r="H213" s="121"/>
    </row>
    <row r="214" spans="1:8" ht="24.95" customHeight="1">
      <c r="A214" s="112">
        <v>8</v>
      </c>
      <c r="B214" s="113" t="s">
        <v>22</v>
      </c>
      <c r="C214" s="125"/>
      <c r="D214" s="125"/>
      <c r="E214" s="125"/>
      <c r="F214" s="124">
        <v>40</v>
      </c>
      <c r="G214" s="124"/>
      <c r="H214" s="121"/>
    </row>
    <row r="215" spans="1:8" ht="24.95" customHeight="1">
      <c r="A215" s="112">
        <v>9</v>
      </c>
      <c r="B215" s="119" t="s">
        <v>315</v>
      </c>
      <c r="C215" s="125"/>
      <c r="D215" s="125"/>
      <c r="E215" s="125"/>
      <c r="F215" s="124">
        <v>36</v>
      </c>
      <c r="G215" s="124"/>
      <c r="H215" s="121"/>
    </row>
    <row r="216" spans="1:8" ht="24.95" customHeight="1">
      <c r="A216" s="127" t="s">
        <v>10</v>
      </c>
      <c r="B216" s="128"/>
      <c r="C216" s="129"/>
      <c r="D216" s="129"/>
      <c r="E216" s="129"/>
      <c r="F216" s="130"/>
      <c r="G216" s="131">
        <v>419.75</v>
      </c>
      <c r="H216" s="132"/>
    </row>
    <row r="217" spans="1:8" ht="24.95" customHeight="1">
      <c r="A217" s="127" t="s">
        <v>15</v>
      </c>
      <c r="B217" s="128"/>
      <c r="C217" s="129"/>
      <c r="D217" s="129"/>
      <c r="E217" s="129"/>
      <c r="F217" s="130"/>
      <c r="G217" s="148">
        <v>76.3</v>
      </c>
      <c r="H217" s="132"/>
    </row>
    <row r="218" spans="1:8" ht="24.95" customHeight="1">
      <c r="A218" s="403" t="s">
        <v>328</v>
      </c>
      <c r="B218" s="404"/>
      <c r="C218" s="404"/>
      <c r="D218" s="404"/>
      <c r="E218" s="404"/>
      <c r="F218" s="404"/>
      <c r="G218" s="404"/>
      <c r="H218" s="405"/>
    </row>
    <row r="219" spans="1:8" ht="24.95" customHeight="1">
      <c r="A219" s="406" t="s">
        <v>273</v>
      </c>
      <c r="B219" s="407"/>
      <c r="C219" s="407"/>
      <c r="D219" s="407"/>
      <c r="E219" s="407"/>
      <c r="F219" s="407"/>
      <c r="G219" s="407"/>
      <c r="H219" s="408"/>
    </row>
    <row r="220" spans="1:8" ht="24.95" customHeight="1">
      <c r="A220" s="400" t="s">
        <v>274</v>
      </c>
      <c r="B220" s="401"/>
      <c r="C220" s="401"/>
      <c r="D220" s="401"/>
      <c r="E220" s="401"/>
      <c r="F220" s="401"/>
      <c r="G220" s="401"/>
      <c r="H220" s="402"/>
    </row>
    <row r="221" spans="1:8" ht="24.95" customHeight="1">
      <c r="A221" s="400" t="s">
        <v>275</v>
      </c>
      <c r="B221" s="401"/>
      <c r="C221" s="401"/>
      <c r="D221" s="401"/>
      <c r="E221" s="401"/>
      <c r="F221" s="410"/>
      <c r="G221" s="409" t="s">
        <v>276</v>
      </c>
      <c r="H221" s="402"/>
    </row>
    <row r="222" spans="1:8" ht="24.95" customHeight="1">
      <c r="A222" s="134" t="s">
        <v>277</v>
      </c>
      <c r="B222" s="135"/>
      <c r="C222" s="409"/>
      <c r="D222" s="401"/>
      <c r="E222" s="401"/>
      <c r="F222" s="410"/>
      <c r="G222" s="411" t="s">
        <v>294</v>
      </c>
      <c r="H222" s="412"/>
    </row>
    <row r="223" spans="1:8" ht="24.95" customHeight="1">
      <c r="A223" s="400" t="s">
        <v>278</v>
      </c>
      <c r="B223" s="401"/>
      <c r="C223" s="401"/>
      <c r="D223" s="401"/>
      <c r="E223" s="401"/>
      <c r="F223" s="401"/>
      <c r="G223" s="401"/>
      <c r="H223" s="402"/>
    </row>
    <row r="224" spans="1:8" ht="24.95" customHeight="1">
      <c r="A224" s="400" t="s">
        <v>275</v>
      </c>
      <c r="B224" s="401"/>
      <c r="C224" s="401"/>
      <c r="D224" s="401"/>
      <c r="E224" s="401"/>
      <c r="F224" s="410"/>
      <c r="G224" s="409" t="s">
        <v>276</v>
      </c>
      <c r="H224" s="402"/>
    </row>
    <row r="225" spans="1:8" ht="24.95" customHeight="1">
      <c r="A225" s="413" t="s">
        <v>279</v>
      </c>
      <c r="B225" s="414"/>
      <c r="C225" s="414"/>
      <c r="D225" s="414"/>
      <c r="E225" s="414"/>
      <c r="F225" s="415"/>
      <c r="G225" s="409" t="s">
        <v>294</v>
      </c>
      <c r="H225" s="402"/>
    </row>
    <row r="226" spans="1:8" ht="24.95" customHeight="1">
      <c r="A226" s="413" t="s">
        <v>280</v>
      </c>
      <c r="B226" s="414"/>
      <c r="C226" s="414"/>
      <c r="D226" s="414"/>
      <c r="E226" s="414"/>
      <c r="F226" s="415"/>
      <c r="G226" s="411" t="s">
        <v>294</v>
      </c>
      <c r="H226" s="412"/>
    </row>
    <row r="227" spans="1:8" ht="24.95" customHeight="1">
      <c r="A227" s="413" t="s">
        <v>281</v>
      </c>
      <c r="B227" s="414"/>
      <c r="C227" s="414"/>
      <c r="D227" s="414"/>
      <c r="E227" s="414"/>
      <c r="F227" s="414"/>
      <c r="G227" s="411" t="s">
        <v>294</v>
      </c>
      <c r="H227" s="412"/>
    </row>
    <row r="228" spans="1:8" ht="24.95" customHeight="1">
      <c r="A228" s="413" t="s">
        <v>282</v>
      </c>
      <c r="B228" s="414"/>
      <c r="C228" s="414"/>
      <c r="D228" s="414"/>
      <c r="E228" s="414"/>
      <c r="F228" s="414"/>
      <c r="G228" s="411" t="s">
        <v>294</v>
      </c>
      <c r="H228" s="412"/>
    </row>
    <row r="229" spans="1:8" ht="24.95" customHeight="1">
      <c r="A229" s="400" t="s">
        <v>283</v>
      </c>
      <c r="B229" s="401"/>
      <c r="C229" s="401"/>
      <c r="D229" s="401"/>
      <c r="E229" s="401"/>
      <c r="F229" s="401"/>
      <c r="G229" s="401"/>
      <c r="H229" s="402"/>
    </row>
    <row r="230" spans="1:8" ht="24.95" customHeight="1">
      <c r="A230" s="400" t="s">
        <v>275</v>
      </c>
      <c r="B230" s="401"/>
      <c r="C230" s="401"/>
      <c r="D230" s="401"/>
      <c r="E230" s="401"/>
      <c r="F230" s="401"/>
      <c r="G230" s="401"/>
      <c r="H230" s="402"/>
    </row>
    <row r="231" spans="1:8" ht="24.95" customHeight="1">
      <c r="A231" s="134" t="s">
        <v>284</v>
      </c>
      <c r="B231" s="409">
        <v>82</v>
      </c>
      <c r="C231" s="401"/>
      <c r="D231" s="401"/>
      <c r="E231" s="401"/>
      <c r="F231" s="401"/>
      <c r="G231" s="401"/>
      <c r="H231" s="402"/>
    </row>
    <row r="232" spans="1:8" ht="24.95" customHeight="1">
      <c r="A232" s="127" t="s">
        <v>285</v>
      </c>
      <c r="B232" s="411"/>
      <c r="C232" s="433"/>
      <c r="D232" s="433"/>
      <c r="E232" s="433"/>
      <c r="F232" s="433"/>
      <c r="G232" s="433"/>
      <c r="H232" s="412"/>
    </row>
    <row r="233" spans="1:8" ht="24.95" customHeight="1">
      <c r="A233" s="434" t="s">
        <v>286</v>
      </c>
      <c r="B233" s="435"/>
      <c r="C233" s="435"/>
      <c r="D233" s="435"/>
      <c r="E233" s="138"/>
      <c r="F233" s="139"/>
      <c r="G233" s="118" t="s">
        <v>287</v>
      </c>
      <c r="H233" s="140"/>
    </row>
    <row r="234" spans="1:8" ht="24.95" customHeight="1">
      <c r="A234" s="141" t="s">
        <v>288</v>
      </c>
      <c r="B234" s="118" t="s">
        <v>20</v>
      </c>
      <c r="C234" s="118" t="s">
        <v>288</v>
      </c>
      <c r="D234" s="118" t="s">
        <v>20</v>
      </c>
      <c r="E234" s="142"/>
      <c r="F234" s="435" t="s">
        <v>289</v>
      </c>
      <c r="G234" s="435"/>
      <c r="H234" s="143" t="s">
        <v>20</v>
      </c>
    </row>
    <row r="235" spans="1:8" ht="24.95" customHeight="1">
      <c r="A235" s="112" t="s">
        <v>290</v>
      </c>
      <c r="B235" s="115" t="s">
        <v>291</v>
      </c>
      <c r="C235" s="115" t="s">
        <v>292</v>
      </c>
      <c r="D235" s="115" t="s">
        <v>293</v>
      </c>
      <c r="E235" s="142"/>
      <c r="F235" s="416">
        <v>3</v>
      </c>
      <c r="G235" s="416"/>
      <c r="H235" s="144" t="s">
        <v>294</v>
      </c>
    </row>
    <row r="236" spans="1:8" ht="24.95" customHeight="1">
      <c r="A236" s="112" t="s">
        <v>295</v>
      </c>
      <c r="B236" s="115" t="s">
        <v>296</v>
      </c>
      <c r="C236" s="115" t="s">
        <v>297</v>
      </c>
      <c r="D236" s="115" t="s">
        <v>298</v>
      </c>
      <c r="E236" s="142"/>
      <c r="F236" s="416">
        <v>2</v>
      </c>
      <c r="G236" s="416"/>
      <c r="H236" s="144" t="s">
        <v>299</v>
      </c>
    </row>
    <row r="237" spans="1:8" ht="24.95" customHeight="1">
      <c r="A237" s="112" t="s">
        <v>300</v>
      </c>
      <c r="B237" s="115" t="s">
        <v>301</v>
      </c>
      <c r="C237" s="115" t="s">
        <v>302</v>
      </c>
      <c r="D237" s="115" t="s">
        <v>303</v>
      </c>
      <c r="E237" s="142"/>
      <c r="F237" s="416">
        <v>1</v>
      </c>
      <c r="G237" s="416"/>
      <c r="H237" s="144" t="s">
        <v>304</v>
      </c>
    </row>
    <row r="238" spans="1:8" ht="24.95" customHeight="1">
      <c r="A238" s="112" t="s">
        <v>305</v>
      </c>
      <c r="B238" s="115" t="s">
        <v>306</v>
      </c>
      <c r="C238" s="115" t="s">
        <v>307</v>
      </c>
      <c r="D238" s="115" t="s">
        <v>308</v>
      </c>
      <c r="E238" s="145"/>
      <c r="F238" s="417"/>
      <c r="G238" s="418"/>
      <c r="H238" s="146"/>
    </row>
    <row r="239" spans="1:8" ht="77.25" customHeight="1" thickBot="1">
      <c r="A239" s="419" t="s">
        <v>63</v>
      </c>
      <c r="B239" s="420"/>
      <c r="C239" s="421" t="s">
        <v>31</v>
      </c>
      <c r="D239" s="422"/>
      <c r="E239" s="422"/>
      <c r="F239" s="422"/>
      <c r="G239" s="421" t="s">
        <v>17</v>
      </c>
      <c r="H239" s="423"/>
    </row>
    <row r="240" spans="1:8" ht="24.95" customHeight="1" thickBot="1"/>
    <row r="241" spans="1:8" ht="24.95" customHeight="1">
      <c r="A241" s="430" t="s">
        <v>0</v>
      </c>
      <c r="B241" s="431"/>
      <c r="C241" s="431"/>
      <c r="D241" s="431"/>
      <c r="E241" s="431"/>
      <c r="F241" s="431"/>
      <c r="G241" s="431"/>
      <c r="H241" s="432"/>
    </row>
    <row r="242" spans="1:8" ht="24.95" customHeight="1">
      <c r="A242" s="424" t="s">
        <v>1</v>
      </c>
      <c r="B242" s="425"/>
      <c r="C242" s="425"/>
      <c r="D242" s="425"/>
      <c r="E242" s="425"/>
      <c r="F242" s="425"/>
      <c r="G242" s="425"/>
      <c r="H242" s="426"/>
    </row>
    <row r="243" spans="1:8" ht="24.95" customHeight="1">
      <c r="A243" s="424" t="s">
        <v>2</v>
      </c>
      <c r="B243" s="425"/>
      <c r="C243" s="425"/>
      <c r="D243" s="425"/>
      <c r="E243" s="425"/>
      <c r="F243" s="425"/>
      <c r="G243" s="425"/>
      <c r="H243" s="426"/>
    </row>
    <row r="244" spans="1:8" ht="24.95" customHeight="1">
      <c r="A244" s="424" t="s">
        <v>309</v>
      </c>
      <c r="B244" s="425"/>
      <c r="C244" s="425"/>
      <c r="D244" s="425"/>
      <c r="E244" s="425"/>
      <c r="F244" s="425"/>
      <c r="G244" s="425"/>
      <c r="H244" s="426"/>
    </row>
    <row r="245" spans="1:8" ht="24.95" customHeight="1">
      <c r="A245" s="424" t="s">
        <v>62</v>
      </c>
      <c r="B245" s="425"/>
      <c r="C245" s="425"/>
      <c r="D245" s="425"/>
      <c r="E245" s="425"/>
      <c r="F245" s="425"/>
      <c r="G245" s="425"/>
      <c r="H245" s="426"/>
    </row>
    <row r="246" spans="1:8" ht="24.95" customHeight="1">
      <c r="A246" s="104" t="s">
        <v>3</v>
      </c>
      <c r="B246" s="105"/>
      <c r="C246" s="108" t="s">
        <v>68</v>
      </c>
      <c r="D246" s="108"/>
      <c r="E246" s="105"/>
      <c r="F246" s="106"/>
      <c r="G246" s="106"/>
      <c r="H246" s="107"/>
    </row>
    <row r="247" spans="1:8" ht="24.95" customHeight="1">
      <c r="A247" s="104" t="s">
        <v>4</v>
      </c>
      <c r="B247" s="105"/>
      <c r="C247" s="152" t="s">
        <v>76</v>
      </c>
      <c r="D247" s="108"/>
      <c r="E247" s="108" t="s">
        <v>24</v>
      </c>
      <c r="F247" s="108"/>
      <c r="G247" s="108">
        <v>6</v>
      </c>
      <c r="H247" s="109"/>
    </row>
    <row r="248" spans="1:8" ht="24.95" customHeight="1">
      <c r="A248" s="104" t="s">
        <v>5</v>
      </c>
      <c r="B248" s="105"/>
      <c r="C248" s="108">
        <v>1094</v>
      </c>
      <c r="D248" s="108"/>
      <c r="E248" s="105"/>
      <c r="F248" s="105"/>
      <c r="G248" s="105"/>
      <c r="H248" s="109"/>
    </row>
    <row r="249" spans="1:8" ht="24.95" customHeight="1">
      <c r="A249" s="104" t="s">
        <v>18</v>
      </c>
      <c r="B249" s="105"/>
      <c r="C249" s="455" t="s">
        <v>149</v>
      </c>
      <c r="D249" s="455"/>
      <c r="E249" s="105" t="s">
        <v>30</v>
      </c>
      <c r="F249" s="105"/>
      <c r="G249" s="455" t="s">
        <v>150</v>
      </c>
      <c r="H249" s="459"/>
    </row>
    <row r="250" spans="1:8" ht="24.95" customHeight="1">
      <c r="A250" s="434" t="s">
        <v>6</v>
      </c>
      <c r="B250" s="435"/>
      <c r="C250" s="435"/>
      <c r="D250" s="435"/>
      <c r="E250" s="435"/>
      <c r="F250" s="435"/>
      <c r="G250" s="435"/>
      <c r="H250" s="454"/>
    </row>
    <row r="251" spans="1:8" ht="24.95" customHeight="1">
      <c r="A251" s="400" t="s">
        <v>7</v>
      </c>
      <c r="B251" s="401"/>
      <c r="C251" s="401"/>
      <c r="D251" s="401"/>
      <c r="E251" s="401"/>
      <c r="F251" s="401"/>
      <c r="G251" s="401"/>
      <c r="H251" s="402"/>
    </row>
    <row r="252" spans="1:8" ht="24.95" customHeight="1">
      <c r="A252" s="437" t="s">
        <v>8</v>
      </c>
      <c r="B252" s="438" t="s">
        <v>9</v>
      </c>
      <c r="C252" s="439" t="s">
        <v>26</v>
      </c>
      <c r="D252" s="439" t="s">
        <v>313</v>
      </c>
      <c r="E252" s="439" t="s">
        <v>314</v>
      </c>
      <c r="F252" s="442" t="s">
        <v>28</v>
      </c>
      <c r="G252" s="439" t="s">
        <v>29</v>
      </c>
      <c r="H252" s="445" t="s">
        <v>20</v>
      </c>
    </row>
    <row r="253" spans="1:8" ht="24.95" customHeight="1">
      <c r="A253" s="437"/>
      <c r="B253" s="438"/>
      <c r="C253" s="440"/>
      <c r="D253" s="440"/>
      <c r="E253" s="440"/>
      <c r="F253" s="443"/>
      <c r="G253" s="440"/>
      <c r="H253" s="446"/>
    </row>
    <row r="254" spans="1:8" ht="24.95" customHeight="1">
      <c r="A254" s="437"/>
      <c r="B254" s="438"/>
      <c r="C254" s="441"/>
      <c r="D254" s="441"/>
      <c r="E254" s="441"/>
      <c r="F254" s="444"/>
      <c r="G254" s="441"/>
      <c r="H254" s="447"/>
    </row>
    <row r="255" spans="1:8" ht="24.95" customHeight="1">
      <c r="A255" s="112">
        <v>1</v>
      </c>
      <c r="B255" s="113" t="s">
        <v>11</v>
      </c>
      <c r="C255" s="136">
        <v>7.75</v>
      </c>
      <c r="D255" s="115">
        <v>5</v>
      </c>
      <c r="E255" s="115">
        <v>3</v>
      </c>
      <c r="F255" s="136">
        <v>60.5</v>
      </c>
      <c r="G255" s="116">
        <f t="shared" ref="G255" si="22">SUM(C255:F255)</f>
        <v>76.25</v>
      </c>
      <c r="H255" s="147" t="str">
        <f t="shared" ref="H255:H259" si="23">IF(G255&gt;=91,"A1",IF(G255&gt;=81,"A2",IF(G255&gt;=71,"B1",IF(G255&gt;=61,"B2",IF(G255&gt;=51,"C1",IF(G255&gt;=41,"C2",IF(G255&gt;=33,"D","E")))))))</f>
        <v>B1</v>
      </c>
    </row>
    <row r="256" spans="1:8" ht="24.95" customHeight="1">
      <c r="A256" s="112">
        <v>2</v>
      </c>
      <c r="B256" s="113" t="s">
        <v>12</v>
      </c>
      <c r="C256" s="136">
        <v>7.25</v>
      </c>
      <c r="D256" s="136">
        <v>4</v>
      </c>
      <c r="E256" s="115">
        <v>4</v>
      </c>
      <c r="F256" s="115">
        <v>48</v>
      </c>
      <c r="G256" s="118">
        <f t="shared" ref="G256:G259" si="24">SUM(C256:F256)</f>
        <v>63.25</v>
      </c>
      <c r="H256" s="115" t="str">
        <f t="shared" si="23"/>
        <v>B2</v>
      </c>
    </row>
    <row r="257" spans="1:8" ht="24.95" customHeight="1">
      <c r="A257" s="112">
        <v>3</v>
      </c>
      <c r="B257" s="113" t="s">
        <v>13</v>
      </c>
      <c r="C257" s="115">
        <v>3.75</v>
      </c>
      <c r="D257" s="115">
        <v>3</v>
      </c>
      <c r="E257" s="115">
        <v>3.5</v>
      </c>
      <c r="F257" s="115">
        <v>35.5</v>
      </c>
      <c r="G257" s="115">
        <f t="shared" si="24"/>
        <v>45.75</v>
      </c>
      <c r="H257" s="115" t="str">
        <f t="shared" si="23"/>
        <v>C2</v>
      </c>
    </row>
    <row r="258" spans="1:8" ht="24.95" customHeight="1">
      <c r="A258" s="112">
        <v>4</v>
      </c>
      <c r="B258" s="113" t="s">
        <v>23</v>
      </c>
      <c r="C258" s="115">
        <v>7.25</v>
      </c>
      <c r="D258" s="115">
        <v>3.5</v>
      </c>
      <c r="E258" s="115">
        <v>3.5</v>
      </c>
      <c r="F258" s="115">
        <v>33.5</v>
      </c>
      <c r="G258" s="115">
        <f t="shared" si="24"/>
        <v>47.75</v>
      </c>
      <c r="H258" s="115" t="str">
        <f t="shared" si="23"/>
        <v>C2</v>
      </c>
    </row>
    <row r="259" spans="1:8" ht="24.95" customHeight="1">
      <c r="A259" s="112">
        <v>5</v>
      </c>
      <c r="B259" s="113" t="s">
        <v>25</v>
      </c>
      <c r="C259" s="115">
        <v>7</v>
      </c>
      <c r="D259" s="115">
        <v>3.5</v>
      </c>
      <c r="E259" s="115">
        <v>3</v>
      </c>
      <c r="F259" s="115">
        <v>28.5</v>
      </c>
      <c r="G259" s="115">
        <f t="shared" si="24"/>
        <v>42</v>
      </c>
      <c r="H259" s="115" t="str">
        <f t="shared" si="23"/>
        <v>C2</v>
      </c>
    </row>
    <row r="260" spans="1:8" ht="24.95" customHeight="1">
      <c r="A260" s="112">
        <v>6</v>
      </c>
      <c r="B260" s="119" t="s">
        <v>14</v>
      </c>
      <c r="C260" s="115"/>
      <c r="D260" s="115"/>
      <c r="E260" s="115"/>
      <c r="F260" s="103">
        <v>26.5</v>
      </c>
      <c r="G260" s="115">
        <v>26.5</v>
      </c>
      <c r="H260" s="121"/>
    </row>
    <row r="261" spans="1:8" ht="24.95" customHeight="1">
      <c r="A261" s="112">
        <v>7</v>
      </c>
      <c r="B261" s="113" t="s">
        <v>21</v>
      </c>
      <c r="C261" s="122"/>
      <c r="D261" s="122"/>
      <c r="E261" s="122"/>
      <c r="F261" s="124">
        <v>11</v>
      </c>
      <c r="G261" s="124"/>
      <c r="H261" s="121"/>
    </row>
    <row r="262" spans="1:8" ht="24.95" customHeight="1">
      <c r="A262" s="112">
        <v>8</v>
      </c>
      <c r="B262" s="113" t="s">
        <v>22</v>
      </c>
      <c r="C262" s="125"/>
      <c r="D262" s="125"/>
      <c r="E262" s="125"/>
      <c r="F262" s="124">
        <v>29</v>
      </c>
      <c r="G262" s="124"/>
      <c r="H262" s="121"/>
    </row>
    <row r="263" spans="1:8" ht="24.95" customHeight="1">
      <c r="A263" s="112">
        <v>9</v>
      </c>
      <c r="B263" s="119" t="s">
        <v>315</v>
      </c>
      <c r="C263" s="125"/>
      <c r="D263" s="125"/>
      <c r="E263" s="125"/>
      <c r="F263" s="124">
        <v>6</v>
      </c>
      <c r="G263" s="124"/>
      <c r="H263" s="121"/>
    </row>
    <row r="264" spans="1:8" ht="24.95" customHeight="1">
      <c r="A264" s="127" t="s">
        <v>10</v>
      </c>
      <c r="B264" s="128"/>
      <c r="C264" s="129"/>
      <c r="D264" s="129"/>
      <c r="E264" s="129"/>
      <c r="F264" s="130"/>
      <c r="G264" s="131">
        <v>301.5</v>
      </c>
      <c r="H264" s="132"/>
    </row>
    <row r="265" spans="1:8" ht="24.95" customHeight="1">
      <c r="A265" s="127" t="s">
        <v>15</v>
      </c>
      <c r="B265" s="128"/>
      <c r="C265" s="129"/>
      <c r="D265" s="129"/>
      <c r="E265" s="129"/>
      <c r="F265" s="130"/>
      <c r="G265" s="148">
        <v>54.8</v>
      </c>
      <c r="H265" s="132"/>
    </row>
    <row r="266" spans="1:8" ht="24.95" customHeight="1">
      <c r="A266" s="403" t="s">
        <v>367</v>
      </c>
      <c r="B266" s="404"/>
      <c r="C266" s="404"/>
      <c r="D266" s="404"/>
      <c r="E266" s="404"/>
      <c r="F266" s="404"/>
      <c r="G266" s="404"/>
      <c r="H266" s="405"/>
    </row>
    <row r="267" spans="1:8" ht="24.95" customHeight="1">
      <c r="A267" s="406" t="s">
        <v>273</v>
      </c>
      <c r="B267" s="407"/>
      <c r="C267" s="407"/>
      <c r="D267" s="407"/>
      <c r="E267" s="407"/>
      <c r="F267" s="407"/>
      <c r="G267" s="407"/>
      <c r="H267" s="408"/>
    </row>
    <row r="268" spans="1:8" ht="24.95" customHeight="1">
      <c r="A268" s="400" t="s">
        <v>274</v>
      </c>
      <c r="B268" s="401"/>
      <c r="C268" s="401"/>
      <c r="D268" s="401"/>
      <c r="E268" s="401"/>
      <c r="F268" s="401"/>
      <c r="G268" s="401"/>
      <c r="H268" s="402"/>
    </row>
    <row r="269" spans="1:8" ht="24.95" customHeight="1">
      <c r="A269" s="400" t="s">
        <v>275</v>
      </c>
      <c r="B269" s="401"/>
      <c r="C269" s="401"/>
      <c r="D269" s="401"/>
      <c r="E269" s="401"/>
      <c r="F269" s="410"/>
      <c r="G269" s="409" t="s">
        <v>276</v>
      </c>
      <c r="H269" s="402"/>
    </row>
    <row r="270" spans="1:8" ht="24.95" customHeight="1">
      <c r="A270" s="134" t="s">
        <v>277</v>
      </c>
      <c r="B270" s="135"/>
      <c r="C270" s="409"/>
      <c r="D270" s="401"/>
      <c r="E270" s="401"/>
      <c r="F270" s="410"/>
      <c r="G270" s="411" t="s">
        <v>294</v>
      </c>
      <c r="H270" s="412"/>
    </row>
    <row r="271" spans="1:8" ht="24.95" customHeight="1">
      <c r="A271" s="400" t="s">
        <v>278</v>
      </c>
      <c r="B271" s="401"/>
      <c r="C271" s="401"/>
      <c r="D271" s="401"/>
      <c r="E271" s="401"/>
      <c r="F271" s="401"/>
      <c r="G271" s="401"/>
      <c r="H271" s="402"/>
    </row>
    <row r="272" spans="1:8" ht="24.95" customHeight="1">
      <c r="A272" s="400" t="s">
        <v>275</v>
      </c>
      <c r="B272" s="401"/>
      <c r="C272" s="401"/>
      <c r="D272" s="401"/>
      <c r="E272" s="401"/>
      <c r="F272" s="410"/>
      <c r="G272" s="409" t="s">
        <v>276</v>
      </c>
      <c r="H272" s="402"/>
    </row>
    <row r="273" spans="1:8" ht="24.95" customHeight="1">
      <c r="A273" s="413" t="s">
        <v>279</v>
      </c>
      <c r="B273" s="414"/>
      <c r="C273" s="414"/>
      <c r="D273" s="414"/>
      <c r="E273" s="414"/>
      <c r="F273" s="415"/>
      <c r="G273" s="118"/>
      <c r="H273" s="133" t="s">
        <v>294</v>
      </c>
    </row>
    <row r="274" spans="1:8" ht="24.95" customHeight="1">
      <c r="A274" s="413" t="s">
        <v>280</v>
      </c>
      <c r="B274" s="414"/>
      <c r="C274" s="414"/>
      <c r="D274" s="414"/>
      <c r="E274" s="414"/>
      <c r="F274" s="415"/>
      <c r="G274" s="136"/>
      <c r="H274" s="137" t="s">
        <v>294</v>
      </c>
    </row>
    <row r="275" spans="1:8" ht="24.95" customHeight="1">
      <c r="A275" s="413" t="s">
        <v>281</v>
      </c>
      <c r="B275" s="414"/>
      <c r="C275" s="414"/>
      <c r="D275" s="414"/>
      <c r="E275" s="414"/>
      <c r="F275" s="414"/>
      <c r="G275" s="136"/>
      <c r="H275" s="137" t="s">
        <v>294</v>
      </c>
    </row>
    <row r="276" spans="1:8" ht="24.95" customHeight="1">
      <c r="A276" s="413" t="s">
        <v>282</v>
      </c>
      <c r="B276" s="414"/>
      <c r="C276" s="414"/>
      <c r="D276" s="414"/>
      <c r="E276" s="414"/>
      <c r="F276" s="414"/>
      <c r="G276" s="136"/>
      <c r="H276" s="137" t="s">
        <v>294</v>
      </c>
    </row>
    <row r="277" spans="1:8" ht="24.95" customHeight="1">
      <c r="A277" s="400" t="s">
        <v>283</v>
      </c>
      <c r="B277" s="401"/>
      <c r="C277" s="401"/>
      <c r="D277" s="401"/>
      <c r="E277" s="401"/>
      <c r="F277" s="401"/>
      <c r="G277" s="401"/>
      <c r="H277" s="402"/>
    </row>
    <row r="278" spans="1:8" ht="24.95" customHeight="1">
      <c r="A278" s="400" t="s">
        <v>275</v>
      </c>
      <c r="B278" s="401"/>
      <c r="C278" s="401"/>
      <c r="D278" s="401"/>
      <c r="E278" s="401"/>
      <c r="F278" s="401"/>
      <c r="G278" s="401"/>
      <c r="H278" s="402"/>
    </row>
    <row r="279" spans="1:8" ht="24.95" customHeight="1">
      <c r="A279" s="134" t="s">
        <v>284</v>
      </c>
      <c r="B279" s="409">
        <v>69</v>
      </c>
      <c r="C279" s="401"/>
      <c r="D279" s="401"/>
      <c r="E279" s="401"/>
      <c r="F279" s="401"/>
      <c r="G279" s="401"/>
      <c r="H279" s="402"/>
    </row>
    <row r="280" spans="1:8" ht="24.95" customHeight="1">
      <c r="A280" s="127" t="s">
        <v>285</v>
      </c>
      <c r="B280" s="411"/>
      <c r="C280" s="433"/>
      <c r="D280" s="433"/>
      <c r="E280" s="433"/>
      <c r="F280" s="433"/>
      <c r="G280" s="433"/>
      <c r="H280" s="412"/>
    </row>
    <row r="281" spans="1:8" ht="24.95" customHeight="1">
      <c r="A281" s="434" t="s">
        <v>286</v>
      </c>
      <c r="B281" s="435"/>
      <c r="C281" s="435"/>
      <c r="D281" s="435"/>
      <c r="E281" s="138"/>
      <c r="F281" s="139"/>
      <c r="G281" s="118" t="s">
        <v>287</v>
      </c>
      <c r="H281" s="140"/>
    </row>
    <row r="282" spans="1:8" ht="24.95" customHeight="1">
      <c r="A282" s="141" t="s">
        <v>288</v>
      </c>
      <c r="B282" s="118" t="s">
        <v>20</v>
      </c>
      <c r="C282" s="118" t="s">
        <v>288</v>
      </c>
      <c r="D282" s="118" t="s">
        <v>20</v>
      </c>
      <c r="E282" s="142"/>
      <c r="F282" s="435" t="s">
        <v>289</v>
      </c>
      <c r="G282" s="435"/>
      <c r="H282" s="143" t="s">
        <v>20</v>
      </c>
    </row>
    <row r="283" spans="1:8" ht="24.95" customHeight="1">
      <c r="A283" s="112" t="s">
        <v>290</v>
      </c>
      <c r="B283" s="115" t="s">
        <v>291</v>
      </c>
      <c r="C283" s="115" t="s">
        <v>292</v>
      </c>
      <c r="D283" s="115" t="s">
        <v>293</v>
      </c>
      <c r="E283" s="142"/>
      <c r="F283" s="416">
        <v>3</v>
      </c>
      <c r="G283" s="416"/>
      <c r="H283" s="144" t="s">
        <v>294</v>
      </c>
    </row>
    <row r="284" spans="1:8" ht="24.95" customHeight="1">
      <c r="A284" s="112" t="s">
        <v>295</v>
      </c>
      <c r="B284" s="115" t="s">
        <v>296</v>
      </c>
      <c r="C284" s="115" t="s">
        <v>297</v>
      </c>
      <c r="D284" s="115" t="s">
        <v>298</v>
      </c>
      <c r="E284" s="142"/>
      <c r="F284" s="416">
        <v>2</v>
      </c>
      <c r="G284" s="416"/>
      <c r="H284" s="144" t="s">
        <v>299</v>
      </c>
    </row>
    <row r="285" spans="1:8" ht="24.95" customHeight="1">
      <c r="A285" s="112" t="s">
        <v>300</v>
      </c>
      <c r="B285" s="115" t="s">
        <v>301</v>
      </c>
      <c r="C285" s="115" t="s">
        <v>302</v>
      </c>
      <c r="D285" s="115" t="s">
        <v>303</v>
      </c>
      <c r="E285" s="142"/>
      <c r="F285" s="416">
        <v>1</v>
      </c>
      <c r="G285" s="416"/>
      <c r="H285" s="144" t="s">
        <v>304</v>
      </c>
    </row>
    <row r="286" spans="1:8" ht="24.95" customHeight="1">
      <c r="A286" s="112" t="s">
        <v>305</v>
      </c>
      <c r="B286" s="115" t="s">
        <v>306</v>
      </c>
      <c r="C286" s="115" t="s">
        <v>307</v>
      </c>
      <c r="D286" s="115" t="s">
        <v>308</v>
      </c>
      <c r="E286" s="145"/>
      <c r="F286" s="417"/>
      <c r="G286" s="418"/>
      <c r="H286" s="146"/>
    </row>
    <row r="287" spans="1:8" ht="78.75" customHeight="1" thickBot="1">
      <c r="A287" s="419" t="s">
        <v>63</v>
      </c>
      <c r="B287" s="420"/>
      <c r="C287" s="421" t="s">
        <v>31</v>
      </c>
      <c r="D287" s="422"/>
      <c r="E287" s="422"/>
      <c r="F287" s="422"/>
      <c r="G287" s="421" t="s">
        <v>17</v>
      </c>
      <c r="H287" s="423"/>
    </row>
    <row r="288" spans="1:8" ht="24.95" customHeight="1" thickBot="1"/>
    <row r="289" spans="1:8" ht="24.95" customHeight="1">
      <c r="A289" s="430" t="s">
        <v>0</v>
      </c>
      <c r="B289" s="431"/>
      <c r="C289" s="431"/>
      <c r="D289" s="431"/>
      <c r="E289" s="431"/>
      <c r="F289" s="431"/>
      <c r="G289" s="431"/>
      <c r="H289" s="432"/>
    </row>
    <row r="290" spans="1:8" ht="24.95" customHeight="1">
      <c r="A290" s="424" t="s">
        <v>1</v>
      </c>
      <c r="B290" s="425"/>
      <c r="C290" s="425"/>
      <c r="D290" s="425"/>
      <c r="E290" s="425"/>
      <c r="F290" s="425"/>
      <c r="G290" s="425"/>
      <c r="H290" s="426"/>
    </row>
    <row r="291" spans="1:8" ht="24.95" customHeight="1">
      <c r="A291" s="424" t="s">
        <v>2</v>
      </c>
      <c r="B291" s="425"/>
      <c r="C291" s="425"/>
      <c r="D291" s="425"/>
      <c r="E291" s="425"/>
      <c r="F291" s="425"/>
      <c r="G291" s="425"/>
      <c r="H291" s="426"/>
    </row>
    <row r="292" spans="1:8" ht="24.95" customHeight="1">
      <c r="A292" s="424" t="s">
        <v>309</v>
      </c>
      <c r="B292" s="425"/>
      <c r="C292" s="425"/>
      <c r="D292" s="425"/>
      <c r="E292" s="425"/>
      <c r="F292" s="425"/>
      <c r="G292" s="425"/>
      <c r="H292" s="426"/>
    </row>
    <row r="293" spans="1:8" ht="24.95" customHeight="1">
      <c r="A293" s="424" t="s">
        <v>62</v>
      </c>
      <c r="B293" s="425"/>
      <c r="C293" s="425"/>
      <c r="D293" s="425"/>
      <c r="E293" s="425"/>
      <c r="F293" s="425"/>
      <c r="G293" s="425"/>
      <c r="H293" s="426"/>
    </row>
    <row r="294" spans="1:8" ht="24.95" customHeight="1">
      <c r="A294" s="104" t="s">
        <v>3</v>
      </c>
      <c r="B294" s="105"/>
      <c r="C294" s="108" t="s">
        <v>68</v>
      </c>
      <c r="D294" s="108"/>
      <c r="E294" s="105"/>
      <c r="F294" s="106"/>
      <c r="G294" s="106"/>
      <c r="H294" s="107"/>
    </row>
    <row r="295" spans="1:8" ht="24.95" customHeight="1">
      <c r="A295" s="104" t="s">
        <v>4</v>
      </c>
      <c r="B295" s="105"/>
      <c r="C295" s="152" t="s">
        <v>77</v>
      </c>
      <c r="D295" s="108"/>
      <c r="E295" s="108" t="s">
        <v>24</v>
      </c>
      <c r="F295" s="108"/>
      <c r="G295" s="108">
        <v>9</v>
      </c>
      <c r="H295" s="164"/>
    </row>
    <row r="296" spans="1:8" ht="24.95" customHeight="1">
      <c r="A296" s="104" t="s">
        <v>5</v>
      </c>
      <c r="B296" s="105"/>
      <c r="C296" s="108">
        <v>1039</v>
      </c>
      <c r="D296" s="108"/>
      <c r="E296" s="105"/>
      <c r="F296" s="105"/>
      <c r="G296" s="108"/>
      <c r="H296" s="164"/>
    </row>
    <row r="297" spans="1:8" ht="24.95" customHeight="1">
      <c r="A297" s="104" t="s">
        <v>18</v>
      </c>
      <c r="B297" s="105"/>
      <c r="C297" s="436" t="s">
        <v>154</v>
      </c>
      <c r="D297" s="436"/>
      <c r="E297" s="105" t="s">
        <v>30</v>
      </c>
      <c r="F297" s="105"/>
      <c r="G297" s="436" t="s">
        <v>155</v>
      </c>
      <c r="H297" s="448"/>
    </row>
    <row r="298" spans="1:8" ht="24.95" customHeight="1">
      <c r="A298" s="427" t="s">
        <v>6</v>
      </c>
      <c r="B298" s="428"/>
      <c r="C298" s="428"/>
      <c r="D298" s="428"/>
      <c r="E298" s="428"/>
      <c r="F298" s="428"/>
      <c r="G298" s="428"/>
      <c r="H298" s="429"/>
    </row>
    <row r="299" spans="1:8" ht="24.95" customHeight="1">
      <c r="A299" s="400" t="s">
        <v>7</v>
      </c>
      <c r="B299" s="401"/>
      <c r="C299" s="401"/>
      <c r="D299" s="401"/>
      <c r="E299" s="401"/>
      <c r="F299" s="401"/>
      <c r="G299" s="401"/>
      <c r="H299" s="402"/>
    </row>
    <row r="300" spans="1:8" ht="24.95" customHeight="1">
      <c r="A300" s="437" t="s">
        <v>8</v>
      </c>
      <c r="B300" s="438" t="s">
        <v>9</v>
      </c>
      <c r="C300" s="439" t="s">
        <v>26</v>
      </c>
      <c r="D300" s="439" t="s">
        <v>313</v>
      </c>
      <c r="E300" s="439" t="s">
        <v>314</v>
      </c>
      <c r="F300" s="442" t="s">
        <v>28</v>
      </c>
      <c r="G300" s="439" t="s">
        <v>29</v>
      </c>
      <c r="H300" s="445" t="s">
        <v>20</v>
      </c>
    </row>
    <row r="301" spans="1:8" ht="24.95" customHeight="1">
      <c r="A301" s="437"/>
      <c r="B301" s="438"/>
      <c r="C301" s="440"/>
      <c r="D301" s="440"/>
      <c r="E301" s="440"/>
      <c r="F301" s="443"/>
      <c r="G301" s="440"/>
      <c r="H301" s="446"/>
    </row>
    <row r="302" spans="1:8" ht="24.95" customHeight="1">
      <c r="A302" s="437"/>
      <c r="B302" s="438"/>
      <c r="C302" s="441"/>
      <c r="D302" s="441"/>
      <c r="E302" s="441"/>
      <c r="F302" s="444"/>
      <c r="G302" s="441"/>
      <c r="H302" s="447"/>
    </row>
    <row r="303" spans="1:8" ht="24.95" customHeight="1">
      <c r="A303" s="112">
        <v>1</v>
      </c>
      <c r="B303" s="113" t="s">
        <v>11</v>
      </c>
      <c r="C303" s="136">
        <v>9</v>
      </c>
      <c r="D303" s="115">
        <v>5</v>
      </c>
      <c r="E303" s="115">
        <v>5</v>
      </c>
      <c r="F303" s="136">
        <v>59.5</v>
      </c>
      <c r="G303" s="116">
        <f t="shared" ref="G303" si="25">SUM(C303:F303)</f>
        <v>78.5</v>
      </c>
      <c r="H303" s="147" t="str">
        <f t="shared" ref="H303:H307" si="26">IF(G303&gt;=91,"A1",IF(G303&gt;=81,"A2",IF(G303&gt;=71,"B1",IF(G303&gt;=61,"B2",IF(G303&gt;=51,"C1",IF(G303&gt;=41,"C2",IF(G303&gt;=33,"D","E")))))))</f>
        <v>B1</v>
      </c>
    </row>
    <row r="304" spans="1:8" ht="24.95" customHeight="1">
      <c r="A304" s="112">
        <v>2</v>
      </c>
      <c r="B304" s="113" t="s">
        <v>12</v>
      </c>
      <c r="C304" s="136">
        <v>8</v>
      </c>
      <c r="D304" s="136">
        <v>4</v>
      </c>
      <c r="E304" s="115">
        <v>4</v>
      </c>
      <c r="F304" s="115">
        <v>60</v>
      </c>
      <c r="G304" s="118">
        <f t="shared" ref="G304:G307" si="27">SUM(C304:F304)</f>
        <v>76</v>
      </c>
      <c r="H304" s="115" t="str">
        <f t="shared" si="26"/>
        <v>B1</v>
      </c>
    </row>
    <row r="305" spans="1:8" ht="24.95" customHeight="1">
      <c r="A305" s="112">
        <v>3</v>
      </c>
      <c r="B305" s="113" t="s">
        <v>13</v>
      </c>
      <c r="C305" s="115">
        <v>8.5</v>
      </c>
      <c r="D305" s="115">
        <v>4</v>
      </c>
      <c r="E305" s="115">
        <v>5</v>
      </c>
      <c r="F305" s="115">
        <v>73.5</v>
      </c>
      <c r="G305" s="115">
        <f t="shared" si="27"/>
        <v>91</v>
      </c>
      <c r="H305" s="115" t="str">
        <f t="shared" si="26"/>
        <v>A1</v>
      </c>
    </row>
    <row r="306" spans="1:8" ht="24.95" customHeight="1">
      <c r="A306" s="112">
        <v>4</v>
      </c>
      <c r="B306" s="113" t="s">
        <v>23</v>
      </c>
      <c r="C306" s="115">
        <v>9.25</v>
      </c>
      <c r="D306" s="115">
        <v>4</v>
      </c>
      <c r="E306" s="115">
        <v>4</v>
      </c>
      <c r="F306" s="115">
        <v>59</v>
      </c>
      <c r="G306" s="115">
        <f t="shared" si="27"/>
        <v>76.25</v>
      </c>
      <c r="H306" s="115" t="str">
        <f t="shared" si="26"/>
        <v>B1</v>
      </c>
    </row>
    <row r="307" spans="1:8" ht="24.95" customHeight="1">
      <c r="A307" s="112">
        <v>5</v>
      </c>
      <c r="B307" s="113" t="s">
        <v>25</v>
      </c>
      <c r="C307" s="115">
        <v>8.5</v>
      </c>
      <c r="D307" s="115">
        <v>5</v>
      </c>
      <c r="E307" s="115">
        <v>5</v>
      </c>
      <c r="F307" s="115">
        <v>66.5</v>
      </c>
      <c r="G307" s="115">
        <f t="shared" si="27"/>
        <v>85</v>
      </c>
      <c r="H307" s="115" t="str">
        <f t="shared" si="26"/>
        <v>A2</v>
      </c>
    </row>
    <row r="308" spans="1:8" ht="24.95" customHeight="1">
      <c r="A308" s="112">
        <v>6</v>
      </c>
      <c r="B308" s="119" t="s">
        <v>14</v>
      </c>
      <c r="C308" s="115"/>
      <c r="D308" s="115"/>
      <c r="E308" s="115"/>
      <c r="F308" s="103">
        <v>44</v>
      </c>
      <c r="G308" s="115">
        <v>44</v>
      </c>
      <c r="H308" s="121"/>
    </row>
    <row r="309" spans="1:8" ht="24.95" customHeight="1">
      <c r="A309" s="112">
        <v>7</v>
      </c>
      <c r="B309" s="113" t="s">
        <v>21</v>
      </c>
      <c r="C309" s="122"/>
      <c r="D309" s="122"/>
      <c r="E309" s="122"/>
      <c r="F309" s="124">
        <v>46.5</v>
      </c>
      <c r="G309" s="124"/>
      <c r="H309" s="121"/>
    </row>
    <row r="310" spans="1:8" ht="24.95" customHeight="1">
      <c r="A310" s="112">
        <v>8</v>
      </c>
      <c r="B310" s="113" t="s">
        <v>22</v>
      </c>
      <c r="C310" s="125"/>
      <c r="D310" s="125"/>
      <c r="E310" s="125"/>
      <c r="F310" s="124">
        <v>42</v>
      </c>
      <c r="G310" s="124"/>
      <c r="H310" s="121"/>
    </row>
    <row r="311" spans="1:8" ht="24.95" customHeight="1">
      <c r="A311" s="112">
        <v>9</v>
      </c>
      <c r="B311" s="119" t="s">
        <v>315</v>
      </c>
      <c r="C311" s="125"/>
      <c r="D311" s="125"/>
      <c r="E311" s="125"/>
      <c r="F311" s="124">
        <v>37.5</v>
      </c>
      <c r="G311" s="124"/>
      <c r="H311" s="121"/>
    </row>
    <row r="312" spans="1:8" ht="24.95" customHeight="1">
      <c r="A312" s="127" t="s">
        <v>10</v>
      </c>
      <c r="B312" s="128"/>
      <c r="C312" s="129"/>
      <c r="D312" s="129"/>
      <c r="E312" s="129"/>
      <c r="F312" s="130"/>
      <c r="G312" s="131">
        <v>450.75</v>
      </c>
      <c r="H312" s="132"/>
    </row>
    <row r="313" spans="1:8" ht="24.95" customHeight="1">
      <c r="A313" s="127" t="s">
        <v>15</v>
      </c>
      <c r="B313" s="128"/>
      <c r="C313" s="129"/>
      <c r="D313" s="129"/>
      <c r="E313" s="129"/>
      <c r="F313" s="130"/>
      <c r="G313" s="148">
        <v>82</v>
      </c>
      <c r="H313" s="132"/>
    </row>
    <row r="314" spans="1:8" ht="24.95" customHeight="1">
      <c r="A314" s="403" t="s">
        <v>330</v>
      </c>
      <c r="B314" s="404"/>
      <c r="C314" s="404"/>
      <c r="D314" s="404"/>
      <c r="E314" s="404"/>
      <c r="F314" s="404"/>
      <c r="G314" s="404"/>
      <c r="H314" s="405"/>
    </row>
    <row r="315" spans="1:8" ht="24.95" customHeight="1">
      <c r="A315" s="406" t="s">
        <v>273</v>
      </c>
      <c r="B315" s="407"/>
      <c r="C315" s="407"/>
      <c r="D315" s="407"/>
      <c r="E315" s="407"/>
      <c r="F315" s="407"/>
      <c r="G315" s="407"/>
      <c r="H315" s="408"/>
    </row>
    <row r="316" spans="1:8" ht="24.95" customHeight="1">
      <c r="A316" s="400" t="s">
        <v>274</v>
      </c>
      <c r="B316" s="401"/>
      <c r="C316" s="401"/>
      <c r="D316" s="401"/>
      <c r="E316" s="401"/>
      <c r="F316" s="401"/>
      <c r="G316" s="401"/>
      <c r="H316" s="402"/>
    </row>
    <row r="317" spans="1:8" ht="24.95" customHeight="1">
      <c r="A317" s="400" t="s">
        <v>275</v>
      </c>
      <c r="B317" s="401"/>
      <c r="C317" s="401"/>
      <c r="D317" s="401"/>
      <c r="E317" s="401"/>
      <c r="F317" s="410"/>
      <c r="G317" s="409" t="s">
        <v>276</v>
      </c>
      <c r="H317" s="402"/>
    </row>
    <row r="318" spans="1:8" ht="24.95" customHeight="1">
      <c r="A318" s="134" t="s">
        <v>277</v>
      </c>
      <c r="B318" s="135"/>
      <c r="C318" s="409"/>
      <c r="D318" s="401"/>
      <c r="E318" s="401"/>
      <c r="F318" s="410"/>
      <c r="G318" s="411"/>
      <c r="H318" s="412"/>
    </row>
    <row r="319" spans="1:8" ht="24.95" customHeight="1">
      <c r="A319" s="400" t="s">
        <v>278</v>
      </c>
      <c r="B319" s="401"/>
      <c r="C319" s="401"/>
      <c r="D319" s="401"/>
      <c r="E319" s="401"/>
      <c r="F319" s="401"/>
      <c r="G319" s="401"/>
      <c r="H319" s="402"/>
    </row>
    <row r="320" spans="1:8" ht="24.95" customHeight="1">
      <c r="A320" s="400" t="s">
        <v>275</v>
      </c>
      <c r="B320" s="401"/>
      <c r="C320" s="401"/>
      <c r="D320" s="401"/>
      <c r="E320" s="401"/>
      <c r="F320" s="410"/>
      <c r="G320" s="409" t="s">
        <v>276</v>
      </c>
      <c r="H320" s="402"/>
    </row>
    <row r="321" spans="1:8" ht="24.95" customHeight="1">
      <c r="A321" s="413" t="s">
        <v>279</v>
      </c>
      <c r="B321" s="414"/>
      <c r="C321" s="414"/>
      <c r="D321" s="414"/>
      <c r="E321" s="414"/>
      <c r="F321" s="415"/>
      <c r="G321" s="118"/>
      <c r="H321" s="133" t="s">
        <v>299</v>
      </c>
    </row>
    <row r="322" spans="1:8" ht="24.95" customHeight="1">
      <c r="A322" s="413" t="s">
        <v>280</v>
      </c>
      <c r="B322" s="414"/>
      <c r="C322" s="414"/>
      <c r="D322" s="414"/>
      <c r="E322" s="414"/>
      <c r="F322" s="415"/>
      <c r="G322" s="136"/>
      <c r="H322" s="137" t="s">
        <v>299</v>
      </c>
    </row>
    <row r="323" spans="1:8" ht="24.95" customHeight="1">
      <c r="A323" s="413" t="s">
        <v>281</v>
      </c>
      <c r="B323" s="414"/>
      <c r="C323" s="414"/>
      <c r="D323" s="414"/>
      <c r="E323" s="414"/>
      <c r="F323" s="414"/>
      <c r="G323" s="136"/>
      <c r="H323" s="137" t="s">
        <v>294</v>
      </c>
    </row>
    <row r="324" spans="1:8" ht="24.95" customHeight="1">
      <c r="A324" s="413" t="s">
        <v>282</v>
      </c>
      <c r="B324" s="414"/>
      <c r="C324" s="414"/>
      <c r="D324" s="414"/>
      <c r="E324" s="414"/>
      <c r="F324" s="414"/>
      <c r="G324" s="136"/>
      <c r="H324" s="137" t="s">
        <v>294</v>
      </c>
    </row>
    <row r="325" spans="1:8" ht="24.95" customHeight="1">
      <c r="A325" s="400" t="s">
        <v>283</v>
      </c>
      <c r="B325" s="401"/>
      <c r="C325" s="401"/>
      <c r="D325" s="401"/>
      <c r="E325" s="401"/>
      <c r="F325" s="401"/>
      <c r="G325" s="401"/>
      <c r="H325" s="402"/>
    </row>
    <row r="326" spans="1:8" ht="24.95" customHeight="1">
      <c r="A326" s="400" t="s">
        <v>275</v>
      </c>
      <c r="B326" s="401"/>
      <c r="C326" s="401"/>
      <c r="D326" s="401"/>
      <c r="E326" s="401"/>
      <c r="F326" s="401"/>
      <c r="G326" s="401"/>
      <c r="H326" s="402"/>
    </row>
    <row r="327" spans="1:8" ht="24.95" customHeight="1">
      <c r="A327" s="134" t="s">
        <v>284</v>
      </c>
      <c r="B327" s="409">
        <v>80</v>
      </c>
      <c r="C327" s="401"/>
      <c r="D327" s="401"/>
      <c r="E327" s="401"/>
      <c r="F327" s="401"/>
      <c r="G327" s="401"/>
      <c r="H327" s="402"/>
    </row>
    <row r="328" spans="1:8" ht="24.95" customHeight="1">
      <c r="A328" s="127" t="s">
        <v>285</v>
      </c>
      <c r="B328" s="411"/>
      <c r="C328" s="433"/>
      <c r="D328" s="433"/>
      <c r="E328" s="433"/>
      <c r="F328" s="433"/>
      <c r="G328" s="433"/>
      <c r="H328" s="412"/>
    </row>
    <row r="329" spans="1:8" ht="24.95" customHeight="1">
      <c r="A329" s="434" t="s">
        <v>286</v>
      </c>
      <c r="B329" s="435"/>
      <c r="C329" s="435"/>
      <c r="D329" s="435"/>
      <c r="E329" s="138"/>
      <c r="F329" s="139"/>
      <c r="G329" s="118" t="s">
        <v>287</v>
      </c>
      <c r="H329" s="140"/>
    </row>
    <row r="330" spans="1:8" ht="24.95" customHeight="1">
      <c r="A330" s="141" t="s">
        <v>288</v>
      </c>
      <c r="B330" s="118" t="s">
        <v>20</v>
      </c>
      <c r="C330" s="118" t="s">
        <v>288</v>
      </c>
      <c r="D330" s="118" t="s">
        <v>20</v>
      </c>
      <c r="E330" s="142"/>
      <c r="F330" s="435" t="s">
        <v>289</v>
      </c>
      <c r="G330" s="435"/>
      <c r="H330" s="143" t="s">
        <v>20</v>
      </c>
    </row>
    <row r="331" spans="1:8" ht="24.95" customHeight="1">
      <c r="A331" s="112" t="s">
        <v>290</v>
      </c>
      <c r="B331" s="115" t="s">
        <v>291</v>
      </c>
      <c r="C331" s="115" t="s">
        <v>292</v>
      </c>
      <c r="D331" s="115" t="s">
        <v>293</v>
      </c>
      <c r="E331" s="142"/>
      <c r="F331" s="416">
        <v>3</v>
      </c>
      <c r="G331" s="416"/>
      <c r="H331" s="144" t="s">
        <v>294</v>
      </c>
    </row>
    <row r="332" spans="1:8" ht="24.95" customHeight="1">
      <c r="A332" s="112" t="s">
        <v>295</v>
      </c>
      <c r="B332" s="115" t="s">
        <v>296</v>
      </c>
      <c r="C332" s="115" t="s">
        <v>297</v>
      </c>
      <c r="D332" s="115" t="s">
        <v>298</v>
      </c>
      <c r="E332" s="142"/>
      <c r="F332" s="416">
        <v>2</v>
      </c>
      <c r="G332" s="416"/>
      <c r="H332" s="144" t="s">
        <v>299</v>
      </c>
    </row>
    <row r="333" spans="1:8" ht="24.95" customHeight="1">
      <c r="A333" s="112" t="s">
        <v>300</v>
      </c>
      <c r="B333" s="115" t="s">
        <v>301</v>
      </c>
      <c r="C333" s="115" t="s">
        <v>302</v>
      </c>
      <c r="D333" s="115" t="s">
        <v>303</v>
      </c>
      <c r="E333" s="142"/>
      <c r="F333" s="416">
        <v>1</v>
      </c>
      <c r="G333" s="416"/>
      <c r="H333" s="144" t="s">
        <v>304</v>
      </c>
    </row>
    <row r="334" spans="1:8" ht="24.95" customHeight="1">
      <c r="A334" s="112" t="s">
        <v>305</v>
      </c>
      <c r="B334" s="115" t="s">
        <v>306</v>
      </c>
      <c r="C334" s="115" t="s">
        <v>307</v>
      </c>
      <c r="D334" s="115" t="s">
        <v>308</v>
      </c>
      <c r="E334" s="145"/>
      <c r="F334" s="417"/>
      <c r="G334" s="418"/>
      <c r="H334" s="146"/>
    </row>
    <row r="335" spans="1:8" ht="98.25" customHeight="1" thickBot="1">
      <c r="A335" s="419" t="s">
        <v>63</v>
      </c>
      <c r="B335" s="420"/>
      <c r="C335" s="421" t="s">
        <v>31</v>
      </c>
      <c r="D335" s="422"/>
      <c r="E335" s="422"/>
      <c r="F335" s="422"/>
      <c r="G335" s="421" t="s">
        <v>17</v>
      </c>
      <c r="H335" s="423"/>
    </row>
    <row r="336" spans="1:8" ht="24.95" customHeight="1" thickBot="1"/>
    <row r="337" spans="1:8" ht="24.95" customHeight="1">
      <c r="A337" s="430" t="s">
        <v>0</v>
      </c>
      <c r="B337" s="431"/>
      <c r="C337" s="431"/>
      <c r="D337" s="431"/>
      <c r="E337" s="431"/>
      <c r="F337" s="431"/>
      <c r="G337" s="431"/>
      <c r="H337" s="432"/>
    </row>
    <row r="338" spans="1:8" ht="24.95" customHeight="1">
      <c r="A338" s="424" t="s">
        <v>1</v>
      </c>
      <c r="B338" s="425"/>
      <c r="C338" s="425"/>
      <c r="D338" s="425"/>
      <c r="E338" s="425"/>
      <c r="F338" s="425"/>
      <c r="G338" s="425"/>
      <c r="H338" s="426"/>
    </row>
    <row r="339" spans="1:8" ht="24.95" customHeight="1">
      <c r="A339" s="424" t="s">
        <v>2</v>
      </c>
      <c r="B339" s="425"/>
      <c r="C339" s="425"/>
      <c r="D339" s="425"/>
      <c r="E339" s="425"/>
      <c r="F339" s="425"/>
      <c r="G339" s="425"/>
      <c r="H339" s="426"/>
    </row>
    <row r="340" spans="1:8" ht="24.95" customHeight="1">
      <c r="A340" s="424" t="s">
        <v>309</v>
      </c>
      <c r="B340" s="425"/>
      <c r="C340" s="425"/>
      <c r="D340" s="425"/>
      <c r="E340" s="425"/>
      <c r="F340" s="425"/>
      <c r="G340" s="425"/>
      <c r="H340" s="426"/>
    </row>
    <row r="341" spans="1:8" ht="24.95" customHeight="1">
      <c r="A341" s="424" t="s">
        <v>62</v>
      </c>
      <c r="B341" s="425"/>
      <c r="C341" s="425"/>
      <c r="D341" s="425"/>
      <c r="E341" s="425"/>
      <c r="F341" s="425"/>
      <c r="G341" s="425"/>
      <c r="H341" s="426"/>
    </row>
    <row r="342" spans="1:8" ht="24.95" customHeight="1">
      <c r="A342" s="104" t="s">
        <v>3</v>
      </c>
      <c r="B342" s="105"/>
      <c r="C342" s="108" t="s">
        <v>68</v>
      </c>
      <c r="D342" s="108"/>
      <c r="E342" s="106"/>
      <c r="F342" s="106"/>
      <c r="G342" s="106"/>
      <c r="H342" s="109"/>
    </row>
    <row r="343" spans="1:8" ht="24.95" customHeight="1">
      <c r="A343" s="104" t="s">
        <v>4</v>
      </c>
      <c r="B343" s="105"/>
      <c r="C343" s="152" t="s">
        <v>78</v>
      </c>
      <c r="D343" s="108"/>
      <c r="E343" s="108" t="s">
        <v>24</v>
      </c>
      <c r="F343" s="108"/>
      <c r="G343" s="108">
        <v>10</v>
      </c>
      <c r="H343" s="164"/>
    </row>
    <row r="344" spans="1:8" ht="24.95" customHeight="1">
      <c r="A344" s="104" t="s">
        <v>5</v>
      </c>
      <c r="B344" s="105"/>
      <c r="C344" s="458">
        <v>1051</v>
      </c>
      <c r="D344" s="458"/>
      <c r="E344" s="105"/>
      <c r="F344" s="105"/>
      <c r="G344" s="108"/>
      <c r="H344" s="164"/>
    </row>
    <row r="345" spans="1:8" ht="24.95" customHeight="1">
      <c r="A345" s="104" t="s">
        <v>18</v>
      </c>
      <c r="B345" s="105"/>
      <c r="C345" s="436" t="s">
        <v>159</v>
      </c>
      <c r="D345" s="436"/>
      <c r="E345" s="105" t="s">
        <v>30</v>
      </c>
      <c r="F345" s="105"/>
      <c r="G345" s="455" t="s">
        <v>160</v>
      </c>
      <c r="H345" s="459"/>
    </row>
    <row r="346" spans="1:8" ht="24.95" customHeight="1">
      <c r="A346" s="434" t="s">
        <v>6</v>
      </c>
      <c r="B346" s="435"/>
      <c r="C346" s="435"/>
      <c r="D346" s="435"/>
      <c r="E346" s="435"/>
      <c r="F346" s="435"/>
      <c r="G346" s="435"/>
      <c r="H346" s="454"/>
    </row>
    <row r="347" spans="1:8" ht="24.95" customHeight="1">
      <c r="A347" s="400" t="s">
        <v>7</v>
      </c>
      <c r="B347" s="401"/>
      <c r="C347" s="401"/>
      <c r="D347" s="401"/>
      <c r="E347" s="401"/>
      <c r="F347" s="401"/>
      <c r="G347" s="401"/>
      <c r="H347" s="402"/>
    </row>
    <row r="348" spans="1:8" ht="24.95" customHeight="1">
      <c r="A348" s="437" t="s">
        <v>8</v>
      </c>
      <c r="B348" s="438" t="s">
        <v>9</v>
      </c>
      <c r="C348" s="439" t="s">
        <v>26</v>
      </c>
      <c r="D348" s="439" t="s">
        <v>313</v>
      </c>
      <c r="E348" s="439" t="s">
        <v>314</v>
      </c>
      <c r="F348" s="442" t="s">
        <v>28</v>
      </c>
      <c r="G348" s="439" t="s">
        <v>29</v>
      </c>
      <c r="H348" s="445" t="s">
        <v>20</v>
      </c>
    </row>
    <row r="349" spans="1:8" ht="24.95" customHeight="1">
      <c r="A349" s="437"/>
      <c r="B349" s="438"/>
      <c r="C349" s="440"/>
      <c r="D349" s="440"/>
      <c r="E349" s="440"/>
      <c r="F349" s="443"/>
      <c r="G349" s="440"/>
      <c r="H349" s="446"/>
    </row>
    <row r="350" spans="1:8" ht="24.95" customHeight="1">
      <c r="A350" s="437"/>
      <c r="B350" s="438"/>
      <c r="C350" s="441"/>
      <c r="D350" s="441"/>
      <c r="E350" s="441"/>
      <c r="F350" s="444"/>
      <c r="G350" s="441"/>
      <c r="H350" s="447"/>
    </row>
    <row r="351" spans="1:8" ht="24.95" customHeight="1">
      <c r="A351" s="112">
        <v>1</v>
      </c>
      <c r="B351" s="113" t="s">
        <v>11</v>
      </c>
      <c r="C351" s="136">
        <v>8.75</v>
      </c>
      <c r="D351" s="115">
        <v>5</v>
      </c>
      <c r="E351" s="115">
        <v>5</v>
      </c>
      <c r="F351" s="136">
        <v>64.5</v>
      </c>
      <c r="G351" s="116">
        <f t="shared" ref="G351" si="28">SUM(C351:F351)</f>
        <v>83.25</v>
      </c>
      <c r="H351" s="147" t="str">
        <f t="shared" ref="H351" si="29">IF(G351&gt;=91,"A1",IF(G351&gt;=81,"A2",IF(G351&gt;=71,"B1",IF(G351&gt;=61,"B2",IF(G351&gt;=51,"C1",IF(G351&gt;=41,"C2",IF(G351&gt;=33,"D","E")))))))</f>
        <v>A2</v>
      </c>
    </row>
    <row r="352" spans="1:8" ht="24.95" customHeight="1">
      <c r="A352" s="112">
        <v>2</v>
      </c>
      <c r="B352" s="113" t="s">
        <v>12</v>
      </c>
      <c r="C352" s="136">
        <v>7.5</v>
      </c>
      <c r="D352" s="136">
        <v>5</v>
      </c>
      <c r="E352" s="115">
        <v>5</v>
      </c>
      <c r="F352" s="115">
        <v>63</v>
      </c>
      <c r="G352" s="118">
        <f t="shared" ref="G352" si="30">SUM(C352:F352)</f>
        <v>80.5</v>
      </c>
      <c r="H352" s="115" t="str">
        <f t="shared" ref="H352" si="31">IF(G352&gt;=91,"A1",IF(G352&gt;=81,"A2",IF(G352&gt;=71,"B1",IF(G352&gt;=61,"B2",IF(G352&gt;=51,"C1",IF(G352&gt;=41,"C2",IF(G352&gt;=33,"D","E")))))))</f>
        <v>B1</v>
      </c>
    </row>
    <row r="353" spans="1:8" ht="24.95" customHeight="1">
      <c r="A353" s="112">
        <v>3</v>
      </c>
      <c r="B353" s="113" t="s">
        <v>13</v>
      </c>
      <c r="C353" s="115">
        <v>8</v>
      </c>
      <c r="D353" s="115">
        <v>5</v>
      </c>
      <c r="E353" s="115">
        <v>5</v>
      </c>
      <c r="F353" s="115">
        <v>75.5</v>
      </c>
      <c r="G353" s="115">
        <f t="shared" ref="G353:G354" si="32">SUM(C353:F353)</f>
        <v>93.5</v>
      </c>
      <c r="H353" s="115" t="str">
        <f t="shared" ref="H353:H354" si="33">IF(G353&gt;=91,"A1",IF(G353&gt;=81,"A2",IF(G353&gt;=71,"B1",IF(G353&gt;=61,"B2",IF(G353&gt;=51,"C1",IF(G353&gt;=41,"C2",IF(G353&gt;=33,"D","E")))))))</f>
        <v>A1</v>
      </c>
    </row>
    <row r="354" spans="1:8" ht="24.95" customHeight="1">
      <c r="A354" s="112">
        <v>4</v>
      </c>
      <c r="B354" s="113" t="s">
        <v>23</v>
      </c>
      <c r="C354" s="115">
        <v>9.5</v>
      </c>
      <c r="D354" s="115">
        <v>5</v>
      </c>
      <c r="E354" s="115">
        <v>5</v>
      </c>
      <c r="F354" s="115">
        <v>75</v>
      </c>
      <c r="G354" s="115">
        <f t="shared" si="32"/>
        <v>94.5</v>
      </c>
      <c r="H354" s="115" t="str">
        <f t="shared" si="33"/>
        <v>A1</v>
      </c>
    </row>
    <row r="355" spans="1:8" ht="24.95" customHeight="1">
      <c r="A355" s="112">
        <v>5</v>
      </c>
      <c r="B355" s="113" t="s">
        <v>25</v>
      </c>
      <c r="C355" s="115">
        <v>9.5</v>
      </c>
      <c r="D355" s="115">
        <v>5</v>
      </c>
      <c r="E355" s="115">
        <v>5</v>
      </c>
      <c r="F355" s="115">
        <v>79</v>
      </c>
      <c r="G355" s="115">
        <f t="shared" ref="G355" si="34">SUM(C355:F355)</f>
        <v>98.5</v>
      </c>
      <c r="H355" s="115" t="str">
        <f t="shared" ref="H355" si="35">IF(G355&gt;=91,"A1",IF(G355&gt;=81,"A2",IF(G355&gt;=71,"B1",IF(G355&gt;=61,"B2",IF(G355&gt;=51,"C1",IF(G355&gt;=41,"C2",IF(G355&gt;=33,"D","E")))))))</f>
        <v>A1</v>
      </c>
    </row>
    <row r="356" spans="1:8" ht="24.95" customHeight="1">
      <c r="A356" s="112">
        <v>6</v>
      </c>
      <c r="B356" s="119" t="s">
        <v>14</v>
      </c>
      <c r="C356" s="115"/>
      <c r="D356" s="115"/>
      <c r="E356" s="115"/>
      <c r="F356" s="103">
        <v>47.5</v>
      </c>
      <c r="G356" s="115">
        <v>47.5</v>
      </c>
      <c r="H356" s="115"/>
    </row>
    <row r="357" spans="1:8" ht="24.95" customHeight="1">
      <c r="A357" s="112">
        <v>7</v>
      </c>
      <c r="B357" s="113" t="s">
        <v>21</v>
      </c>
      <c r="C357" s="122"/>
      <c r="D357" s="122"/>
      <c r="E357" s="122"/>
      <c r="F357" s="124">
        <v>29</v>
      </c>
      <c r="G357" s="120"/>
      <c r="H357" s="121"/>
    </row>
    <row r="358" spans="1:8" ht="24.95" customHeight="1">
      <c r="A358" s="112">
        <v>8</v>
      </c>
      <c r="B358" s="113" t="s">
        <v>22</v>
      </c>
      <c r="C358" s="125"/>
      <c r="D358" s="125"/>
      <c r="E358" s="125"/>
      <c r="F358" s="124">
        <v>46</v>
      </c>
      <c r="G358" s="120"/>
      <c r="H358" s="121"/>
    </row>
    <row r="359" spans="1:8" ht="24.95" customHeight="1">
      <c r="A359" s="112">
        <v>9</v>
      </c>
      <c r="B359" s="119" t="s">
        <v>315</v>
      </c>
      <c r="C359" s="125"/>
      <c r="D359" s="125"/>
      <c r="E359" s="125"/>
      <c r="F359" s="124">
        <v>30</v>
      </c>
      <c r="G359" s="120"/>
      <c r="H359" s="121"/>
    </row>
    <row r="360" spans="1:8" ht="24.95" customHeight="1">
      <c r="A360" s="127" t="s">
        <v>10</v>
      </c>
      <c r="B360" s="128"/>
      <c r="C360" s="129"/>
      <c r="D360" s="129"/>
      <c r="E360" s="129"/>
      <c r="F360" s="130"/>
      <c r="G360" s="131">
        <v>497.75</v>
      </c>
      <c r="H360" s="132"/>
    </row>
    <row r="361" spans="1:8" ht="24.95" customHeight="1">
      <c r="A361" s="127" t="s">
        <v>15</v>
      </c>
      <c r="B361" s="128"/>
      <c r="C361" s="129"/>
      <c r="D361" s="129"/>
      <c r="E361" s="129"/>
      <c r="F361" s="130"/>
      <c r="G361" s="148">
        <v>90.5</v>
      </c>
      <c r="H361" s="132"/>
    </row>
    <row r="362" spans="1:8" ht="24.95" customHeight="1">
      <c r="A362" s="403" t="s">
        <v>331</v>
      </c>
      <c r="B362" s="404"/>
      <c r="C362" s="404"/>
      <c r="D362" s="404"/>
      <c r="E362" s="404"/>
      <c r="F362" s="404"/>
      <c r="G362" s="404"/>
      <c r="H362" s="405"/>
    </row>
    <row r="363" spans="1:8" ht="24.95" customHeight="1">
      <c r="A363" s="406" t="s">
        <v>273</v>
      </c>
      <c r="B363" s="407"/>
      <c r="C363" s="407"/>
      <c r="D363" s="407"/>
      <c r="E363" s="407"/>
      <c r="F363" s="407"/>
      <c r="G363" s="407"/>
      <c r="H363" s="408"/>
    </row>
    <row r="364" spans="1:8" ht="24.95" customHeight="1">
      <c r="A364" s="400" t="s">
        <v>274</v>
      </c>
      <c r="B364" s="401"/>
      <c r="C364" s="401"/>
      <c r="D364" s="401"/>
      <c r="E364" s="401"/>
      <c r="F364" s="401"/>
      <c r="G364" s="401"/>
      <c r="H364" s="402"/>
    </row>
    <row r="365" spans="1:8" ht="24.95" customHeight="1">
      <c r="A365" s="400" t="s">
        <v>275</v>
      </c>
      <c r="B365" s="401"/>
      <c r="C365" s="401"/>
      <c r="D365" s="401"/>
      <c r="E365" s="401"/>
      <c r="F365" s="410"/>
      <c r="G365" s="409" t="s">
        <v>276</v>
      </c>
      <c r="H365" s="402"/>
    </row>
    <row r="366" spans="1:8" ht="24.95" customHeight="1">
      <c r="A366" s="134" t="s">
        <v>277</v>
      </c>
      <c r="B366" s="135"/>
      <c r="C366" s="409"/>
      <c r="D366" s="401"/>
      <c r="E366" s="401"/>
      <c r="F366" s="410"/>
      <c r="G366" s="411"/>
      <c r="H366" s="412"/>
    </row>
    <row r="367" spans="1:8" ht="24.95" customHeight="1">
      <c r="A367" s="400" t="s">
        <v>278</v>
      </c>
      <c r="B367" s="401"/>
      <c r="C367" s="401"/>
      <c r="D367" s="401"/>
      <c r="E367" s="401"/>
      <c r="F367" s="401"/>
      <c r="G367" s="401"/>
      <c r="H367" s="402"/>
    </row>
    <row r="368" spans="1:8" ht="24.95" customHeight="1">
      <c r="A368" s="400" t="s">
        <v>275</v>
      </c>
      <c r="B368" s="401"/>
      <c r="C368" s="401"/>
      <c r="D368" s="401"/>
      <c r="E368" s="401"/>
      <c r="F368" s="410"/>
      <c r="G368" s="409" t="s">
        <v>276</v>
      </c>
      <c r="H368" s="402"/>
    </row>
    <row r="369" spans="1:8" ht="24.95" customHeight="1">
      <c r="A369" s="413" t="s">
        <v>279</v>
      </c>
      <c r="B369" s="414"/>
      <c r="C369" s="414"/>
      <c r="D369" s="414"/>
      <c r="E369" s="414"/>
      <c r="F369" s="415"/>
      <c r="G369" s="118"/>
      <c r="H369" s="133" t="s">
        <v>294</v>
      </c>
    </row>
    <row r="370" spans="1:8" ht="24.95" customHeight="1">
      <c r="A370" s="413" t="s">
        <v>280</v>
      </c>
      <c r="B370" s="414"/>
      <c r="C370" s="414"/>
      <c r="D370" s="414"/>
      <c r="E370" s="414"/>
      <c r="F370" s="415"/>
      <c r="G370" s="136"/>
      <c r="H370" s="137" t="s">
        <v>294</v>
      </c>
    </row>
    <row r="371" spans="1:8" ht="24.95" customHeight="1">
      <c r="A371" s="413" t="s">
        <v>281</v>
      </c>
      <c r="B371" s="414"/>
      <c r="C371" s="414"/>
      <c r="D371" s="414"/>
      <c r="E371" s="414"/>
      <c r="F371" s="414"/>
      <c r="G371" s="136"/>
      <c r="H371" s="137" t="s">
        <v>294</v>
      </c>
    </row>
    <row r="372" spans="1:8" ht="24.95" customHeight="1">
      <c r="A372" s="413" t="s">
        <v>282</v>
      </c>
      <c r="B372" s="414"/>
      <c r="C372" s="414"/>
      <c r="D372" s="414"/>
      <c r="E372" s="414"/>
      <c r="F372" s="414"/>
      <c r="G372" s="136"/>
      <c r="H372" s="137" t="s">
        <v>294</v>
      </c>
    </row>
    <row r="373" spans="1:8" ht="24.95" customHeight="1">
      <c r="A373" s="400" t="s">
        <v>283</v>
      </c>
      <c r="B373" s="401"/>
      <c r="C373" s="401"/>
      <c r="D373" s="401"/>
      <c r="E373" s="401"/>
      <c r="F373" s="401"/>
      <c r="G373" s="401"/>
      <c r="H373" s="402"/>
    </row>
    <row r="374" spans="1:8" ht="24.95" customHeight="1">
      <c r="A374" s="400" t="s">
        <v>275</v>
      </c>
      <c r="B374" s="401"/>
      <c r="C374" s="401"/>
      <c r="D374" s="401"/>
      <c r="E374" s="401"/>
      <c r="F374" s="401"/>
      <c r="G374" s="401"/>
      <c r="H374" s="402"/>
    </row>
    <row r="375" spans="1:8" ht="24.95" customHeight="1">
      <c r="A375" s="134" t="s">
        <v>284</v>
      </c>
      <c r="B375" s="409">
        <v>73</v>
      </c>
      <c r="C375" s="401"/>
      <c r="D375" s="401"/>
      <c r="E375" s="401"/>
      <c r="F375" s="401"/>
      <c r="G375" s="401"/>
      <c r="H375" s="402"/>
    </row>
    <row r="376" spans="1:8" ht="24.95" customHeight="1">
      <c r="A376" s="127" t="s">
        <v>285</v>
      </c>
      <c r="B376" s="411"/>
      <c r="C376" s="433"/>
      <c r="D376" s="433"/>
      <c r="E376" s="433"/>
      <c r="F376" s="433"/>
      <c r="G376" s="433"/>
      <c r="H376" s="412"/>
    </row>
    <row r="377" spans="1:8" ht="24.95" customHeight="1">
      <c r="A377" s="434" t="s">
        <v>286</v>
      </c>
      <c r="B377" s="435"/>
      <c r="C377" s="435"/>
      <c r="D377" s="435"/>
      <c r="E377" s="138"/>
      <c r="F377" s="139"/>
      <c r="G377" s="118" t="s">
        <v>287</v>
      </c>
      <c r="H377" s="140"/>
    </row>
    <row r="378" spans="1:8" ht="24.95" customHeight="1">
      <c r="A378" s="141" t="s">
        <v>288</v>
      </c>
      <c r="B378" s="118" t="s">
        <v>20</v>
      </c>
      <c r="C378" s="118" t="s">
        <v>288</v>
      </c>
      <c r="D378" s="118" t="s">
        <v>20</v>
      </c>
      <c r="E378" s="142"/>
      <c r="F378" s="435" t="s">
        <v>289</v>
      </c>
      <c r="G378" s="435"/>
      <c r="H378" s="143" t="s">
        <v>20</v>
      </c>
    </row>
    <row r="379" spans="1:8" ht="24.95" customHeight="1">
      <c r="A379" s="112" t="s">
        <v>290</v>
      </c>
      <c r="B379" s="115" t="s">
        <v>291</v>
      </c>
      <c r="C379" s="115" t="s">
        <v>292</v>
      </c>
      <c r="D379" s="115" t="s">
        <v>293</v>
      </c>
      <c r="E379" s="142"/>
      <c r="F379" s="416">
        <v>3</v>
      </c>
      <c r="G379" s="416"/>
      <c r="H379" s="144" t="s">
        <v>294</v>
      </c>
    </row>
    <row r="380" spans="1:8" ht="24.95" customHeight="1">
      <c r="A380" s="112" t="s">
        <v>295</v>
      </c>
      <c r="B380" s="115" t="s">
        <v>296</v>
      </c>
      <c r="C380" s="115" t="s">
        <v>297</v>
      </c>
      <c r="D380" s="115" t="s">
        <v>298</v>
      </c>
      <c r="E380" s="142"/>
      <c r="F380" s="416">
        <v>2</v>
      </c>
      <c r="G380" s="416"/>
      <c r="H380" s="144" t="s">
        <v>299</v>
      </c>
    </row>
    <row r="381" spans="1:8" ht="24.95" customHeight="1">
      <c r="A381" s="112" t="s">
        <v>300</v>
      </c>
      <c r="B381" s="115" t="s">
        <v>301</v>
      </c>
      <c r="C381" s="115" t="s">
        <v>302</v>
      </c>
      <c r="D381" s="115" t="s">
        <v>303</v>
      </c>
      <c r="E381" s="142"/>
      <c r="F381" s="416">
        <v>1</v>
      </c>
      <c r="G381" s="416"/>
      <c r="H381" s="144" t="s">
        <v>304</v>
      </c>
    </row>
    <row r="382" spans="1:8" ht="24.95" customHeight="1">
      <c r="A382" s="112" t="s">
        <v>305</v>
      </c>
      <c r="B382" s="115" t="s">
        <v>306</v>
      </c>
      <c r="C382" s="115" t="s">
        <v>307</v>
      </c>
      <c r="D382" s="115" t="s">
        <v>308</v>
      </c>
      <c r="E382" s="145"/>
      <c r="F382" s="417"/>
      <c r="G382" s="418"/>
      <c r="H382" s="146"/>
    </row>
    <row r="383" spans="1:8" ht="72" customHeight="1" thickBot="1">
      <c r="A383" s="419" t="s">
        <v>63</v>
      </c>
      <c r="B383" s="420"/>
      <c r="C383" s="421" t="s">
        <v>31</v>
      </c>
      <c r="D383" s="422"/>
      <c r="E383" s="422"/>
      <c r="F383" s="422"/>
      <c r="G383" s="421" t="s">
        <v>17</v>
      </c>
      <c r="H383" s="423"/>
    </row>
    <row r="384" spans="1:8" ht="24.95" customHeight="1" thickBot="1"/>
    <row r="385" spans="1:8" ht="24.95" customHeight="1">
      <c r="A385" s="430" t="s">
        <v>0</v>
      </c>
      <c r="B385" s="431"/>
      <c r="C385" s="431"/>
      <c r="D385" s="431"/>
      <c r="E385" s="431"/>
      <c r="F385" s="431"/>
      <c r="G385" s="431"/>
      <c r="H385" s="432"/>
    </row>
    <row r="386" spans="1:8" ht="24.95" customHeight="1">
      <c r="A386" s="424" t="s">
        <v>1</v>
      </c>
      <c r="B386" s="425"/>
      <c r="C386" s="425"/>
      <c r="D386" s="425"/>
      <c r="E386" s="425"/>
      <c r="F386" s="425"/>
      <c r="G386" s="425"/>
      <c r="H386" s="426"/>
    </row>
    <row r="387" spans="1:8" ht="24.95" customHeight="1">
      <c r="A387" s="424" t="s">
        <v>2</v>
      </c>
      <c r="B387" s="425"/>
      <c r="C387" s="425"/>
      <c r="D387" s="425"/>
      <c r="E387" s="425"/>
      <c r="F387" s="425"/>
      <c r="G387" s="425"/>
      <c r="H387" s="426"/>
    </row>
    <row r="388" spans="1:8" ht="24.95" customHeight="1">
      <c r="A388" s="424" t="s">
        <v>309</v>
      </c>
      <c r="B388" s="425"/>
      <c r="C388" s="425"/>
      <c r="D388" s="425"/>
      <c r="E388" s="425"/>
      <c r="F388" s="425"/>
      <c r="G388" s="425"/>
      <c r="H388" s="426"/>
    </row>
    <row r="389" spans="1:8" ht="24.95" customHeight="1">
      <c r="A389" s="424" t="s">
        <v>62</v>
      </c>
      <c r="B389" s="425"/>
      <c r="C389" s="425"/>
      <c r="D389" s="425"/>
      <c r="E389" s="425"/>
      <c r="F389" s="425"/>
      <c r="G389" s="425"/>
      <c r="H389" s="426"/>
    </row>
    <row r="390" spans="1:8" ht="24.95" customHeight="1">
      <c r="A390" s="104" t="s">
        <v>3</v>
      </c>
      <c r="B390" s="105"/>
      <c r="C390" s="108" t="s">
        <v>68</v>
      </c>
      <c r="D390" s="108"/>
      <c r="E390" s="106"/>
      <c r="F390" s="106"/>
      <c r="G390" s="106"/>
      <c r="H390" s="109"/>
    </row>
    <row r="391" spans="1:8" ht="24.95" customHeight="1">
      <c r="A391" s="104" t="s">
        <v>4</v>
      </c>
      <c r="B391" s="105"/>
      <c r="C391" s="152" t="s">
        <v>79</v>
      </c>
      <c r="D391" s="108"/>
      <c r="E391" s="108" t="s">
        <v>24</v>
      </c>
      <c r="F391" s="108"/>
      <c r="G391" s="108">
        <v>10</v>
      </c>
      <c r="H391" s="109"/>
    </row>
    <row r="392" spans="1:8" ht="24.95" customHeight="1">
      <c r="A392" s="104" t="s">
        <v>5</v>
      </c>
      <c r="B392" s="105"/>
      <c r="C392" s="108">
        <v>1047</v>
      </c>
      <c r="D392" s="108"/>
      <c r="E392" s="105"/>
      <c r="F392" s="105"/>
      <c r="G392" s="105"/>
      <c r="H392" s="109"/>
    </row>
    <row r="393" spans="1:8" ht="24.95" customHeight="1">
      <c r="A393" s="104" t="s">
        <v>18</v>
      </c>
      <c r="B393" s="105"/>
      <c r="C393" s="455" t="s">
        <v>164</v>
      </c>
      <c r="D393" s="455"/>
      <c r="E393" s="105" t="s">
        <v>30</v>
      </c>
      <c r="F393" s="105"/>
      <c r="G393" s="455" t="s">
        <v>165</v>
      </c>
      <c r="H393" s="459"/>
    </row>
    <row r="394" spans="1:8" ht="24.95" customHeight="1">
      <c r="A394" s="434" t="s">
        <v>6</v>
      </c>
      <c r="B394" s="435"/>
      <c r="C394" s="435"/>
      <c r="D394" s="435"/>
      <c r="E394" s="435"/>
      <c r="F394" s="435"/>
      <c r="G394" s="435"/>
      <c r="H394" s="454"/>
    </row>
    <row r="395" spans="1:8" ht="24.95" customHeight="1">
      <c r="A395" s="434" t="s">
        <v>7</v>
      </c>
      <c r="B395" s="435"/>
      <c r="C395" s="435"/>
      <c r="D395" s="435"/>
      <c r="E395" s="435"/>
      <c r="F395" s="435"/>
      <c r="G395" s="435"/>
      <c r="H395" s="454"/>
    </row>
    <row r="396" spans="1:8" ht="24.95" customHeight="1">
      <c r="A396" s="437" t="s">
        <v>8</v>
      </c>
      <c r="B396" s="438" t="s">
        <v>9</v>
      </c>
      <c r="C396" s="463" t="s">
        <v>26</v>
      </c>
      <c r="D396" s="463" t="s">
        <v>313</v>
      </c>
      <c r="E396" s="463" t="s">
        <v>314</v>
      </c>
      <c r="F396" s="463" t="s">
        <v>28</v>
      </c>
      <c r="G396" s="463" t="s">
        <v>29</v>
      </c>
      <c r="H396" s="464" t="s">
        <v>20</v>
      </c>
    </row>
    <row r="397" spans="1:8" ht="24.95" customHeight="1">
      <c r="A397" s="437"/>
      <c r="B397" s="438"/>
      <c r="C397" s="463"/>
      <c r="D397" s="463"/>
      <c r="E397" s="463"/>
      <c r="F397" s="463"/>
      <c r="G397" s="463"/>
      <c r="H397" s="464"/>
    </row>
    <row r="398" spans="1:8" ht="24.95" customHeight="1">
      <c r="A398" s="437"/>
      <c r="B398" s="438"/>
      <c r="C398" s="463"/>
      <c r="D398" s="463"/>
      <c r="E398" s="463"/>
      <c r="F398" s="463"/>
      <c r="G398" s="463"/>
      <c r="H398" s="464"/>
    </row>
    <row r="399" spans="1:8" ht="24.95" customHeight="1">
      <c r="A399" s="112">
        <v>1</v>
      </c>
      <c r="B399" s="113" t="s">
        <v>11</v>
      </c>
      <c r="C399" s="136">
        <v>9.25</v>
      </c>
      <c r="D399" s="115">
        <v>4</v>
      </c>
      <c r="E399" s="115">
        <v>5</v>
      </c>
      <c r="F399" s="136">
        <v>72.5</v>
      </c>
      <c r="G399" s="116">
        <f t="shared" ref="G399" si="36">SUM(C399:F399)</f>
        <v>90.75</v>
      </c>
      <c r="H399" s="147" t="str">
        <f t="shared" ref="H399:H403" si="37">IF(G399&gt;=91,"A1",IF(G399&gt;=81,"A2",IF(G399&gt;=71,"B1",IF(G399&gt;=61,"B2",IF(G399&gt;=51,"C1",IF(G399&gt;=41,"C2",IF(G399&gt;=33,"D","E")))))))</f>
        <v>A2</v>
      </c>
    </row>
    <row r="400" spans="1:8" ht="24.95" customHeight="1">
      <c r="A400" s="112">
        <v>2</v>
      </c>
      <c r="B400" s="113" t="s">
        <v>12</v>
      </c>
      <c r="C400" s="136">
        <v>5.5</v>
      </c>
      <c r="D400" s="136">
        <v>4</v>
      </c>
      <c r="E400" s="115">
        <v>4</v>
      </c>
      <c r="F400" s="115">
        <v>48.5</v>
      </c>
      <c r="G400" s="118">
        <f t="shared" ref="G400:G403" si="38">SUM(C400:F400)</f>
        <v>62</v>
      </c>
      <c r="H400" s="115" t="str">
        <f t="shared" si="37"/>
        <v>B2</v>
      </c>
    </row>
    <row r="401" spans="1:8" ht="24.95" customHeight="1">
      <c r="A401" s="112">
        <v>3</v>
      </c>
      <c r="B401" s="113" t="s">
        <v>13</v>
      </c>
      <c r="C401" s="115">
        <v>3.75</v>
      </c>
      <c r="D401" s="115">
        <v>3</v>
      </c>
      <c r="E401" s="115">
        <v>5</v>
      </c>
      <c r="F401" s="115">
        <v>37.5</v>
      </c>
      <c r="G401" s="115">
        <f t="shared" si="38"/>
        <v>49.25</v>
      </c>
      <c r="H401" s="115" t="str">
        <f t="shared" si="37"/>
        <v>C2</v>
      </c>
    </row>
    <row r="402" spans="1:8" ht="24.95" customHeight="1">
      <c r="A402" s="112">
        <v>4</v>
      </c>
      <c r="B402" s="113" t="s">
        <v>23</v>
      </c>
      <c r="C402" s="115">
        <v>3.75</v>
      </c>
      <c r="D402" s="115">
        <v>3</v>
      </c>
      <c r="E402" s="115">
        <v>4</v>
      </c>
      <c r="F402" s="115">
        <v>31</v>
      </c>
      <c r="G402" s="115">
        <f t="shared" si="38"/>
        <v>41.75</v>
      </c>
      <c r="H402" s="115" t="str">
        <f t="shared" si="37"/>
        <v>C2</v>
      </c>
    </row>
    <row r="403" spans="1:8" ht="24.95" customHeight="1">
      <c r="A403" s="112">
        <v>5</v>
      </c>
      <c r="B403" s="113" t="s">
        <v>25</v>
      </c>
      <c r="C403" s="115">
        <v>6.5</v>
      </c>
      <c r="D403" s="115">
        <v>4</v>
      </c>
      <c r="E403" s="115">
        <v>4.5</v>
      </c>
      <c r="F403" s="115">
        <v>54.5</v>
      </c>
      <c r="G403" s="115">
        <f t="shared" si="38"/>
        <v>69.5</v>
      </c>
      <c r="H403" s="115" t="str">
        <f t="shared" si="37"/>
        <v>B2</v>
      </c>
    </row>
    <row r="404" spans="1:8" ht="24.95" customHeight="1">
      <c r="A404" s="112">
        <v>6</v>
      </c>
      <c r="B404" s="119" t="s">
        <v>14</v>
      </c>
      <c r="C404" s="115"/>
      <c r="D404" s="115"/>
      <c r="E404" s="115"/>
      <c r="F404" s="103">
        <v>34.5</v>
      </c>
      <c r="G404" s="115">
        <v>34.5</v>
      </c>
      <c r="H404" s="121"/>
    </row>
    <row r="405" spans="1:8" ht="24.95" customHeight="1">
      <c r="A405" s="112">
        <v>7</v>
      </c>
      <c r="B405" s="113" t="s">
        <v>21</v>
      </c>
      <c r="C405" s="122"/>
      <c r="D405" s="122"/>
      <c r="E405" s="122"/>
      <c r="F405" s="124">
        <v>23.5</v>
      </c>
      <c r="G405" s="120"/>
      <c r="H405" s="121"/>
    </row>
    <row r="406" spans="1:8" ht="24.95" customHeight="1">
      <c r="A406" s="112">
        <v>8</v>
      </c>
      <c r="B406" s="113" t="s">
        <v>22</v>
      </c>
      <c r="C406" s="125"/>
      <c r="D406" s="125"/>
      <c r="E406" s="125"/>
      <c r="F406" s="124">
        <v>39.5</v>
      </c>
      <c r="G406" s="120"/>
      <c r="H406" s="121"/>
    </row>
    <row r="407" spans="1:8" ht="24.95" customHeight="1">
      <c r="A407" s="112">
        <v>9</v>
      </c>
      <c r="B407" s="119" t="s">
        <v>315</v>
      </c>
      <c r="C407" s="125"/>
      <c r="D407" s="125"/>
      <c r="E407" s="125"/>
      <c r="F407" s="124">
        <v>16.5</v>
      </c>
      <c r="G407" s="120"/>
      <c r="H407" s="121"/>
    </row>
    <row r="408" spans="1:8" ht="24.95" customHeight="1">
      <c r="A408" s="127" t="s">
        <v>10</v>
      </c>
      <c r="B408" s="128"/>
      <c r="C408" s="129"/>
      <c r="D408" s="129"/>
      <c r="E408" s="129"/>
      <c r="F408" s="130"/>
      <c r="G408" s="131">
        <v>347.75</v>
      </c>
      <c r="H408" s="132"/>
    </row>
    <row r="409" spans="1:8" ht="24.95" customHeight="1">
      <c r="A409" s="127" t="s">
        <v>15</v>
      </c>
      <c r="B409" s="128"/>
      <c r="C409" s="129"/>
      <c r="D409" s="129"/>
      <c r="E409" s="129"/>
      <c r="F409" s="130"/>
      <c r="G409" s="148">
        <v>63.2</v>
      </c>
      <c r="H409" s="132"/>
    </row>
    <row r="410" spans="1:8" ht="24.95" customHeight="1">
      <c r="A410" s="403" t="s">
        <v>332</v>
      </c>
      <c r="B410" s="404"/>
      <c r="C410" s="404"/>
      <c r="D410" s="404"/>
      <c r="E410" s="404"/>
      <c r="F410" s="404"/>
      <c r="G410" s="404"/>
      <c r="H410" s="405"/>
    </row>
    <row r="411" spans="1:8" ht="24.95" customHeight="1">
      <c r="A411" s="406" t="s">
        <v>273</v>
      </c>
      <c r="B411" s="407"/>
      <c r="C411" s="407"/>
      <c r="D411" s="407"/>
      <c r="E411" s="407"/>
      <c r="F411" s="407"/>
      <c r="G411" s="407"/>
      <c r="H411" s="408"/>
    </row>
    <row r="412" spans="1:8" ht="24.95" customHeight="1">
      <c r="A412" s="400" t="s">
        <v>274</v>
      </c>
      <c r="B412" s="401"/>
      <c r="C412" s="401"/>
      <c r="D412" s="401"/>
      <c r="E412" s="401"/>
      <c r="F412" s="401"/>
      <c r="G412" s="401"/>
      <c r="H412" s="402"/>
    </row>
    <row r="413" spans="1:8" ht="24.95" customHeight="1">
      <c r="A413" s="400" t="s">
        <v>275</v>
      </c>
      <c r="B413" s="401"/>
      <c r="C413" s="401"/>
      <c r="D413" s="401"/>
      <c r="E413" s="401"/>
      <c r="F413" s="410"/>
      <c r="G413" s="409" t="s">
        <v>276</v>
      </c>
      <c r="H413" s="402"/>
    </row>
    <row r="414" spans="1:8" ht="24.95" customHeight="1">
      <c r="A414" s="134" t="s">
        <v>277</v>
      </c>
      <c r="B414" s="135"/>
      <c r="C414" s="409"/>
      <c r="D414" s="401"/>
      <c r="E414" s="401"/>
      <c r="F414" s="410"/>
      <c r="G414" s="411" t="s">
        <v>294</v>
      </c>
      <c r="H414" s="412"/>
    </row>
    <row r="415" spans="1:8" ht="24.95" customHeight="1">
      <c r="A415" s="400" t="s">
        <v>278</v>
      </c>
      <c r="B415" s="401"/>
      <c r="C415" s="401"/>
      <c r="D415" s="401"/>
      <c r="E415" s="401"/>
      <c r="F415" s="401"/>
      <c r="G415" s="401"/>
      <c r="H415" s="402"/>
    </row>
    <row r="416" spans="1:8" ht="24.95" customHeight="1">
      <c r="A416" s="400" t="s">
        <v>275</v>
      </c>
      <c r="B416" s="401"/>
      <c r="C416" s="401"/>
      <c r="D416" s="401"/>
      <c r="E416" s="401"/>
      <c r="F416" s="410"/>
      <c r="G416" s="409" t="s">
        <v>276</v>
      </c>
      <c r="H416" s="402"/>
    </row>
    <row r="417" spans="1:8" ht="24.95" customHeight="1">
      <c r="A417" s="413" t="s">
        <v>279</v>
      </c>
      <c r="B417" s="414"/>
      <c r="C417" s="414"/>
      <c r="D417" s="414"/>
      <c r="E417" s="414"/>
      <c r="F417" s="415"/>
      <c r="G417" s="118"/>
      <c r="H417" s="133" t="s">
        <v>304</v>
      </c>
    </row>
    <row r="418" spans="1:8" ht="24.95" customHeight="1">
      <c r="A418" s="413" t="s">
        <v>280</v>
      </c>
      <c r="B418" s="414"/>
      <c r="C418" s="414"/>
      <c r="D418" s="414"/>
      <c r="E418" s="414"/>
      <c r="F418" s="415"/>
      <c r="G418" s="136"/>
      <c r="H418" s="137" t="s">
        <v>299</v>
      </c>
    </row>
    <row r="419" spans="1:8" ht="24.95" customHeight="1">
      <c r="A419" s="413" t="s">
        <v>281</v>
      </c>
      <c r="B419" s="414"/>
      <c r="C419" s="414"/>
      <c r="D419" s="414"/>
      <c r="E419" s="414"/>
      <c r="F419" s="414"/>
      <c r="G419" s="136"/>
      <c r="H419" s="137" t="s">
        <v>294</v>
      </c>
    </row>
    <row r="420" spans="1:8" ht="24.95" customHeight="1">
      <c r="A420" s="413" t="s">
        <v>282</v>
      </c>
      <c r="B420" s="414"/>
      <c r="C420" s="414"/>
      <c r="D420" s="414"/>
      <c r="E420" s="414"/>
      <c r="F420" s="414"/>
      <c r="G420" s="136"/>
      <c r="H420" s="137" t="s">
        <v>294</v>
      </c>
    </row>
    <row r="421" spans="1:8" ht="24.95" customHeight="1">
      <c r="A421" s="400" t="s">
        <v>283</v>
      </c>
      <c r="B421" s="401"/>
      <c r="C421" s="401"/>
      <c r="D421" s="401"/>
      <c r="E421" s="401"/>
      <c r="F421" s="401"/>
      <c r="G421" s="401"/>
      <c r="H421" s="402"/>
    </row>
    <row r="422" spans="1:8" ht="24.95" customHeight="1">
      <c r="A422" s="400" t="s">
        <v>275</v>
      </c>
      <c r="B422" s="401"/>
      <c r="C422" s="401"/>
      <c r="D422" s="401"/>
      <c r="E422" s="401"/>
      <c r="F422" s="401"/>
      <c r="G422" s="401"/>
      <c r="H422" s="402"/>
    </row>
    <row r="423" spans="1:8" ht="24.95" customHeight="1">
      <c r="A423" s="134" t="s">
        <v>284</v>
      </c>
      <c r="B423" s="409">
        <v>61</v>
      </c>
      <c r="C423" s="401"/>
      <c r="D423" s="401"/>
      <c r="E423" s="401"/>
      <c r="F423" s="401"/>
      <c r="G423" s="401"/>
      <c r="H423" s="402"/>
    </row>
    <row r="424" spans="1:8" ht="24.95" customHeight="1">
      <c r="A424" s="127" t="s">
        <v>285</v>
      </c>
      <c r="B424" s="411"/>
      <c r="C424" s="433"/>
      <c r="D424" s="433"/>
      <c r="E424" s="433"/>
      <c r="F424" s="433"/>
      <c r="G424" s="433"/>
      <c r="H424" s="412"/>
    </row>
    <row r="425" spans="1:8" ht="24.95" customHeight="1">
      <c r="A425" s="434" t="s">
        <v>286</v>
      </c>
      <c r="B425" s="435"/>
      <c r="C425" s="435"/>
      <c r="D425" s="435"/>
      <c r="E425" s="138"/>
      <c r="F425" s="139"/>
      <c r="G425" s="118" t="s">
        <v>287</v>
      </c>
      <c r="H425" s="140"/>
    </row>
    <row r="426" spans="1:8" ht="24.95" customHeight="1">
      <c r="A426" s="141" t="s">
        <v>288</v>
      </c>
      <c r="B426" s="118" t="s">
        <v>20</v>
      </c>
      <c r="C426" s="118" t="s">
        <v>288</v>
      </c>
      <c r="D426" s="118" t="s">
        <v>20</v>
      </c>
      <c r="E426" s="142"/>
      <c r="F426" s="435" t="s">
        <v>289</v>
      </c>
      <c r="G426" s="435"/>
      <c r="H426" s="143" t="s">
        <v>20</v>
      </c>
    </row>
    <row r="427" spans="1:8" ht="24.95" customHeight="1">
      <c r="A427" s="112" t="s">
        <v>290</v>
      </c>
      <c r="B427" s="115" t="s">
        <v>291</v>
      </c>
      <c r="C427" s="115" t="s">
        <v>292</v>
      </c>
      <c r="D427" s="115" t="s">
        <v>293</v>
      </c>
      <c r="E427" s="142"/>
      <c r="F427" s="416">
        <v>3</v>
      </c>
      <c r="G427" s="416"/>
      <c r="H427" s="144" t="s">
        <v>294</v>
      </c>
    </row>
    <row r="428" spans="1:8" ht="24.95" customHeight="1">
      <c r="A428" s="112" t="s">
        <v>295</v>
      </c>
      <c r="B428" s="115" t="s">
        <v>296</v>
      </c>
      <c r="C428" s="115" t="s">
        <v>297</v>
      </c>
      <c r="D428" s="115" t="s">
        <v>298</v>
      </c>
      <c r="E428" s="142"/>
      <c r="F428" s="416">
        <v>2</v>
      </c>
      <c r="G428" s="416"/>
      <c r="H428" s="144" t="s">
        <v>299</v>
      </c>
    </row>
    <row r="429" spans="1:8" ht="24.95" customHeight="1">
      <c r="A429" s="112" t="s">
        <v>300</v>
      </c>
      <c r="B429" s="115" t="s">
        <v>301</v>
      </c>
      <c r="C429" s="115" t="s">
        <v>302</v>
      </c>
      <c r="D429" s="115" t="s">
        <v>303</v>
      </c>
      <c r="E429" s="142"/>
      <c r="F429" s="416">
        <v>1</v>
      </c>
      <c r="G429" s="416"/>
      <c r="H429" s="144" t="s">
        <v>304</v>
      </c>
    </row>
    <row r="430" spans="1:8" ht="24.95" customHeight="1">
      <c r="A430" s="112" t="s">
        <v>305</v>
      </c>
      <c r="B430" s="115" t="s">
        <v>306</v>
      </c>
      <c r="C430" s="115" t="s">
        <v>307</v>
      </c>
      <c r="D430" s="115" t="s">
        <v>308</v>
      </c>
      <c r="E430" s="145"/>
      <c r="F430" s="417"/>
      <c r="G430" s="418"/>
      <c r="H430" s="146"/>
    </row>
    <row r="431" spans="1:8" ht="78.75" customHeight="1" thickBot="1">
      <c r="A431" s="419" t="s">
        <v>63</v>
      </c>
      <c r="B431" s="420"/>
      <c r="C431" s="421" t="s">
        <v>31</v>
      </c>
      <c r="D431" s="422"/>
      <c r="E431" s="422"/>
      <c r="F431" s="422"/>
      <c r="G431" s="421" t="s">
        <v>17</v>
      </c>
      <c r="H431" s="423"/>
    </row>
    <row r="432" spans="1:8" ht="24.95" customHeight="1" thickBot="1"/>
    <row r="433" spans="1:8" ht="24.95" customHeight="1">
      <c r="A433" s="430" t="s">
        <v>0</v>
      </c>
      <c r="B433" s="431"/>
      <c r="C433" s="431"/>
      <c r="D433" s="431"/>
      <c r="E433" s="431"/>
      <c r="F433" s="431"/>
      <c r="G433" s="431"/>
      <c r="H433" s="432"/>
    </row>
    <row r="434" spans="1:8" ht="24.95" customHeight="1">
      <c r="A434" s="424" t="s">
        <v>1</v>
      </c>
      <c r="B434" s="425"/>
      <c r="C434" s="425"/>
      <c r="D434" s="425"/>
      <c r="E434" s="425"/>
      <c r="F434" s="425"/>
      <c r="G434" s="425"/>
      <c r="H434" s="426"/>
    </row>
    <row r="435" spans="1:8" ht="24.95" customHeight="1">
      <c r="A435" s="424" t="s">
        <v>2</v>
      </c>
      <c r="B435" s="425"/>
      <c r="C435" s="425"/>
      <c r="D435" s="425"/>
      <c r="E435" s="425"/>
      <c r="F435" s="425"/>
      <c r="G435" s="425"/>
      <c r="H435" s="426"/>
    </row>
    <row r="436" spans="1:8" ht="24.95" customHeight="1">
      <c r="A436" s="424" t="s">
        <v>309</v>
      </c>
      <c r="B436" s="425"/>
      <c r="C436" s="425"/>
      <c r="D436" s="425"/>
      <c r="E436" s="425"/>
      <c r="F436" s="425"/>
      <c r="G436" s="425"/>
      <c r="H436" s="426"/>
    </row>
    <row r="437" spans="1:8" ht="24.95" customHeight="1">
      <c r="A437" s="424" t="s">
        <v>62</v>
      </c>
      <c r="B437" s="425"/>
      <c r="C437" s="425"/>
      <c r="D437" s="425"/>
      <c r="E437" s="425"/>
      <c r="F437" s="425"/>
      <c r="G437" s="425"/>
      <c r="H437" s="426"/>
    </row>
    <row r="438" spans="1:8" ht="24.95" customHeight="1">
      <c r="A438" s="104" t="s">
        <v>3</v>
      </c>
      <c r="B438" s="105"/>
      <c r="C438" s="108" t="s">
        <v>68</v>
      </c>
      <c r="D438" s="108"/>
      <c r="E438" s="106"/>
      <c r="F438" s="106"/>
      <c r="G438" s="106"/>
      <c r="H438" s="109"/>
    </row>
    <row r="439" spans="1:8" ht="24.95" customHeight="1">
      <c r="A439" s="104" t="s">
        <v>4</v>
      </c>
      <c r="B439" s="105"/>
      <c r="C439" s="436" t="s">
        <v>168</v>
      </c>
      <c r="D439" s="436"/>
      <c r="E439" s="108" t="s">
        <v>24</v>
      </c>
      <c r="F439" s="108"/>
      <c r="G439" s="108">
        <v>12</v>
      </c>
      <c r="H439" s="109"/>
    </row>
    <row r="440" spans="1:8" ht="24.95" customHeight="1">
      <c r="A440" s="104" t="s">
        <v>5</v>
      </c>
      <c r="B440" s="105"/>
      <c r="C440" s="108">
        <v>1043</v>
      </c>
      <c r="D440" s="108"/>
      <c r="E440" s="105"/>
      <c r="F440" s="105"/>
      <c r="G440" s="105"/>
      <c r="H440" s="109"/>
    </row>
    <row r="441" spans="1:8" ht="24.95" customHeight="1">
      <c r="A441" s="104" t="s">
        <v>18</v>
      </c>
      <c r="B441" s="105"/>
      <c r="C441" s="455" t="s">
        <v>169</v>
      </c>
      <c r="D441" s="455"/>
      <c r="E441" s="105" t="s">
        <v>30</v>
      </c>
      <c r="F441" s="105"/>
      <c r="G441" s="455" t="s">
        <v>170</v>
      </c>
      <c r="H441" s="459"/>
    </row>
    <row r="442" spans="1:8" ht="24.95" customHeight="1">
      <c r="A442" s="434" t="s">
        <v>6</v>
      </c>
      <c r="B442" s="435"/>
      <c r="C442" s="435"/>
      <c r="D442" s="435"/>
      <c r="E442" s="435"/>
      <c r="F442" s="435"/>
      <c r="G442" s="435"/>
      <c r="H442" s="454"/>
    </row>
    <row r="443" spans="1:8" ht="24.95" customHeight="1">
      <c r="A443" s="400" t="s">
        <v>7</v>
      </c>
      <c r="B443" s="401"/>
      <c r="C443" s="401"/>
      <c r="D443" s="401"/>
      <c r="E443" s="401"/>
      <c r="F443" s="401"/>
      <c r="G443" s="401"/>
      <c r="H443" s="402"/>
    </row>
    <row r="444" spans="1:8" ht="24.95" customHeight="1">
      <c r="A444" s="437" t="s">
        <v>8</v>
      </c>
      <c r="B444" s="438" t="s">
        <v>9</v>
      </c>
      <c r="C444" s="439" t="s">
        <v>26</v>
      </c>
      <c r="D444" s="439" t="s">
        <v>313</v>
      </c>
      <c r="E444" s="439" t="s">
        <v>314</v>
      </c>
      <c r="F444" s="442" t="s">
        <v>28</v>
      </c>
      <c r="G444" s="439" t="s">
        <v>29</v>
      </c>
      <c r="H444" s="445" t="s">
        <v>20</v>
      </c>
    </row>
    <row r="445" spans="1:8" ht="24.95" customHeight="1">
      <c r="A445" s="437"/>
      <c r="B445" s="438"/>
      <c r="C445" s="440"/>
      <c r="D445" s="440"/>
      <c r="E445" s="440"/>
      <c r="F445" s="443"/>
      <c r="G445" s="440"/>
      <c r="H445" s="446"/>
    </row>
    <row r="446" spans="1:8" ht="24.95" customHeight="1">
      <c r="A446" s="437"/>
      <c r="B446" s="438"/>
      <c r="C446" s="441"/>
      <c r="D446" s="441"/>
      <c r="E446" s="441"/>
      <c r="F446" s="444"/>
      <c r="G446" s="441"/>
      <c r="H446" s="447"/>
    </row>
    <row r="447" spans="1:8" ht="24.95" customHeight="1">
      <c r="A447" s="112">
        <v>1</v>
      </c>
      <c r="B447" s="113" t="s">
        <v>11</v>
      </c>
      <c r="C447" s="136">
        <v>8.5</v>
      </c>
      <c r="D447" s="115">
        <v>3</v>
      </c>
      <c r="E447" s="115">
        <v>4</v>
      </c>
      <c r="F447" s="136">
        <v>58.5</v>
      </c>
      <c r="G447" s="116">
        <f t="shared" ref="G447" si="39">SUM(C447:F447)</f>
        <v>74</v>
      </c>
      <c r="H447" s="147" t="str">
        <f t="shared" ref="H447:H451" si="40">IF(G447&gt;=91,"A1",IF(G447&gt;=81,"A2",IF(G447&gt;=71,"B1",IF(G447&gt;=61,"B2",IF(G447&gt;=51,"C1",IF(G447&gt;=41,"C2",IF(G447&gt;=33,"D","E")))))))</f>
        <v>B1</v>
      </c>
    </row>
    <row r="448" spans="1:8" ht="24.95" customHeight="1">
      <c r="A448" s="112">
        <v>2</v>
      </c>
      <c r="B448" s="113" t="s">
        <v>12</v>
      </c>
      <c r="C448" s="136">
        <v>7</v>
      </c>
      <c r="D448" s="136">
        <v>4</v>
      </c>
      <c r="E448" s="115">
        <v>4</v>
      </c>
      <c r="F448" s="115">
        <v>56.5</v>
      </c>
      <c r="G448" s="118">
        <f t="shared" ref="G448:G451" si="41">SUM(C448:F448)</f>
        <v>71.5</v>
      </c>
      <c r="H448" s="115" t="str">
        <f t="shared" si="40"/>
        <v>B1</v>
      </c>
    </row>
    <row r="449" spans="1:8" ht="24.95" customHeight="1">
      <c r="A449" s="112">
        <v>3</v>
      </c>
      <c r="B449" s="113" t="s">
        <v>13</v>
      </c>
      <c r="C449" s="115">
        <v>5.75</v>
      </c>
      <c r="D449" s="115">
        <v>5</v>
      </c>
      <c r="E449" s="115">
        <v>5</v>
      </c>
      <c r="F449" s="115">
        <v>71</v>
      </c>
      <c r="G449" s="115">
        <f t="shared" si="41"/>
        <v>86.75</v>
      </c>
      <c r="H449" s="115" t="str">
        <f t="shared" si="40"/>
        <v>A2</v>
      </c>
    </row>
    <row r="450" spans="1:8" ht="24.95" customHeight="1">
      <c r="A450" s="112">
        <v>4</v>
      </c>
      <c r="B450" s="113" t="s">
        <v>23</v>
      </c>
      <c r="C450" s="115">
        <v>5.5</v>
      </c>
      <c r="D450" s="115">
        <v>3.5</v>
      </c>
      <c r="E450" s="115">
        <v>4</v>
      </c>
      <c r="F450" s="115">
        <v>44.5</v>
      </c>
      <c r="G450" s="115">
        <f t="shared" si="41"/>
        <v>57.5</v>
      </c>
      <c r="H450" s="115" t="str">
        <f t="shared" si="40"/>
        <v>C1</v>
      </c>
    </row>
    <row r="451" spans="1:8" ht="24.95" customHeight="1">
      <c r="A451" s="112">
        <v>5</v>
      </c>
      <c r="B451" s="113" t="s">
        <v>25</v>
      </c>
      <c r="C451" s="115">
        <v>7.5</v>
      </c>
      <c r="D451" s="115">
        <v>4</v>
      </c>
      <c r="E451" s="115">
        <v>5</v>
      </c>
      <c r="F451" s="115">
        <v>57</v>
      </c>
      <c r="G451" s="115">
        <f t="shared" si="41"/>
        <v>73.5</v>
      </c>
      <c r="H451" s="115" t="str">
        <f t="shared" si="40"/>
        <v>B1</v>
      </c>
    </row>
    <row r="452" spans="1:8" ht="24.95" customHeight="1">
      <c r="A452" s="112">
        <v>6</v>
      </c>
      <c r="B452" s="119" t="s">
        <v>14</v>
      </c>
      <c r="C452" s="115"/>
      <c r="D452" s="115"/>
      <c r="E452" s="115"/>
      <c r="F452" s="103">
        <v>41</v>
      </c>
      <c r="G452" s="115">
        <v>41</v>
      </c>
      <c r="H452" s="121"/>
    </row>
    <row r="453" spans="1:8" ht="24.95" customHeight="1">
      <c r="A453" s="112">
        <v>7</v>
      </c>
      <c r="B453" s="113" t="s">
        <v>21</v>
      </c>
      <c r="C453" s="122"/>
      <c r="D453" s="122"/>
      <c r="E453" s="122"/>
      <c r="F453" s="124">
        <v>27</v>
      </c>
      <c r="G453" s="120"/>
      <c r="H453" s="121"/>
    </row>
    <row r="454" spans="1:8" ht="24.95" customHeight="1">
      <c r="A454" s="112">
        <v>8</v>
      </c>
      <c r="B454" s="113" t="s">
        <v>22</v>
      </c>
      <c r="C454" s="125"/>
      <c r="D454" s="125"/>
      <c r="E454" s="125"/>
      <c r="F454" s="124">
        <v>34.5</v>
      </c>
      <c r="G454" s="120"/>
      <c r="H454" s="121"/>
    </row>
    <row r="455" spans="1:8" ht="24.95" customHeight="1">
      <c r="A455" s="112">
        <v>9</v>
      </c>
      <c r="B455" s="119" t="s">
        <v>315</v>
      </c>
      <c r="C455" s="125"/>
      <c r="D455" s="125"/>
      <c r="E455" s="125"/>
      <c r="F455" s="124">
        <v>50</v>
      </c>
      <c r="G455" s="120"/>
      <c r="H455" s="121"/>
    </row>
    <row r="456" spans="1:8" ht="24.95" customHeight="1">
      <c r="A456" s="127" t="s">
        <v>10</v>
      </c>
      <c r="B456" s="128"/>
      <c r="C456" s="129"/>
      <c r="D456" s="129"/>
      <c r="E456" s="129"/>
      <c r="F456" s="130"/>
      <c r="G456" s="131">
        <v>404.25</v>
      </c>
      <c r="H456" s="132"/>
    </row>
    <row r="457" spans="1:8" ht="24.95" customHeight="1">
      <c r="A457" s="127" t="s">
        <v>15</v>
      </c>
      <c r="B457" s="128"/>
      <c r="C457" s="129"/>
      <c r="D457" s="129"/>
      <c r="E457" s="129"/>
      <c r="F457" s="130"/>
      <c r="G457" s="148">
        <v>73.5</v>
      </c>
      <c r="H457" s="132"/>
    </row>
    <row r="458" spans="1:8" ht="24.95" customHeight="1">
      <c r="A458" s="403" t="s">
        <v>366</v>
      </c>
      <c r="B458" s="404"/>
      <c r="C458" s="404"/>
      <c r="D458" s="404"/>
      <c r="E458" s="404"/>
      <c r="F458" s="404"/>
      <c r="G458" s="404"/>
      <c r="H458" s="405"/>
    </row>
    <row r="459" spans="1:8" ht="24.95" customHeight="1">
      <c r="A459" s="406" t="s">
        <v>273</v>
      </c>
      <c r="B459" s="407"/>
      <c r="C459" s="407"/>
      <c r="D459" s="407"/>
      <c r="E459" s="407"/>
      <c r="F459" s="407"/>
      <c r="G459" s="407"/>
      <c r="H459" s="408"/>
    </row>
    <row r="460" spans="1:8" ht="24.95" customHeight="1">
      <c r="A460" s="400" t="s">
        <v>274</v>
      </c>
      <c r="B460" s="401"/>
      <c r="C460" s="401"/>
      <c r="D460" s="401"/>
      <c r="E460" s="401"/>
      <c r="F460" s="401"/>
      <c r="G460" s="401"/>
      <c r="H460" s="402"/>
    </row>
    <row r="461" spans="1:8" ht="24.95" customHeight="1">
      <c r="A461" s="400" t="s">
        <v>275</v>
      </c>
      <c r="B461" s="401"/>
      <c r="C461" s="401"/>
      <c r="D461" s="401"/>
      <c r="E461" s="401"/>
      <c r="F461" s="410"/>
      <c r="G461" s="409" t="s">
        <v>276</v>
      </c>
      <c r="H461" s="402"/>
    </row>
    <row r="462" spans="1:8" ht="24.95" customHeight="1">
      <c r="A462" s="134" t="s">
        <v>277</v>
      </c>
      <c r="B462" s="135"/>
      <c r="C462" s="409"/>
      <c r="D462" s="401"/>
      <c r="E462" s="401"/>
      <c r="F462" s="410"/>
      <c r="G462" s="411" t="s">
        <v>299</v>
      </c>
      <c r="H462" s="412"/>
    </row>
    <row r="463" spans="1:8" ht="24.95" customHeight="1">
      <c r="A463" s="400" t="s">
        <v>278</v>
      </c>
      <c r="B463" s="401"/>
      <c r="C463" s="401"/>
      <c r="D463" s="401"/>
      <c r="E463" s="401"/>
      <c r="F463" s="401"/>
      <c r="G463" s="401"/>
      <c r="H463" s="402"/>
    </row>
    <row r="464" spans="1:8" ht="24.95" customHeight="1">
      <c r="A464" s="400" t="s">
        <v>275</v>
      </c>
      <c r="B464" s="401"/>
      <c r="C464" s="401"/>
      <c r="D464" s="401"/>
      <c r="E464" s="401"/>
      <c r="F464" s="410"/>
      <c r="G464" s="409" t="s">
        <v>276</v>
      </c>
      <c r="H464" s="402"/>
    </row>
    <row r="465" spans="1:8" ht="24.95" customHeight="1">
      <c r="A465" s="413" t="s">
        <v>279</v>
      </c>
      <c r="B465" s="414"/>
      <c r="C465" s="414"/>
      <c r="D465" s="414"/>
      <c r="E465" s="414"/>
      <c r="F465" s="415"/>
      <c r="G465" s="118"/>
      <c r="H465" s="133" t="s">
        <v>304</v>
      </c>
    </row>
    <row r="466" spans="1:8" ht="24.95" customHeight="1">
      <c r="A466" s="413" t="s">
        <v>280</v>
      </c>
      <c r="B466" s="414"/>
      <c r="C466" s="414"/>
      <c r="D466" s="414"/>
      <c r="E466" s="414"/>
      <c r="F466" s="415"/>
      <c r="G466" s="136"/>
      <c r="H466" s="137" t="s">
        <v>299</v>
      </c>
    </row>
    <row r="467" spans="1:8" ht="24.95" customHeight="1">
      <c r="A467" s="413" t="s">
        <v>281</v>
      </c>
      <c r="B467" s="414"/>
      <c r="C467" s="414"/>
      <c r="D467" s="414"/>
      <c r="E467" s="414"/>
      <c r="F467" s="414"/>
      <c r="G467" s="136"/>
      <c r="H467" s="137" t="s">
        <v>294</v>
      </c>
    </row>
    <row r="468" spans="1:8" ht="24.95" customHeight="1">
      <c r="A468" s="413" t="s">
        <v>282</v>
      </c>
      <c r="B468" s="414"/>
      <c r="C468" s="414"/>
      <c r="D468" s="414"/>
      <c r="E468" s="414"/>
      <c r="F468" s="414"/>
      <c r="G468" s="136"/>
      <c r="H468" s="137" t="s">
        <v>294</v>
      </c>
    </row>
    <row r="469" spans="1:8" ht="24.95" customHeight="1">
      <c r="A469" s="400" t="s">
        <v>283</v>
      </c>
      <c r="B469" s="401"/>
      <c r="C469" s="401"/>
      <c r="D469" s="401"/>
      <c r="E469" s="401"/>
      <c r="F469" s="401"/>
      <c r="G469" s="401"/>
      <c r="H469" s="402"/>
    </row>
    <row r="470" spans="1:8" ht="24.95" customHeight="1">
      <c r="A470" s="400" t="s">
        <v>275</v>
      </c>
      <c r="B470" s="401"/>
      <c r="C470" s="401"/>
      <c r="D470" s="401"/>
      <c r="E470" s="401"/>
      <c r="F470" s="401"/>
      <c r="G470" s="401"/>
      <c r="H470" s="402"/>
    </row>
    <row r="471" spans="1:8" ht="24.95" customHeight="1">
      <c r="A471" s="134" t="s">
        <v>284</v>
      </c>
      <c r="B471" s="409">
        <v>85</v>
      </c>
      <c r="C471" s="401"/>
      <c r="D471" s="401"/>
      <c r="E471" s="401"/>
      <c r="F471" s="401"/>
      <c r="G471" s="401"/>
      <c r="H471" s="402"/>
    </row>
    <row r="472" spans="1:8" ht="24.95" customHeight="1">
      <c r="A472" s="127" t="s">
        <v>285</v>
      </c>
      <c r="B472" s="411"/>
      <c r="C472" s="433"/>
      <c r="D472" s="433"/>
      <c r="E472" s="433"/>
      <c r="F472" s="433"/>
      <c r="G472" s="433"/>
      <c r="H472" s="412"/>
    </row>
    <row r="473" spans="1:8" ht="24.95" customHeight="1">
      <c r="A473" s="434" t="s">
        <v>286</v>
      </c>
      <c r="B473" s="435"/>
      <c r="C473" s="435"/>
      <c r="D473" s="435"/>
      <c r="E473" s="138"/>
      <c r="F473" s="139"/>
      <c r="G473" s="118" t="s">
        <v>287</v>
      </c>
      <c r="H473" s="140"/>
    </row>
    <row r="474" spans="1:8" ht="24.95" customHeight="1">
      <c r="A474" s="141" t="s">
        <v>288</v>
      </c>
      <c r="B474" s="118" t="s">
        <v>20</v>
      </c>
      <c r="C474" s="118" t="s">
        <v>288</v>
      </c>
      <c r="D474" s="118" t="s">
        <v>20</v>
      </c>
      <c r="E474" s="142"/>
      <c r="F474" s="435" t="s">
        <v>289</v>
      </c>
      <c r="G474" s="435"/>
      <c r="H474" s="143" t="s">
        <v>20</v>
      </c>
    </row>
    <row r="475" spans="1:8" ht="24.95" customHeight="1">
      <c r="A475" s="112" t="s">
        <v>290</v>
      </c>
      <c r="B475" s="115" t="s">
        <v>291</v>
      </c>
      <c r="C475" s="115" t="s">
        <v>292</v>
      </c>
      <c r="D475" s="115" t="s">
        <v>293</v>
      </c>
      <c r="E475" s="142"/>
      <c r="F475" s="416">
        <v>3</v>
      </c>
      <c r="G475" s="416"/>
      <c r="H475" s="144" t="s">
        <v>294</v>
      </c>
    </row>
    <row r="476" spans="1:8" ht="24.95" customHeight="1">
      <c r="A476" s="112" t="s">
        <v>295</v>
      </c>
      <c r="B476" s="115" t="s">
        <v>296</v>
      </c>
      <c r="C476" s="115" t="s">
        <v>297</v>
      </c>
      <c r="D476" s="115" t="s">
        <v>298</v>
      </c>
      <c r="E476" s="142"/>
      <c r="F476" s="416">
        <v>2</v>
      </c>
      <c r="G476" s="416"/>
      <c r="H476" s="144" t="s">
        <v>299</v>
      </c>
    </row>
    <row r="477" spans="1:8" ht="24.95" customHeight="1">
      <c r="A477" s="112" t="s">
        <v>300</v>
      </c>
      <c r="B477" s="115" t="s">
        <v>301</v>
      </c>
      <c r="C477" s="115" t="s">
        <v>302</v>
      </c>
      <c r="D477" s="115" t="s">
        <v>303</v>
      </c>
      <c r="E477" s="142"/>
      <c r="F477" s="416">
        <v>1</v>
      </c>
      <c r="G477" s="416"/>
      <c r="H477" s="144" t="s">
        <v>304</v>
      </c>
    </row>
    <row r="478" spans="1:8" ht="24.95" customHeight="1">
      <c r="A478" s="112" t="s">
        <v>305</v>
      </c>
      <c r="B478" s="115" t="s">
        <v>306</v>
      </c>
      <c r="C478" s="115" t="s">
        <v>307</v>
      </c>
      <c r="D478" s="115" t="s">
        <v>308</v>
      </c>
      <c r="E478" s="145"/>
      <c r="F478" s="417"/>
      <c r="G478" s="418"/>
      <c r="H478" s="146"/>
    </row>
    <row r="479" spans="1:8" ht="68.25" customHeight="1" thickBot="1">
      <c r="A479" s="419" t="s">
        <v>63</v>
      </c>
      <c r="B479" s="420"/>
      <c r="C479" s="421" t="s">
        <v>31</v>
      </c>
      <c r="D479" s="422"/>
      <c r="E479" s="422"/>
      <c r="F479" s="422"/>
      <c r="G479" s="421" t="s">
        <v>17</v>
      </c>
      <c r="H479" s="423"/>
    </row>
    <row r="480" spans="1:8" ht="24.95" customHeight="1" thickBot="1"/>
    <row r="481" spans="1:8" ht="24.95" customHeight="1">
      <c r="A481" s="430" t="s">
        <v>0</v>
      </c>
      <c r="B481" s="431"/>
      <c r="C481" s="431"/>
      <c r="D481" s="431"/>
      <c r="E481" s="431"/>
      <c r="F481" s="431"/>
      <c r="G481" s="431"/>
      <c r="H481" s="432"/>
    </row>
    <row r="482" spans="1:8" ht="24.95" customHeight="1">
      <c r="A482" s="424" t="s">
        <v>1</v>
      </c>
      <c r="B482" s="425"/>
      <c r="C482" s="425"/>
      <c r="D482" s="425"/>
      <c r="E482" s="425"/>
      <c r="F482" s="425"/>
      <c r="G482" s="425"/>
      <c r="H482" s="426"/>
    </row>
    <row r="483" spans="1:8" ht="24.95" customHeight="1">
      <c r="A483" s="424" t="s">
        <v>2</v>
      </c>
      <c r="B483" s="425"/>
      <c r="C483" s="425"/>
      <c r="D483" s="425"/>
      <c r="E483" s="425"/>
      <c r="F483" s="425"/>
      <c r="G483" s="425"/>
      <c r="H483" s="426"/>
    </row>
    <row r="484" spans="1:8" ht="24.95" customHeight="1">
      <c r="A484" s="424" t="s">
        <v>309</v>
      </c>
      <c r="B484" s="425"/>
      <c r="C484" s="425"/>
      <c r="D484" s="425"/>
      <c r="E484" s="425"/>
      <c r="F484" s="425"/>
      <c r="G484" s="425"/>
      <c r="H484" s="426"/>
    </row>
    <row r="485" spans="1:8" ht="24.95" customHeight="1">
      <c r="A485" s="424" t="s">
        <v>62</v>
      </c>
      <c r="B485" s="425"/>
      <c r="C485" s="425"/>
      <c r="D485" s="425"/>
      <c r="E485" s="425"/>
      <c r="F485" s="425"/>
      <c r="G485" s="425"/>
      <c r="H485" s="426"/>
    </row>
    <row r="486" spans="1:8" ht="24.95" customHeight="1">
      <c r="A486" s="104" t="s">
        <v>3</v>
      </c>
      <c r="B486" s="105"/>
      <c r="C486" s="108" t="s">
        <v>68</v>
      </c>
      <c r="D486" s="108"/>
      <c r="E486" s="106"/>
      <c r="F486" s="106"/>
      <c r="G486" s="106"/>
      <c r="H486" s="109"/>
    </row>
    <row r="487" spans="1:8" ht="24.95" customHeight="1">
      <c r="A487" s="104" t="s">
        <v>4</v>
      </c>
      <c r="B487" s="105"/>
      <c r="C487" s="152" t="s">
        <v>81</v>
      </c>
      <c r="D487" s="108"/>
      <c r="E487" s="108" t="s">
        <v>24</v>
      </c>
      <c r="F487" s="108"/>
      <c r="G487" s="108">
        <v>13</v>
      </c>
      <c r="H487" s="109"/>
    </row>
    <row r="488" spans="1:8" ht="24.95" customHeight="1">
      <c r="A488" s="104" t="s">
        <v>5</v>
      </c>
      <c r="B488" s="105"/>
      <c r="C488" s="108">
        <v>727</v>
      </c>
      <c r="D488" s="108"/>
      <c r="E488" s="105"/>
      <c r="F488" s="105"/>
      <c r="G488" s="105"/>
      <c r="H488" s="109"/>
    </row>
    <row r="489" spans="1:8" ht="24.95" customHeight="1">
      <c r="A489" s="104" t="s">
        <v>18</v>
      </c>
      <c r="B489" s="105"/>
      <c r="C489" s="455" t="s">
        <v>175</v>
      </c>
      <c r="D489" s="455"/>
      <c r="E489" s="105" t="s">
        <v>30</v>
      </c>
      <c r="F489" s="105"/>
      <c r="G489" s="456" t="s">
        <v>176</v>
      </c>
      <c r="H489" s="457"/>
    </row>
    <row r="490" spans="1:8" ht="24.95" customHeight="1">
      <c r="A490" s="434" t="s">
        <v>6</v>
      </c>
      <c r="B490" s="435"/>
      <c r="C490" s="435"/>
      <c r="D490" s="435"/>
      <c r="E490" s="435"/>
      <c r="F490" s="435"/>
      <c r="G490" s="435"/>
      <c r="H490" s="454"/>
    </row>
    <row r="491" spans="1:8" ht="24.95" customHeight="1">
      <c r="A491" s="400" t="s">
        <v>7</v>
      </c>
      <c r="B491" s="401"/>
      <c r="C491" s="401"/>
      <c r="D491" s="401"/>
      <c r="E491" s="401"/>
      <c r="F491" s="401"/>
      <c r="G491" s="401"/>
      <c r="H491" s="402"/>
    </row>
    <row r="492" spans="1:8" ht="24.95" customHeight="1">
      <c r="A492" s="437" t="s">
        <v>8</v>
      </c>
      <c r="B492" s="438" t="s">
        <v>9</v>
      </c>
      <c r="C492" s="439" t="s">
        <v>26</v>
      </c>
      <c r="D492" s="439" t="s">
        <v>313</v>
      </c>
      <c r="E492" s="439" t="s">
        <v>314</v>
      </c>
      <c r="F492" s="442" t="s">
        <v>28</v>
      </c>
      <c r="G492" s="439" t="s">
        <v>29</v>
      </c>
      <c r="H492" s="445" t="s">
        <v>20</v>
      </c>
    </row>
    <row r="493" spans="1:8" ht="24.95" customHeight="1">
      <c r="A493" s="437"/>
      <c r="B493" s="438"/>
      <c r="C493" s="440"/>
      <c r="D493" s="440"/>
      <c r="E493" s="440"/>
      <c r="F493" s="443"/>
      <c r="G493" s="440"/>
      <c r="H493" s="446"/>
    </row>
    <row r="494" spans="1:8" ht="24.95" customHeight="1">
      <c r="A494" s="437"/>
      <c r="B494" s="438"/>
      <c r="C494" s="441"/>
      <c r="D494" s="441"/>
      <c r="E494" s="441"/>
      <c r="F494" s="444"/>
      <c r="G494" s="441"/>
      <c r="H494" s="447"/>
    </row>
    <row r="495" spans="1:8" ht="24.95" customHeight="1">
      <c r="A495" s="112">
        <v>1</v>
      </c>
      <c r="B495" s="113" t="s">
        <v>11</v>
      </c>
      <c r="C495" s="136">
        <v>8.75</v>
      </c>
      <c r="D495" s="115">
        <v>4</v>
      </c>
      <c r="E495" s="115">
        <v>4</v>
      </c>
      <c r="F495" s="136">
        <v>65.5</v>
      </c>
      <c r="G495" s="116">
        <f t="shared" ref="G495" si="42">SUM(C495:F495)</f>
        <v>82.25</v>
      </c>
      <c r="H495" s="147" t="str">
        <f t="shared" ref="H495:H499" si="43">IF(G495&gt;=91,"A1",IF(G495&gt;=81,"A2",IF(G495&gt;=71,"B1",IF(G495&gt;=61,"B2",IF(G495&gt;=51,"C1",IF(G495&gt;=41,"C2",IF(G495&gt;=33,"D","E")))))))</f>
        <v>A2</v>
      </c>
    </row>
    <row r="496" spans="1:8" ht="24.95" customHeight="1">
      <c r="A496" s="112">
        <v>2</v>
      </c>
      <c r="B496" s="113" t="s">
        <v>12</v>
      </c>
      <c r="C496" s="136">
        <v>8.25</v>
      </c>
      <c r="D496" s="136">
        <v>4</v>
      </c>
      <c r="E496" s="115">
        <v>4</v>
      </c>
      <c r="F496" s="115">
        <v>55</v>
      </c>
      <c r="G496" s="118">
        <f t="shared" ref="G496:G499" si="44">SUM(C496:F496)</f>
        <v>71.25</v>
      </c>
      <c r="H496" s="115" t="str">
        <f t="shared" si="43"/>
        <v>B1</v>
      </c>
    </row>
    <row r="497" spans="1:8" ht="24.95" customHeight="1">
      <c r="A497" s="112">
        <v>3</v>
      </c>
      <c r="B497" s="113" t="s">
        <v>13</v>
      </c>
      <c r="C497" s="115">
        <v>6.5</v>
      </c>
      <c r="D497" s="115">
        <v>3</v>
      </c>
      <c r="E497" s="115">
        <v>5</v>
      </c>
      <c r="F497" s="115">
        <v>42</v>
      </c>
      <c r="G497" s="115">
        <f t="shared" si="44"/>
        <v>56.5</v>
      </c>
      <c r="H497" s="115" t="str">
        <f t="shared" si="43"/>
        <v>C1</v>
      </c>
    </row>
    <row r="498" spans="1:8" ht="24.95" customHeight="1">
      <c r="A498" s="112">
        <v>4</v>
      </c>
      <c r="B498" s="113" t="s">
        <v>23</v>
      </c>
      <c r="C498" s="115">
        <v>8.25</v>
      </c>
      <c r="D498" s="115">
        <v>3.5</v>
      </c>
      <c r="E498" s="115">
        <v>4</v>
      </c>
      <c r="F498" s="115">
        <v>40.5</v>
      </c>
      <c r="G498" s="115">
        <f t="shared" si="44"/>
        <v>56.25</v>
      </c>
      <c r="H498" s="115" t="str">
        <f t="shared" si="43"/>
        <v>C1</v>
      </c>
    </row>
    <row r="499" spans="1:8" ht="24.95" customHeight="1">
      <c r="A499" s="112">
        <v>5</v>
      </c>
      <c r="B499" s="113" t="s">
        <v>25</v>
      </c>
      <c r="C499" s="115">
        <v>7.75</v>
      </c>
      <c r="D499" s="115">
        <v>4</v>
      </c>
      <c r="E499" s="115">
        <v>5</v>
      </c>
      <c r="F499" s="115">
        <v>54</v>
      </c>
      <c r="G499" s="115">
        <f t="shared" si="44"/>
        <v>70.75</v>
      </c>
      <c r="H499" s="115" t="str">
        <f t="shared" si="43"/>
        <v>B2</v>
      </c>
    </row>
    <row r="500" spans="1:8" ht="24.95" customHeight="1">
      <c r="A500" s="112">
        <v>6</v>
      </c>
      <c r="B500" s="119" t="s">
        <v>14</v>
      </c>
      <c r="C500" s="115"/>
      <c r="D500" s="115"/>
      <c r="E500" s="115"/>
      <c r="F500" s="103">
        <v>39.5</v>
      </c>
      <c r="G500" s="115">
        <v>39.5</v>
      </c>
      <c r="H500" s="121"/>
    </row>
    <row r="501" spans="1:8" ht="24.95" customHeight="1">
      <c r="A501" s="112">
        <v>7</v>
      </c>
      <c r="B501" s="113" t="s">
        <v>21</v>
      </c>
      <c r="C501" s="122"/>
      <c r="D501" s="122"/>
      <c r="E501" s="122"/>
      <c r="F501" s="124">
        <v>42</v>
      </c>
      <c r="G501" s="120"/>
      <c r="H501" s="121"/>
    </row>
    <row r="502" spans="1:8" ht="24.95" customHeight="1">
      <c r="A502" s="112">
        <v>8</v>
      </c>
      <c r="B502" s="113" t="s">
        <v>22</v>
      </c>
      <c r="C502" s="125"/>
      <c r="D502" s="125"/>
      <c r="E502" s="125"/>
      <c r="F502" s="124">
        <v>40.5</v>
      </c>
      <c r="G502" s="120"/>
      <c r="H502" s="121"/>
    </row>
    <row r="503" spans="1:8" ht="24.95" customHeight="1">
      <c r="A503" s="112">
        <v>9</v>
      </c>
      <c r="B503" s="119" t="s">
        <v>315</v>
      </c>
      <c r="C503" s="125"/>
      <c r="D503" s="125"/>
      <c r="E503" s="125"/>
      <c r="F503" s="124">
        <v>41.5</v>
      </c>
      <c r="G503" s="120"/>
      <c r="H503" s="121"/>
    </row>
    <row r="504" spans="1:8" ht="24.95" customHeight="1">
      <c r="A504" s="127" t="s">
        <v>10</v>
      </c>
      <c r="B504" s="128"/>
      <c r="C504" s="129"/>
      <c r="D504" s="129"/>
      <c r="E504" s="129"/>
      <c r="F504" s="130"/>
      <c r="G504" s="131">
        <v>376.5</v>
      </c>
      <c r="H504" s="132"/>
    </row>
    <row r="505" spans="1:8" ht="24.95" customHeight="1">
      <c r="A505" s="127" t="s">
        <v>15</v>
      </c>
      <c r="B505" s="128"/>
      <c r="C505" s="129"/>
      <c r="D505" s="129"/>
      <c r="E505" s="129"/>
      <c r="F505" s="130"/>
      <c r="G505" s="148">
        <v>68.5</v>
      </c>
      <c r="H505" s="132"/>
    </row>
    <row r="506" spans="1:8" ht="24.95" customHeight="1">
      <c r="A506" s="403" t="s">
        <v>334</v>
      </c>
      <c r="B506" s="404"/>
      <c r="C506" s="404"/>
      <c r="D506" s="404"/>
      <c r="E506" s="404"/>
      <c r="F506" s="404"/>
      <c r="G506" s="404"/>
      <c r="H506" s="405"/>
    </row>
    <row r="507" spans="1:8" ht="24.95" customHeight="1">
      <c r="A507" s="406" t="s">
        <v>273</v>
      </c>
      <c r="B507" s="407"/>
      <c r="C507" s="407"/>
      <c r="D507" s="407"/>
      <c r="E507" s="407"/>
      <c r="F507" s="407"/>
      <c r="G507" s="407"/>
      <c r="H507" s="408"/>
    </row>
    <row r="508" spans="1:8" ht="24.95" customHeight="1">
      <c r="A508" s="400" t="s">
        <v>274</v>
      </c>
      <c r="B508" s="401"/>
      <c r="C508" s="401"/>
      <c r="D508" s="401"/>
      <c r="E508" s="401"/>
      <c r="F508" s="401"/>
      <c r="G508" s="401"/>
      <c r="H508" s="402"/>
    </row>
    <row r="509" spans="1:8" ht="24.95" customHeight="1">
      <c r="A509" s="400" t="s">
        <v>275</v>
      </c>
      <c r="B509" s="401"/>
      <c r="C509" s="401"/>
      <c r="D509" s="401"/>
      <c r="E509" s="401"/>
      <c r="F509" s="410"/>
      <c r="G509" s="409" t="s">
        <v>276</v>
      </c>
      <c r="H509" s="402"/>
    </row>
    <row r="510" spans="1:8" ht="24.95" customHeight="1">
      <c r="A510" s="134" t="s">
        <v>277</v>
      </c>
      <c r="B510" s="135"/>
      <c r="C510" s="409"/>
      <c r="D510" s="401"/>
      <c r="E510" s="401"/>
      <c r="F510" s="410"/>
      <c r="G510" s="411" t="s">
        <v>294</v>
      </c>
      <c r="H510" s="412"/>
    </row>
    <row r="511" spans="1:8" ht="24.95" customHeight="1">
      <c r="A511" s="400" t="s">
        <v>278</v>
      </c>
      <c r="B511" s="401"/>
      <c r="C511" s="401"/>
      <c r="D511" s="401"/>
      <c r="E511" s="401"/>
      <c r="F511" s="401"/>
      <c r="G511" s="401"/>
      <c r="H511" s="402"/>
    </row>
    <row r="512" spans="1:8" ht="24.95" customHeight="1">
      <c r="A512" s="400" t="s">
        <v>275</v>
      </c>
      <c r="B512" s="401"/>
      <c r="C512" s="401"/>
      <c r="D512" s="401"/>
      <c r="E512" s="401"/>
      <c r="F512" s="410"/>
      <c r="G512" s="409" t="s">
        <v>276</v>
      </c>
      <c r="H512" s="402"/>
    </row>
    <row r="513" spans="1:8" ht="24.95" customHeight="1">
      <c r="A513" s="413" t="s">
        <v>279</v>
      </c>
      <c r="B513" s="414"/>
      <c r="C513" s="414"/>
      <c r="D513" s="414"/>
      <c r="E513" s="414"/>
      <c r="F513" s="415"/>
      <c r="G513" s="118"/>
      <c r="H513" s="133" t="s">
        <v>299</v>
      </c>
    </row>
    <row r="514" spans="1:8" ht="24.95" customHeight="1">
      <c r="A514" s="413" t="s">
        <v>280</v>
      </c>
      <c r="B514" s="414"/>
      <c r="C514" s="414"/>
      <c r="D514" s="414"/>
      <c r="E514" s="414"/>
      <c r="F514" s="415"/>
      <c r="G514" s="136"/>
      <c r="H514" s="137" t="s">
        <v>299</v>
      </c>
    </row>
    <row r="515" spans="1:8" ht="24.95" customHeight="1">
      <c r="A515" s="413" t="s">
        <v>281</v>
      </c>
      <c r="B515" s="414"/>
      <c r="C515" s="414"/>
      <c r="D515" s="414"/>
      <c r="E515" s="414"/>
      <c r="F515" s="414"/>
      <c r="G515" s="136"/>
      <c r="H515" s="137" t="s">
        <v>350</v>
      </c>
    </row>
    <row r="516" spans="1:8" ht="24.95" customHeight="1">
      <c r="A516" s="413" t="s">
        <v>282</v>
      </c>
      <c r="B516" s="414"/>
      <c r="C516" s="414"/>
      <c r="D516" s="414"/>
      <c r="E516" s="414"/>
      <c r="F516" s="414"/>
      <c r="G516" s="136"/>
      <c r="H516" s="137" t="s">
        <v>294</v>
      </c>
    </row>
    <row r="517" spans="1:8" ht="24.95" customHeight="1">
      <c r="A517" s="400" t="s">
        <v>283</v>
      </c>
      <c r="B517" s="401"/>
      <c r="C517" s="401"/>
      <c r="D517" s="401"/>
      <c r="E517" s="401"/>
      <c r="F517" s="401"/>
      <c r="G517" s="401"/>
      <c r="H517" s="402"/>
    </row>
    <row r="518" spans="1:8" ht="24.95" customHeight="1">
      <c r="A518" s="400" t="s">
        <v>275</v>
      </c>
      <c r="B518" s="401"/>
      <c r="C518" s="401"/>
      <c r="D518" s="401"/>
      <c r="E518" s="401"/>
      <c r="F518" s="401"/>
      <c r="G518" s="401"/>
      <c r="H518" s="402"/>
    </row>
    <row r="519" spans="1:8" ht="24.95" customHeight="1">
      <c r="A519" s="134" t="s">
        <v>284</v>
      </c>
      <c r="B519" s="409">
        <v>78</v>
      </c>
      <c r="C519" s="401"/>
      <c r="D519" s="401"/>
      <c r="E519" s="401"/>
      <c r="F519" s="401"/>
      <c r="G519" s="401"/>
      <c r="H519" s="402"/>
    </row>
    <row r="520" spans="1:8" ht="24.95" customHeight="1">
      <c r="A520" s="127" t="s">
        <v>285</v>
      </c>
      <c r="B520" s="411"/>
      <c r="C520" s="433"/>
      <c r="D520" s="433"/>
      <c r="E520" s="433"/>
      <c r="F520" s="433"/>
      <c r="G520" s="433"/>
      <c r="H520" s="412"/>
    </row>
    <row r="521" spans="1:8" ht="24.95" customHeight="1">
      <c r="A521" s="434" t="s">
        <v>286</v>
      </c>
      <c r="B521" s="435"/>
      <c r="C521" s="435"/>
      <c r="D521" s="435"/>
      <c r="E521" s="138"/>
      <c r="F521" s="139"/>
      <c r="G521" s="118" t="s">
        <v>287</v>
      </c>
      <c r="H521" s="140"/>
    </row>
    <row r="522" spans="1:8" ht="24.95" customHeight="1">
      <c r="A522" s="141" t="s">
        <v>288</v>
      </c>
      <c r="B522" s="118" t="s">
        <v>20</v>
      </c>
      <c r="C522" s="118" t="s">
        <v>288</v>
      </c>
      <c r="D522" s="118" t="s">
        <v>20</v>
      </c>
      <c r="E522" s="142"/>
      <c r="F522" s="435" t="s">
        <v>289</v>
      </c>
      <c r="G522" s="435"/>
      <c r="H522" s="143" t="s">
        <v>20</v>
      </c>
    </row>
    <row r="523" spans="1:8" ht="24.95" customHeight="1">
      <c r="A523" s="112" t="s">
        <v>290</v>
      </c>
      <c r="B523" s="115" t="s">
        <v>291</v>
      </c>
      <c r="C523" s="115" t="s">
        <v>292</v>
      </c>
      <c r="D523" s="115" t="s">
        <v>293</v>
      </c>
      <c r="E523" s="142"/>
      <c r="F523" s="416">
        <v>3</v>
      </c>
      <c r="G523" s="416"/>
      <c r="H523" s="144" t="s">
        <v>294</v>
      </c>
    </row>
    <row r="524" spans="1:8" ht="24.95" customHeight="1">
      <c r="A524" s="112" t="s">
        <v>295</v>
      </c>
      <c r="B524" s="115" t="s">
        <v>296</v>
      </c>
      <c r="C524" s="115" t="s">
        <v>297</v>
      </c>
      <c r="D524" s="115" t="s">
        <v>298</v>
      </c>
      <c r="E524" s="142"/>
      <c r="F524" s="416">
        <v>2</v>
      </c>
      <c r="G524" s="416"/>
      <c r="H524" s="144" t="s">
        <v>299</v>
      </c>
    </row>
    <row r="525" spans="1:8" ht="24.95" customHeight="1">
      <c r="A525" s="112" t="s">
        <v>300</v>
      </c>
      <c r="B525" s="115" t="s">
        <v>301</v>
      </c>
      <c r="C525" s="115" t="s">
        <v>302</v>
      </c>
      <c r="D525" s="115" t="s">
        <v>303</v>
      </c>
      <c r="E525" s="142"/>
      <c r="F525" s="416">
        <v>1</v>
      </c>
      <c r="G525" s="416"/>
      <c r="H525" s="144" t="s">
        <v>304</v>
      </c>
    </row>
    <row r="526" spans="1:8" ht="24.95" customHeight="1">
      <c r="A526" s="112" t="s">
        <v>305</v>
      </c>
      <c r="B526" s="115" t="s">
        <v>306</v>
      </c>
      <c r="C526" s="115" t="s">
        <v>307</v>
      </c>
      <c r="D526" s="115" t="s">
        <v>308</v>
      </c>
      <c r="E526" s="145"/>
      <c r="F526" s="417"/>
      <c r="G526" s="418"/>
      <c r="H526" s="146"/>
    </row>
    <row r="527" spans="1:8" ht="77.25" customHeight="1" thickBot="1">
      <c r="A527" s="419" t="s">
        <v>63</v>
      </c>
      <c r="B527" s="420"/>
      <c r="C527" s="421" t="s">
        <v>31</v>
      </c>
      <c r="D527" s="422"/>
      <c r="E527" s="422"/>
      <c r="F527" s="422"/>
      <c r="G527" s="421" t="s">
        <v>17</v>
      </c>
      <c r="H527" s="423"/>
    </row>
    <row r="528" spans="1:8" ht="24.95" customHeight="1" thickBot="1"/>
    <row r="529" spans="1:8" ht="24.95" customHeight="1">
      <c r="A529" s="430" t="s">
        <v>0</v>
      </c>
      <c r="B529" s="431"/>
      <c r="C529" s="431"/>
      <c r="D529" s="431"/>
      <c r="E529" s="431"/>
      <c r="F529" s="431"/>
      <c r="G529" s="431"/>
      <c r="H529" s="432"/>
    </row>
    <row r="530" spans="1:8" ht="24.95" customHeight="1">
      <c r="A530" s="424" t="s">
        <v>1</v>
      </c>
      <c r="B530" s="425"/>
      <c r="C530" s="425"/>
      <c r="D530" s="425"/>
      <c r="E530" s="425"/>
      <c r="F530" s="425"/>
      <c r="G530" s="425"/>
      <c r="H530" s="426"/>
    </row>
    <row r="531" spans="1:8" ht="24.95" customHeight="1">
      <c r="A531" s="424" t="s">
        <v>2</v>
      </c>
      <c r="B531" s="425"/>
      <c r="C531" s="425"/>
      <c r="D531" s="425"/>
      <c r="E531" s="425"/>
      <c r="F531" s="425"/>
      <c r="G531" s="425"/>
      <c r="H531" s="426"/>
    </row>
    <row r="532" spans="1:8" ht="24.95" customHeight="1">
      <c r="A532" s="424" t="s">
        <v>309</v>
      </c>
      <c r="B532" s="425"/>
      <c r="C532" s="425"/>
      <c r="D532" s="425"/>
      <c r="E532" s="425"/>
      <c r="F532" s="425"/>
      <c r="G532" s="425"/>
      <c r="H532" s="426"/>
    </row>
    <row r="533" spans="1:8" ht="24.95" customHeight="1">
      <c r="A533" s="424" t="s">
        <v>62</v>
      </c>
      <c r="B533" s="425"/>
      <c r="C533" s="425"/>
      <c r="D533" s="425"/>
      <c r="E533" s="425"/>
      <c r="F533" s="425"/>
      <c r="G533" s="425"/>
      <c r="H533" s="426"/>
    </row>
    <row r="534" spans="1:8" ht="24.95" customHeight="1">
      <c r="A534" s="104" t="s">
        <v>3</v>
      </c>
      <c r="B534" s="105"/>
      <c r="C534" s="108" t="s">
        <v>68</v>
      </c>
      <c r="D534" s="108"/>
      <c r="E534" s="106"/>
      <c r="F534" s="106"/>
      <c r="G534" s="106"/>
      <c r="H534" s="109"/>
    </row>
    <row r="535" spans="1:8" ht="24.95" customHeight="1">
      <c r="A535" s="104" t="s">
        <v>4</v>
      </c>
      <c r="B535" s="105"/>
      <c r="C535" s="152" t="s">
        <v>82</v>
      </c>
      <c r="D535" s="108"/>
      <c r="E535" s="108" t="s">
        <v>24</v>
      </c>
      <c r="F535" s="108"/>
      <c r="G535" s="108">
        <v>14</v>
      </c>
      <c r="H535" s="164"/>
    </row>
    <row r="536" spans="1:8" ht="24.95" customHeight="1">
      <c r="A536" s="104" t="s">
        <v>5</v>
      </c>
      <c r="B536" s="105"/>
      <c r="C536" s="108">
        <v>1093</v>
      </c>
      <c r="D536" s="108"/>
      <c r="E536" s="105"/>
      <c r="F536" s="105"/>
      <c r="G536" s="108"/>
      <c r="H536" s="164"/>
    </row>
    <row r="537" spans="1:8" ht="24.95" customHeight="1">
      <c r="A537" s="153" t="s">
        <v>18</v>
      </c>
      <c r="B537" s="154"/>
      <c r="C537" s="465" t="s">
        <v>180</v>
      </c>
      <c r="D537" s="465"/>
      <c r="E537" s="154" t="s">
        <v>30</v>
      </c>
      <c r="F537" s="154"/>
      <c r="G537" s="465" t="s">
        <v>181</v>
      </c>
      <c r="H537" s="466"/>
    </row>
    <row r="538" spans="1:8" ht="24.95" customHeight="1">
      <c r="A538" s="427" t="s">
        <v>6</v>
      </c>
      <c r="B538" s="428"/>
      <c r="C538" s="428"/>
      <c r="D538" s="428"/>
      <c r="E538" s="428"/>
      <c r="F538" s="428"/>
      <c r="G538" s="428"/>
      <c r="H538" s="429"/>
    </row>
    <row r="539" spans="1:8" ht="24.95" customHeight="1">
      <c r="A539" s="434" t="s">
        <v>7</v>
      </c>
      <c r="B539" s="435"/>
      <c r="C539" s="435"/>
      <c r="D539" s="435"/>
      <c r="E539" s="435"/>
      <c r="F539" s="435"/>
      <c r="G539" s="435"/>
      <c r="H539" s="454"/>
    </row>
    <row r="540" spans="1:8" ht="24.95" customHeight="1">
      <c r="A540" s="437" t="s">
        <v>8</v>
      </c>
      <c r="B540" s="438" t="s">
        <v>9</v>
      </c>
      <c r="C540" s="463" t="s">
        <v>26</v>
      </c>
      <c r="D540" s="463" t="s">
        <v>313</v>
      </c>
      <c r="E540" s="463" t="s">
        <v>314</v>
      </c>
      <c r="F540" s="463" t="s">
        <v>28</v>
      </c>
      <c r="G540" s="463" t="s">
        <v>29</v>
      </c>
      <c r="H540" s="464" t="s">
        <v>20</v>
      </c>
    </row>
    <row r="541" spans="1:8" ht="24.95" customHeight="1">
      <c r="A541" s="437"/>
      <c r="B541" s="438"/>
      <c r="C541" s="463"/>
      <c r="D541" s="463"/>
      <c r="E541" s="463"/>
      <c r="F541" s="463"/>
      <c r="G541" s="463"/>
      <c r="H541" s="464"/>
    </row>
    <row r="542" spans="1:8" ht="24.95" customHeight="1">
      <c r="A542" s="437"/>
      <c r="B542" s="438"/>
      <c r="C542" s="463"/>
      <c r="D542" s="463"/>
      <c r="E542" s="463"/>
      <c r="F542" s="463"/>
      <c r="G542" s="463"/>
      <c r="H542" s="464"/>
    </row>
    <row r="543" spans="1:8" ht="24.95" customHeight="1">
      <c r="A543" s="112">
        <v>1</v>
      </c>
      <c r="B543" s="113" t="s">
        <v>11</v>
      </c>
      <c r="C543" s="136">
        <v>4</v>
      </c>
      <c r="D543" s="115">
        <v>3</v>
      </c>
      <c r="E543" s="115">
        <v>3</v>
      </c>
      <c r="F543" s="136">
        <v>37.5</v>
      </c>
      <c r="G543" s="116">
        <f t="shared" ref="G543" si="45">SUM(C543:F543)</f>
        <v>47.5</v>
      </c>
      <c r="H543" s="147" t="str">
        <f t="shared" ref="H543:H547" si="46">IF(G543&gt;=91,"A1",IF(G543&gt;=81,"A2",IF(G543&gt;=71,"B1",IF(G543&gt;=61,"B2",IF(G543&gt;=51,"C1",IF(G543&gt;=41,"C2",IF(G543&gt;=33,"D","E")))))))</f>
        <v>C2</v>
      </c>
    </row>
    <row r="544" spans="1:8" ht="24.95" customHeight="1">
      <c r="A544" s="112">
        <v>2</v>
      </c>
      <c r="B544" s="113" t="s">
        <v>12</v>
      </c>
      <c r="C544" s="136">
        <v>4.25</v>
      </c>
      <c r="D544" s="136">
        <v>3.5</v>
      </c>
      <c r="E544" s="115">
        <v>3.5</v>
      </c>
      <c r="F544" s="115">
        <v>28</v>
      </c>
      <c r="G544" s="118">
        <f t="shared" ref="G544:G547" si="47">SUM(C544:F544)</f>
        <v>39.25</v>
      </c>
      <c r="H544" s="115" t="str">
        <f t="shared" si="46"/>
        <v>D</v>
      </c>
    </row>
    <row r="545" spans="1:8" ht="24.95" customHeight="1">
      <c r="A545" s="112">
        <v>3</v>
      </c>
      <c r="B545" s="113" t="s">
        <v>13</v>
      </c>
      <c r="C545" s="115">
        <v>2</v>
      </c>
      <c r="D545" s="115">
        <v>3</v>
      </c>
      <c r="E545" s="115">
        <v>4</v>
      </c>
      <c r="F545" s="115">
        <v>21</v>
      </c>
      <c r="G545" s="115">
        <f t="shared" si="47"/>
        <v>30</v>
      </c>
      <c r="H545" s="115" t="str">
        <f t="shared" si="46"/>
        <v>E</v>
      </c>
    </row>
    <row r="546" spans="1:8" ht="24.95" customHeight="1">
      <c r="A546" s="112">
        <v>4</v>
      </c>
      <c r="B546" s="113" t="s">
        <v>23</v>
      </c>
      <c r="C546" s="115">
        <v>3.75</v>
      </c>
      <c r="D546" s="115">
        <v>2.5</v>
      </c>
      <c r="E546" s="115">
        <v>3</v>
      </c>
      <c r="F546" s="115">
        <v>16</v>
      </c>
      <c r="G546" s="115">
        <f t="shared" si="47"/>
        <v>25.25</v>
      </c>
      <c r="H546" s="115" t="str">
        <f t="shared" si="46"/>
        <v>E</v>
      </c>
    </row>
    <row r="547" spans="1:8" ht="24.95" customHeight="1">
      <c r="A547" s="112">
        <v>5</v>
      </c>
      <c r="B547" s="113" t="s">
        <v>25</v>
      </c>
      <c r="C547" s="115">
        <v>3.75</v>
      </c>
      <c r="D547" s="115">
        <v>3</v>
      </c>
      <c r="E547" s="115">
        <v>3</v>
      </c>
      <c r="F547" s="115">
        <v>23.5</v>
      </c>
      <c r="G547" s="115">
        <f t="shared" si="47"/>
        <v>33.25</v>
      </c>
      <c r="H547" s="115" t="str">
        <f t="shared" si="46"/>
        <v>D</v>
      </c>
    </row>
    <row r="548" spans="1:8" ht="24.95" customHeight="1">
      <c r="A548" s="112">
        <v>6</v>
      </c>
      <c r="B548" s="119" t="s">
        <v>14</v>
      </c>
      <c r="C548" s="115"/>
      <c r="D548" s="115"/>
      <c r="E548" s="115"/>
      <c r="F548" s="103">
        <v>20</v>
      </c>
      <c r="G548" s="115">
        <v>20</v>
      </c>
      <c r="H548" s="121"/>
    </row>
    <row r="549" spans="1:8" ht="24.95" customHeight="1">
      <c r="A549" s="112">
        <v>7</v>
      </c>
      <c r="B549" s="113" t="s">
        <v>21</v>
      </c>
      <c r="C549" s="122"/>
      <c r="D549" s="122"/>
      <c r="E549" s="122"/>
      <c r="F549" s="124">
        <v>3</v>
      </c>
      <c r="G549" s="120"/>
      <c r="H549" s="121"/>
    </row>
    <row r="550" spans="1:8" ht="24.95" customHeight="1">
      <c r="A550" s="112">
        <v>8</v>
      </c>
      <c r="B550" s="113" t="s">
        <v>22</v>
      </c>
      <c r="C550" s="125"/>
      <c r="D550" s="125"/>
      <c r="E550" s="125"/>
      <c r="F550" s="124">
        <v>19.5</v>
      </c>
      <c r="G550" s="120"/>
      <c r="H550" s="121"/>
    </row>
    <row r="551" spans="1:8" ht="24.95" customHeight="1">
      <c r="A551" s="112">
        <v>9</v>
      </c>
      <c r="B551" s="119" t="s">
        <v>315</v>
      </c>
      <c r="C551" s="125"/>
      <c r="D551" s="125"/>
      <c r="E551" s="125"/>
      <c r="F551" s="124">
        <v>10</v>
      </c>
      <c r="G551" s="120"/>
      <c r="H551" s="121"/>
    </row>
    <row r="552" spans="1:8" ht="24.95" customHeight="1">
      <c r="A552" s="127" t="s">
        <v>10</v>
      </c>
      <c r="B552" s="128"/>
      <c r="C552" s="129"/>
      <c r="D552" s="129"/>
      <c r="E552" s="129"/>
      <c r="F552" s="130"/>
      <c r="G552" s="131">
        <v>195.25</v>
      </c>
      <c r="H552" s="132"/>
    </row>
    <row r="553" spans="1:8" ht="24.95" customHeight="1">
      <c r="A553" s="127" t="s">
        <v>15</v>
      </c>
      <c r="B553" s="128"/>
      <c r="C553" s="129"/>
      <c r="D553" s="129"/>
      <c r="E553" s="129"/>
      <c r="F553" s="130"/>
      <c r="G553" s="148">
        <v>35.5</v>
      </c>
      <c r="H553" s="132"/>
    </row>
    <row r="554" spans="1:8" ht="24.95" customHeight="1">
      <c r="A554" s="451" t="s">
        <v>335</v>
      </c>
      <c r="B554" s="452"/>
      <c r="C554" s="452"/>
      <c r="D554" s="452"/>
      <c r="E554" s="452"/>
      <c r="F554" s="452"/>
      <c r="G554" s="452"/>
      <c r="H554" s="453"/>
    </row>
    <row r="555" spans="1:8" ht="24.95" customHeight="1">
      <c r="A555" s="406" t="s">
        <v>273</v>
      </c>
      <c r="B555" s="407"/>
      <c r="C555" s="407"/>
      <c r="D555" s="407"/>
      <c r="E555" s="407"/>
      <c r="F555" s="407"/>
      <c r="G555" s="407"/>
      <c r="H555" s="408"/>
    </row>
    <row r="556" spans="1:8" ht="24.95" customHeight="1">
      <c r="A556" s="400" t="s">
        <v>274</v>
      </c>
      <c r="B556" s="401"/>
      <c r="C556" s="401"/>
      <c r="D556" s="401"/>
      <c r="E556" s="401"/>
      <c r="F556" s="401"/>
      <c r="G556" s="401"/>
      <c r="H556" s="402"/>
    </row>
    <row r="557" spans="1:8" ht="24.95" customHeight="1">
      <c r="A557" s="400" t="s">
        <v>275</v>
      </c>
      <c r="B557" s="401"/>
      <c r="C557" s="401"/>
      <c r="D557" s="401"/>
      <c r="E557" s="401"/>
      <c r="F557" s="410"/>
      <c r="G557" s="409" t="s">
        <v>276</v>
      </c>
      <c r="H557" s="402"/>
    </row>
    <row r="558" spans="1:8" ht="24.95" customHeight="1">
      <c r="A558" s="134" t="s">
        <v>277</v>
      </c>
      <c r="B558" s="135"/>
      <c r="C558" s="409"/>
      <c r="D558" s="401"/>
      <c r="E558" s="401"/>
      <c r="F558" s="410"/>
      <c r="G558" s="411" t="s">
        <v>299</v>
      </c>
      <c r="H558" s="412"/>
    </row>
    <row r="559" spans="1:8" ht="24.95" customHeight="1">
      <c r="A559" s="400" t="s">
        <v>278</v>
      </c>
      <c r="B559" s="401"/>
      <c r="C559" s="401"/>
      <c r="D559" s="401"/>
      <c r="E559" s="401"/>
      <c r="F559" s="401"/>
      <c r="G559" s="401"/>
      <c r="H559" s="402"/>
    </row>
    <row r="560" spans="1:8" ht="24.95" customHeight="1">
      <c r="A560" s="400" t="s">
        <v>275</v>
      </c>
      <c r="B560" s="401"/>
      <c r="C560" s="401"/>
      <c r="D560" s="401"/>
      <c r="E560" s="401"/>
      <c r="F560" s="410"/>
      <c r="G560" s="409" t="s">
        <v>276</v>
      </c>
      <c r="H560" s="402"/>
    </row>
    <row r="561" spans="1:8" ht="24.95" customHeight="1">
      <c r="A561" s="413" t="s">
        <v>279</v>
      </c>
      <c r="B561" s="414"/>
      <c r="C561" s="414"/>
      <c r="D561" s="414"/>
      <c r="E561" s="414"/>
      <c r="F561" s="415"/>
      <c r="G561" s="118"/>
      <c r="H561" s="133" t="s">
        <v>294</v>
      </c>
    </row>
    <row r="562" spans="1:8" ht="24.95" customHeight="1">
      <c r="A562" s="413" t="s">
        <v>280</v>
      </c>
      <c r="B562" s="414"/>
      <c r="C562" s="414"/>
      <c r="D562" s="414"/>
      <c r="E562" s="414"/>
      <c r="F562" s="415"/>
      <c r="G562" s="136"/>
      <c r="H562" s="137" t="s">
        <v>299</v>
      </c>
    </row>
    <row r="563" spans="1:8" ht="24.95" customHeight="1">
      <c r="A563" s="413" t="s">
        <v>281</v>
      </c>
      <c r="B563" s="414"/>
      <c r="C563" s="414"/>
      <c r="D563" s="414"/>
      <c r="E563" s="414"/>
      <c r="F563" s="414"/>
      <c r="G563" s="136"/>
      <c r="H563" s="137" t="s">
        <v>299</v>
      </c>
    </row>
    <row r="564" spans="1:8" ht="24.95" customHeight="1">
      <c r="A564" s="413" t="s">
        <v>282</v>
      </c>
      <c r="B564" s="414"/>
      <c r="C564" s="414"/>
      <c r="D564" s="414"/>
      <c r="E564" s="414"/>
      <c r="F564" s="414"/>
      <c r="G564" s="136"/>
      <c r="H564" s="137" t="s">
        <v>299</v>
      </c>
    </row>
    <row r="565" spans="1:8" ht="24.95" customHeight="1">
      <c r="A565" s="400" t="s">
        <v>283</v>
      </c>
      <c r="B565" s="401"/>
      <c r="C565" s="401"/>
      <c r="D565" s="401"/>
      <c r="E565" s="401"/>
      <c r="F565" s="401"/>
      <c r="G565" s="401"/>
      <c r="H565" s="402"/>
    </row>
    <row r="566" spans="1:8" ht="24.95" customHeight="1">
      <c r="A566" s="400" t="s">
        <v>275</v>
      </c>
      <c r="B566" s="401"/>
      <c r="C566" s="401"/>
      <c r="D566" s="401"/>
      <c r="E566" s="401"/>
      <c r="F566" s="401"/>
      <c r="G566" s="401"/>
      <c r="H566" s="402"/>
    </row>
    <row r="567" spans="1:8" ht="24.95" customHeight="1">
      <c r="A567" s="134" t="s">
        <v>284</v>
      </c>
      <c r="B567" s="409">
        <v>75</v>
      </c>
      <c r="C567" s="401"/>
      <c r="D567" s="401"/>
      <c r="E567" s="401"/>
      <c r="F567" s="401"/>
      <c r="G567" s="401"/>
      <c r="H567" s="402"/>
    </row>
    <row r="568" spans="1:8" ht="24.95" customHeight="1">
      <c r="A568" s="127" t="s">
        <v>285</v>
      </c>
      <c r="B568" s="411"/>
      <c r="C568" s="433"/>
      <c r="D568" s="433"/>
      <c r="E568" s="433"/>
      <c r="F568" s="433"/>
      <c r="G568" s="433"/>
      <c r="H568" s="412"/>
    </row>
    <row r="569" spans="1:8" ht="24.95" customHeight="1">
      <c r="A569" s="434" t="s">
        <v>286</v>
      </c>
      <c r="B569" s="435"/>
      <c r="C569" s="435"/>
      <c r="D569" s="435"/>
      <c r="E569" s="138"/>
      <c r="F569" s="139"/>
      <c r="G569" s="118" t="s">
        <v>287</v>
      </c>
      <c r="H569" s="140"/>
    </row>
    <row r="570" spans="1:8" ht="24.95" customHeight="1">
      <c r="A570" s="141" t="s">
        <v>288</v>
      </c>
      <c r="B570" s="118" t="s">
        <v>20</v>
      </c>
      <c r="C570" s="118" t="s">
        <v>288</v>
      </c>
      <c r="D570" s="118" t="s">
        <v>20</v>
      </c>
      <c r="E570" s="142"/>
      <c r="F570" s="435" t="s">
        <v>289</v>
      </c>
      <c r="G570" s="435"/>
      <c r="H570" s="143" t="s">
        <v>20</v>
      </c>
    </row>
    <row r="571" spans="1:8" ht="24.95" customHeight="1">
      <c r="A571" s="112" t="s">
        <v>290</v>
      </c>
      <c r="B571" s="115" t="s">
        <v>291</v>
      </c>
      <c r="C571" s="115" t="s">
        <v>292</v>
      </c>
      <c r="D571" s="115" t="s">
        <v>293</v>
      </c>
      <c r="E571" s="142"/>
      <c r="F571" s="416">
        <v>3</v>
      </c>
      <c r="G571" s="416"/>
      <c r="H571" s="144" t="s">
        <v>294</v>
      </c>
    </row>
    <row r="572" spans="1:8" ht="24.95" customHeight="1">
      <c r="A572" s="112" t="s">
        <v>295</v>
      </c>
      <c r="B572" s="115" t="s">
        <v>296</v>
      </c>
      <c r="C572" s="115" t="s">
        <v>297</v>
      </c>
      <c r="D572" s="115" t="s">
        <v>298</v>
      </c>
      <c r="E572" s="142"/>
      <c r="F572" s="416">
        <v>2</v>
      </c>
      <c r="G572" s="416"/>
      <c r="H572" s="144" t="s">
        <v>299</v>
      </c>
    </row>
    <row r="573" spans="1:8" ht="24.95" customHeight="1">
      <c r="A573" s="112" t="s">
        <v>300</v>
      </c>
      <c r="B573" s="115" t="s">
        <v>301</v>
      </c>
      <c r="C573" s="115" t="s">
        <v>302</v>
      </c>
      <c r="D573" s="115" t="s">
        <v>303</v>
      </c>
      <c r="E573" s="142"/>
      <c r="F573" s="416">
        <v>1</v>
      </c>
      <c r="G573" s="416"/>
      <c r="H573" s="144" t="s">
        <v>304</v>
      </c>
    </row>
    <row r="574" spans="1:8" ht="24.95" customHeight="1">
      <c r="A574" s="112" t="s">
        <v>305</v>
      </c>
      <c r="B574" s="115" t="s">
        <v>306</v>
      </c>
      <c r="C574" s="115" t="s">
        <v>307</v>
      </c>
      <c r="D574" s="115" t="s">
        <v>308</v>
      </c>
      <c r="E574" s="145"/>
      <c r="F574" s="417"/>
      <c r="G574" s="418"/>
      <c r="H574" s="146"/>
    </row>
    <row r="575" spans="1:8" ht="82.5" customHeight="1" thickBot="1">
      <c r="A575" s="419" t="s">
        <v>63</v>
      </c>
      <c r="B575" s="420"/>
      <c r="C575" s="421" t="s">
        <v>31</v>
      </c>
      <c r="D575" s="422"/>
      <c r="E575" s="422"/>
      <c r="F575" s="422"/>
      <c r="G575" s="421" t="s">
        <v>17</v>
      </c>
      <c r="H575" s="423"/>
    </row>
    <row r="576" spans="1:8" ht="24.95" customHeight="1" thickBot="1"/>
    <row r="577" spans="1:8" ht="24.95" customHeight="1">
      <c r="A577" s="430" t="s">
        <v>0</v>
      </c>
      <c r="B577" s="431"/>
      <c r="C577" s="431"/>
      <c r="D577" s="431"/>
      <c r="E577" s="431"/>
      <c r="F577" s="431"/>
      <c r="G577" s="431"/>
      <c r="H577" s="432"/>
    </row>
    <row r="578" spans="1:8" ht="24.95" customHeight="1">
      <c r="A578" s="424" t="s">
        <v>1</v>
      </c>
      <c r="B578" s="425"/>
      <c r="C578" s="425"/>
      <c r="D578" s="425"/>
      <c r="E578" s="425"/>
      <c r="F578" s="425"/>
      <c r="G578" s="425"/>
      <c r="H578" s="426"/>
    </row>
    <row r="579" spans="1:8" ht="24.95" customHeight="1">
      <c r="A579" s="424" t="s">
        <v>2</v>
      </c>
      <c r="B579" s="425"/>
      <c r="C579" s="425"/>
      <c r="D579" s="425"/>
      <c r="E579" s="425"/>
      <c r="F579" s="425"/>
      <c r="G579" s="425"/>
      <c r="H579" s="426"/>
    </row>
    <row r="580" spans="1:8" ht="24.95" customHeight="1">
      <c r="A580" s="424" t="s">
        <v>309</v>
      </c>
      <c r="B580" s="425"/>
      <c r="C580" s="425"/>
      <c r="D580" s="425"/>
      <c r="E580" s="425"/>
      <c r="F580" s="425"/>
      <c r="G580" s="425"/>
      <c r="H580" s="426"/>
    </row>
    <row r="581" spans="1:8" ht="24.95" customHeight="1">
      <c r="A581" s="424" t="s">
        <v>62</v>
      </c>
      <c r="B581" s="425"/>
      <c r="C581" s="425"/>
      <c r="D581" s="425"/>
      <c r="E581" s="425"/>
      <c r="F581" s="425"/>
      <c r="G581" s="425"/>
      <c r="H581" s="426"/>
    </row>
    <row r="582" spans="1:8" ht="24.95" customHeight="1">
      <c r="A582" s="104" t="s">
        <v>3</v>
      </c>
      <c r="B582" s="105"/>
      <c r="C582" s="108" t="s">
        <v>68</v>
      </c>
      <c r="D582" s="108"/>
      <c r="E582" s="106"/>
      <c r="F582" s="106"/>
      <c r="G582" s="106"/>
      <c r="H582" s="109"/>
    </row>
    <row r="583" spans="1:8" ht="24.95" customHeight="1">
      <c r="A583" s="104" t="s">
        <v>4</v>
      </c>
      <c r="B583" s="105"/>
      <c r="C583" s="152" t="s">
        <v>83</v>
      </c>
      <c r="D583" s="108"/>
      <c r="E583" s="108" t="s">
        <v>24</v>
      </c>
      <c r="F583" s="108"/>
      <c r="G583" s="108">
        <v>15</v>
      </c>
      <c r="H583" s="164"/>
    </row>
    <row r="584" spans="1:8" ht="24.95" customHeight="1">
      <c r="A584" s="104" t="s">
        <v>5</v>
      </c>
      <c r="B584" s="105"/>
      <c r="C584" s="108">
        <v>716</v>
      </c>
      <c r="D584" s="108"/>
      <c r="E584" s="105"/>
      <c r="F584" s="105"/>
      <c r="G584" s="108"/>
      <c r="H584" s="164"/>
    </row>
    <row r="585" spans="1:8" ht="24.95" customHeight="1">
      <c r="A585" s="104" t="s">
        <v>18</v>
      </c>
      <c r="B585" s="105"/>
      <c r="C585" s="436" t="s">
        <v>185</v>
      </c>
      <c r="D585" s="436"/>
      <c r="E585" s="105" t="s">
        <v>30</v>
      </c>
      <c r="F585" s="105"/>
      <c r="G585" s="436" t="s">
        <v>186</v>
      </c>
      <c r="H585" s="448"/>
    </row>
    <row r="586" spans="1:8" ht="24.95" customHeight="1">
      <c r="A586" s="427" t="s">
        <v>6</v>
      </c>
      <c r="B586" s="428"/>
      <c r="C586" s="428"/>
      <c r="D586" s="428"/>
      <c r="E586" s="428"/>
      <c r="F586" s="428"/>
      <c r="G586" s="428"/>
      <c r="H586" s="429"/>
    </row>
    <row r="587" spans="1:8" ht="24.95" customHeight="1">
      <c r="A587" s="400" t="s">
        <v>7</v>
      </c>
      <c r="B587" s="401"/>
      <c r="C587" s="401"/>
      <c r="D587" s="401"/>
      <c r="E587" s="401"/>
      <c r="F587" s="401"/>
      <c r="G587" s="401"/>
      <c r="H587" s="402"/>
    </row>
    <row r="588" spans="1:8" ht="24.95" customHeight="1">
      <c r="A588" s="437" t="s">
        <v>8</v>
      </c>
      <c r="B588" s="438" t="s">
        <v>9</v>
      </c>
      <c r="C588" s="439" t="s">
        <v>26</v>
      </c>
      <c r="D588" s="439" t="s">
        <v>313</v>
      </c>
      <c r="E588" s="439" t="s">
        <v>314</v>
      </c>
      <c r="F588" s="442" t="s">
        <v>28</v>
      </c>
      <c r="G588" s="439" t="s">
        <v>29</v>
      </c>
      <c r="H588" s="445" t="s">
        <v>20</v>
      </c>
    </row>
    <row r="589" spans="1:8" ht="24.95" customHeight="1">
      <c r="A589" s="437"/>
      <c r="B589" s="438"/>
      <c r="C589" s="440"/>
      <c r="D589" s="440"/>
      <c r="E589" s="440"/>
      <c r="F589" s="443"/>
      <c r="G589" s="440"/>
      <c r="H589" s="446"/>
    </row>
    <row r="590" spans="1:8" ht="24.95" customHeight="1">
      <c r="A590" s="437"/>
      <c r="B590" s="438"/>
      <c r="C590" s="441"/>
      <c r="D590" s="441"/>
      <c r="E590" s="441"/>
      <c r="F590" s="444"/>
      <c r="G590" s="441"/>
      <c r="H590" s="447"/>
    </row>
    <row r="591" spans="1:8" ht="24.95" customHeight="1">
      <c r="A591" s="112">
        <v>1</v>
      </c>
      <c r="B591" s="113" t="s">
        <v>11</v>
      </c>
      <c r="C591" s="136">
        <v>2.75</v>
      </c>
      <c r="D591" s="115">
        <v>3</v>
      </c>
      <c r="E591" s="115">
        <v>3</v>
      </c>
      <c r="F591" s="136">
        <v>23.5</v>
      </c>
      <c r="G591" s="116">
        <f t="shared" ref="G591" si="48">SUM(C591:F591)</f>
        <v>32.25</v>
      </c>
      <c r="H591" s="147" t="str">
        <f t="shared" ref="H591:H595" si="49">IF(G591&gt;=91,"A1",IF(G591&gt;=81,"A2",IF(G591&gt;=71,"B1",IF(G591&gt;=61,"B2",IF(G591&gt;=51,"C1",IF(G591&gt;=41,"C2",IF(G591&gt;=33,"D","E")))))))</f>
        <v>E</v>
      </c>
    </row>
    <row r="592" spans="1:8" ht="24.95" customHeight="1">
      <c r="A592" s="112">
        <v>2</v>
      </c>
      <c r="B592" s="113" t="s">
        <v>12</v>
      </c>
      <c r="C592" s="136">
        <v>4.5</v>
      </c>
      <c r="D592" s="136">
        <v>3.5</v>
      </c>
      <c r="E592" s="115">
        <v>3.5</v>
      </c>
      <c r="F592" s="115">
        <v>31</v>
      </c>
      <c r="G592" s="118">
        <f t="shared" ref="G592:G595" si="50">SUM(C592:F592)</f>
        <v>42.5</v>
      </c>
      <c r="H592" s="115" t="str">
        <f t="shared" si="49"/>
        <v>C2</v>
      </c>
    </row>
    <row r="593" spans="1:8" ht="24.95" customHeight="1">
      <c r="A593" s="112">
        <v>3</v>
      </c>
      <c r="B593" s="113" t="s">
        <v>13</v>
      </c>
      <c r="C593" s="115">
        <v>3.5</v>
      </c>
      <c r="D593" s="115">
        <v>3</v>
      </c>
      <c r="E593" s="115">
        <v>3.5</v>
      </c>
      <c r="F593" s="115">
        <v>28.5</v>
      </c>
      <c r="G593" s="115">
        <f t="shared" si="50"/>
        <v>38.5</v>
      </c>
      <c r="H593" s="115" t="str">
        <f t="shared" si="49"/>
        <v>D</v>
      </c>
    </row>
    <row r="594" spans="1:8" ht="24.95" customHeight="1">
      <c r="A594" s="112">
        <v>4</v>
      </c>
      <c r="B594" s="113" t="s">
        <v>23</v>
      </c>
      <c r="C594" s="115">
        <v>3.5</v>
      </c>
      <c r="D594" s="115">
        <v>2</v>
      </c>
      <c r="E594" s="115">
        <v>2</v>
      </c>
      <c r="F594" s="115">
        <v>13</v>
      </c>
      <c r="G594" s="115">
        <f t="shared" si="50"/>
        <v>20.5</v>
      </c>
      <c r="H594" s="115" t="str">
        <f t="shared" si="49"/>
        <v>E</v>
      </c>
    </row>
    <row r="595" spans="1:8" ht="24.95" customHeight="1">
      <c r="A595" s="112">
        <v>5</v>
      </c>
      <c r="B595" s="113" t="s">
        <v>25</v>
      </c>
      <c r="C595" s="115">
        <v>4.25</v>
      </c>
      <c r="D595" s="115">
        <v>3</v>
      </c>
      <c r="E595" s="115">
        <v>3</v>
      </c>
      <c r="F595" s="115">
        <v>22.5</v>
      </c>
      <c r="G595" s="115">
        <f t="shared" si="50"/>
        <v>32.75</v>
      </c>
      <c r="H595" s="115" t="str">
        <f t="shared" si="49"/>
        <v>E</v>
      </c>
    </row>
    <row r="596" spans="1:8" ht="24.95" customHeight="1">
      <c r="A596" s="112">
        <v>6</v>
      </c>
      <c r="B596" s="119" t="s">
        <v>14</v>
      </c>
      <c r="C596" s="115"/>
      <c r="D596" s="115"/>
      <c r="E596" s="115"/>
      <c r="F596" s="103">
        <v>20.5</v>
      </c>
      <c r="G596" s="115">
        <v>20.5</v>
      </c>
      <c r="H596" s="121"/>
    </row>
    <row r="597" spans="1:8" ht="24.95" customHeight="1">
      <c r="A597" s="112">
        <v>7</v>
      </c>
      <c r="B597" s="113" t="s">
        <v>21</v>
      </c>
      <c r="C597" s="122"/>
      <c r="D597" s="122"/>
      <c r="E597" s="122"/>
      <c r="F597" s="124">
        <v>11</v>
      </c>
      <c r="G597" s="120"/>
      <c r="H597" s="121"/>
    </row>
    <row r="598" spans="1:8" ht="24.95" customHeight="1">
      <c r="A598" s="112">
        <v>8</v>
      </c>
      <c r="B598" s="113" t="s">
        <v>22</v>
      </c>
      <c r="C598" s="125"/>
      <c r="D598" s="125"/>
      <c r="E598" s="125"/>
      <c r="F598" s="124">
        <v>9</v>
      </c>
      <c r="G598" s="120"/>
      <c r="H598" s="121"/>
    </row>
    <row r="599" spans="1:8" ht="24.95" customHeight="1">
      <c r="A599" s="112">
        <v>9</v>
      </c>
      <c r="B599" s="119" t="s">
        <v>315</v>
      </c>
      <c r="C599" s="125"/>
      <c r="D599" s="125"/>
      <c r="E599" s="125"/>
      <c r="F599" s="124">
        <v>14.5</v>
      </c>
      <c r="G599" s="120"/>
      <c r="H599" s="121"/>
    </row>
    <row r="600" spans="1:8" ht="24.95" customHeight="1">
      <c r="A600" s="127" t="s">
        <v>10</v>
      </c>
      <c r="B600" s="128"/>
      <c r="C600" s="129"/>
      <c r="D600" s="129"/>
      <c r="E600" s="129"/>
      <c r="F600" s="130"/>
      <c r="G600" s="131">
        <v>187</v>
      </c>
      <c r="H600" s="132"/>
    </row>
    <row r="601" spans="1:8" ht="24.95" customHeight="1">
      <c r="A601" s="127" t="s">
        <v>15</v>
      </c>
      <c r="B601" s="128"/>
      <c r="C601" s="129"/>
      <c r="D601" s="129"/>
      <c r="E601" s="129"/>
      <c r="F601" s="130"/>
      <c r="G601" s="148">
        <v>34</v>
      </c>
      <c r="H601" s="132"/>
    </row>
    <row r="602" spans="1:8" ht="24.95" customHeight="1">
      <c r="A602" s="403" t="s">
        <v>336</v>
      </c>
      <c r="B602" s="404"/>
      <c r="C602" s="404"/>
      <c r="D602" s="404"/>
      <c r="E602" s="404"/>
      <c r="F602" s="404"/>
      <c r="G602" s="404"/>
      <c r="H602" s="405"/>
    </row>
    <row r="603" spans="1:8" ht="24.95" customHeight="1">
      <c r="A603" s="406" t="s">
        <v>273</v>
      </c>
      <c r="B603" s="407"/>
      <c r="C603" s="407"/>
      <c r="D603" s="407"/>
      <c r="E603" s="407"/>
      <c r="F603" s="407"/>
      <c r="G603" s="407"/>
      <c r="H603" s="408"/>
    </row>
    <row r="604" spans="1:8" ht="24.95" customHeight="1">
      <c r="A604" s="400" t="s">
        <v>274</v>
      </c>
      <c r="B604" s="401"/>
      <c r="C604" s="401"/>
      <c r="D604" s="401"/>
      <c r="E604" s="401"/>
      <c r="F604" s="401"/>
      <c r="G604" s="401"/>
      <c r="H604" s="402"/>
    </row>
    <row r="605" spans="1:8" ht="24.95" customHeight="1">
      <c r="A605" s="400" t="s">
        <v>275</v>
      </c>
      <c r="B605" s="401"/>
      <c r="C605" s="401"/>
      <c r="D605" s="401"/>
      <c r="E605" s="401"/>
      <c r="F605" s="410"/>
      <c r="G605" s="409" t="s">
        <v>276</v>
      </c>
      <c r="H605" s="402"/>
    </row>
    <row r="606" spans="1:8" ht="24.95" customHeight="1">
      <c r="A606" s="134" t="s">
        <v>277</v>
      </c>
      <c r="B606" s="135"/>
      <c r="C606" s="409"/>
      <c r="D606" s="401"/>
      <c r="E606" s="401"/>
      <c r="F606" s="410"/>
      <c r="G606" s="411" t="s">
        <v>304</v>
      </c>
      <c r="H606" s="412"/>
    </row>
    <row r="607" spans="1:8" ht="24.95" customHeight="1">
      <c r="A607" s="400" t="s">
        <v>278</v>
      </c>
      <c r="B607" s="401"/>
      <c r="C607" s="401"/>
      <c r="D607" s="401"/>
      <c r="E607" s="401"/>
      <c r="F607" s="401"/>
      <c r="G607" s="401"/>
      <c r="H607" s="402"/>
    </row>
    <row r="608" spans="1:8" ht="24.95" customHeight="1">
      <c r="A608" s="400" t="s">
        <v>275</v>
      </c>
      <c r="B608" s="401"/>
      <c r="C608" s="401"/>
      <c r="D608" s="401"/>
      <c r="E608" s="401"/>
      <c r="F608" s="410"/>
      <c r="G608" s="409" t="s">
        <v>276</v>
      </c>
      <c r="H608" s="402"/>
    </row>
    <row r="609" spans="1:8" ht="24.95" customHeight="1">
      <c r="A609" s="413" t="s">
        <v>279</v>
      </c>
      <c r="B609" s="414"/>
      <c r="C609" s="414"/>
      <c r="D609" s="414"/>
      <c r="E609" s="414"/>
      <c r="F609" s="415"/>
      <c r="G609" s="118"/>
      <c r="H609" s="133" t="s">
        <v>294</v>
      </c>
    </row>
    <row r="610" spans="1:8" ht="24.95" customHeight="1">
      <c r="A610" s="413" t="s">
        <v>280</v>
      </c>
      <c r="B610" s="414"/>
      <c r="C610" s="414"/>
      <c r="D610" s="414"/>
      <c r="E610" s="414"/>
      <c r="F610" s="415"/>
      <c r="G610" s="136"/>
      <c r="H610" s="137" t="s">
        <v>299</v>
      </c>
    </row>
    <row r="611" spans="1:8" ht="24.95" customHeight="1">
      <c r="A611" s="413" t="s">
        <v>281</v>
      </c>
      <c r="B611" s="414"/>
      <c r="C611" s="414"/>
      <c r="D611" s="414"/>
      <c r="E611" s="414"/>
      <c r="F611" s="414"/>
      <c r="G611" s="136"/>
      <c r="H611" s="137" t="s">
        <v>299</v>
      </c>
    </row>
    <row r="612" spans="1:8" ht="24.95" customHeight="1">
      <c r="A612" s="413" t="s">
        <v>282</v>
      </c>
      <c r="B612" s="414"/>
      <c r="C612" s="414"/>
      <c r="D612" s="414"/>
      <c r="E612" s="414"/>
      <c r="F612" s="414"/>
      <c r="G612" s="136"/>
      <c r="H612" s="137" t="s">
        <v>299</v>
      </c>
    </row>
    <row r="613" spans="1:8" ht="24.95" customHeight="1">
      <c r="A613" s="400" t="s">
        <v>283</v>
      </c>
      <c r="B613" s="401"/>
      <c r="C613" s="401"/>
      <c r="D613" s="401"/>
      <c r="E613" s="401"/>
      <c r="F613" s="401"/>
      <c r="G613" s="401"/>
      <c r="H613" s="402"/>
    </row>
    <row r="614" spans="1:8" ht="24.95" customHeight="1">
      <c r="A614" s="400" t="s">
        <v>275</v>
      </c>
      <c r="B614" s="401"/>
      <c r="C614" s="401"/>
      <c r="D614" s="401"/>
      <c r="E614" s="401"/>
      <c r="F614" s="401"/>
      <c r="G614" s="401"/>
      <c r="H614" s="402"/>
    </row>
    <row r="615" spans="1:8" ht="24.95" customHeight="1">
      <c r="A615" s="134" t="s">
        <v>284</v>
      </c>
      <c r="B615" s="409">
        <v>70</v>
      </c>
      <c r="C615" s="401"/>
      <c r="D615" s="401"/>
      <c r="E615" s="401"/>
      <c r="F615" s="401"/>
      <c r="G615" s="401"/>
      <c r="H615" s="402"/>
    </row>
    <row r="616" spans="1:8" ht="24.95" customHeight="1">
      <c r="A616" s="127" t="s">
        <v>285</v>
      </c>
      <c r="B616" s="411"/>
      <c r="C616" s="433"/>
      <c r="D616" s="433"/>
      <c r="E616" s="433"/>
      <c r="F616" s="433"/>
      <c r="G616" s="433"/>
      <c r="H616" s="412"/>
    </row>
    <row r="617" spans="1:8" ht="24.95" customHeight="1">
      <c r="A617" s="434" t="s">
        <v>286</v>
      </c>
      <c r="B617" s="435"/>
      <c r="C617" s="435"/>
      <c r="D617" s="435"/>
      <c r="E617" s="138"/>
      <c r="F617" s="139"/>
      <c r="G617" s="118" t="s">
        <v>287</v>
      </c>
      <c r="H617" s="140"/>
    </row>
    <row r="618" spans="1:8" ht="24.95" customHeight="1">
      <c r="A618" s="141" t="s">
        <v>288</v>
      </c>
      <c r="B618" s="118" t="s">
        <v>20</v>
      </c>
      <c r="C618" s="118" t="s">
        <v>288</v>
      </c>
      <c r="D618" s="118" t="s">
        <v>20</v>
      </c>
      <c r="E618" s="142"/>
      <c r="F618" s="435" t="s">
        <v>289</v>
      </c>
      <c r="G618" s="435"/>
      <c r="H618" s="143" t="s">
        <v>20</v>
      </c>
    </row>
    <row r="619" spans="1:8" ht="24.95" customHeight="1">
      <c r="A619" s="112" t="s">
        <v>290</v>
      </c>
      <c r="B619" s="115" t="s">
        <v>291</v>
      </c>
      <c r="C619" s="115" t="s">
        <v>292</v>
      </c>
      <c r="D619" s="115" t="s">
        <v>293</v>
      </c>
      <c r="E619" s="142"/>
      <c r="F619" s="416">
        <v>3</v>
      </c>
      <c r="G619" s="416"/>
      <c r="H619" s="144" t="s">
        <v>294</v>
      </c>
    </row>
    <row r="620" spans="1:8" ht="24.95" customHeight="1">
      <c r="A620" s="112" t="s">
        <v>295</v>
      </c>
      <c r="B620" s="115" t="s">
        <v>296</v>
      </c>
      <c r="C620" s="115" t="s">
        <v>297</v>
      </c>
      <c r="D620" s="115" t="s">
        <v>298</v>
      </c>
      <c r="E620" s="142"/>
      <c r="F620" s="416">
        <v>2</v>
      </c>
      <c r="G620" s="416"/>
      <c r="H620" s="144" t="s">
        <v>299</v>
      </c>
    </row>
    <row r="621" spans="1:8" ht="24.95" customHeight="1">
      <c r="A621" s="112" t="s">
        <v>300</v>
      </c>
      <c r="B621" s="115" t="s">
        <v>301</v>
      </c>
      <c r="C621" s="115" t="s">
        <v>302</v>
      </c>
      <c r="D621" s="115" t="s">
        <v>303</v>
      </c>
      <c r="E621" s="142"/>
      <c r="F621" s="416">
        <v>1</v>
      </c>
      <c r="G621" s="416"/>
      <c r="H621" s="144" t="s">
        <v>304</v>
      </c>
    </row>
    <row r="622" spans="1:8" ht="24.95" customHeight="1">
      <c r="A622" s="112" t="s">
        <v>305</v>
      </c>
      <c r="B622" s="115" t="s">
        <v>306</v>
      </c>
      <c r="C622" s="115" t="s">
        <v>307</v>
      </c>
      <c r="D622" s="115" t="s">
        <v>308</v>
      </c>
      <c r="E622" s="145"/>
      <c r="F622" s="417"/>
      <c r="G622" s="418"/>
      <c r="H622" s="146"/>
    </row>
    <row r="623" spans="1:8" ht="75" customHeight="1" thickBot="1">
      <c r="A623" s="419" t="s">
        <v>63</v>
      </c>
      <c r="B623" s="420"/>
      <c r="C623" s="421" t="s">
        <v>31</v>
      </c>
      <c r="D623" s="422"/>
      <c r="E623" s="422"/>
      <c r="F623" s="422"/>
      <c r="G623" s="421" t="s">
        <v>17</v>
      </c>
      <c r="H623" s="423"/>
    </row>
    <row r="624" spans="1:8" ht="24.95" customHeight="1" thickBot="1"/>
    <row r="625" spans="1:8" ht="24.95" customHeight="1">
      <c r="A625" s="430" t="s">
        <v>0</v>
      </c>
      <c r="B625" s="431"/>
      <c r="C625" s="431"/>
      <c r="D625" s="431"/>
      <c r="E625" s="431"/>
      <c r="F625" s="431"/>
      <c r="G625" s="431"/>
      <c r="H625" s="432"/>
    </row>
    <row r="626" spans="1:8" ht="24.95" customHeight="1">
      <c r="A626" s="424" t="s">
        <v>1</v>
      </c>
      <c r="B626" s="425"/>
      <c r="C626" s="425"/>
      <c r="D626" s="425"/>
      <c r="E626" s="425"/>
      <c r="F626" s="425"/>
      <c r="G626" s="425"/>
      <c r="H626" s="426"/>
    </row>
    <row r="627" spans="1:8" ht="24.95" customHeight="1">
      <c r="A627" s="424" t="s">
        <v>2</v>
      </c>
      <c r="B627" s="425"/>
      <c r="C627" s="425"/>
      <c r="D627" s="425"/>
      <c r="E627" s="425"/>
      <c r="F627" s="425"/>
      <c r="G627" s="425"/>
      <c r="H627" s="426"/>
    </row>
    <row r="628" spans="1:8" ht="24.95" customHeight="1">
      <c r="A628" s="424" t="s">
        <v>309</v>
      </c>
      <c r="B628" s="425"/>
      <c r="C628" s="425"/>
      <c r="D628" s="425"/>
      <c r="E628" s="425"/>
      <c r="F628" s="425"/>
      <c r="G628" s="425"/>
      <c r="H628" s="426"/>
    </row>
    <row r="629" spans="1:8" ht="24.95" customHeight="1">
      <c r="A629" s="424" t="s">
        <v>62</v>
      </c>
      <c r="B629" s="425"/>
      <c r="C629" s="425"/>
      <c r="D629" s="425"/>
      <c r="E629" s="425"/>
      <c r="F629" s="425"/>
      <c r="G629" s="425"/>
      <c r="H629" s="426"/>
    </row>
    <row r="630" spans="1:8" ht="24.95" customHeight="1">
      <c r="A630" s="104" t="s">
        <v>3</v>
      </c>
      <c r="B630" s="105"/>
      <c r="C630" s="108" t="s">
        <v>68</v>
      </c>
      <c r="D630" s="105"/>
      <c r="E630" s="106"/>
      <c r="F630" s="106"/>
      <c r="G630" s="106"/>
      <c r="H630" s="109"/>
    </row>
    <row r="631" spans="1:8" ht="24.95" customHeight="1">
      <c r="A631" s="104" t="s">
        <v>4</v>
      </c>
      <c r="B631" s="105"/>
      <c r="C631" s="152" t="s">
        <v>84</v>
      </c>
      <c r="D631" s="105"/>
      <c r="E631" s="108" t="s">
        <v>24</v>
      </c>
      <c r="F631" s="108"/>
      <c r="G631" s="108">
        <v>16</v>
      </c>
      <c r="H631" s="164"/>
    </row>
    <row r="632" spans="1:8" ht="24.95" customHeight="1">
      <c r="A632" s="104" t="s">
        <v>5</v>
      </c>
      <c r="B632" s="105"/>
      <c r="C632" s="108">
        <v>522</v>
      </c>
      <c r="D632" s="106"/>
      <c r="E632" s="105"/>
      <c r="F632" s="105"/>
      <c r="G632" s="108"/>
      <c r="H632" s="164"/>
    </row>
    <row r="633" spans="1:8" ht="24.95" customHeight="1">
      <c r="A633" s="104" t="s">
        <v>18</v>
      </c>
      <c r="B633" s="105"/>
      <c r="C633" s="436" t="s">
        <v>190</v>
      </c>
      <c r="D633" s="436"/>
      <c r="E633" s="105" t="s">
        <v>30</v>
      </c>
      <c r="F633" s="105"/>
      <c r="G633" s="436" t="s">
        <v>192</v>
      </c>
      <c r="H633" s="448"/>
    </row>
    <row r="634" spans="1:8" ht="24.95" customHeight="1">
      <c r="A634" s="427" t="s">
        <v>6</v>
      </c>
      <c r="B634" s="428"/>
      <c r="C634" s="428"/>
      <c r="D634" s="428"/>
      <c r="E634" s="428"/>
      <c r="F634" s="428"/>
      <c r="G634" s="428"/>
      <c r="H634" s="429"/>
    </row>
    <row r="635" spans="1:8" ht="24.95" customHeight="1">
      <c r="A635" s="400" t="s">
        <v>7</v>
      </c>
      <c r="B635" s="401"/>
      <c r="C635" s="401"/>
      <c r="D635" s="401"/>
      <c r="E635" s="401"/>
      <c r="F635" s="401"/>
      <c r="G635" s="401"/>
      <c r="H635" s="402"/>
    </row>
    <row r="636" spans="1:8" ht="24.95" customHeight="1">
      <c r="A636" s="437" t="s">
        <v>8</v>
      </c>
      <c r="B636" s="438" t="s">
        <v>9</v>
      </c>
      <c r="C636" s="439" t="s">
        <v>26</v>
      </c>
      <c r="D636" s="439" t="s">
        <v>313</v>
      </c>
      <c r="E636" s="439" t="s">
        <v>314</v>
      </c>
      <c r="F636" s="442" t="s">
        <v>28</v>
      </c>
      <c r="G636" s="439" t="s">
        <v>29</v>
      </c>
      <c r="H636" s="445" t="s">
        <v>20</v>
      </c>
    </row>
    <row r="637" spans="1:8" ht="24.95" customHeight="1">
      <c r="A637" s="437"/>
      <c r="B637" s="438"/>
      <c r="C637" s="440"/>
      <c r="D637" s="440"/>
      <c r="E637" s="440"/>
      <c r="F637" s="443"/>
      <c r="G637" s="440"/>
      <c r="H637" s="446"/>
    </row>
    <row r="638" spans="1:8" ht="24.95" customHeight="1">
      <c r="A638" s="437"/>
      <c r="B638" s="438"/>
      <c r="C638" s="441"/>
      <c r="D638" s="441"/>
      <c r="E638" s="441"/>
      <c r="F638" s="444"/>
      <c r="G638" s="441"/>
      <c r="H638" s="447"/>
    </row>
    <row r="639" spans="1:8" ht="24.95" customHeight="1">
      <c r="A639" s="112">
        <v>1</v>
      </c>
      <c r="B639" s="113" t="s">
        <v>11</v>
      </c>
      <c r="C639" s="136">
        <v>9.5</v>
      </c>
      <c r="D639" s="115">
        <v>5</v>
      </c>
      <c r="E639" s="115">
        <v>5</v>
      </c>
      <c r="F639" s="136">
        <v>73.5</v>
      </c>
      <c r="G639" s="116">
        <f t="shared" ref="G639" si="51">SUM(C639:F639)</f>
        <v>93</v>
      </c>
      <c r="H639" s="147" t="str">
        <f t="shared" ref="H639:H640" si="52">IF(G639&gt;=91,"A1",IF(G639&gt;=81,"A2",IF(G639&gt;=71,"B1",IF(G639&gt;=61,"B2",IF(G639&gt;=51,"C1",IF(G639&gt;=41,"C2",IF(G639&gt;=33,"D","E")))))))</f>
        <v>A1</v>
      </c>
    </row>
    <row r="640" spans="1:8" ht="24.95" customHeight="1">
      <c r="A640" s="112">
        <v>2</v>
      </c>
      <c r="B640" s="113" t="s">
        <v>12</v>
      </c>
      <c r="C640" s="136">
        <v>7.75</v>
      </c>
      <c r="D640" s="136">
        <v>4</v>
      </c>
      <c r="E640" s="115">
        <v>4</v>
      </c>
      <c r="F640" s="115">
        <v>55.5</v>
      </c>
      <c r="G640" s="118">
        <f t="shared" ref="G640" si="53">SUM(C640:F640)</f>
        <v>71.25</v>
      </c>
      <c r="H640" s="115" t="str">
        <f t="shared" si="52"/>
        <v>B1</v>
      </c>
    </row>
    <row r="641" spans="1:8" ht="24.95" customHeight="1">
      <c r="A641" s="112">
        <v>3</v>
      </c>
      <c r="B641" s="113" t="s">
        <v>13</v>
      </c>
      <c r="C641" s="115">
        <v>9.5</v>
      </c>
      <c r="D641" s="115">
        <v>5</v>
      </c>
      <c r="E641" s="115">
        <v>5</v>
      </c>
      <c r="F641" s="115">
        <v>74</v>
      </c>
      <c r="G641" s="115">
        <f t="shared" ref="G641" si="54">SUM(C641:F641)</f>
        <v>93.5</v>
      </c>
      <c r="H641" s="115" t="str">
        <f t="shared" ref="H641" si="55">IF(G641&gt;=91,"A1",IF(G641&gt;=81,"A2",IF(G641&gt;=71,"B1",IF(G641&gt;=61,"B2",IF(G641&gt;=51,"C1",IF(G641&gt;=41,"C2",IF(G641&gt;=33,"D","E")))))))</f>
        <v>A1</v>
      </c>
    </row>
    <row r="642" spans="1:8" ht="24.95" customHeight="1">
      <c r="A642" s="112">
        <v>4</v>
      </c>
      <c r="B642" s="113" t="s">
        <v>23</v>
      </c>
      <c r="C642" s="115">
        <v>10</v>
      </c>
      <c r="D642" s="115">
        <v>5</v>
      </c>
      <c r="E642" s="115">
        <v>5</v>
      </c>
      <c r="F642" s="115">
        <v>75.5</v>
      </c>
      <c r="G642" s="115">
        <f t="shared" ref="G642" si="56">SUM(C642:F642)</f>
        <v>95.5</v>
      </c>
      <c r="H642" s="115" t="str">
        <f t="shared" ref="H642" si="57">IF(G642&gt;=91,"A1",IF(G642&gt;=81,"A2",IF(G642&gt;=71,"B1",IF(G642&gt;=61,"B2",IF(G642&gt;=51,"C1",IF(G642&gt;=41,"C2",IF(G642&gt;=33,"D","E")))))))</f>
        <v>A1</v>
      </c>
    </row>
    <row r="643" spans="1:8" ht="24.95" customHeight="1">
      <c r="A643" s="112">
        <v>5</v>
      </c>
      <c r="B643" s="113" t="s">
        <v>25</v>
      </c>
      <c r="C643" s="115">
        <v>9.25</v>
      </c>
      <c r="D643" s="115">
        <v>5</v>
      </c>
      <c r="E643" s="115">
        <v>5</v>
      </c>
      <c r="F643" s="115">
        <v>78</v>
      </c>
      <c r="G643" s="115">
        <f t="shared" ref="G643" si="58">SUM(C643:F643)</f>
        <v>97.25</v>
      </c>
      <c r="H643" s="115" t="str">
        <f t="shared" ref="H643" si="59">IF(G643&gt;=91,"A1",IF(G643&gt;=81,"A2",IF(G643&gt;=71,"B1",IF(G643&gt;=61,"B2",IF(G643&gt;=51,"C1",IF(G643&gt;=41,"C2",IF(G643&gt;=33,"D","E")))))))</f>
        <v>A1</v>
      </c>
    </row>
    <row r="644" spans="1:8" ht="24.95" customHeight="1">
      <c r="A644" s="112">
        <v>6</v>
      </c>
      <c r="B644" s="119" t="s">
        <v>14</v>
      </c>
      <c r="C644" s="115"/>
      <c r="D644" s="115"/>
      <c r="E644" s="115"/>
      <c r="F644" s="103">
        <v>47.5</v>
      </c>
      <c r="G644" s="115">
        <v>47.5</v>
      </c>
      <c r="H644" s="121"/>
    </row>
    <row r="645" spans="1:8" ht="24.95" customHeight="1">
      <c r="A645" s="112">
        <v>7</v>
      </c>
      <c r="B645" s="113" t="s">
        <v>21</v>
      </c>
      <c r="C645" s="122"/>
      <c r="D645" s="122"/>
      <c r="E645" s="122"/>
      <c r="F645" s="124">
        <v>48</v>
      </c>
      <c r="G645" s="120"/>
      <c r="H645" s="121"/>
    </row>
    <row r="646" spans="1:8" ht="24.95" customHeight="1">
      <c r="A646" s="112">
        <v>8</v>
      </c>
      <c r="B646" s="113" t="s">
        <v>22</v>
      </c>
      <c r="C646" s="125"/>
      <c r="D646" s="125"/>
      <c r="E646" s="125"/>
      <c r="F646" s="124">
        <v>47</v>
      </c>
      <c r="G646" s="120"/>
      <c r="H646" s="121"/>
    </row>
    <row r="647" spans="1:8" ht="24.95" customHeight="1">
      <c r="A647" s="112">
        <v>9</v>
      </c>
      <c r="B647" s="119" t="s">
        <v>315</v>
      </c>
      <c r="C647" s="125"/>
      <c r="D647" s="125"/>
      <c r="E647" s="125"/>
      <c r="F647" s="124">
        <v>42.5</v>
      </c>
      <c r="G647" s="120"/>
      <c r="H647" s="121"/>
    </row>
    <row r="648" spans="1:8" ht="24.95" customHeight="1">
      <c r="A648" s="127" t="s">
        <v>10</v>
      </c>
      <c r="B648" s="128"/>
      <c r="C648" s="129"/>
      <c r="D648" s="129"/>
      <c r="E648" s="129"/>
      <c r="F648" s="130"/>
      <c r="G648" s="131">
        <v>498</v>
      </c>
      <c r="H648" s="132"/>
    </row>
    <row r="649" spans="1:8" ht="24.95" customHeight="1">
      <c r="A649" s="127" t="s">
        <v>15</v>
      </c>
      <c r="B649" s="128"/>
      <c r="C649" s="129"/>
      <c r="D649" s="129"/>
      <c r="E649" s="129"/>
      <c r="F649" s="130"/>
      <c r="G649" s="148">
        <v>90.5</v>
      </c>
      <c r="H649" s="132"/>
    </row>
    <row r="650" spans="1:8" ht="24.95" customHeight="1">
      <c r="A650" s="403" t="s">
        <v>337</v>
      </c>
      <c r="B650" s="404"/>
      <c r="C650" s="404"/>
      <c r="D650" s="404"/>
      <c r="E650" s="404"/>
      <c r="F650" s="404"/>
      <c r="G650" s="404"/>
      <c r="H650" s="405"/>
    </row>
    <row r="651" spans="1:8" ht="24.95" customHeight="1">
      <c r="A651" s="406" t="s">
        <v>273</v>
      </c>
      <c r="B651" s="407"/>
      <c r="C651" s="407"/>
      <c r="D651" s="407"/>
      <c r="E651" s="407"/>
      <c r="F651" s="407"/>
      <c r="G651" s="407"/>
      <c r="H651" s="408"/>
    </row>
    <row r="652" spans="1:8" ht="24.95" customHeight="1">
      <c r="A652" s="400" t="s">
        <v>274</v>
      </c>
      <c r="B652" s="401"/>
      <c r="C652" s="401"/>
      <c r="D652" s="401"/>
      <c r="E652" s="401"/>
      <c r="F652" s="401"/>
      <c r="G652" s="401"/>
      <c r="H652" s="402"/>
    </row>
    <row r="653" spans="1:8" ht="24.95" customHeight="1">
      <c r="A653" s="400" t="s">
        <v>275</v>
      </c>
      <c r="B653" s="401"/>
      <c r="C653" s="401"/>
      <c r="D653" s="401"/>
      <c r="E653" s="401"/>
      <c r="F653" s="410"/>
      <c r="G653" s="409" t="s">
        <v>276</v>
      </c>
      <c r="H653" s="402"/>
    </row>
    <row r="654" spans="1:8" ht="24.95" customHeight="1">
      <c r="A654" s="134" t="s">
        <v>277</v>
      </c>
      <c r="B654" s="135"/>
      <c r="C654" s="409"/>
      <c r="D654" s="401"/>
      <c r="E654" s="401"/>
      <c r="F654" s="410"/>
      <c r="G654" s="411" t="s">
        <v>299</v>
      </c>
      <c r="H654" s="412"/>
    </row>
    <row r="655" spans="1:8" ht="24.95" customHeight="1">
      <c r="A655" s="400" t="s">
        <v>278</v>
      </c>
      <c r="B655" s="401"/>
      <c r="C655" s="401"/>
      <c r="D655" s="401"/>
      <c r="E655" s="401"/>
      <c r="F655" s="401"/>
      <c r="G655" s="401"/>
      <c r="H655" s="402"/>
    </row>
    <row r="656" spans="1:8" ht="24.95" customHeight="1">
      <c r="A656" s="400" t="s">
        <v>275</v>
      </c>
      <c r="B656" s="401"/>
      <c r="C656" s="401"/>
      <c r="D656" s="401"/>
      <c r="E656" s="401"/>
      <c r="F656" s="410"/>
      <c r="G656" s="409" t="s">
        <v>276</v>
      </c>
      <c r="H656" s="402"/>
    </row>
    <row r="657" spans="1:8" ht="24.95" customHeight="1">
      <c r="A657" s="413" t="s">
        <v>279</v>
      </c>
      <c r="B657" s="414"/>
      <c r="C657" s="414"/>
      <c r="D657" s="414"/>
      <c r="E657" s="414"/>
      <c r="F657" s="415"/>
      <c r="G657" s="118"/>
      <c r="H657" s="133" t="s">
        <v>299</v>
      </c>
    </row>
    <row r="658" spans="1:8" ht="24.95" customHeight="1">
      <c r="A658" s="413" t="s">
        <v>280</v>
      </c>
      <c r="B658" s="414"/>
      <c r="C658" s="414"/>
      <c r="D658" s="414"/>
      <c r="E658" s="414"/>
      <c r="F658" s="415"/>
      <c r="G658" s="136"/>
      <c r="H658" s="137" t="s">
        <v>294</v>
      </c>
    </row>
    <row r="659" spans="1:8" ht="24.95" customHeight="1">
      <c r="A659" s="413" t="s">
        <v>281</v>
      </c>
      <c r="B659" s="414"/>
      <c r="C659" s="414"/>
      <c r="D659" s="414"/>
      <c r="E659" s="414"/>
      <c r="F659" s="414"/>
      <c r="G659" s="136"/>
      <c r="H659" s="137" t="s">
        <v>299</v>
      </c>
    </row>
    <row r="660" spans="1:8" ht="24.95" customHeight="1">
      <c r="A660" s="413" t="s">
        <v>282</v>
      </c>
      <c r="B660" s="414"/>
      <c r="C660" s="414"/>
      <c r="D660" s="414"/>
      <c r="E660" s="414"/>
      <c r="F660" s="414"/>
      <c r="G660" s="136"/>
      <c r="H660" s="137" t="s">
        <v>299</v>
      </c>
    </row>
    <row r="661" spans="1:8" ht="24.95" customHeight="1">
      <c r="A661" s="400" t="s">
        <v>283</v>
      </c>
      <c r="B661" s="401"/>
      <c r="C661" s="401"/>
      <c r="D661" s="401"/>
      <c r="E661" s="401"/>
      <c r="F661" s="401"/>
      <c r="G661" s="401"/>
      <c r="H661" s="402"/>
    </row>
    <row r="662" spans="1:8" ht="24.95" customHeight="1">
      <c r="A662" s="400" t="s">
        <v>275</v>
      </c>
      <c r="B662" s="401"/>
      <c r="C662" s="401"/>
      <c r="D662" s="401"/>
      <c r="E662" s="401"/>
      <c r="F662" s="401"/>
      <c r="G662" s="401"/>
      <c r="H662" s="402"/>
    </row>
    <row r="663" spans="1:8" ht="24.95" customHeight="1">
      <c r="A663" s="134" t="s">
        <v>284</v>
      </c>
      <c r="B663" s="409">
        <v>87</v>
      </c>
      <c r="C663" s="401"/>
      <c r="D663" s="401"/>
      <c r="E663" s="401"/>
      <c r="F663" s="401"/>
      <c r="G663" s="401"/>
      <c r="H663" s="402"/>
    </row>
    <row r="664" spans="1:8" ht="24.95" customHeight="1">
      <c r="A664" s="127" t="s">
        <v>285</v>
      </c>
      <c r="B664" s="411"/>
      <c r="C664" s="433"/>
      <c r="D664" s="433"/>
      <c r="E664" s="433"/>
      <c r="F664" s="433"/>
      <c r="G664" s="433"/>
      <c r="H664" s="412"/>
    </row>
    <row r="665" spans="1:8" ht="24.95" customHeight="1">
      <c r="A665" s="434" t="s">
        <v>286</v>
      </c>
      <c r="B665" s="435"/>
      <c r="C665" s="435"/>
      <c r="D665" s="435"/>
      <c r="E665" s="138"/>
      <c r="F665" s="139"/>
      <c r="G665" s="118" t="s">
        <v>287</v>
      </c>
      <c r="H665" s="140"/>
    </row>
    <row r="666" spans="1:8" ht="24.95" customHeight="1">
      <c r="A666" s="141" t="s">
        <v>288</v>
      </c>
      <c r="B666" s="118" t="s">
        <v>20</v>
      </c>
      <c r="C666" s="118" t="s">
        <v>288</v>
      </c>
      <c r="D666" s="118" t="s">
        <v>20</v>
      </c>
      <c r="E666" s="142"/>
      <c r="F666" s="435" t="s">
        <v>289</v>
      </c>
      <c r="G666" s="435"/>
      <c r="H666" s="143" t="s">
        <v>20</v>
      </c>
    </row>
    <row r="667" spans="1:8" ht="24.95" customHeight="1">
      <c r="A667" s="112" t="s">
        <v>290</v>
      </c>
      <c r="B667" s="115" t="s">
        <v>291</v>
      </c>
      <c r="C667" s="115" t="s">
        <v>292</v>
      </c>
      <c r="D667" s="115" t="s">
        <v>293</v>
      </c>
      <c r="E667" s="142"/>
      <c r="F667" s="416">
        <v>3</v>
      </c>
      <c r="G667" s="416"/>
      <c r="H667" s="144" t="s">
        <v>294</v>
      </c>
    </row>
    <row r="668" spans="1:8" ht="24.95" customHeight="1">
      <c r="A668" s="112" t="s">
        <v>295</v>
      </c>
      <c r="B668" s="115" t="s">
        <v>296</v>
      </c>
      <c r="C668" s="115" t="s">
        <v>297</v>
      </c>
      <c r="D668" s="115" t="s">
        <v>298</v>
      </c>
      <c r="E668" s="142"/>
      <c r="F668" s="416">
        <v>2</v>
      </c>
      <c r="G668" s="416"/>
      <c r="H668" s="144" t="s">
        <v>299</v>
      </c>
    </row>
    <row r="669" spans="1:8" ht="24.95" customHeight="1">
      <c r="A669" s="112" t="s">
        <v>300</v>
      </c>
      <c r="B669" s="115" t="s">
        <v>301</v>
      </c>
      <c r="C669" s="115" t="s">
        <v>302</v>
      </c>
      <c r="D669" s="115" t="s">
        <v>303</v>
      </c>
      <c r="E669" s="142"/>
      <c r="F669" s="416">
        <v>1</v>
      </c>
      <c r="G669" s="416"/>
      <c r="H669" s="144" t="s">
        <v>304</v>
      </c>
    </row>
    <row r="670" spans="1:8" ht="24.95" customHeight="1">
      <c r="A670" s="112" t="s">
        <v>305</v>
      </c>
      <c r="B670" s="115" t="s">
        <v>306</v>
      </c>
      <c r="C670" s="115" t="s">
        <v>307</v>
      </c>
      <c r="D670" s="115" t="s">
        <v>308</v>
      </c>
      <c r="E670" s="145"/>
      <c r="F670" s="417"/>
      <c r="G670" s="418"/>
      <c r="H670" s="146"/>
    </row>
    <row r="671" spans="1:8" ht="69.75" customHeight="1" thickBot="1">
      <c r="A671" s="419" t="s">
        <v>63</v>
      </c>
      <c r="B671" s="420"/>
      <c r="C671" s="421" t="s">
        <v>31</v>
      </c>
      <c r="D671" s="422"/>
      <c r="E671" s="422"/>
      <c r="F671" s="422"/>
      <c r="G671" s="421" t="s">
        <v>17</v>
      </c>
      <c r="H671" s="423"/>
    </row>
    <row r="672" spans="1:8" ht="24.95" customHeight="1" thickBot="1"/>
    <row r="673" spans="1:8" ht="24.95" customHeight="1">
      <c r="A673" s="430" t="s">
        <v>0</v>
      </c>
      <c r="B673" s="431"/>
      <c r="C673" s="431"/>
      <c r="D673" s="431"/>
      <c r="E673" s="431"/>
      <c r="F673" s="431"/>
      <c r="G673" s="431"/>
      <c r="H673" s="432"/>
    </row>
    <row r="674" spans="1:8" ht="24.95" customHeight="1">
      <c r="A674" s="424" t="s">
        <v>1</v>
      </c>
      <c r="B674" s="425"/>
      <c r="C674" s="425"/>
      <c r="D674" s="425"/>
      <c r="E674" s="425"/>
      <c r="F674" s="425"/>
      <c r="G674" s="425"/>
      <c r="H674" s="426"/>
    </row>
    <row r="675" spans="1:8" ht="24.95" customHeight="1">
      <c r="A675" s="424" t="s">
        <v>2</v>
      </c>
      <c r="B675" s="425"/>
      <c r="C675" s="425"/>
      <c r="D675" s="425"/>
      <c r="E675" s="425"/>
      <c r="F675" s="425"/>
      <c r="G675" s="425"/>
      <c r="H675" s="426"/>
    </row>
    <row r="676" spans="1:8" ht="24.95" customHeight="1">
      <c r="A676" s="424" t="s">
        <v>309</v>
      </c>
      <c r="B676" s="425"/>
      <c r="C676" s="425"/>
      <c r="D676" s="425"/>
      <c r="E676" s="425"/>
      <c r="F676" s="425"/>
      <c r="G676" s="425"/>
      <c r="H676" s="426"/>
    </row>
    <row r="677" spans="1:8" ht="24.95" customHeight="1">
      <c r="A677" s="424" t="s">
        <v>62</v>
      </c>
      <c r="B677" s="425"/>
      <c r="C677" s="425"/>
      <c r="D677" s="425"/>
      <c r="E677" s="425"/>
      <c r="F677" s="425"/>
      <c r="G677" s="425"/>
      <c r="H677" s="426"/>
    </row>
    <row r="678" spans="1:8" ht="24.95" customHeight="1">
      <c r="A678" s="104" t="s">
        <v>3</v>
      </c>
      <c r="B678" s="105"/>
      <c r="C678" s="108" t="s">
        <v>68</v>
      </c>
      <c r="D678" s="108"/>
      <c r="E678" s="106"/>
      <c r="F678" s="106"/>
      <c r="G678" s="106"/>
      <c r="H678" s="109"/>
    </row>
    <row r="679" spans="1:8" ht="24.95" customHeight="1">
      <c r="A679" s="104" t="s">
        <v>4</v>
      </c>
      <c r="B679" s="105"/>
      <c r="C679" s="152" t="s">
        <v>85</v>
      </c>
      <c r="D679" s="108"/>
      <c r="E679" s="108" t="s">
        <v>24</v>
      </c>
      <c r="F679" s="108"/>
      <c r="G679" s="108">
        <v>17</v>
      </c>
      <c r="H679" s="164"/>
    </row>
    <row r="680" spans="1:8" ht="24.95" customHeight="1">
      <c r="A680" s="104" t="s">
        <v>5</v>
      </c>
      <c r="B680" s="105"/>
      <c r="C680" s="155">
        <v>1078</v>
      </c>
      <c r="D680" s="108"/>
      <c r="E680" s="105"/>
      <c r="F680" s="105"/>
      <c r="G680" s="108"/>
      <c r="H680" s="164"/>
    </row>
    <row r="681" spans="1:8" ht="24.95" customHeight="1">
      <c r="A681" s="104" t="s">
        <v>18</v>
      </c>
      <c r="B681" s="105"/>
      <c r="C681" s="449" t="s">
        <v>197</v>
      </c>
      <c r="D681" s="449"/>
      <c r="E681" s="105" t="s">
        <v>30</v>
      </c>
      <c r="F681" s="105"/>
      <c r="G681" s="449" t="s">
        <v>198</v>
      </c>
      <c r="H681" s="450"/>
    </row>
    <row r="682" spans="1:8" ht="24.95" customHeight="1">
      <c r="A682" s="427" t="s">
        <v>6</v>
      </c>
      <c r="B682" s="428"/>
      <c r="C682" s="428"/>
      <c r="D682" s="428"/>
      <c r="E682" s="428"/>
      <c r="F682" s="428"/>
      <c r="G682" s="428"/>
      <c r="H682" s="429"/>
    </row>
    <row r="683" spans="1:8" ht="24.95" customHeight="1">
      <c r="A683" s="400" t="s">
        <v>7</v>
      </c>
      <c r="B683" s="401"/>
      <c r="C683" s="401"/>
      <c r="D683" s="401"/>
      <c r="E683" s="401"/>
      <c r="F683" s="401"/>
      <c r="G683" s="401"/>
      <c r="H683" s="402"/>
    </row>
    <row r="684" spans="1:8" ht="24.95" customHeight="1">
      <c r="A684" s="437" t="s">
        <v>8</v>
      </c>
      <c r="B684" s="438" t="s">
        <v>9</v>
      </c>
      <c r="C684" s="439" t="s">
        <v>26</v>
      </c>
      <c r="D684" s="439" t="s">
        <v>313</v>
      </c>
      <c r="E684" s="439" t="s">
        <v>314</v>
      </c>
      <c r="F684" s="442" t="s">
        <v>28</v>
      </c>
      <c r="G684" s="439" t="s">
        <v>29</v>
      </c>
      <c r="H684" s="445" t="s">
        <v>20</v>
      </c>
    </row>
    <row r="685" spans="1:8" ht="24.95" customHeight="1">
      <c r="A685" s="437"/>
      <c r="B685" s="438"/>
      <c r="C685" s="440"/>
      <c r="D685" s="440"/>
      <c r="E685" s="440"/>
      <c r="F685" s="443"/>
      <c r="G685" s="440"/>
      <c r="H685" s="446"/>
    </row>
    <row r="686" spans="1:8" ht="24.95" customHeight="1">
      <c r="A686" s="437"/>
      <c r="B686" s="438"/>
      <c r="C686" s="441"/>
      <c r="D686" s="441"/>
      <c r="E686" s="441"/>
      <c r="F686" s="444"/>
      <c r="G686" s="441"/>
      <c r="H686" s="447"/>
    </row>
    <row r="687" spans="1:8" ht="24.95" customHeight="1">
      <c r="A687" s="112">
        <v>1</v>
      </c>
      <c r="B687" s="113" t="s">
        <v>11</v>
      </c>
      <c r="C687" s="136">
        <v>6.75</v>
      </c>
      <c r="D687" s="115">
        <v>4</v>
      </c>
      <c r="E687" s="115">
        <v>5</v>
      </c>
      <c r="F687" s="136">
        <v>36</v>
      </c>
      <c r="G687" s="116">
        <f t="shared" ref="G687" si="60">SUM(C687:F687)</f>
        <v>51.75</v>
      </c>
      <c r="H687" s="147" t="str">
        <f t="shared" ref="H687:H691" si="61">IF(G687&gt;=91,"A1",IF(G687&gt;=81,"A2",IF(G687&gt;=71,"B1",IF(G687&gt;=61,"B2",IF(G687&gt;=51,"C1",IF(G687&gt;=41,"C2",IF(G687&gt;=33,"D","E")))))))</f>
        <v>C1</v>
      </c>
    </row>
    <row r="688" spans="1:8" ht="24.95" customHeight="1">
      <c r="A688" s="112">
        <v>2</v>
      </c>
      <c r="B688" s="113" t="s">
        <v>12</v>
      </c>
      <c r="C688" s="136">
        <v>4.25</v>
      </c>
      <c r="D688" s="136">
        <v>4</v>
      </c>
      <c r="E688" s="115">
        <v>4</v>
      </c>
      <c r="F688" s="115">
        <v>34.5</v>
      </c>
      <c r="G688" s="118">
        <f t="shared" ref="G688:G691" si="62">SUM(C688:F688)</f>
        <v>46.75</v>
      </c>
      <c r="H688" s="115" t="str">
        <f t="shared" si="61"/>
        <v>C2</v>
      </c>
    </row>
    <row r="689" spans="1:8" ht="24.95" customHeight="1">
      <c r="A689" s="112">
        <v>3</v>
      </c>
      <c r="B689" s="113" t="s">
        <v>13</v>
      </c>
      <c r="C689" s="115">
        <v>2.5</v>
      </c>
      <c r="D689" s="115">
        <v>3</v>
      </c>
      <c r="E689" s="115">
        <v>3.5</v>
      </c>
      <c r="F689" s="115">
        <v>40.5</v>
      </c>
      <c r="G689" s="115">
        <f t="shared" si="62"/>
        <v>49.5</v>
      </c>
      <c r="H689" s="115" t="str">
        <f t="shared" si="61"/>
        <v>C2</v>
      </c>
    </row>
    <row r="690" spans="1:8" ht="24.95" customHeight="1">
      <c r="A690" s="112">
        <v>4</v>
      </c>
      <c r="B690" s="113" t="s">
        <v>23</v>
      </c>
      <c r="C690" s="115">
        <v>5</v>
      </c>
      <c r="D690" s="115">
        <v>2.5</v>
      </c>
      <c r="E690" s="115">
        <v>2.5</v>
      </c>
      <c r="F690" s="115">
        <v>32.5</v>
      </c>
      <c r="G690" s="115">
        <f t="shared" si="62"/>
        <v>42.5</v>
      </c>
      <c r="H690" s="115" t="str">
        <f t="shared" si="61"/>
        <v>C2</v>
      </c>
    </row>
    <row r="691" spans="1:8" ht="24.95" customHeight="1">
      <c r="A691" s="112">
        <v>5</v>
      </c>
      <c r="B691" s="113" t="s">
        <v>25</v>
      </c>
      <c r="C691" s="115">
        <v>6</v>
      </c>
      <c r="D691" s="115">
        <v>3.5</v>
      </c>
      <c r="E691" s="115">
        <v>3</v>
      </c>
      <c r="F691" s="115">
        <v>34</v>
      </c>
      <c r="G691" s="115">
        <f t="shared" si="62"/>
        <v>46.5</v>
      </c>
      <c r="H691" s="115" t="str">
        <f t="shared" si="61"/>
        <v>C2</v>
      </c>
    </row>
    <row r="692" spans="1:8" ht="24.95" customHeight="1">
      <c r="A692" s="112">
        <v>6</v>
      </c>
      <c r="B692" s="119" t="s">
        <v>14</v>
      </c>
      <c r="C692" s="115"/>
      <c r="D692" s="115"/>
      <c r="E692" s="115"/>
      <c r="F692" s="115">
        <v>20.5</v>
      </c>
      <c r="G692" s="120"/>
      <c r="H692" s="121"/>
    </row>
    <row r="693" spans="1:8" ht="24.95" customHeight="1">
      <c r="A693" s="112">
        <v>7</v>
      </c>
      <c r="B693" s="113" t="s">
        <v>21</v>
      </c>
      <c r="C693" s="122"/>
      <c r="D693" s="122"/>
      <c r="E693" s="122"/>
      <c r="F693" s="124">
        <v>5</v>
      </c>
      <c r="G693" s="120"/>
      <c r="H693" s="121"/>
    </row>
    <row r="694" spans="1:8" ht="24.95" customHeight="1">
      <c r="A694" s="112">
        <v>8</v>
      </c>
      <c r="B694" s="113" t="s">
        <v>22</v>
      </c>
      <c r="C694" s="125"/>
      <c r="D694" s="125"/>
      <c r="E694" s="125"/>
      <c r="F694" s="124">
        <v>14.5</v>
      </c>
      <c r="G694" s="120"/>
      <c r="H694" s="121"/>
    </row>
    <row r="695" spans="1:8" ht="24.95" customHeight="1">
      <c r="A695" s="112">
        <v>9</v>
      </c>
      <c r="B695" s="119" t="s">
        <v>315</v>
      </c>
      <c r="C695" s="125"/>
      <c r="D695" s="125"/>
      <c r="E695" s="125"/>
      <c r="F695" s="124">
        <v>9</v>
      </c>
      <c r="G695" s="120"/>
      <c r="H695" s="121"/>
    </row>
    <row r="696" spans="1:8" ht="24.95" customHeight="1">
      <c r="A696" s="127" t="s">
        <v>10</v>
      </c>
      <c r="B696" s="128"/>
      <c r="C696" s="129"/>
      <c r="D696" s="129"/>
      <c r="E696" s="129"/>
      <c r="F696" s="130"/>
      <c r="G696" s="131">
        <v>257.5</v>
      </c>
      <c r="H696" s="132"/>
    </row>
    <row r="697" spans="1:8" ht="24.95" customHeight="1">
      <c r="A697" s="127" t="s">
        <v>15</v>
      </c>
      <c r="B697" s="128"/>
      <c r="C697" s="129"/>
      <c r="D697" s="129"/>
      <c r="E697" s="129"/>
      <c r="F697" s="130"/>
      <c r="G697" s="148">
        <v>46.8</v>
      </c>
      <c r="H697" s="132"/>
    </row>
    <row r="698" spans="1:8" ht="24.95" customHeight="1">
      <c r="A698" s="403" t="s">
        <v>333</v>
      </c>
      <c r="B698" s="404"/>
      <c r="C698" s="404"/>
      <c r="D698" s="404"/>
      <c r="E698" s="404"/>
      <c r="F698" s="404"/>
      <c r="G698" s="404"/>
      <c r="H698" s="405"/>
    </row>
    <row r="699" spans="1:8" ht="24.95" customHeight="1">
      <c r="A699" s="406" t="s">
        <v>273</v>
      </c>
      <c r="B699" s="407"/>
      <c r="C699" s="407"/>
      <c r="D699" s="407"/>
      <c r="E699" s="407"/>
      <c r="F699" s="407"/>
      <c r="G699" s="407"/>
      <c r="H699" s="408"/>
    </row>
    <row r="700" spans="1:8" ht="24.95" customHeight="1">
      <c r="A700" s="400" t="s">
        <v>274</v>
      </c>
      <c r="B700" s="401"/>
      <c r="C700" s="401"/>
      <c r="D700" s="401"/>
      <c r="E700" s="401"/>
      <c r="F700" s="401"/>
      <c r="G700" s="401"/>
      <c r="H700" s="402"/>
    </row>
    <row r="701" spans="1:8" ht="24.95" customHeight="1">
      <c r="A701" s="400" t="s">
        <v>275</v>
      </c>
      <c r="B701" s="401"/>
      <c r="C701" s="401"/>
      <c r="D701" s="401"/>
      <c r="E701" s="401"/>
      <c r="F701" s="410"/>
      <c r="G701" s="409" t="s">
        <v>276</v>
      </c>
      <c r="H701" s="402"/>
    </row>
    <row r="702" spans="1:8" ht="24.95" customHeight="1">
      <c r="A702" s="134" t="s">
        <v>277</v>
      </c>
      <c r="B702" s="135"/>
      <c r="C702" s="409"/>
      <c r="D702" s="401"/>
      <c r="E702" s="401"/>
      <c r="F702" s="410"/>
      <c r="G702" s="411" t="s">
        <v>299</v>
      </c>
      <c r="H702" s="412"/>
    </row>
    <row r="703" spans="1:8" ht="24.95" customHeight="1">
      <c r="A703" s="400" t="s">
        <v>278</v>
      </c>
      <c r="B703" s="401"/>
      <c r="C703" s="401"/>
      <c r="D703" s="401"/>
      <c r="E703" s="401"/>
      <c r="F703" s="401"/>
      <c r="G703" s="401"/>
      <c r="H703" s="402"/>
    </row>
    <row r="704" spans="1:8" ht="24.95" customHeight="1">
      <c r="A704" s="400" t="s">
        <v>275</v>
      </c>
      <c r="B704" s="401"/>
      <c r="C704" s="401"/>
      <c r="D704" s="401"/>
      <c r="E704" s="401"/>
      <c r="F704" s="410"/>
      <c r="G704" s="409" t="s">
        <v>276</v>
      </c>
      <c r="H704" s="402"/>
    </row>
    <row r="705" spans="1:8" ht="24.95" customHeight="1">
      <c r="A705" s="413" t="s">
        <v>279</v>
      </c>
      <c r="B705" s="414"/>
      <c r="C705" s="414"/>
      <c r="D705" s="414"/>
      <c r="E705" s="414"/>
      <c r="F705" s="415"/>
      <c r="G705" s="118"/>
      <c r="H705" s="133" t="s">
        <v>294</v>
      </c>
    </row>
    <row r="706" spans="1:8" ht="24.95" customHeight="1">
      <c r="A706" s="413" t="s">
        <v>280</v>
      </c>
      <c r="B706" s="414"/>
      <c r="C706" s="414"/>
      <c r="D706" s="414"/>
      <c r="E706" s="414"/>
      <c r="F706" s="415"/>
      <c r="G706" s="136"/>
      <c r="H706" s="137" t="s">
        <v>294</v>
      </c>
    </row>
    <row r="707" spans="1:8" ht="24.95" customHeight="1">
      <c r="A707" s="413" t="s">
        <v>281</v>
      </c>
      <c r="B707" s="414"/>
      <c r="C707" s="414"/>
      <c r="D707" s="414"/>
      <c r="E707" s="414"/>
      <c r="F707" s="414"/>
      <c r="G707" s="136"/>
      <c r="H707" s="137" t="s">
        <v>299</v>
      </c>
    </row>
    <row r="708" spans="1:8" ht="24.95" customHeight="1">
      <c r="A708" s="413" t="s">
        <v>282</v>
      </c>
      <c r="B708" s="414"/>
      <c r="C708" s="414"/>
      <c r="D708" s="414"/>
      <c r="E708" s="414"/>
      <c r="F708" s="414"/>
      <c r="G708" s="136"/>
      <c r="H708" s="137" t="s">
        <v>299</v>
      </c>
    </row>
    <row r="709" spans="1:8" ht="24.95" customHeight="1">
      <c r="A709" s="400" t="s">
        <v>283</v>
      </c>
      <c r="B709" s="401"/>
      <c r="C709" s="401"/>
      <c r="D709" s="401"/>
      <c r="E709" s="401"/>
      <c r="F709" s="401"/>
      <c r="G709" s="401"/>
      <c r="H709" s="402"/>
    </row>
    <row r="710" spans="1:8" ht="24.95" customHeight="1">
      <c r="A710" s="400" t="s">
        <v>275</v>
      </c>
      <c r="B710" s="401"/>
      <c r="C710" s="401"/>
      <c r="D710" s="401"/>
      <c r="E710" s="401"/>
      <c r="F710" s="401"/>
      <c r="G710" s="401"/>
      <c r="H710" s="402"/>
    </row>
    <row r="711" spans="1:8" ht="24.95" customHeight="1">
      <c r="A711" s="134" t="s">
        <v>284</v>
      </c>
      <c r="B711" s="409">
        <v>74</v>
      </c>
      <c r="C711" s="401"/>
      <c r="D711" s="401"/>
      <c r="E711" s="401"/>
      <c r="F711" s="401"/>
      <c r="G711" s="401"/>
      <c r="H711" s="402"/>
    </row>
    <row r="712" spans="1:8" ht="24.95" customHeight="1">
      <c r="A712" s="127" t="s">
        <v>285</v>
      </c>
      <c r="B712" s="411"/>
      <c r="C712" s="433"/>
      <c r="D712" s="433"/>
      <c r="E712" s="433"/>
      <c r="F712" s="433"/>
      <c r="G712" s="433"/>
      <c r="H712" s="412"/>
    </row>
    <row r="713" spans="1:8" ht="24.95" customHeight="1">
      <c r="A713" s="434" t="s">
        <v>286</v>
      </c>
      <c r="B713" s="435"/>
      <c r="C713" s="435"/>
      <c r="D713" s="435"/>
      <c r="E713" s="138"/>
      <c r="F713" s="139"/>
      <c r="G713" s="118" t="s">
        <v>287</v>
      </c>
      <c r="H713" s="140"/>
    </row>
    <row r="714" spans="1:8" ht="24.95" customHeight="1">
      <c r="A714" s="141" t="s">
        <v>288</v>
      </c>
      <c r="B714" s="118" t="s">
        <v>20</v>
      </c>
      <c r="C714" s="118" t="s">
        <v>288</v>
      </c>
      <c r="D714" s="118" t="s">
        <v>20</v>
      </c>
      <c r="E714" s="142"/>
      <c r="F714" s="435" t="s">
        <v>289</v>
      </c>
      <c r="G714" s="435"/>
      <c r="H714" s="143" t="s">
        <v>20</v>
      </c>
    </row>
    <row r="715" spans="1:8" ht="24.95" customHeight="1">
      <c r="A715" s="112" t="s">
        <v>290</v>
      </c>
      <c r="B715" s="115" t="s">
        <v>291</v>
      </c>
      <c r="C715" s="115" t="s">
        <v>292</v>
      </c>
      <c r="D715" s="115" t="s">
        <v>293</v>
      </c>
      <c r="E715" s="142"/>
      <c r="F715" s="416">
        <v>3</v>
      </c>
      <c r="G715" s="416"/>
      <c r="H715" s="144" t="s">
        <v>294</v>
      </c>
    </row>
    <row r="716" spans="1:8" ht="24.95" customHeight="1">
      <c r="A716" s="112" t="s">
        <v>295</v>
      </c>
      <c r="B716" s="115" t="s">
        <v>296</v>
      </c>
      <c r="C716" s="115" t="s">
        <v>297</v>
      </c>
      <c r="D716" s="115" t="s">
        <v>298</v>
      </c>
      <c r="E716" s="142"/>
      <c r="F716" s="416">
        <v>2</v>
      </c>
      <c r="G716" s="416"/>
      <c r="H716" s="144" t="s">
        <v>299</v>
      </c>
    </row>
    <row r="717" spans="1:8" ht="24.95" customHeight="1">
      <c r="A717" s="112" t="s">
        <v>300</v>
      </c>
      <c r="B717" s="115" t="s">
        <v>301</v>
      </c>
      <c r="C717" s="115" t="s">
        <v>302</v>
      </c>
      <c r="D717" s="115" t="s">
        <v>303</v>
      </c>
      <c r="E717" s="142"/>
      <c r="F717" s="416">
        <v>1</v>
      </c>
      <c r="G717" s="416"/>
      <c r="H717" s="144" t="s">
        <v>304</v>
      </c>
    </row>
    <row r="718" spans="1:8" ht="24.95" customHeight="1">
      <c r="A718" s="112" t="s">
        <v>305</v>
      </c>
      <c r="B718" s="115" t="s">
        <v>306</v>
      </c>
      <c r="C718" s="115" t="s">
        <v>307</v>
      </c>
      <c r="D718" s="115" t="s">
        <v>308</v>
      </c>
      <c r="E718" s="145"/>
      <c r="F718" s="417"/>
      <c r="G718" s="418"/>
      <c r="H718" s="146"/>
    </row>
    <row r="719" spans="1:8" ht="75.75" customHeight="1" thickBot="1">
      <c r="A719" s="419" t="s">
        <v>63</v>
      </c>
      <c r="B719" s="420"/>
      <c r="C719" s="421" t="s">
        <v>31</v>
      </c>
      <c r="D719" s="422"/>
      <c r="E719" s="422"/>
      <c r="F719" s="422"/>
      <c r="G719" s="421" t="s">
        <v>17</v>
      </c>
      <c r="H719" s="423"/>
    </row>
    <row r="720" spans="1:8" ht="24.95" customHeight="1" thickBot="1"/>
    <row r="721" spans="1:8" ht="24.95" customHeight="1">
      <c r="A721" s="430" t="s">
        <v>0</v>
      </c>
      <c r="B721" s="431"/>
      <c r="C721" s="431"/>
      <c r="D721" s="431"/>
      <c r="E721" s="431"/>
      <c r="F721" s="431"/>
      <c r="G721" s="431"/>
      <c r="H721" s="432"/>
    </row>
    <row r="722" spans="1:8" ht="24.95" customHeight="1">
      <c r="A722" s="424" t="s">
        <v>1</v>
      </c>
      <c r="B722" s="425"/>
      <c r="C722" s="425"/>
      <c r="D722" s="425"/>
      <c r="E722" s="425"/>
      <c r="F722" s="425"/>
      <c r="G722" s="425"/>
      <c r="H722" s="426"/>
    </row>
    <row r="723" spans="1:8" ht="24.95" customHeight="1">
      <c r="A723" s="424" t="s">
        <v>2</v>
      </c>
      <c r="B723" s="425"/>
      <c r="C723" s="425"/>
      <c r="D723" s="425"/>
      <c r="E723" s="425"/>
      <c r="F723" s="425"/>
      <c r="G723" s="425"/>
      <c r="H723" s="426"/>
    </row>
    <row r="724" spans="1:8" ht="24.95" customHeight="1">
      <c r="A724" s="424" t="s">
        <v>309</v>
      </c>
      <c r="B724" s="425"/>
      <c r="C724" s="425"/>
      <c r="D724" s="425"/>
      <c r="E724" s="425"/>
      <c r="F724" s="425"/>
      <c r="G724" s="425"/>
      <c r="H724" s="426"/>
    </row>
    <row r="725" spans="1:8" ht="24.95" customHeight="1">
      <c r="A725" s="424" t="s">
        <v>62</v>
      </c>
      <c r="B725" s="425"/>
      <c r="C725" s="425"/>
      <c r="D725" s="425"/>
      <c r="E725" s="425"/>
      <c r="F725" s="425"/>
      <c r="G725" s="425"/>
      <c r="H725" s="426"/>
    </row>
    <row r="726" spans="1:8" ht="24.95" customHeight="1">
      <c r="A726" s="104" t="s">
        <v>3</v>
      </c>
      <c r="B726" s="105"/>
      <c r="C726" s="108" t="s">
        <v>68</v>
      </c>
      <c r="D726" s="108"/>
      <c r="E726" s="106"/>
      <c r="F726" s="106"/>
      <c r="G726" s="106"/>
      <c r="H726" s="109"/>
    </row>
    <row r="727" spans="1:8" ht="24.95" customHeight="1">
      <c r="A727" s="104" t="s">
        <v>4</v>
      </c>
      <c r="B727" s="105"/>
      <c r="C727" s="152" t="s">
        <v>104</v>
      </c>
      <c r="D727" s="108"/>
      <c r="E727" s="108" t="s">
        <v>24</v>
      </c>
      <c r="F727" s="108"/>
      <c r="G727" s="108">
        <v>18</v>
      </c>
      <c r="H727" s="109"/>
    </row>
    <row r="728" spans="1:8" ht="24.95" customHeight="1">
      <c r="A728" s="104" t="s">
        <v>5</v>
      </c>
      <c r="B728" s="105"/>
      <c r="C728" s="108">
        <v>1083</v>
      </c>
      <c r="D728" s="108"/>
      <c r="E728" s="105"/>
      <c r="F728" s="105"/>
      <c r="G728" s="105"/>
      <c r="H728" s="109"/>
    </row>
    <row r="729" spans="1:8" ht="24.95" customHeight="1">
      <c r="A729" s="104" t="s">
        <v>18</v>
      </c>
      <c r="B729" s="105"/>
      <c r="C729" s="436" t="s">
        <v>202</v>
      </c>
      <c r="D729" s="436"/>
      <c r="E729" s="105" t="s">
        <v>30</v>
      </c>
      <c r="F729" s="105"/>
      <c r="G729" s="111" t="s">
        <v>203</v>
      </c>
      <c r="H729" s="109"/>
    </row>
    <row r="730" spans="1:8" ht="24.95" customHeight="1">
      <c r="A730" s="427" t="s">
        <v>6</v>
      </c>
      <c r="B730" s="428"/>
      <c r="C730" s="428"/>
      <c r="D730" s="428"/>
      <c r="E730" s="428"/>
      <c r="F730" s="428"/>
      <c r="G730" s="428"/>
      <c r="H730" s="429"/>
    </row>
    <row r="731" spans="1:8" ht="24.95" customHeight="1">
      <c r="A731" s="400" t="s">
        <v>7</v>
      </c>
      <c r="B731" s="401"/>
      <c r="C731" s="401"/>
      <c r="D731" s="401"/>
      <c r="E731" s="401"/>
      <c r="F731" s="401"/>
      <c r="G731" s="401"/>
      <c r="H731" s="402"/>
    </row>
    <row r="732" spans="1:8" ht="24.95" customHeight="1">
      <c r="A732" s="437" t="s">
        <v>8</v>
      </c>
      <c r="B732" s="438" t="s">
        <v>9</v>
      </c>
      <c r="C732" s="439" t="s">
        <v>26</v>
      </c>
      <c r="D732" s="439" t="s">
        <v>313</v>
      </c>
      <c r="E732" s="439" t="s">
        <v>314</v>
      </c>
      <c r="F732" s="442" t="s">
        <v>28</v>
      </c>
      <c r="G732" s="439" t="s">
        <v>29</v>
      </c>
      <c r="H732" s="445" t="s">
        <v>20</v>
      </c>
    </row>
    <row r="733" spans="1:8" ht="24.95" customHeight="1">
      <c r="A733" s="437"/>
      <c r="B733" s="438"/>
      <c r="C733" s="440"/>
      <c r="D733" s="440"/>
      <c r="E733" s="440"/>
      <c r="F733" s="443"/>
      <c r="G733" s="440"/>
      <c r="H733" s="446"/>
    </row>
    <row r="734" spans="1:8" ht="24.95" customHeight="1">
      <c r="A734" s="437"/>
      <c r="B734" s="438"/>
      <c r="C734" s="441"/>
      <c r="D734" s="441"/>
      <c r="E734" s="441"/>
      <c r="F734" s="444"/>
      <c r="G734" s="441"/>
      <c r="H734" s="447"/>
    </row>
    <row r="735" spans="1:8" ht="24.95" customHeight="1">
      <c r="A735" s="112">
        <v>1</v>
      </c>
      <c r="B735" s="113" t="s">
        <v>11</v>
      </c>
      <c r="C735" s="136">
        <v>9.75</v>
      </c>
      <c r="D735" s="115">
        <v>4.5</v>
      </c>
      <c r="E735" s="115">
        <v>5</v>
      </c>
      <c r="F735" s="136">
        <v>59.5</v>
      </c>
      <c r="G735" s="116">
        <f t="shared" ref="G735" si="63">SUM(C735:F735)</f>
        <v>78.75</v>
      </c>
      <c r="H735" s="147" t="str">
        <f t="shared" ref="H735" si="64">IF(G735&gt;=91,"A1",IF(G735&gt;=81,"A2",IF(G735&gt;=71,"B1",IF(G735&gt;=61,"B2",IF(G735&gt;=51,"C1",IF(G735&gt;=41,"C2",IF(G735&gt;=33,"D","E")))))))</f>
        <v>B1</v>
      </c>
    </row>
    <row r="736" spans="1:8" ht="24.95" customHeight="1">
      <c r="A736" s="112">
        <v>2</v>
      </c>
      <c r="B736" s="113" t="s">
        <v>12</v>
      </c>
      <c r="C736" s="136">
        <v>8.75</v>
      </c>
      <c r="D736" s="136">
        <v>4</v>
      </c>
      <c r="E736" s="115">
        <v>4</v>
      </c>
      <c r="F736" s="115">
        <v>61.5</v>
      </c>
      <c r="G736" s="118">
        <f t="shared" ref="G736" si="65">SUM(C736:F736)</f>
        <v>78.25</v>
      </c>
      <c r="H736" s="115" t="str">
        <f t="shared" ref="H736" si="66">IF(G736&gt;=91,"A1",IF(G736&gt;=81,"A2",IF(G736&gt;=71,"B1",IF(G736&gt;=61,"B2",IF(G736&gt;=51,"C1",IF(G736&gt;=41,"C2",IF(G736&gt;=33,"D","E")))))))</f>
        <v>B1</v>
      </c>
    </row>
    <row r="737" spans="1:8" ht="24.95" customHeight="1">
      <c r="A737" s="112">
        <v>3</v>
      </c>
      <c r="B737" s="113" t="s">
        <v>13</v>
      </c>
      <c r="C737" s="115">
        <v>7</v>
      </c>
      <c r="D737" s="115">
        <v>5</v>
      </c>
      <c r="E737" s="115">
        <v>5</v>
      </c>
      <c r="F737" s="115">
        <v>58.5</v>
      </c>
      <c r="G737" s="115">
        <f t="shared" ref="G737" si="67">SUM(C737:F737)</f>
        <v>75.5</v>
      </c>
      <c r="H737" s="115" t="str">
        <f t="shared" ref="H737" si="68">IF(G737&gt;=91,"A1",IF(G737&gt;=81,"A2",IF(G737&gt;=71,"B1",IF(G737&gt;=61,"B2",IF(G737&gt;=51,"C1",IF(G737&gt;=41,"C2",IF(G737&gt;=33,"D","E")))))))</f>
        <v>B1</v>
      </c>
    </row>
    <row r="738" spans="1:8" ht="24.95" customHeight="1">
      <c r="A738" s="112">
        <v>4</v>
      </c>
      <c r="B738" s="113" t="s">
        <v>23</v>
      </c>
      <c r="C738" s="115">
        <v>9.25</v>
      </c>
      <c r="D738" s="115">
        <v>4</v>
      </c>
      <c r="E738" s="115">
        <v>4</v>
      </c>
      <c r="F738" s="115">
        <v>56</v>
      </c>
      <c r="G738" s="115">
        <f t="shared" ref="G738" si="69">SUM(C738:F738)</f>
        <v>73.25</v>
      </c>
      <c r="H738" s="115" t="str">
        <f t="shared" ref="H738" si="70">IF(G738&gt;=91,"A1",IF(G738&gt;=81,"A2",IF(G738&gt;=71,"B1",IF(G738&gt;=61,"B2",IF(G738&gt;=51,"C1",IF(G738&gt;=41,"C2",IF(G738&gt;=33,"D","E")))))))</f>
        <v>B1</v>
      </c>
    </row>
    <row r="739" spans="1:8" ht="24.95" customHeight="1">
      <c r="A739" s="112">
        <v>5</v>
      </c>
      <c r="B739" s="113" t="s">
        <v>25</v>
      </c>
      <c r="C739" s="115">
        <v>7.75</v>
      </c>
      <c r="D739" s="115">
        <v>5</v>
      </c>
      <c r="E739" s="115">
        <v>5</v>
      </c>
      <c r="F739" s="115">
        <v>73.5</v>
      </c>
      <c r="G739" s="115">
        <f t="shared" ref="G739" si="71">SUM(C739:F739)</f>
        <v>91.25</v>
      </c>
      <c r="H739" s="115" t="str">
        <f t="shared" ref="H739" si="72">IF(G739&gt;=91,"A1",IF(G739&gt;=81,"A2",IF(G739&gt;=71,"B1",IF(G739&gt;=61,"B2",IF(G739&gt;=51,"C1",IF(G739&gt;=41,"C2",IF(G739&gt;=33,"D","E")))))))</f>
        <v>A1</v>
      </c>
    </row>
    <row r="740" spans="1:8" ht="24.95" customHeight="1">
      <c r="A740" s="112">
        <v>6</v>
      </c>
      <c r="B740" s="119" t="s">
        <v>14</v>
      </c>
      <c r="C740" s="115"/>
      <c r="D740" s="115"/>
      <c r="E740" s="115"/>
      <c r="F740" s="103">
        <v>44.5</v>
      </c>
      <c r="G740" s="115">
        <v>44.5</v>
      </c>
      <c r="H740" s="121"/>
    </row>
    <row r="741" spans="1:8" ht="24.95" customHeight="1">
      <c r="A741" s="112">
        <v>7</v>
      </c>
      <c r="B741" s="113" t="s">
        <v>21</v>
      </c>
      <c r="C741" s="122"/>
      <c r="D741" s="122"/>
      <c r="E741" s="122"/>
      <c r="F741" s="124">
        <v>28</v>
      </c>
      <c r="G741" s="124"/>
      <c r="H741" s="124"/>
    </row>
    <row r="742" spans="1:8" ht="24.95" customHeight="1">
      <c r="A742" s="112">
        <v>8</v>
      </c>
      <c r="B742" s="113" t="s">
        <v>22</v>
      </c>
      <c r="C742" s="125"/>
      <c r="D742" s="125"/>
      <c r="E742" s="125"/>
      <c r="F742" s="124">
        <v>42.5</v>
      </c>
      <c r="G742" s="120"/>
      <c r="H742" s="121"/>
    </row>
    <row r="743" spans="1:8" ht="24.95" customHeight="1">
      <c r="A743" s="112">
        <v>9</v>
      </c>
      <c r="B743" s="119" t="s">
        <v>315</v>
      </c>
      <c r="C743" s="125"/>
      <c r="D743" s="125"/>
      <c r="E743" s="125"/>
      <c r="F743" s="124">
        <v>43.5</v>
      </c>
      <c r="G743" s="120"/>
      <c r="H743" s="121"/>
    </row>
    <row r="744" spans="1:8" ht="24.95" customHeight="1">
      <c r="A744" s="127" t="s">
        <v>10</v>
      </c>
      <c r="B744" s="128"/>
      <c r="C744" s="129"/>
      <c r="D744" s="129"/>
      <c r="E744" s="129"/>
      <c r="F744" s="130"/>
      <c r="G744" s="131">
        <v>441.5</v>
      </c>
      <c r="H744" s="132"/>
    </row>
    <row r="745" spans="1:8" ht="24.95" customHeight="1">
      <c r="A745" s="127" t="s">
        <v>15</v>
      </c>
      <c r="B745" s="128"/>
      <c r="C745" s="129"/>
      <c r="D745" s="129"/>
      <c r="E745" s="129"/>
      <c r="F745" s="130"/>
      <c r="G745" s="148">
        <v>80.3</v>
      </c>
      <c r="H745" s="132"/>
    </row>
    <row r="746" spans="1:8" ht="24.95" customHeight="1">
      <c r="A746" s="403" t="s">
        <v>365</v>
      </c>
      <c r="B746" s="404"/>
      <c r="C746" s="404"/>
      <c r="D746" s="404"/>
      <c r="E746" s="404"/>
      <c r="F746" s="404"/>
      <c r="G746" s="404"/>
      <c r="H746" s="405"/>
    </row>
    <row r="747" spans="1:8" ht="24.95" customHeight="1">
      <c r="A747" s="406" t="s">
        <v>273</v>
      </c>
      <c r="B747" s="407"/>
      <c r="C747" s="407"/>
      <c r="D747" s="407"/>
      <c r="E747" s="407"/>
      <c r="F747" s="407"/>
      <c r="G747" s="407"/>
      <c r="H747" s="408"/>
    </row>
    <row r="748" spans="1:8" ht="24.95" customHeight="1">
      <c r="A748" s="400" t="s">
        <v>274</v>
      </c>
      <c r="B748" s="401"/>
      <c r="C748" s="401"/>
      <c r="D748" s="401"/>
      <c r="E748" s="401"/>
      <c r="F748" s="401"/>
      <c r="G748" s="401"/>
      <c r="H748" s="402"/>
    </row>
    <row r="749" spans="1:8" ht="24.95" customHeight="1">
      <c r="A749" s="400" t="s">
        <v>275</v>
      </c>
      <c r="B749" s="401"/>
      <c r="C749" s="401"/>
      <c r="D749" s="401"/>
      <c r="E749" s="401"/>
      <c r="F749" s="410"/>
      <c r="G749" s="409" t="s">
        <v>276</v>
      </c>
      <c r="H749" s="402"/>
    </row>
    <row r="750" spans="1:8" ht="24.95" customHeight="1">
      <c r="A750" s="134" t="s">
        <v>277</v>
      </c>
      <c r="B750" s="135"/>
      <c r="C750" s="409"/>
      <c r="D750" s="401"/>
      <c r="E750" s="401"/>
      <c r="F750" s="410"/>
      <c r="G750" s="411" t="s">
        <v>294</v>
      </c>
      <c r="H750" s="412"/>
    </row>
    <row r="751" spans="1:8" ht="24.95" customHeight="1">
      <c r="A751" s="400" t="s">
        <v>278</v>
      </c>
      <c r="B751" s="401"/>
      <c r="C751" s="401"/>
      <c r="D751" s="401"/>
      <c r="E751" s="401"/>
      <c r="F751" s="401"/>
      <c r="G751" s="401"/>
      <c r="H751" s="402"/>
    </row>
    <row r="752" spans="1:8" ht="24.95" customHeight="1">
      <c r="A752" s="400" t="s">
        <v>275</v>
      </c>
      <c r="B752" s="401"/>
      <c r="C752" s="401"/>
      <c r="D752" s="401"/>
      <c r="E752" s="401"/>
      <c r="F752" s="410"/>
      <c r="G752" s="409" t="s">
        <v>276</v>
      </c>
      <c r="H752" s="402"/>
    </row>
    <row r="753" spans="1:8" ht="24.95" customHeight="1">
      <c r="A753" s="413" t="s">
        <v>279</v>
      </c>
      <c r="B753" s="414"/>
      <c r="C753" s="414"/>
      <c r="D753" s="414"/>
      <c r="E753" s="414"/>
      <c r="F753" s="415"/>
      <c r="G753" s="118"/>
      <c r="H753" s="133" t="s">
        <v>294</v>
      </c>
    </row>
    <row r="754" spans="1:8" ht="24.95" customHeight="1">
      <c r="A754" s="413" t="s">
        <v>280</v>
      </c>
      <c r="B754" s="414"/>
      <c r="C754" s="414"/>
      <c r="D754" s="414"/>
      <c r="E754" s="414"/>
      <c r="F754" s="415"/>
      <c r="G754" s="136"/>
      <c r="H754" s="137" t="s">
        <v>294</v>
      </c>
    </row>
    <row r="755" spans="1:8" ht="24.95" customHeight="1">
      <c r="A755" s="413" t="s">
        <v>281</v>
      </c>
      <c r="B755" s="414"/>
      <c r="C755" s="414"/>
      <c r="D755" s="414"/>
      <c r="E755" s="414"/>
      <c r="F755" s="414"/>
      <c r="G755" s="136"/>
      <c r="H755" s="137" t="s">
        <v>294</v>
      </c>
    </row>
    <row r="756" spans="1:8" ht="24.95" customHeight="1">
      <c r="A756" s="413" t="s">
        <v>282</v>
      </c>
      <c r="B756" s="414"/>
      <c r="C756" s="414"/>
      <c r="D756" s="414"/>
      <c r="E756" s="414"/>
      <c r="F756" s="414"/>
      <c r="G756" s="136"/>
      <c r="H756" s="137" t="s">
        <v>294</v>
      </c>
    </row>
    <row r="757" spans="1:8" ht="24.95" customHeight="1">
      <c r="A757" s="400" t="s">
        <v>283</v>
      </c>
      <c r="B757" s="401"/>
      <c r="C757" s="401"/>
      <c r="D757" s="401"/>
      <c r="E757" s="401"/>
      <c r="F757" s="401"/>
      <c r="G757" s="401"/>
      <c r="H757" s="402"/>
    </row>
    <row r="758" spans="1:8" ht="24.95" customHeight="1">
      <c r="A758" s="400" t="s">
        <v>275</v>
      </c>
      <c r="B758" s="401"/>
      <c r="C758" s="401"/>
      <c r="D758" s="401"/>
      <c r="E758" s="401"/>
      <c r="F758" s="401"/>
      <c r="G758" s="401"/>
      <c r="H758" s="402"/>
    </row>
    <row r="759" spans="1:8" ht="24.95" customHeight="1">
      <c r="A759" s="134" t="s">
        <v>284</v>
      </c>
      <c r="B759" s="409">
        <v>83</v>
      </c>
      <c r="C759" s="401"/>
      <c r="D759" s="401"/>
      <c r="E759" s="401"/>
      <c r="F759" s="401"/>
      <c r="G759" s="401"/>
      <c r="H759" s="402"/>
    </row>
    <row r="760" spans="1:8" ht="24.95" customHeight="1">
      <c r="A760" s="127" t="s">
        <v>285</v>
      </c>
      <c r="B760" s="411"/>
      <c r="C760" s="433"/>
      <c r="D760" s="433"/>
      <c r="E760" s="433"/>
      <c r="F760" s="433"/>
      <c r="G760" s="433"/>
      <c r="H760" s="412"/>
    </row>
    <row r="761" spans="1:8" ht="24.95" customHeight="1">
      <c r="A761" s="434" t="s">
        <v>286</v>
      </c>
      <c r="B761" s="435"/>
      <c r="C761" s="435"/>
      <c r="D761" s="435"/>
      <c r="E761" s="138"/>
      <c r="F761" s="139"/>
      <c r="G761" s="118" t="s">
        <v>287</v>
      </c>
      <c r="H761" s="140"/>
    </row>
    <row r="762" spans="1:8" ht="24.95" customHeight="1">
      <c r="A762" s="141" t="s">
        <v>288</v>
      </c>
      <c r="B762" s="118" t="s">
        <v>20</v>
      </c>
      <c r="C762" s="118" t="s">
        <v>288</v>
      </c>
      <c r="D762" s="118" t="s">
        <v>20</v>
      </c>
      <c r="E762" s="142"/>
      <c r="F762" s="435" t="s">
        <v>289</v>
      </c>
      <c r="G762" s="435"/>
      <c r="H762" s="143" t="s">
        <v>20</v>
      </c>
    </row>
    <row r="763" spans="1:8" ht="24.95" customHeight="1">
      <c r="A763" s="112" t="s">
        <v>290</v>
      </c>
      <c r="B763" s="115" t="s">
        <v>291</v>
      </c>
      <c r="C763" s="115" t="s">
        <v>292</v>
      </c>
      <c r="D763" s="115" t="s">
        <v>293</v>
      </c>
      <c r="E763" s="142"/>
      <c r="F763" s="416">
        <v>3</v>
      </c>
      <c r="G763" s="416"/>
      <c r="H763" s="144" t="s">
        <v>294</v>
      </c>
    </row>
    <row r="764" spans="1:8" ht="24.95" customHeight="1">
      <c r="A764" s="112" t="s">
        <v>295</v>
      </c>
      <c r="B764" s="115" t="s">
        <v>296</v>
      </c>
      <c r="C764" s="115" t="s">
        <v>297</v>
      </c>
      <c r="D764" s="115" t="s">
        <v>298</v>
      </c>
      <c r="E764" s="142"/>
      <c r="F764" s="416">
        <v>2</v>
      </c>
      <c r="G764" s="416"/>
      <c r="H764" s="144" t="s">
        <v>299</v>
      </c>
    </row>
    <row r="765" spans="1:8" ht="24.95" customHeight="1">
      <c r="A765" s="112" t="s">
        <v>300</v>
      </c>
      <c r="B765" s="115" t="s">
        <v>301</v>
      </c>
      <c r="C765" s="115" t="s">
        <v>302</v>
      </c>
      <c r="D765" s="115" t="s">
        <v>303</v>
      </c>
      <c r="E765" s="142"/>
      <c r="F765" s="416">
        <v>1</v>
      </c>
      <c r="G765" s="416"/>
      <c r="H765" s="144" t="s">
        <v>304</v>
      </c>
    </row>
    <row r="766" spans="1:8" ht="24.95" customHeight="1">
      <c r="A766" s="112" t="s">
        <v>305</v>
      </c>
      <c r="B766" s="115" t="s">
        <v>306</v>
      </c>
      <c r="C766" s="115" t="s">
        <v>307</v>
      </c>
      <c r="D766" s="115" t="s">
        <v>308</v>
      </c>
      <c r="E766" s="145"/>
      <c r="F766" s="417"/>
      <c r="G766" s="418"/>
      <c r="H766" s="146"/>
    </row>
    <row r="767" spans="1:8" ht="69.75" customHeight="1" thickBot="1">
      <c r="A767" s="419" t="s">
        <v>63</v>
      </c>
      <c r="B767" s="420"/>
      <c r="C767" s="421" t="s">
        <v>31</v>
      </c>
      <c r="D767" s="422"/>
      <c r="E767" s="422"/>
      <c r="F767" s="422"/>
      <c r="G767" s="421" t="s">
        <v>17</v>
      </c>
      <c r="H767" s="423"/>
    </row>
    <row r="768" spans="1:8" ht="24.95" customHeight="1" thickBot="1"/>
    <row r="769" spans="1:8" ht="24.95" customHeight="1">
      <c r="A769" s="430" t="s">
        <v>0</v>
      </c>
      <c r="B769" s="431"/>
      <c r="C769" s="431"/>
      <c r="D769" s="431"/>
      <c r="E769" s="431"/>
      <c r="F769" s="431"/>
      <c r="G769" s="431"/>
      <c r="H769" s="432"/>
    </row>
    <row r="770" spans="1:8" ht="24.95" customHeight="1">
      <c r="A770" s="424" t="s">
        <v>1</v>
      </c>
      <c r="B770" s="425"/>
      <c r="C770" s="425"/>
      <c r="D770" s="425"/>
      <c r="E770" s="425"/>
      <c r="F770" s="425"/>
      <c r="G770" s="425"/>
      <c r="H770" s="426"/>
    </row>
    <row r="771" spans="1:8" ht="24.95" customHeight="1">
      <c r="A771" s="424" t="s">
        <v>2</v>
      </c>
      <c r="B771" s="425"/>
      <c r="C771" s="425"/>
      <c r="D771" s="425"/>
      <c r="E771" s="425"/>
      <c r="F771" s="425"/>
      <c r="G771" s="425"/>
      <c r="H771" s="426"/>
    </row>
    <row r="772" spans="1:8" ht="24.95" customHeight="1">
      <c r="A772" s="424" t="s">
        <v>309</v>
      </c>
      <c r="B772" s="425"/>
      <c r="C772" s="425"/>
      <c r="D772" s="425"/>
      <c r="E772" s="425"/>
      <c r="F772" s="425"/>
      <c r="G772" s="425"/>
      <c r="H772" s="426"/>
    </row>
    <row r="773" spans="1:8" ht="24.95" customHeight="1">
      <c r="A773" s="424" t="s">
        <v>62</v>
      </c>
      <c r="B773" s="425"/>
      <c r="C773" s="425"/>
      <c r="D773" s="425"/>
      <c r="E773" s="425"/>
      <c r="F773" s="425"/>
      <c r="G773" s="425"/>
      <c r="H773" s="426"/>
    </row>
    <row r="774" spans="1:8" ht="24.95" customHeight="1">
      <c r="A774" s="104" t="s">
        <v>3</v>
      </c>
      <c r="B774" s="105"/>
      <c r="C774" s="108" t="s">
        <v>68</v>
      </c>
      <c r="D774" s="108"/>
      <c r="E774" s="106"/>
      <c r="F774" s="106"/>
      <c r="G774" s="106"/>
      <c r="H774" s="109"/>
    </row>
    <row r="775" spans="1:8" ht="24.95" customHeight="1">
      <c r="A775" s="104" t="s">
        <v>4</v>
      </c>
      <c r="B775" s="105"/>
      <c r="C775" s="152" t="s">
        <v>87</v>
      </c>
      <c r="D775" s="108"/>
      <c r="E775" s="108" t="s">
        <v>24</v>
      </c>
      <c r="F775" s="108"/>
      <c r="G775" s="108">
        <v>19</v>
      </c>
      <c r="H775" s="164"/>
    </row>
    <row r="776" spans="1:8" ht="24.95" customHeight="1">
      <c r="A776" s="104" t="s">
        <v>5</v>
      </c>
      <c r="B776" s="105"/>
      <c r="C776" s="155">
        <v>714</v>
      </c>
      <c r="D776" s="108"/>
      <c r="E776" s="105"/>
      <c r="F776" s="105"/>
      <c r="G776" s="108"/>
      <c r="H776" s="164"/>
    </row>
    <row r="777" spans="1:8" ht="24.95" customHeight="1">
      <c r="A777" s="104" t="s">
        <v>18</v>
      </c>
      <c r="B777" s="105"/>
      <c r="C777" s="449" t="s">
        <v>207</v>
      </c>
      <c r="D777" s="449"/>
      <c r="E777" s="105" t="s">
        <v>30</v>
      </c>
      <c r="F777" s="105"/>
      <c r="G777" s="449" t="s">
        <v>208</v>
      </c>
      <c r="H777" s="450"/>
    </row>
    <row r="778" spans="1:8" ht="24.95" customHeight="1">
      <c r="A778" s="427" t="s">
        <v>6</v>
      </c>
      <c r="B778" s="428"/>
      <c r="C778" s="428"/>
      <c r="D778" s="428"/>
      <c r="E778" s="428"/>
      <c r="F778" s="428"/>
      <c r="G778" s="428"/>
      <c r="H778" s="429"/>
    </row>
    <row r="779" spans="1:8" ht="24.95" customHeight="1">
      <c r="A779" s="400" t="s">
        <v>7</v>
      </c>
      <c r="B779" s="401"/>
      <c r="C779" s="401"/>
      <c r="D779" s="401"/>
      <c r="E779" s="401"/>
      <c r="F779" s="401"/>
      <c r="G779" s="401"/>
      <c r="H779" s="402"/>
    </row>
    <row r="780" spans="1:8" ht="24.95" customHeight="1">
      <c r="A780" s="437" t="s">
        <v>8</v>
      </c>
      <c r="B780" s="438" t="s">
        <v>9</v>
      </c>
      <c r="C780" s="439" t="s">
        <v>26</v>
      </c>
      <c r="D780" s="439" t="s">
        <v>313</v>
      </c>
      <c r="E780" s="439" t="s">
        <v>314</v>
      </c>
      <c r="F780" s="442" t="s">
        <v>28</v>
      </c>
      <c r="G780" s="439" t="s">
        <v>29</v>
      </c>
      <c r="H780" s="445" t="s">
        <v>20</v>
      </c>
    </row>
    <row r="781" spans="1:8" ht="24.95" customHeight="1">
      <c r="A781" s="437"/>
      <c r="B781" s="438"/>
      <c r="C781" s="440"/>
      <c r="D781" s="440"/>
      <c r="E781" s="440"/>
      <c r="F781" s="443"/>
      <c r="G781" s="440"/>
      <c r="H781" s="446"/>
    </row>
    <row r="782" spans="1:8" ht="24.95" customHeight="1">
      <c r="A782" s="437"/>
      <c r="B782" s="438"/>
      <c r="C782" s="441"/>
      <c r="D782" s="441"/>
      <c r="E782" s="441"/>
      <c r="F782" s="444"/>
      <c r="G782" s="441"/>
      <c r="H782" s="447"/>
    </row>
    <row r="783" spans="1:8" ht="24.95" customHeight="1">
      <c r="A783" s="112">
        <v>1</v>
      </c>
      <c r="B783" s="113" t="s">
        <v>11</v>
      </c>
      <c r="C783" s="136">
        <v>9.5</v>
      </c>
      <c r="D783" s="115">
        <v>5</v>
      </c>
      <c r="E783" s="115">
        <v>5</v>
      </c>
      <c r="F783" s="136">
        <v>73</v>
      </c>
      <c r="G783" s="116">
        <f t="shared" ref="G783" si="73">SUM(C783:F783)</f>
        <v>92.5</v>
      </c>
      <c r="H783" s="147" t="str">
        <f t="shared" ref="H783:H786" si="74">IF(G783&gt;=91,"A1",IF(G783&gt;=81,"A2",IF(G783&gt;=71,"B1",IF(G783&gt;=61,"B2",IF(G783&gt;=51,"C1",IF(G783&gt;=41,"C2",IF(G783&gt;=33,"D","E")))))))</f>
        <v>A1</v>
      </c>
    </row>
    <row r="784" spans="1:8" ht="24.95" customHeight="1">
      <c r="A784" s="112">
        <v>2</v>
      </c>
      <c r="B784" s="113" t="s">
        <v>12</v>
      </c>
      <c r="C784" s="136">
        <v>8.75</v>
      </c>
      <c r="D784" s="136">
        <v>5</v>
      </c>
      <c r="E784" s="115">
        <v>5</v>
      </c>
      <c r="F784" s="115">
        <v>70</v>
      </c>
      <c r="G784" s="118">
        <f t="shared" ref="G784:G787" si="75">SUM(C784:F784)</f>
        <v>88.75</v>
      </c>
      <c r="H784" s="115" t="str">
        <f t="shared" si="74"/>
        <v>A2</v>
      </c>
    </row>
    <row r="785" spans="1:8" ht="24.95" customHeight="1">
      <c r="A785" s="112">
        <v>3</v>
      </c>
      <c r="B785" s="113" t="s">
        <v>13</v>
      </c>
      <c r="C785" s="115">
        <v>8</v>
      </c>
      <c r="D785" s="115">
        <v>5</v>
      </c>
      <c r="E785" s="115">
        <v>5</v>
      </c>
      <c r="F785" s="115">
        <v>66.5</v>
      </c>
      <c r="G785" s="115">
        <f t="shared" si="75"/>
        <v>84.5</v>
      </c>
      <c r="H785" s="115" t="str">
        <f t="shared" si="74"/>
        <v>A2</v>
      </c>
    </row>
    <row r="786" spans="1:8" ht="24.95" customHeight="1">
      <c r="A786" s="112">
        <v>4</v>
      </c>
      <c r="B786" s="113" t="s">
        <v>23</v>
      </c>
      <c r="C786" s="115">
        <v>9.5</v>
      </c>
      <c r="D786" s="115">
        <v>4</v>
      </c>
      <c r="E786" s="115">
        <v>5</v>
      </c>
      <c r="F786" s="115">
        <v>61.5</v>
      </c>
      <c r="G786" s="115">
        <f t="shared" si="75"/>
        <v>80</v>
      </c>
      <c r="H786" s="115" t="str">
        <f t="shared" si="74"/>
        <v>B1</v>
      </c>
    </row>
    <row r="787" spans="1:8" ht="24.95" customHeight="1">
      <c r="A787" s="112">
        <v>5</v>
      </c>
      <c r="B787" s="113" t="s">
        <v>25</v>
      </c>
      <c r="C787" s="115">
        <v>9.5</v>
      </c>
      <c r="D787" s="115">
        <v>5</v>
      </c>
      <c r="E787" s="115">
        <v>5</v>
      </c>
      <c r="F787" s="115" t="s">
        <v>352</v>
      </c>
      <c r="G787" s="115">
        <f t="shared" si="75"/>
        <v>19.5</v>
      </c>
      <c r="H787" s="144"/>
    </row>
    <row r="788" spans="1:8" ht="24.95" customHeight="1">
      <c r="A788" s="112">
        <v>6</v>
      </c>
      <c r="B788" s="119" t="s">
        <v>14</v>
      </c>
      <c r="C788" s="115"/>
      <c r="D788" s="115"/>
      <c r="E788" s="115"/>
      <c r="F788" s="103">
        <v>48.5</v>
      </c>
      <c r="G788" s="115">
        <v>48.5</v>
      </c>
      <c r="H788" s="121"/>
    </row>
    <row r="789" spans="1:8" ht="24.95" customHeight="1">
      <c r="A789" s="112">
        <v>7</v>
      </c>
      <c r="B789" s="113" t="s">
        <v>21</v>
      </c>
      <c r="C789" s="122"/>
      <c r="D789" s="122"/>
      <c r="E789" s="122"/>
      <c r="F789" s="124">
        <v>43</v>
      </c>
      <c r="G789" s="120"/>
      <c r="H789" s="121"/>
    </row>
    <row r="790" spans="1:8" ht="24.95" customHeight="1">
      <c r="A790" s="112">
        <v>8</v>
      </c>
      <c r="B790" s="113" t="s">
        <v>22</v>
      </c>
      <c r="C790" s="125"/>
      <c r="D790" s="125"/>
      <c r="E790" s="125"/>
      <c r="F790" s="124">
        <v>48</v>
      </c>
      <c r="G790" s="120"/>
      <c r="H790" s="121"/>
    </row>
    <row r="791" spans="1:8" ht="24.95" customHeight="1">
      <c r="A791" s="112">
        <v>9</v>
      </c>
      <c r="B791" s="119" t="s">
        <v>315</v>
      </c>
      <c r="C791" s="125"/>
      <c r="D791" s="125"/>
      <c r="E791" s="125"/>
      <c r="F791" s="124">
        <v>48.5</v>
      </c>
      <c r="G791" s="120"/>
      <c r="H791" s="121"/>
    </row>
    <row r="792" spans="1:8" ht="24.95" customHeight="1">
      <c r="A792" s="127" t="s">
        <v>10</v>
      </c>
      <c r="B792" s="128"/>
      <c r="C792" s="129"/>
      <c r="D792" s="129"/>
      <c r="E792" s="129"/>
      <c r="F792" s="130"/>
      <c r="G792" s="131">
        <v>413.75</v>
      </c>
      <c r="H792" s="132"/>
    </row>
    <row r="793" spans="1:8" ht="24.95" customHeight="1">
      <c r="A793" s="127" t="s">
        <v>15</v>
      </c>
      <c r="B793" s="128"/>
      <c r="C793" s="129"/>
      <c r="D793" s="129"/>
      <c r="E793" s="129"/>
      <c r="F793" s="130"/>
      <c r="G793" s="148">
        <v>75.2</v>
      </c>
      <c r="H793" s="132"/>
    </row>
    <row r="794" spans="1:8" ht="24.95" customHeight="1">
      <c r="A794" s="403" t="s">
        <v>338</v>
      </c>
      <c r="B794" s="404"/>
      <c r="C794" s="404"/>
      <c r="D794" s="404"/>
      <c r="E794" s="404"/>
      <c r="F794" s="404"/>
      <c r="G794" s="404"/>
      <c r="H794" s="405"/>
    </row>
    <row r="795" spans="1:8" ht="24.95" customHeight="1">
      <c r="A795" s="406" t="s">
        <v>273</v>
      </c>
      <c r="B795" s="407"/>
      <c r="C795" s="407"/>
      <c r="D795" s="407"/>
      <c r="E795" s="407"/>
      <c r="F795" s="407"/>
      <c r="G795" s="407"/>
      <c r="H795" s="408"/>
    </row>
    <row r="796" spans="1:8" ht="24.95" customHeight="1">
      <c r="A796" s="400" t="s">
        <v>274</v>
      </c>
      <c r="B796" s="401"/>
      <c r="C796" s="401"/>
      <c r="D796" s="401"/>
      <c r="E796" s="401"/>
      <c r="F796" s="401"/>
      <c r="G796" s="401"/>
      <c r="H796" s="402"/>
    </row>
    <row r="797" spans="1:8" ht="24.95" customHeight="1">
      <c r="A797" s="400" t="s">
        <v>275</v>
      </c>
      <c r="B797" s="401"/>
      <c r="C797" s="401"/>
      <c r="D797" s="401"/>
      <c r="E797" s="401"/>
      <c r="F797" s="410"/>
      <c r="G797" s="409" t="s">
        <v>276</v>
      </c>
      <c r="H797" s="402"/>
    </row>
    <row r="798" spans="1:8" ht="24.95" customHeight="1">
      <c r="A798" s="134" t="s">
        <v>277</v>
      </c>
      <c r="B798" s="135"/>
      <c r="C798" s="409"/>
      <c r="D798" s="401"/>
      <c r="E798" s="401"/>
      <c r="F798" s="410"/>
      <c r="G798" s="411" t="s">
        <v>294</v>
      </c>
      <c r="H798" s="412"/>
    </row>
    <row r="799" spans="1:8" ht="24.95" customHeight="1">
      <c r="A799" s="400" t="s">
        <v>278</v>
      </c>
      <c r="B799" s="401"/>
      <c r="C799" s="401"/>
      <c r="D799" s="401"/>
      <c r="E799" s="401"/>
      <c r="F799" s="401"/>
      <c r="G799" s="401"/>
      <c r="H799" s="402"/>
    </row>
    <row r="800" spans="1:8" ht="24.95" customHeight="1">
      <c r="A800" s="400" t="s">
        <v>275</v>
      </c>
      <c r="B800" s="401"/>
      <c r="C800" s="401"/>
      <c r="D800" s="401"/>
      <c r="E800" s="401"/>
      <c r="F800" s="410"/>
      <c r="G800" s="409" t="s">
        <v>276</v>
      </c>
      <c r="H800" s="402"/>
    </row>
    <row r="801" spans="1:8" ht="24.95" customHeight="1">
      <c r="A801" s="413" t="s">
        <v>279</v>
      </c>
      <c r="B801" s="414"/>
      <c r="C801" s="414"/>
      <c r="D801" s="414"/>
      <c r="E801" s="414"/>
      <c r="F801" s="415"/>
      <c r="G801" s="118"/>
      <c r="H801" s="133" t="s">
        <v>294</v>
      </c>
    </row>
    <row r="802" spans="1:8" ht="24.95" customHeight="1">
      <c r="A802" s="413" t="s">
        <v>280</v>
      </c>
      <c r="B802" s="414"/>
      <c r="C802" s="414"/>
      <c r="D802" s="414"/>
      <c r="E802" s="414"/>
      <c r="F802" s="415"/>
      <c r="G802" s="136"/>
      <c r="H802" s="137" t="s">
        <v>294</v>
      </c>
    </row>
    <row r="803" spans="1:8" ht="24.95" customHeight="1">
      <c r="A803" s="413" t="s">
        <v>281</v>
      </c>
      <c r="B803" s="414"/>
      <c r="C803" s="414"/>
      <c r="D803" s="414"/>
      <c r="E803" s="414"/>
      <c r="F803" s="414"/>
      <c r="G803" s="136"/>
      <c r="H803" s="137" t="s">
        <v>294</v>
      </c>
    </row>
    <row r="804" spans="1:8" ht="24.95" customHeight="1">
      <c r="A804" s="413" t="s">
        <v>282</v>
      </c>
      <c r="B804" s="414"/>
      <c r="C804" s="414"/>
      <c r="D804" s="414"/>
      <c r="E804" s="414"/>
      <c r="F804" s="414"/>
      <c r="G804" s="136"/>
      <c r="H804" s="137" t="s">
        <v>294</v>
      </c>
    </row>
    <row r="805" spans="1:8" ht="24.95" customHeight="1">
      <c r="A805" s="400" t="s">
        <v>283</v>
      </c>
      <c r="B805" s="401"/>
      <c r="C805" s="401"/>
      <c r="D805" s="401"/>
      <c r="E805" s="401"/>
      <c r="F805" s="401"/>
      <c r="G805" s="401"/>
      <c r="H805" s="402"/>
    </row>
    <row r="806" spans="1:8" ht="24.95" customHeight="1">
      <c r="A806" s="400" t="s">
        <v>275</v>
      </c>
      <c r="B806" s="401"/>
      <c r="C806" s="401"/>
      <c r="D806" s="401"/>
      <c r="E806" s="401"/>
      <c r="F806" s="401"/>
      <c r="G806" s="401"/>
      <c r="H806" s="402"/>
    </row>
    <row r="807" spans="1:8" ht="24.95" customHeight="1">
      <c r="A807" s="134" t="s">
        <v>284</v>
      </c>
      <c r="B807" s="409">
        <v>86</v>
      </c>
      <c r="C807" s="401"/>
      <c r="D807" s="401"/>
      <c r="E807" s="401"/>
      <c r="F807" s="401"/>
      <c r="G807" s="401"/>
      <c r="H807" s="402"/>
    </row>
    <row r="808" spans="1:8" ht="24.95" customHeight="1">
      <c r="A808" s="127" t="s">
        <v>285</v>
      </c>
      <c r="B808" s="411"/>
      <c r="C808" s="433"/>
      <c r="D808" s="433"/>
      <c r="E808" s="433"/>
      <c r="F808" s="433"/>
      <c r="G808" s="433"/>
      <c r="H808" s="412"/>
    </row>
    <row r="809" spans="1:8" ht="24.95" customHeight="1">
      <c r="A809" s="434" t="s">
        <v>286</v>
      </c>
      <c r="B809" s="435"/>
      <c r="C809" s="435"/>
      <c r="D809" s="435"/>
      <c r="E809" s="138"/>
      <c r="F809" s="139"/>
      <c r="G809" s="118" t="s">
        <v>287</v>
      </c>
      <c r="H809" s="140"/>
    </row>
    <row r="810" spans="1:8" ht="24.95" customHeight="1">
      <c r="A810" s="141" t="s">
        <v>288</v>
      </c>
      <c r="B810" s="118" t="s">
        <v>20</v>
      </c>
      <c r="C810" s="118" t="s">
        <v>288</v>
      </c>
      <c r="D810" s="118" t="s">
        <v>20</v>
      </c>
      <c r="E810" s="142"/>
      <c r="F810" s="435" t="s">
        <v>289</v>
      </c>
      <c r="G810" s="435"/>
      <c r="H810" s="143" t="s">
        <v>20</v>
      </c>
    </row>
    <row r="811" spans="1:8" ht="24.95" customHeight="1">
      <c r="A811" s="112" t="s">
        <v>290</v>
      </c>
      <c r="B811" s="115" t="s">
        <v>291</v>
      </c>
      <c r="C811" s="115" t="s">
        <v>292</v>
      </c>
      <c r="D811" s="115" t="s">
        <v>293</v>
      </c>
      <c r="E811" s="142"/>
      <c r="F811" s="416">
        <v>3</v>
      </c>
      <c r="G811" s="416"/>
      <c r="H811" s="144" t="s">
        <v>294</v>
      </c>
    </row>
    <row r="812" spans="1:8" ht="24.95" customHeight="1">
      <c r="A812" s="112" t="s">
        <v>295</v>
      </c>
      <c r="B812" s="115" t="s">
        <v>296</v>
      </c>
      <c r="C812" s="115" t="s">
        <v>297</v>
      </c>
      <c r="D812" s="115" t="s">
        <v>298</v>
      </c>
      <c r="E812" s="142"/>
      <c r="F812" s="416">
        <v>2</v>
      </c>
      <c r="G812" s="416"/>
      <c r="H812" s="144" t="s">
        <v>299</v>
      </c>
    </row>
    <row r="813" spans="1:8" ht="24.95" customHeight="1">
      <c r="A813" s="112" t="s">
        <v>300</v>
      </c>
      <c r="B813" s="115" t="s">
        <v>301</v>
      </c>
      <c r="C813" s="115" t="s">
        <v>302</v>
      </c>
      <c r="D813" s="115" t="s">
        <v>303</v>
      </c>
      <c r="E813" s="142"/>
      <c r="F813" s="416">
        <v>1</v>
      </c>
      <c r="G813" s="416"/>
      <c r="H813" s="144" t="s">
        <v>304</v>
      </c>
    </row>
    <row r="814" spans="1:8" ht="24.95" customHeight="1">
      <c r="A814" s="112" t="s">
        <v>305</v>
      </c>
      <c r="B814" s="115" t="s">
        <v>306</v>
      </c>
      <c r="C814" s="115" t="s">
        <v>307</v>
      </c>
      <c r="D814" s="115" t="s">
        <v>308</v>
      </c>
      <c r="E814" s="145"/>
      <c r="F814" s="417"/>
      <c r="G814" s="418"/>
      <c r="H814" s="146"/>
    </row>
    <row r="815" spans="1:8" ht="83.25" customHeight="1" thickBot="1">
      <c r="A815" s="419" t="s">
        <v>63</v>
      </c>
      <c r="B815" s="420"/>
      <c r="C815" s="421" t="s">
        <v>31</v>
      </c>
      <c r="D815" s="422"/>
      <c r="E815" s="422"/>
      <c r="F815" s="422"/>
      <c r="G815" s="421" t="s">
        <v>17</v>
      </c>
      <c r="H815" s="423"/>
    </row>
    <row r="816" spans="1:8" ht="24.95" customHeight="1" thickBot="1"/>
    <row r="817" spans="1:8" ht="24.95" customHeight="1">
      <c r="A817" s="430" t="s">
        <v>0</v>
      </c>
      <c r="B817" s="431"/>
      <c r="C817" s="431"/>
      <c r="D817" s="431"/>
      <c r="E817" s="431"/>
      <c r="F817" s="431"/>
      <c r="G817" s="431"/>
      <c r="H817" s="432"/>
    </row>
    <row r="818" spans="1:8" ht="24.95" customHeight="1">
      <c r="A818" s="424" t="s">
        <v>1</v>
      </c>
      <c r="B818" s="425"/>
      <c r="C818" s="425"/>
      <c r="D818" s="425"/>
      <c r="E818" s="425"/>
      <c r="F818" s="425"/>
      <c r="G818" s="425"/>
      <c r="H818" s="426"/>
    </row>
    <row r="819" spans="1:8" ht="24.95" customHeight="1">
      <c r="A819" s="424" t="s">
        <v>2</v>
      </c>
      <c r="B819" s="425"/>
      <c r="C819" s="425"/>
      <c r="D819" s="425"/>
      <c r="E819" s="425"/>
      <c r="F819" s="425"/>
      <c r="G819" s="425"/>
      <c r="H819" s="426"/>
    </row>
    <row r="820" spans="1:8" ht="24.95" customHeight="1">
      <c r="A820" s="424" t="s">
        <v>309</v>
      </c>
      <c r="B820" s="425"/>
      <c r="C820" s="425"/>
      <c r="D820" s="425"/>
      <c r="E820" s="425"/>
      <c r="F820" s="425"/>
      <c r="G820" s="425"/>
      <c r="H820" s="426"/>
    </row>
    <row r="821" spans="1:8" ht="24.95" customHeight="1">
      <c r="A821" s="424" t="s">
        <v>62</v>
      </c>
      <c r="B821" s="425"/>
      <c r="C821" s="425"/>
      <c r="D821" s="425"/>
      <c r="E821" s="425"/>
      <c r="F821" s="425"/>
      <c r="G821" s="425"/>
      <c r="H821" s="426"/>
    </row>
    <row r="822" spans="1:8" ht="24.95" customHeight="1">
      <c r="A822" s="104" t="s">
        <v>3</v>
      </c>
      <c r="B822" s="105"/>
      <c r="C822" s="108" t="s">
        <v>68</v>
      </c>
      <c r="D822" s="105"/>
      <c r="E822" s="106"/>
      <c r="F822" s="106"/>
      <c r="G822" s="106"/>
      <c r="H822" s="109"/>
    </row>
    <row r="823" spans="1:8" ht="24.95" customHeight="1">
      <c r="A823" s="104" t="s">
        <v>4</v>
      </c>
      <c r="B823" s="105"/>
      <c r="C823" s="152" t="s">
        <v>88</v>
      </c>
      <c r="D823" s="105"/>
      <c r="E823" s="108" t="s">
        <v>24</v>
      </c>
      <c r="F823" s="108"/>
      <c r="G823" s="108">
        <v>20</v>
      </c>
      <c r="H823" s="164"/>
    </row>
    <row r="824" spans="1:8" ht="24.95" customHeight="1">
      <c r="A824" s="104" t="s">
        <v>5</v>
      </c>
      <c r="B824" s="105"/>
      <c r="C824" s="108">
        <v>1073</v>
      </c>
      <c r="D824" s="106"/>
      <c r="E824" s="105"/>
      <c r="F824" s="105"/>
      <c r="G824" s="108"/>
      <c r="H824" s="164"/>
    </row>
    <row r="825" spans="1:8" ht="24.95" customHeight="1">
      <c r="A825" s="104" t="s">
        <v>18</v>
      </c>
      <c r="B825" s="105"/>
      <c r="C825" s="166" t="s">
        <v>212</v>
      </c>
      <c r="D825" s="105"/>
      <c r="E825" s="105" t="s">
        <v>30</v>
      </c>
      <c r="F825" s="105"/>
      <c r="G825" s="449" t="s">
        <v>213</v>
      </c>
      <c r="H825" s="450"/>
    </row>
    <row r="826" spans="1:8" ht="24.95" customHeight="1">
      <c r="A826" s="427" t="s">
        <v>6</v>
      </c>
      <c r="B826" s="428"/>
      <c r="C826" s="428"/>
      <c r="D826" s="428"/>
      <c r="E826" s="428"/>
      <c r="F826" s="428"/>
      <c r="G826" s="428"/>
      <c r="H826" s="429"/>
    </row>
    <row r="827" spans="1:8" ht="24.95" customHeight="1">
      <c r="A827" s="400" t="s">
        <v>7</v>
      </c>
      <c r="B827" s="401"/>
      <c r="C827" s="401"/>
      <c r="D827" s="401"/>
      <c r="E827" s="401"/>
      <c r="F827" s="401"/>
      <c r="G827" s="401"/>
      <c r="H827" s="402"/>
    </row>
    <row r="828" spans="1:8" ht="24.95" customHeight="1">
      <c r="A828" s="437" t="s">
        <v>8</v>
      </c>
      <c r="B828" s="438" t="s">
        <v>9</v>
      </c>
      <c r="C828" s="439" t="s">
        <v>26</v>
      </c>
      <c r="D828" s="439" t="s">
        <v>313</v>
      </c>
      <c r="E828" s="439" t="s">
        <v>314</v>
      </c>
      <c r="F828" s="442" t="s">
        <v>28</v>
      </c>
      <c r="G828" s="439" t="s">
        <v>29</v>
      </c>
      <c r="H828" s="445" t="s">
        <v>20</v>
      </c>
    </row>
    <row r="829" spans="1:8" ht="24.95" customHeight="1">
      <c r="A829" s="437"/>
      <c r="B829" s="438"/>
      <c r="C829" s="440"/>
      <c r="D829" s="440"/>
      <c r="E829" s="440"/>
      <c r="F829" s="443"/>
      <c r="G829" s="440"/>
      <c r="H829" s="446"/>
    </row>
    <row r="830" spans="1:8" ht="24.95" customHeight="1">
      <c r="A830" s="437"/>
      <c r="B830" s="438"/>
      <c r="C830" s="441"/>
      <c r="D830" s="441"/>
      <c r="E830" s="441"/>
      <c r="F830" s="444"/>
      <c r="G830" s="441"/>
      <c r="H830" s="447"/>
    </row>
    <row r="831" spans="1:8" ht="24.95" customHeight="1">
      <c r="A831" s="112">
        <v>1</v>
      </c>
      <c r="B831" s="113" t="s">
        <v>11</v>
      </c>
      <c r="C831" s="136">
        <v>6.25</v>
      </c>
      <c r="D831" s="115">
        <v>4</v>
      </c>
      <c r="E831" s="115">
        <v>4</v>
      </c>
      <c r="F831" s="136">
        <v>48.5</v>
      </c>
      <c r="G831" s="116">
        <f t="shared" ref="G831" si="76">SUM(C831:F831)</f>
        <v>62.75</v>
      </c>
      <c r="H831" s="147" t="str">
        <f t="shared" ref="H831:H835" si="77">IF(G831&gt;=91,"A1",IF(G831&gt;=81,"A2",IF(G831&gt;=71,"B1",IF(G831&gt;=61,"B2",IF(G831&gt;=51,"C1",IF(G831&gt;=41,"C2",IF(G831&gt;=33,"D","E")))))))</f>
        <v>B2</v>
      </c>
    </row>
    <row r="832" spans="1:8" ht="24.95" customHeight="1">
      <c r="A832" s="112">
        <v>2</v>
      </c>
      <c r="B832" s="113" t="s">
        <v>12</v>
      </c>
      <c r="C832" s="136">
        <v>6.5</v>
      </c>
      <c r="D832" s="136">
        <v>3</v>
      </c>
      <c r="E832" s="115">
        <v>4</v>
      </c>
      <c r="F832" s="115">
        <v>38.5</v>
      </c>
      <c r="G832" s="118">
        <f t="shared" ref="G832:G835" si="78">SUM(C832:F832)</f>
        <v>52</v>
      </c>
      <c r="H832" s="115" t="str">
        <f t="shared" si="77"/>
        <v>C1</v>
      </c>
    </row>
    <row r="833" spans="1:8" ht="24.95" customHeight="1">
      <c r="A833" s="112">
        <v>3</v>
      </c>
      <c r="B833" s="113" t="s">
        <v>13</v>
      </c>
      <c r="C833" s="115">
        <v>5.75</v>
      </c>
      <c r="D833" s="115">
        <v>3</v>
      </c>
      <c r="E833" s="115">
        <v>4</v>
      </c>
      <c r="F833" s="115">
        <v>54</v>
      </c>
      <c r="G833" s="115">
        <f t="shared" si="78"/>
        <v>66.75</v>
      </c>
      <c r="H833" s="115" t="str">
        <f t="shared" si="77"/>
        <v>B2</v>
      </c>
    </row>
    <row r="834" spans="1:8" ht="24.95" customHeight="1">
      <c r="A834" s="112">
        <v>4</v>
      </c>
      <c r="B834" s="113" t="s">
        <v>23</v>
      </c>
      <c r="C834" s="115">
        <v>5.5</v>
      </c>
      <c r="D834" s="115">
        <v>2.5</v>
      </c>
      <c r="E834" s="115">
        <v>2</v>
      </c>
      <c r="F834" s="115">
        <v>27</v>
      </c>
      <c r="G834" s="115">
        <f t="shared" si="78"/>
        <v>37</v>
      </c>
      <c r="H834" s="115" t="str">
        <f t="shared" si="77"/>
        <v>D</v>
      </c>
    </row>
    <row r="835" spans="1:8" ht="24.95" customHeight="1">
      <c r="A835" s="112">
        <v>5</v>
      </c>
      <c r="B835" s="113" t="s">
        <v>25</v>
      </c>
      <c r="C835" s="115">
        <v>5.5</v>
      </c>
      <c r="D835" s="115">
        <v>3</v>
      </c>
      <c r="E835" s="115">
        <v>4</v>
      </c>
      <c r="F835" s="115">
        <v>40.5</v>
      </c>
      <c r="G835" s="115">
        <f t="shared" si="78"/>
        <v>53</v>
      </c>
      <c r="H835" s="115" t="str">
        <f t="shared" si="77"/>
        <v>C1</v>
      </c>
    </row>
    <row r="836" spans="1:8" ht="24.95" customHeight="1">
      <c r="A836" s="112">
        <v>6</v>
      </c>
      <c r="B836" s="119" t="s">
        <v>14</v>
      </c>
      <c r="C836" s="115"/>
      <c r="D836" s="115"/>
      <c r="E836" s="115"/>
      <c r="F836" s="103">
        <v>22.5</v>
      </c>
      <c r="G836" s="115">
        <v>22.5</v>
      </c>
      <c r="H836" s="121"/>
    </row>
    <row r="837" spans="1:8" ht="24.95" customHeight="1">
      <c r="A837" s="112">
        <v>7</v>
      </c>
      <c r="B837" s="113" t="s">
        <v>21</v>
      </c>
      <c r="C837" s="122"/>
      <c r="D837" s="122"/>
      <c r="E837" s="122"/>
      <c r="F837" s="124">
        <v>6</v>
      </c>
      <c r="G837" s="120"/>
      <c r="H837" s="121"/>
    </row>
    <row r="838" spans="1:8" ht="24.95" customHeight="1">
      <c r="A838" s="112">
        <v>8</v>
      </c>
      <c r="B838" s="113" t="s">
        <v>22</v>
      </c>
      <c r="C838" s="125"/>
      <c r="D838" s="125"/>
      <c r="E838" s="125"/>
      <c r="F838" s="124">
        <v>22.5</v>
      </c>
      <c r="G838" s="120"/>
      <c r="H838" s="121"/>
    </row>
    <row r="839" spans="1:8" ht="24.95" customHeight="1">
      <c r="A839" s="112">
        <v>9</v>
      </c>
      <c r="B839" s="119" t="s">
        <v>315</v>
      </c>
      <c r="C839" s="125"/>
      <c r="D839" s="125"/>
      <c r="E839" s="125"/>
      <c r="F839" s="124">
        <v>11</v>
      </c>
      <c r="G839" s="120"/>
      <c r="H839" s="121"/>
    </row>
    <row r="840" spans="1:8" ht="24.95" customHeight="1">
      <c r="A840" s="127" t="s">
        <v>10</v>
      </c>
      <c r="B840" s="128"/>
      <c r="C840" s="129"/>
      <c r="D840" s="129"/>
      <c r="E840" s="129"/>
      <c r="F840" s="130"/>
      <c r="G840" s="131">
        <v>294</v>
      </c>
      <c r="H840" s="132"/>
    </row>
    <row r="841" spans="1:8" ht="24.95" customHeight="1">
      <c r="A841" s="127" t="s">
        <v>15</v>
      </c>
      <c r="B841" s="128"/>
      <c r="C841" s="129"/>
      <c r="D841" s="129"/>
      <c r="E841" s="129"/>
      <c r="F841" s="130"/>
      <c r="G841" s="148">
        <v>53.5</v>
      </c>
      <c r="H841" s="132"/>
    </row>
    <row r="842" spans="1:8" ht="24.95" customHeight="1">
      <c r="A842" s="403" t="s">
        <v>339</v>
      </c>
      <c r="B842" s="404"/>
      <c r="C842" s="404"/>
      <c r="D842" s="404"/>
      <c r="E842" s="404"/>
      <c r="F842" s="404"/>
      <c r="G842" s="404"/>
      <c r="H842" s="405"/>
    </row>
    <row r="843" spans="1:8" ht="24.95" customHeight="1">
      <c r="A843" s="406" t="s">
        <v>273</v>
      </c>
      <c r="B843" s="407"/>
      <c r="C843" s="407"/>
      <c r="D843" s="407"/>
      <c r="E843" s="407"/>
      <c r="F843" s="407"/>
      <c r="G843" s="407"/>
      <c r="H843" s="408"/>
    </row>
    <row r="844" spans="1:8" ht="24.95" customHeight="1">
      <c r="A844" s="400" t="s">
        <v>274</v>
      </c>
      <c r="B844" s="401"/>
      <c r="C844" s="401"/>
      <c r="D844" s="401"/>
      <c r="E844" s="401"/>
      <c r="F844" s="401"/>
      <c r="G844" s="401"/>
      <c r="H844" s="402"/>
    </row>
    <row r="845" spans="1:8" ht="24.95" customHeight="1">
      <c r="A845" s="400" t="s">
        <v>275</v>
      </c>
      <c r="B845" s="401"/>
      <c r="C845" s="401"/>
      <c r="D845" s="401"/>
      <c r="E845" s="401"/>
      <c r="F845" s="410"/>
      <c r="G845" s="409" t="s">
        <v>276</v>
      </c>
      <c r="H845" s="402"/>
    </row>
    <row r="846" spans="1:8" ht="24.95" customHeight="1">
      <c r="A846" s="134" t="s">
        <v>277</v>
      </c>
      <c r="B846" s="135"/>
      <c r="C846" s="409"/>
      <c r="D846" s="401"/>
      <c r="E846" s="401"/>
      <c r="F846" s="410"/>
      <c r="G846" s="411" t="s">
        <v>299</v>
      </c>
      <c r="H846" s="412"/>
    </row>
    <row r="847" spans="1:8" ht="24.95" customHeight="1">
      <c r="A847" s="400" t="s">
        <v>278</v>
      </c>
      <c r="B847" s="401"/>
      <c r="C847" s="401"/>
      <c r="D847" s="401"/>
      <c r="E847" s="401"/>
      <c r="F847" s="401"/>
      <c r="G847" s="401"/>
      <c r="H847" s="402"/>
    </row>
    <row r="848" spans="1:8" ht="24.95" customHeight="1">
      <c r="A848" s="400" t="s">
        <v>275</v>
      </c>
      <c r="B848" s="401"/>
      <c r="C848" s="401"/>
      <c r="D848" s="401"/>
      <c r="E848" s="401"/>
      <c r="F848" s="410"/>
      <c r="G848" s="409" t="s">
        <v>276</v>
      </c>
      <c r="H848" s="402"/>
    </row>
    <row r="849" spans="1:8" ht="24.95" customHeight="1">
      <c r="A849" s="413" t="s">
        <v>279</v>
      </c>
      <c r="B849" s="414"/>
      <c r="C849" s="414"/>
      <c r="D849" s="414"/>
      <c r="E849" s="414"/>
      <c r="F849" s="415"/>
      <c r="G849" s="118"/>
      <c r="H849" s="133" t="s">
        <v>299</v>
      </c>
    </row>
    <row r="850" spans="1:8" ht="24.95" customHeight="1">
      <c r="A850" s="413" t="s">
        <v>280</v>
      </c>
      <c r="B850" s="414"/>
      <c r="C850" s="414"/>
      <c r="D850" s="414"/>
      <c r="E850" s="414"/>
      <c r="F850" s="415"/>
      <c r="G850" s="136"/>
      <c r="H850" s="137" t="s">
        <v>299</v>
      </c>
    </row>
    <row r="851" spans="1:8" ht="24.95" customHeight="1">
      <c r="A851" s="413" t="s">
        <v>281</v>
      </c>
      <c r="B851" s="414"/>
      <c r="C851" s="414"/>
      <c r="D851" s="414"/>
      <c r="E851" s="414"/>
      <c r="F851" s="414"/>
      <c r="G851" s="136"/>
      <c r="H851" s="137" t="s">
        <v>294</v>
      </c>
    </row>
    <row r="852" spans="1:8" ht="24.95" customHeight="1">
      <c r="A852" s="413" t="s">
        <v>282</v>
      </c>
      <c r="B852" s="414"/>
      <c r="C852" s="414"/>
      <c r="D852" s="414"/>
      <c r="E852" s="414"/>
      <c r="F852" s="414"/>
      <c r="G852" s="136"/>
      <c r="H852" s="137" t="s">
        <v>294</v>
      </c>
    </row>
    <row r="853" spans="1:8" ht="24.95" customHeight="1">
      <c r="A853" s="400" t="s">
        <v>283</v>
      </c>
      <c r="B853" s="401"/>
      <c r="C853" s="401"/>
      <c r="D853" s="401"/>
      <c r="E853" s="401"/>
      <c r="F853" s="401"/>
      <c r="G853" s="401"/>
      <c r="H853" s="402"/>
    </row>
    <row r="854" spans="1:8" ht="24.95" customHeight="1">
      <c r="A854" s="400" t="s">
        <v>275</v>
      </c>
      <c r="B854" s="401"/>
      <c r="C854" s="401"/>
      <c r="D854" s="401"/>
      <c r="E854" s="401"/>
      <c r="F854" s="401"/>
      <c r="G854" s="401"/>
      <c r="H854" s="402"/>
    </row>
    <row r="855" spans="1:8" ht="24.95" customHeight="1">
      <c r="A855" s="134" t="s">
        <v>284</v>
      </c>
      <c r="B855" s="409">
        <v>69</v>
      </c>
      <c r="C855" s="401"/>
      <c r="D855" s="401"/>
      <c r="E855" s="401"/>
      <c r="F855" s="401"/>
      <c r="G855" s="401"/>
      <c r="H855" s="402"/>
    </row>
    <row r="856" spans="1:8" ht="24.95" customHeight="1">
      <c r="A856" s="127" t="s">
        <v>285</v>
      </c>
      <c r="B856" s="411"/>
      <c r="C856" s="433"/>
      <c r="D856" s="433"/>
      <c r="E856" s="433"/>
      <c r="F856" s="433"/>
      <c r="G856" s="433"/>
      <c r="H856" s="412"/>
    </row>
    <row r="857" spans="1:8" ht="24.95" customHeight="1">
      <c r="A857" s="434" t="s">
        <v>286</v>
      </c>
      <c r="B857" s="435"/>
      <c r="C857" s="435"/>
      <c r="D857" s="435"/>
      <c r="E857" s="138"/>
      <c r="F857" s="139"/>
      <c r="G857" s="118" t="s">
        <v>287</v>
      </c>
      <c r="H857" s="140"/>
    </row>
    <row r="858" spans="1:8" ht="24.95" customHeight="1">
      <c r="A858" s="141" t="s">
        <v>288</v>
      </c>
      <c r="B858" s="118" t="s">
        <v>20</v>
      </c>
      <c r="C858" s="118" t="s">
        <v>288</v>
      </c>
      <c r="D858" s="118" t="s">
        <v>20</v>
      </c>
      <c r="E858" s="142"/>
      <c r="F858" s="435" t="s">
        <v>289</v>
      </c>
      <c r="G858" s="435"/>
      <c r="H858" s="143" t="s">
        <v>20</v>
      </c>
    </row>
    <row r="859" spans="1:8" ht="24.95" customHeight="1">
      <c r="A859" s="112" t="s">
        <v>290</v>
      </c>
      <c r="B859" s="115" t="s">
        <v>291</v>
      </c>
      <c r="C859" s="115" t="s">
        <v>292</v>
      </c>
      <c r="D859" s="115" t="s">
        <v>293</v>
      </c>
      <c r="E859" s="142"/>
      <c r="F859" s="416">
        <v>3</v>
      </c>
      <c r="G859" s="416"/>
      <c r="H859" s="144" t="s">
        <v>294</v>
      </c>
    </row>
    <row r="860" spans="1:8" ht="24.95" customHeight="1">
      <c r="A860" s="112" t="s">
        <v>295</v>
      </c>
      <c r="B860" s="115" t="s">
        <v>296</v>
      </c>
      <c r="C860" s="115" t="s">
        <v>297</v>
      </c>
      <c r="D860" s="115" t="s">
        <v>298</v>
      </c>
      <c r="E860" s="142"/>
      <c r="F860" s="416">
        <v>2</v>
      </c>
      <c r="G860" s="416"/>
      <c r="H860" s="144" t="s">
        <v>299</v>
      </c>
    </row>
    <row r="861" spans="1:8" ht="24.95" customHeight="1">
      <c r="A861" s="112" t="s">
        <v>300</v>
      </c>
      <c r="B861" s="115" t="s">
        <v>301</v>
      </c>
      <c r="C861" s="115" t="s">
        <v>302</v>
      </c>
      <c r="D861" s="115" t="s">
        <v>303</v>
      </c>
      <c r="E861" s="142"/>
      <c r="F861" s="416">
        <v>1</v>
      </c>
      <c r="G861" s="416"/>
      <c r="H861" s="144" t="s">
        <v>304</v>
      </c>
    </row>
    <row r="862" spans="1:8" ht="24.95" customHeight="1">
      <c r="A862" s="112" t="s">
        <v>305</v>
      </c>
      <c r="B862" s="115" t="s">
        <v>306</v>
      </c>
      <c r="C862" s="115" t="s">
        <v>307</v>
      </c>
      <c r="D862" s="115" t="s">
        <v>308</v>
      </c>
      <c r="E862" s="145"/>
      <c r="F862" s="417"/>
      <c r="G862" s="418"/>
      <c r="H862" s="146"/>
    </row>
    <row r="863" spans="1:8" ht="81" customHeight="1" thickBot="1">
      <c r="A863" s="419" t="s">
        <v>63</v>
      </c>
      <c r="B863" s="420"/>
      <c r="C863" s="421" t="s">
        <v>31</v>
      </c>
      <c r="D863" s="422"/>
      <c r="E863" s="422"/>
      <c r="F863" s="422"/>
      <c r="G863" s="421" t="s">
        <v>17</v>
      </c>
      <c r="H863" s="423"/>
    </row>
    <row r="864" spans="1:8" ht="24.95" customHeight="1" thickBot="1"/>
    <row r="865" spans="1:8" ht="24.95" customHeight="1">
      <c r="A865" s="430" t="s">
        <v>0</v>
      </c>
      <c r="B865" s="431"/>
      <c r="C865" s="431"/>
      <c r="D865" s="431"/>
      <c r="E865" s="431"/>
      <c r="F865" s="431"/>
      <c r="G865" s="431"/>
      <c r="H865" s="432"/>
    </row>
    <row r="866" spans="1:8" ht="24.95" customHeight="1">
      <c r="A866" s="424" t="s">
        <v>1</v>
      </c>
      <c r="B866" s="425"/>
      <c r="C866" s="425"/>
      <c r="D866" s="425"/>
      <c r="E866" s="425"/>
      <c r="F866" s="425"/>
      <c r="G866" s="425"/>
      <c r="H866" s="426"/>
    </row>
    <row r="867" spans="1:8" ht="24.95" customHeight="1">
      <c r="A867" s="424" t="s">
        <v>2</v>
      </c>
      <c r="B867" s="425"/>
      <c r="C867" s="425"/>
      <c r="D867" s="425"/>
      <c r="E867" s="425"/>
      <c r="F867" s="425"/>
      <c r="G867" s="425"/>
      <c r="H867" s="426"/>
    </row>
    <row r="868" spans="1:8" ht="24.95" customHeight="1">
      <c r="A868" s="424" t="s">
        <v>309</v>
      </c>
      <c r="B868" s="425"/>
      <c r="C868" s="425"/>
      <c r="D868" s="425"/>
      <c r="E868" s="425"/>
      <c r="F868" s="425"/>
      <c r="G868" s="425"/>
      <c r="H868" s="426"/>
    </row>
    <row r="869" spans="1:8" ht="24.95" customHeight="1">
      <c r="A869" s="424" t="s">
        <v>62</v>
      </c>
      <c r="B869" s="425"/>
      <c r="C869" s="425"/>
      <c r="D869" s="425"/>
      <c r="E869" s="425"/>
      <c r="F869" s="425"/>
      <c r="G869" s="425"/>
      <c r="H869" s="426"/>
    </row>
    <row r="870" spans="1:8" ht="24.95" customHeight="1">
      <c r="A870" s="104" t="s">
        <v>3</v>
      </c>
      <c r="B870" s="105"/>
      <c r="C870" s="108" t="s">
        <v>68</v>
      </c>
      <c r="D870" s="108"/>
      <c r="E870" s="106"/>
      <c r="F870" s="106"/>
      <c r="G870" s="106"/>
      <c r="H870" s="109"/>
    </row>
    <row r="871" spans="1:8" ht="24.95" customHeight="1">
      <c r="A871" s="104" t="s">
        <v>4</v>
      </c>
      <c r="B871" s="105"/>
      <c r="C871" s="152" t="s">
        <v>105</v>
      </c>
      <c r="D871" s="108"/>
      <c r="E871" s="108" t="s">
        <v>24</v>
      </c>
      <c r="F871" s="108"/>
      <c r="G871" s="108">
        <v>21</v>
      </c>
      <c r="H871" s="164"/>
    </row>
    <row r="872" spans="1:8" ht="24.95" customHeight="1">
      <c r="A872" s="104" t="s">
        <v>5</v>
      </c>
      <c r="B872" s="105"/>
      <c r="C872" s="108">
        <v>1444</v>
      </c>
      <c r="D872" s="108"/>
      <c r="E872" s="105"/>
      <c r="F872" s="105"/>
      <c r="G872" s="108"/>
      <c r="H872" s="164"/>
    </row>
    <row r="873" spans="1:8" ht="24.95" customHeight="1">
      <c r="A873" s="104" t="s">
        <v>18</v>
      </c>
      <c r="B873" s="105"/>
      <c r="C873" s="436" t="s">
        <v>259</v>
      </c>
      <c r="D873" s="436"/>
      <c r="E873" s="105" t="s">
        <v>30</v>
      </c>
      <c r="F873" s="105"/>
      <c r="G873" s="436" t="s">
        <v>260</v>
      </c>
      <c r="H873" s="448"/>
    </row>
    <row r="874" spans="1:8" ht="24.95" customHeight="1">
      <c r="A874" s="427" t="s">
        <v>6</v>
      </c>
      <c r="B874" s="428"/>
      <c r="C874" s="428"/>
      <c r="D874" s="428"/>
      <c r="E874" s="428"/>
      <c r="F874" s="428"/>
      <c r="G874" s="428"/>
      <c r="H874" s="429"/>
    </row>
    <row r="875" spans="1:8" ht="24.95" customHeight="1">
      <c r="A875" s="400" t="s">
        <v>7</v>
      </c>
      <c r="B875" s="401"/>
      <c r="C875" s="401"/>
      <c r="D875" s="401"/>
      <c r="E875" s="401"/>
      <c r="F875" s="401"/>
      <c r="G875" s="401"/>
      <c r="H875" s="402"/>
    </row>
    <row r="876" spans="1:8" ht="24.95" customHeight="1">
      <c r="A876" s="437" t="s">
        <v>8</v>
      </c>
      <c r="B876" s="438" t="s">
        <v>9</v>
      </c>
      <c r="C876" s="439" t="s">
        <v>26</v>
      </c>
      <c r="D876" s="439" t="s">
        <v>313</v>
      </c>
      <c r="E876" s="439" t="s">
        <v>314</v>
      </c>
      <c r="F876" s="442" t="s">
        <v>28</v>
      </c>
      <c r="G876" s="439" t="s">
        <v>29</v>
      </c>
      <c r="H876" s="445" t="s">
        <v>20</v>
      </c>
    </row>
    <row r="877" spans="1:8" ht="24.95" customHeight="1">
      <c r="A877" s="437"/>
      <c r="B877" s="438"/>
      <c r="C877" s="440"/>
      <c r="D877" s="440"/>
      <c r="E877" s="440"/>
      <c r="F877" s="443"/>
      <c r="G877" s="440"/>
      <c r="H877" s="446"/>
    </row>
    <row r="878" spans="1:8" ht="24.95" customHeight="1">
      <c r="A878" s="437"/>
      <c r="B878" s="438"/>
      <c r="C878" s="441"/>
      <c r="D878" s="441"/>
      <c r="E878" s="441"/>
      <c r="F878" s="444"/>
      <c r="G878" s="441"/>
      <c r="H878" s="447"/>
    </row>
    <row r="879" spans="1:8" ht="24.95" customHeight="1">
      <c r="A879" s="112">
        <v>1</v>
      </c>
      <c r="B879" s="113" t="s">
        <v>11</v>
      </c>
      <c r="C879" s="136">
        <v>8.75</v>
      </c>
      <c r="D879" s="115">
        <v>4</v>
      </c>
      <c r="E879" s="115">
        <v>3</v>
      </c>
      <c r="F879" s="136">
        <v>68.5</v>
      </c>
      <c r="G879" s="116">
        <f t="shared" ref="G879" si="79">SUM(C879:F879)</f>
        <v>84.25</v>
      </c>
      <c r="H879" s="147" t="str">
        <f t="shared" ref="H879:H880" si="80">IF(G879&gt;=91,"A1",IF(G879&gt;=81,"A2",IF(G879&gt;=71,"B1",IF(G879&gt;=61,"B2",IF(G879&gt;=51,"C1",IF(G879&gt;=41,"C2",IF(G879&gt;=33,"D","E")))))))</f>
        <v>A2</v>
      </c>
    </row>
    <row r="880" spans="1:8" ht="24.95" customHeight="1">
      <c r="A880" s="112">
        <v>2</v>
      </c>
      <c r="B880" s="113" t="s">
        <v>12</v>
      </c>
      <c r="C880" s="136">
        <v>7.25</v>
      </c>
      <c r="D880" s="136">
        <v>4</v>
      </c>
      <c r="E880" s="115">
        <v>4</v>
      </c>
      <c r="F880" s="115">
        <v>65</v>
      </c>
      <c r="G880" s="118">
        <f t="shared" ref="G880" si="81">SUM(C880:F880)</f>
        <v>80.25</v>
      </c>
      <c r="H880" s="115" t="str">
        <f t="shared" si="80"/>
        <v>B1</v>
      </c>
    </row>
    <row r="881" spans="1:8" ht="24.95" customHeight="1">
      <c r="A881" s="112">
        <v>3</v>
      </c>
      <c r="B881" s="113" t="s">
        <v>13</v>
      </c>
      <c r="C881" s="115">
        <v>7</v>
      </c>
      <c r="D881" s="115">
        <v>3</v>
      </c>
      <c r="E881" s="115">
        <v>4</v>
      </c>
      <c r="F881" s="115">
        <v>47</v>
      </c>
      <c r="G881" s="115">
        <f t="shared" ref="G881" si="82">SUM(C881:F881)</f>
        <v>61</v>
      </c>
      <c r="H881" s="115" t="str">
        <f t="shared" ref="H881" si="83">IF(G881&gt;=91,"A1",IF(G881&gt;=81,"A2",IF(G881&gt;=71,"B1",IF(G881&gt;=61,"B2",IF(G881&gt;=51,"C1",IF(G881&gt;=41,"C2",IF(G881&gt;=33,"D","E")))))))</f>
        <v>B2</v>
      </c>
    </row>
    <row r="882" spans="1:8" ht="24.95" customHeight="1">
      <c r="A882" s="112">
        <v>4</v>
      </c>
      <c r="B882" s="113" t="s">
        <v>23</v>
      </c>
      <c r="C882" s="115">
        <v>8.5</v>
      </c>
      <c r="D882" s="115">
        <v>4</v>
      </c>
      <c r="E882" s="115">
        <v>4</v>
      </c>
      <c r="F882" s="115">
        <v>48</v>
      </c>
      <c r="G882" s="115">
        <f t="shared" ref="G882" si="84">SUM(C882:F882)</f>
        <v>64.5</v>
      </c>
      <c r="H882" s="115" t="str">
        <f t="shared" ref="H882" si="85">IF(G882&gt;=91,"A1",IF(G882&gt;=81,"A2",IF(G882&gt;=71,"B1",IF(G882&gt;=61,"B2",IF(G882&gt;=51,"C1",IF(G882&gt;=41,"C2",IF(G882&gt;=33,"D","E")))))))</f>
        <v>B2</v>
      </c>
    </row>
    <row r="883" spans="1:8" ht="24.95" customHeight="1">
      <c r="A883" s="112">
        <v>5</v>
      </c>
      <c r="B883" s="113" t="s">
        <v>25</v>
      </c>
      <c r="C883" s="115">
        <v>9.75</v>
      </c>
      <c r="D883" s="115">
        <v>5</v>
      </c>
      <c r="E883" s="115">
        <v>3</v>
      </c>
      <c r="F883" s="115">
        <v>59</v>
      </c>
      <c r="G883" s="115">
        <f t="shared" ref="G883" si="86">SUM(C883:F883)</f>
        <v>76.75</v>
      </c>
      <c r="H883" s="115" t="str">
        <f t="shared" ref="H883" si="87">IF(G883&gt;=91,"A1",IF(G883&gt;=81,"A2",IF(G883&gt;=71,"B1",IF(G883&gt;=61,"B2",IF(G883&gt;=51,"C1",IF(G883&gt;=41,"C2",IF(G883&gt;=33,"D","E")))))))</f>
        <v>B1</v>
      </c>
    </row>
    <row r="884" spans="1:8" ht="24.95" customHeight="1">
      <c r="A884" s="112">
        <v>6</v>
      </c>
      <c r="B884" s="119" t="s">
        <v>14</v>
      </c>
      <c r="C884" s="115"/>
      <c r="D884" s="115"/>
      <c r="E884" s="115"/>
      <c r="F884" s="103">
        <v>41</v>
      </c>
      <c r="G884" s="115">
        <v>41</v>
      </c>
      <c r="H884" s="121"/>
    </row>
    <row r="885" spans="1:8" ht="24.95" customHeight="1">
      <c r="A885" s="112">
        <v>7</v>
      </c>
      <c r="B885" s="113" t="s">
        <v>21</v>
      </c>
      <c r="C885" s="122"/>
      <c r="D885" s="122"/>
      <c r="E885" s="122"/>
      <c r="F885" s="124">
        <v>35</v>
      </c>
      <c r="G885" s="120"/>
      <c r="H885" s="121"/>
    </row>
    <row r="886" spans="1:8" ht="24.95" customHeight="1">
      <c r="A886" s="112">
        <v>8</v>
      </c>
      <c r="B886" s="113" t="s">
        <v>22</v>
      </c>
      <c r="C886" s="125"/>
      <c r="D886" s="125"/>
      <c r="E886" s="125"/>
      <c r="F886" s="124">
        <v>46</v>
      </c>
      <c r="G886" s="120"/>
      <c r="H886" s="121"/>
    </row>
    <row r="887" spans="1:8" ht="24.95" customHeight="1">
      <c r="A887" s="112">
        <v>9</v>
      </c>
      <c r="B887" s="119" t="s">
        <v>315</v>
      </c>
      <c r="C887" s="125"/>
      <c r="D887" s="125"/>
      <c r="E887" s="125"/>
      <c r="F887" s="124">
        <v>38.5</v>
      </c>
      <c r="G887" s="120"/>
      <c r="H887" s="121"/>
    </row>
    <row r="888" spans="1:8" ht="24.95" customHeight="1">
      <c r="A888" s="127" t="s">
        <v>10</v>
      </c>
      <c r="B888" s="128"/>
      <c r="C888" s="129"/>
      <c r="D888" s="129"/>
      <c r="E888" s="129"/>
      <c r="F888" s="130"/>
      <c r="G888" s="131">
        <v>407.75</v>
      </c>
      <c r="H888" s="132"/>
    </row>
    <row r="889" spans="1:8" ht="24.95" customHeight="1">
      <c r="A889" s="127" t="s">
        <v>15</v>
      </c>
      <c r="B889" s="128"/>
      <c r="C889" s="129"/>
      <c r="D889" s="129"/>
      <c r="E889" s="129"/>
      <c r="F889" s="130"/>
      <c r="G889" s="148">
        <v>74.099999999999994</v>
      </c>
      <c r="H889" s="132"/>
    </row>
    <row r="890" spans="1:8" ht="24.95" customHeight="1">
      <c r="A890" s="403" t="s">
        <v>339</v>
      </c>
      <c r="B890" s="404"/>
      <c r="C890" s="404"/>
      <c r="D890" s="404"/>
      <c r="E890" s="404"/>
      <c r="F890" s="404"/>
      <c r="G890" s="404"/>
      <c r="H890" s="405"/>
    </row>
    <row r="891" spans="1:8" ht="24.95" customHeight="1">
      <c r="A891" s="406" t="s">
        <v>273</v>
      </c>
      <c r="B891" s="407"/>
      <c r="C891" s="407"/>
      <c r="D891" s="407"/>
      <c r="E891" s="407"/>
      <c r="F891" s="407"/>
      <c r="G891" s="407"/>
      <c r="H891" s="408"/>
    </row>
    <row r="892" spans="1:8" ht="24.95" customHeight="1">
      <c r="A892" s="400" t="s">
        <v>274</v>
      </c>
      <c r="B892" s="401"/>
      <c r="C892" s="401"/>
      <c r="D892" s="401"/>
      <c r="E892" s="401"/>
      <c r="F892" s="401"/>
      <c r="G892" s="401"/>
      <c r="H892" s="402"/>
    </row>
    <row r="893" spans="1:8" ht="24.95" customHeight="1">
      <c r="A893" s="400" t="s">
        <v>275</v>
      </c>
      <c r="B893" s="401"/>
      <c r="C893" s="401"/>
      <c r="D893" s="401"/>
      <c r="E893" s="401"/>
      <c r="F893" s="410"/>
      <c r="G893" s="409" t="s">
        <v>276</v>
      </c>
      <c r="H893" s="402"/>
    </row>
    <row r="894" spans="1:8" ht="24.95" customHeight="1">
      <c r="A894" s="134" t="s">
        <v>277</v>
      </c>
      <c r="B894" s="135"/>
      <c r="C894" s="409"/>
      <c r="D894" s="401"/>
      <c r="E894" s="401"/>
      <c r="F894" s="410"/>
      <c r="G894" s="411" t="s">
        <v>299</v>
      </c>
      <c r="H894" s="412"/>
    </row>
    <row r="895" spans="1:8" ht="24.95" customHeight="1">
      <c r="A895" s="400" t="s">
        <v>278</v>
      </c>
      <c r="B895" s="401"/>
      <c r="C895" s="401"/>
      <c r="D895" s="401"/>
      <c r="E895" s="401"/>
      <c r="F895" s="401"/>
      <c r="G895" s="401"/>
      <c r="H895" s="402"/>
    </row>
    <row r="896" spans="1:8" ht="24.95" customHeight="1">
      <c r="A896" s="400" t="s">
        <v>275</v>
      </c>
      <c r="B896" s="401"/>
      <c r="C896" s="401"/>
      <c r="D896" s="401"/>
      <c r="E896" s="401"/>
      <c r="F896" s="410"/>
      <c r="G896" s="409" t="s">
        <v>276</v>
      </c>
      <c r="H896" s="402"/>
    </row>
    <row r="897" spans="1:8" ht="24.95" customHeight="1">
      <c r="A897" s="413" t="s">
        <v>279</v>
      </c>
      <c r="B897" s="414"/>
      <c r="C897" s="414"/>
      <c r="D897" s="414"/>
      <c r="E897" s="414"/>
      <c r="F897" s="415"/>
      <c r="G897" s="118"/>
      <c r="H897" s="133" t="s">
        <v>304</v>
      </c>
    </row>
    <row r="898" spans="1:8" ht="24.95" customHeight="1">
      <c r="A898" s="413" t="s">
        <v>280</v>
      </c>
      <c r="B898" s="414"/>
      <c r="C898" s="414"/>
      <c r="D898" s="414"/>
      <c r="E898" s="414"/>
      <c r="F898" s="415"/>
      <c r="G898" s="136"/>
      <c r="H898" s="137" t="s">
        <v>299</v>
      </c>
    </row>
    <row r="899" spans="1:8" ht="24.95" customHeight="1">
      <c r="A899" s="413" t="s">
        <v>281</v>
      </c>
      <c r="B899" s="414"/>
      <c r="C899" s="414"/>
      <c r="D899" s="414"/>
      <c r="E899" s="414"/>
      <c r="F899" s="414"/>
      <c r="G899" s="136"/>
      <c r="H899" s="137" t="s">
        <v>294</v>
      </c>
    </row>
    <row r="900" spans="1:8" ht="24.95" customHeight="1">
      <c r="A900" s="413" t="s">
        <v>282</v>
      </c>
      <c r="B900" s="414"/>
      <c r="C900" s="414"/>
      <c r="D900" s="414"/>
      <c r="E900" s="414"/>
      <c r="F900" s="414"/>
      <c r="G900" s="136"/>
      <c r="H900" s="137" t="s">
        <v>294</v>
      </c>
    </row>
    <row r="901" spans="1:8" ht="24.95" customHeight="1">
      <c r="A901" s="400" t="s">
        <v>283</v>
      </c>
      <c r="B901" s="401"/>
      <c r="C901" s="401"/>
      <c r="D901" s="401"/>
      <c r="E901" s="401"/>
      <c r="F901" s="401"/>
      <c r="G901" s="401"/>
      <c r="H901" s="402"/>
    </row>
    <row r="902" spans="1:8" ht="24.95" customHeight="1">
      <c r="A902" s="400" t="s">
        <v>275</v>
      </c>
      <c r="B902" s="401"/>
      <c r="C902" s="401"/>
      <c r="D902" s="401"/>
      <c r="E902" s="401"/>
      <c r="F902" s="401"/>
      <c r="G902" s="401"/>
      <c r="H902" s="402"/>
    </row>
    <row r="903" spans="1:8" ht="24.95" customHeight="1">
      <c r="A903" s="134" t="s">
        <v>284</v>
      </c>
      <c r="B903" s="409">
        <v>77</v>
      </c>
      <c r="C903" s="401"/>
      <c r="D903" s="401"/>
      <c r="E903" s="401"/>
      <c r="F903" s="401"/>
      <c r="G903" s="401"/>
      <c r="H903" s="402"/>
    </row>
    <row r="904" spans="1:8" ht="24.95" customHeight="1">
      <c r="A904" s="127" t="s">
        <v>285</v>
      </c>
      <c r="B904" s="411"/>
      <c r="C904" s="433"/>
      <c r="D904" s="433"/>
      <c r="E904" s="433"/>
      <c r="F904" s="433"/>
      <c r="G904" s="433"/>
      <c r="H904" s="412"/>
    </row>
    <row r="905" spans="1:8" ht="24.95" customHeight="1">
      <c r="A905" s="434" t="s">
        <v>286</v>
      </c>
      <c r="B905" s="435"/>
      <c r="C905" s="435"/>
      <c r="D905" s="435"/>
      <c r="E905" s="138"/>
      <c r="F905" s="139"/>
      <c r="G905" s="118" t="s">
        <v>287</v>
      </c>
      <c r="H905" s="140"/>
    </row>
    <row r="906" spans="1:8" ht="24.95" customHeight="1">
      <c r="A906" s="141" t="s">
        <v>288</v>
      </c>
      <c r="B906" s="118" t="s">
        <v>20</v>
      </c>
      <c r="C906" s="118" t="s">
        <v>288</v>
      </c>
      <c r="D906" s="118" t="s">
        <v>20</v>
      </c>
      <c r="E906" s="142"/>
      <c r="F906" s="435" t="s">
        <v>289</v>
      </c>
      <c r="G906" s="435"/>
      <c r="H906" s="143" t="s">
        <v>20</v>
      </c>
    </row>
    <row r="907" spans="1:8" ht="24.95" customHeight="1">
      <c r="A907" s="112" t="s">
        <v>290</v>
      </c>
      <c r="B907" s="115" t="s">
        <v>291</v>
      </c>
      <c r="C907" s="115" t="s">
        <v>292</v>
      </c>
      <c r="D907" s="115" t="s">
        <v>293</v>
      </c>
      <c r="E907" s="142"/>
      <c r="F907" s="416">
        <v>3</v>
      </c>
      <c r="G907" s="416"/>
      <c r="H907" s="144" t="s">
        <v>294</v>
      </c>
    </row>
    <row r="908" spans="1:8" ht="24.95" customHeight="1">
      <c r="A908" s="112" t="s">
        <v>295</v>
      </c>
      <c r="B908" s="115" t="s">
        <v>296</v>
      </c>
      <c r="C908" s="115" t="s">
        <v>297</v>
      </c>
      <c r="D908" s="115" t="s">
        <v>298</v>
      </c>
      <c r="E908" s="142"/>
      <c r="F908" s="416">
        <v>2</v>
      </c>
      <c r="G908" s="416"/>
      <c r="H908" s="144" t="s">
        <v>299</v>
      </c>
    </row>
    <row r="909" spans="1:8" ht="24.95" customHeight="1">
      <c r="A909" s="112" t="s">
        <v>300</v>
      </c>
      <c r="B909" s="115" t="s">
        <v>301</v>
      </c>
      <c r="C909" s="115" t="s">
        <v>302</v>
      </c>
      <c r="D909" s="115" t="s">
        <v>303</v>
      </c>
      <c r="E909" s="142"/>
      <c r="F909" s="416">
        <v>1</v>
      </c>
      <c r="G909" s="416"/>
      <c r="H909" s="144" t="s">
        <v>304</v>
      </c>
    </row>
    <row r="910" spans="1:8" ht="24.95" customHeight="1">
      <c r="A910" s="112" t="s">
        <v>305</v>
      </c>
      <c r="B910" s="115" t="s">
        <v>306</v>
      </c>
      <c r="C910" s="115" t="s">
        <v>307</v>
      </c>
      <c r="D910" s="115" t="s">
        <v>308</v>
      </c>
      <c r="E910" s="145"/>
      <c r="F910" s="417"/>
      <c r="G910" s="418"/>
      <c r="H910" s="146"/>
    </row>
    <row r="911" spans="1:8" ht="80.25" customHeight="1" thickBot="1">
      <c r="A911" s="419" t="s">
        <v>63</v>
      </c>
      <c r="B911" s="420"/>
      <c r="C911" s="421" t="s">
        <v>31</v>
      </c>
      <c r="D911" s="422"/>
      <c r="E911" s="422"/>
      <c r="F911" s="422"/>
      <c r="G911" s="421" t="s">
        <v>17</v>
      </c>
      <c r="H911" s="423"/>
    </row>
    <row r="912" spans="1:8" ht="24.95" customHeight="1" thickBot="1"/>
    <row r="913" spans="1:8" ht="24.95" customHeight="1">
      <c r="A913" s="430" t="s">
        <v>0</v>
      </c>
      <c r="B913" s="431"/>
      <c r="C913" s="431"/>
      <c r="D913" s="431"/>
      <c r="E913" s="431"/>
      <c r="F913" s="431"/>
      <c r="G913" s="431"/>
      <c r="H913" s="432"/>
    </row>
    <row r="914" spans="1:8" ht="24.95" customHeight="1">
      <c r="A914" s="424" t="s">
        <v>1</v>
      </c>
      <c r="B914" s="425"/>
      <c r="C914" s="425"/>
      <c r="D914" s="425"/>
      <c r="E914" s="425"/>
      <c r="F914" s="425"/>
      <c r="G914" s="425"/>
      <c r="H914" s="426"/>
    </row>
    <row r="915" spans="1:8" ht="24.95" customHeight="1">
      <c r="A915" s="424" t="s">
        <v>2</v>
      </c>
      <c r="B915" s="425"/>
      <c r="C915" s="425"/>
      <c r="D915" s="425"/>
      <c r="E915" s="425"/>
      <c r="F915" s="425"/>
      <c r="G915" s="425"/>
      <c r="H915" s="426"/>
    </row>
    <row r="916" spans="1:8" ht="24.95" customHeight="1">
      <c r="A916" s="424" t="s">
        <v>309</v>
      </c>
      <c r="B916" s="425"/>
      <c r="C916" s="425"/>
      <c r="D916" s="425"/>
      <c r="E916" s="425"/>
      <c r="F916" s="425"/>
      <c r="G916" s="425"/>
      <c r="H916" s="426"/>
    </row>
    <row r="917" spans="1:8" ht="24.95" customHeight="1">
      <c r="A917" s="424" t="s">
        <v>62</v>
      </c>
      <c r="B917" s="425"/>
      <c r="C917" s="425"/>
      <c r="D917" s="425"/>
      <c r="E917" s="425"/>
      <c r="F917" s="425"/>
      <c r="G917" s="425"/>
      <c r="H917" s="426"/>
    </row>
    <row r="918" spans="1:8" ht="24.95" customHeight="1">
      <c r="A918" s="104" t="s">
        <v>3</v>
      </c>
      <c r="B918" s="105"/>
      <c r="C918" s="108" t="s">
        <v>68</v>
      </c>
      <c r="D918" s="108"/>
      <c r="E918" s="106"/>
      <c r="F918" s="106"/>
      <c r="G918" s="106"/>
      <c r="H918" s="109"/>
    </row>
    <row r="919" spans="1:8" ht="24.95" customHeight="1">
      <c r="A919" s="104" t="s">
        <v>4</v>
      </c>
      <c r="B919" s="105"/>
      <c r="C919" s="152" t="s">
        <v>90</v>
      </c>
      <c r="D919" s="108"/>
      <c r="E919" s="108" t="s">
        <v>24</v>
      </c>
      <c r="F919" s="108"/>
      <c r="G919" s="108">
        <v>22</v>
      </c>
      <c r="H919" s="164"/>
    </row>
    <row r="920" spans="1:8" ht="24.95" customHeight="1">
      <c r="A920" s="104" t="s">
        <v>5</v>
      </c>
      <c r="B920" s="105"/>
      <c r="C920" s="155">
        <v>1240</v>
      </c>
      <c r="D920" s="108"/>
      <c r="E920" s="105"/>
      <c r="F920" s="105"/>
      <c r="G920" s="108"/>
      <c r="H920" s="164"/>
    </row>
    <row r="921" spans="1:8" ht="24.95" customHeight="1">
      <c r="A921" s="104" t="s">
        <v>18</v>
      </c>
      <c r="B921" s="105"/>
      <c r="C921" s="449" t="s">
        <v>217</v>
      </c>
      <c r="D921" s="449"/>
      <c r="E921" s="105" t="s">
        <v>30</v>
      </c>
      <c r="F921" s="105"/>
      <c r="G921" s="449" t="s">
        <v>218</v>
      </c>
      <c r="H921" s="450"/>
    </row>
    <row r="922" spans="1:8" ht="24.95" customHeight="1">
      <c r="A922" s="427" t="s">
        <v>6</v>
      </c>
      <c r="B922" s="428"/>
      <c r="C922" s="428"/>
      <c r="D922" s="428"/>
      <c r="E922" s="428"/>
      <c r="F922" s="428"/>
      <c r="G922" s="428"/>
      <c r="H922" s="429"/>
    </row>
    <row r="923" spans="1:8" ht="24.95" customHeight="1">
      <c r="A923" s="400" t="s">
        <v>7</v>
      </c>
      <c r="B923" s="401"/>
      <c r="C923" s="401"/>
      <c r="D923" s="401"/>
      <c r="E923" s="401"/>
      <c r="F923" s="401"/>
      <c r="G923" s="401"/>
      <c r="H923" s="402"/>
    </row>
    <row r="924" spans="1:8" ht="24.95" customHeight="1">
      <c r="A924" s="437" t="s">
        <v>8</v>
      </c>
      <c r="B924" s="438" t="s">
        <v>9</v>
      </c>
      <c r="C924" s="439" t="s">
        <v>26</v>
      </c>
      <c r="D924" s="439" t="s">
        <v>313</v>
      </c>
      <c r="E924" s="439" t="s">
        <v>314</v>
      </c>
      <c r="F924" s="442" t="s">
        <v>28</v>
      </c>
      <c r="G924" s="439" t="s">
        <v>29</v>
      </c>
      <c r="H924" s="445" t="s">
        <v>20</v>
      </c>
    </row>
    <row r="925" spans="1:8" ht="24.95" customHeight="1">
      <c r="A925" s="437"/>
      <c r="B925" s="438"/>
      <c r="C925" s="440"/>
      <c r="D925" s="440"/>
      <c r="E925" s="440"/>
      <c r="F925" s="443"/>
      <c r="G925" s="440"/>
      <c r="H925" s="446"/>
    </row>
    <row r="926" spans="1:8" ht="24.95" customHeight="1">
      <c r="A926" s="437"/>
      <c r="B926" s="438"/>
      <c r="C926" s="441"/>
      <c r="D926" s="441"/>
      <c r="E926" s="441"/>
      <c r="F926" s="444"/>
      <c r="G926" s="441"/>
      <c r="H926" s="447"/>
    </row>
    <row r="927" spans="1:8" ht="24.95" customHeight="1">
      <c r="A927" s="112">
        <v>1</v>
      </c>
      <c r="B927" s="113" t="s">
        <v>11</v>
      </c>
      <c r="C927" s="136">
        <v>2.75</v>
      </c>
      <c r="D927" s="115">
        <v>3</v>
      </c>
      <c r="E927" s="115">
        <v>4</v>
      </c>
      <c r="F927" s="136">
        <v>27</v>
      </c>
      <c r="G927" s="116">
        <f t="shared" ref="G927" si="88">SUM(C927:F927)</f>
        <v>36.75</v>
      </c>
      <c r="H927" s="147" t="str">
        <f t="shared" ref="H927:H931" si="89">IF(G927&gt;=91,"A1",IF(G927&gt;=81,"A2",IF(G927&gt;=71,"B1",IF(G927&gt;=61,"B2",IF(G927&gt;=51,"C1",IF(G927&gt;=41,"C2",IF(G927&gt;=33,"D","E")))))))</f>
        <v>D</v>
      </c>
    </row>
    <row r="928" spans="1:8" ht="24.95" customHeight="1">
      <c r="A928" s="112">
        <v>2</v>
      </c>
      <c r="B928" s="113" t="s">
        <v>12</v>
      </c>
      <c r="C928" s="136">
        <v>4.5</v>
      </c>
      <c r="D928" s="136">
        <v>4</v>
      </c>
      <c r="E928" s="115">
        <v>4</v>
      </c>
      <c r="F928" s="115">
        <v>26</v>
      </c>
      <c r="G928" s="118">
        <f t="shared" ref="G928:G931" si="90">SUM(C928:F928)</f>
        <v>38.5</v>
      </c>
      <c r="H928" s="115" t="str">
        <f t="shared" si="89"/>
        <v>D</v>
      </c>
    </row>
    <row r="929" spans="1:8" ht="24.95" customHeight="1">
      <c r="A929" s="112">
        <v>3</v>
      </c>
      <c r="B929" s="113" t="s">
        <v>13</v>
      </c>
      <c r="C929" s="115">
        <v>0.75</v>
      </c>
      <c r="D929" s="115">
        <v>3</v>
      </c>
      <c r="E929" s="115">
        <v>3.5</v>
      </c>
      <c r="F929" s="115">
        <v>14</v>
      </c>
      <c r="G929" s="115">
        <f t="shared" si="90"/>
        <v>21.25</v>
      </c>
      <c r="H929" s="115" t="str">
        <f t="shared" si="89"/>
        <v>E</v>
      </c>
    </row>
    <row r="930" spans="1:8" ht="24.95" customHeight="1">
      <c r="A930" s="112">
        <v>4</v>
      </c>
      <c r="B930" s="113" t="s">
        <v>23</v>
      </c>
      <c r="C930" s="115">
        <v>2</v>
      </c>
      <c r="D930" s="115">
        <v>2</v>
      </c>
      <c r="E930" s="115">
        <v>2</v>
      </c>
      <c r="F930" s="115">
        <v>17.5</v>
      </c>
      <c r="G930" s="115">
        <f t="shared" si="90"/>
        <v>23.5</v>
      </c>
      <c r="H930" s="115" t="str">
        <f t="shared" si="89"/>
        <v>E</v>
      </c>
    </row>
    <row r="931" spans="1:8" ht="24.95" customHeight="1">
      <c r="A931" s="112">
        <v>5</v>
      </c>
      <c r="B931" s="113" t="s">
        <v>25</v>
      </c>
      <c r="C931" s="115">
        <v>3.75</v>
      </c>
      <c r="D931" s="115">
        <v>3</v>
      </c>
      <c r="E931" s="115">
        <v>3</v>
      </c>
      <c r="F931" s="115">
        <v>30</v>
      </c>
      <c r="G931" s="115">
        <f t="shared" si="90"/>
        <v>39.75</v>
      </c>
      <c r="H931" s="115" t="str">
        <f t="shared" si="89"/>
        <v>D</v>
      </c>
    </row>
    <row r="932" spans="1:8" ht="24.95" customHeight="1">
      <c r="A932" s="112">
        <v>6</v>
      </c>
      <c r="B932" s="119" t="s">
        <v>14</v>
      </c>
      <c r="C932" s="115"/>
      <c r="D932" s="115"/>
      <c r="E932" s="115"/>
      <c r="F932" s="103">
        <v>3</v>
      </c>
      <c r="G932" s="115">
        <v>3</v>
      </c>
      <c r="H932" s="121"/>
    </row>
    <row r="933" spans="1:8" ht="24.95" customHeight="1">
      <c r="A933" s="112">
        <v>7</v>
      </c>
      <c r="B933" s="113" t="s">
        <v>21</v>
      </c>
      <c r="C933" s="122"/>
      <c r="D933" s="122"/>
      <c r="E933" s="122"/>
      <c r="F933" s="156">
        <v>2</v>
      </c>
      <c r="G933" s="120"/>
      <c r="H933" s="121"/>
    </row>
    <row r="934" spans="1:8" ht="24.95" customHeight="1">
      <c r="A934" s="112">
        <v>8</v>
      </c>
      <c r="B934" s="113" t="s">
        <v>22</v>
      </c>
      <c r="C934" s="125"/>
      <c r="D934" s="125"/>
      <c r="E934" s="125"/>
      <c r="F934" s="156">
        <v>8.5</v>
      </c>
      <c r="G934" s="120"/>
      <c r="H934" s="121"/>
    </row>
    <row r="935" spans="1:8" ht="24.95" customHeight="1">
      <c r="A935" s="112">
        <v>9</v>
      </c>
      <c r="B935" s="119" t="s">
        <v>315</v>
      </c>
      <c r="C935" s="125"/>
      <c r="D935" s="125"/>
      <c r="E935" s="125"/>
      <c r="F935" s="156">
        <v>9.5</v>
      </c>
      <c r="G935" s="120"/>
      <c r="H935" s="121"/>
    </row>
    <row r="936" spans="1:8" ht="24.95" customHeight="1">
      <c r="A936" s="127" t="s">
        <v>10</v>
      </c>
      <c r="B936" s="128"/>
      <c r="C936" s="129"/>
      <c r="D936" s="129"/>
      <c r="E936" s="129"/>
      <c r="F936" s="130"/>
      <c r="G936" s="131">
        <v>162.75</v>
      </c>
      <c r="H936" s="132"/>
    </row>
    <row r="937" spans="1:8" ht="24.95" customHeight="1">
      <c r="A937" s="127" t="s">
        <v>15</v>
      </c>
      <c r="B937" s="128"/>
      <c r="C937" s="129"/>
      <c r="D937" s="129"/>
      <c r="E937" s="129"/>
      <c r="F937" s="130"/>
      <c r="G937" s="148">
        <v>29.6</v>
      </c>
      <c r="H937" s="132"/>
    </row>
    <row r="938" spans="1:8" ht="24.95" customHeight="1">
      <c r="A938" s="403" t="s">
        <v>340</v>
      </c>
      <c r="B938" s="404"/>
      <c r="C938" s="404"/>
      <c r="D938" s="404"/>
      <c r="E938" s="404"/>
      <c r="F938" s="404"/>
      <c r="G938" s="404"/>
      <c r="H938" s="405"/>
    </row>
    <row r="939" spans="1:8" ht="24.95" customHeight="1">
      <c r="A939" s="406" t="s">
        <v>273</v>
      </c>
      <c r="B939" s="407"/>
      <c r="C939" s="407"/>
      <c r="D939" s="407"/>
      <c r="E939" s="407"/>
      <c r="F939" s="407"/>
      <c r="G939" s="407"/>
      <c r="H939" s="408"/>
    </row>
    <row r="940" spans="1:8" ht="24.95" customHeight="1">
      <c r="A940" s="400" t="s">
        <v>274</v>
      </c>
      <c r="B940" s="401"/>
      <c r="C940" s="401"/>
      <c r="D940" s="401"/>
      <c r="E940" s="401"/>
      <c r="F940" s="401"/>
      <c r="G940" s="401"/>
      <c r="H940" s="402"/>
    </row>
    <row r="941" spans="1:8" ht="24.95" customHeight="1">
      <c r="A941" s="400" t="s">
        <v>275</v>
      </c>
      <c r="B941" s="401"/>
      <c r="C941" s="401"/>
      <c r="D941" s="401"/>
      <c r="E941" s="401"/>
      <c r="F941" s="410"/>
      <c r="G941" s="409" t="s">
        <v>276</v>
      </c>
      <c r="H941" s="402"/>
    </row>
    <row r="942" spans="1:8" ht="24.95" customHeight="1">
      <c r="A942" s="134" t="s">
        <v>277</v>
      </c>
      <c r="B942" s="135"/>
      <c r="C942" s="409"/>
      <c r="D942" s="401"/>
      <c r="E942" s="401"/>
      <c r="F942" s="410"/>
      <c r="G942" s="411" t="s">
        <v>299</v>
      </c>
      <c r="H942" s="412"/>
    </row>
    <row r="943" spans="1:8" ht="24.95" customHeight="1">
      <c r="A943" s="400" t="s">
        <v>278</v>
      </c>
      <c r="B943" s="401"/>
      <c r="C943" s="401"/>
      <c r="D943" s="401"/>
      <c r="E943" s="401"/>
      <c r="F943" s="401"/>
      <c r="G943" s="401"/>
      <c r="H943" s="402"/>
    </row>
    <row r="944" spans="1:8" ht="24.95" customHeight="1">
      <c r="A944" s="400" t="s">
        <v>275</v>
      </c>
      <c r="B944" s="401"/>
      <c r="C944" s="401"/>
      <c r="D944" s="401"/>
      <c r="E944" s="401"/>
      <c r="F944" s="410"/>
      <c r="G944" s="409" t="s">
        <v>276</v>
      </c>
      <c r="H944" s="402"/>
    </row>
    <row r="945" spans="1:8" ht="24.95" customHeight="1">
      <c r="A945" s="413" t="s">
        <v>279</v>
      </c>
      <c r="B945" s="414"/>
      <c r="C945" s="414"/>
      <c r="D945" s="414"/>
      <c r="E945" s="414"/>
      <c r="F945" s="415"/>
      <c r="G945" s="118"/>
      <c r="H945" s="133" t="s">
        <v>299</v>
      </c>
    </row>
    <row r="946" spans="1:8" ht="24.95" customHeight="1">
      <c r="A946" s="413" t="s">
        <v>280</v>
      </c>
      <c r="B946" s="414"/>
      <c r="C946" s="414"/>
      <c r="D946" s="414"/>
      <c r="E946" s="414"/>
      <c r="F946" s="415"/>
      <c r="G946" s="136"/>
      <c r="H946" s="137" t="s">
        <v>299</v>
      </c>
    </row>
    <row r="947" spans="1:8" ht="24.95" customHeight="1">
      <c r="A947" s="413" t="s">
        <v>281</v>
      </c>
      <c r="B947" s="414"/>
      <c r="C947" s="414"/>
      <c r="D947" s="414"/>
      <c r="E947" s="414"/>
      <c r="F947" s="414"/>
      <c r="G947" s="136"/>
      <c r="H947" s="137" t="s">
        <v>294</v>
      </c>
    </row>
    <row r="948" spans="1:8" ht="24.95" customHeight="1">
      <c r="A948" s="413" t="s">
        <v>282</v>
      </c>
      <c r="B948" s="414"/>
      <c r="C948" s="414"/>
      <c r="D948" s="414"/>
      <c r="E948" s="414"/>
      <c r="F948" s="414"/>
      <c r="G948" s="136"/>
      <c r="H948" s="137" t="s">
        <v>294</v>
      </c>
    </row>
    <row r="949" spans="1:8" ht="24.95" customHeight="1">
      <c r="A949" s="400" t="s">
        <v>283</v>
      </c>
      <c r="B949" s="401"/>
      <c r="C949" s="401"/>
      <c r="D949" s="401"/>
      <c r="E949" s="401"/>
      <c r="F949" s="401"/>
      <c r="G949" s="401"/>
      <c r="H949" s="402"/>
    </row>
    <row r="950" spans="1:8" ht="24.95" customHeight="1">
      <c r="A950" s="400" t="s">
        <v>275</v>
      </c>
      <c r="B950" s="401"/>
      <c r="C950" s="401"/>
      <c r="D950" s="401"/>
      <c r="E950" s="401"/>
      <c r="F950" s="401"/>
      <c r="G950" s="401"/>
      <c r="H950" s="402"/>
    </row>
    <row r="951" spans="1:8" ht="24.95" customHeight="1">
      <c r="A951" s="134" t="s">
        <v>284</v>
      </c>
      <c r="B951" s="409">
        <v>63</v>
      </c>
      <c r="C951" s="401"/>
      <c r="D951" s="401"/>
      <c r="E951" s="401"/>
      <c r="F951" s="401"/>
      <c r="G951" s="401"/>
      <c r="H951" s="402"/>
    </row>
    <row r="952" spans="1:8" ht="24.95" customHeight="1">
      <c r="A952" s="127" t="s">
        <v>285</v>
      </c>
      <c r="B952" s="411"/>
      <c r="C952" s="433"/>
      <c r="D952" s="433"/>
      <c r="E952" s="433"/>
      <c r="F952" s="433"/>
      <c r="G952" s="433"/>
      <c r="H952" s="412"/>
    </row>
    <row r="953" spans="1:8" ht="24.95" customHeight="1">
      <c r="A953" s="434" t="s">
        <v>286</v>
      </c>
      <c r="B953" s="435"/>
      <c r="C953" s="435"/>
      <c r="D953" s="435"/>
      <c r="E953" s="138"/>
      <c r="F953" s="139"/>
      <c r="G953" s="118" t="s">
        <v>287</v>
      </c>
      <c r="H953" s="140"/>
    </row>
    <row r="954" spans="1:8" ht="24.95" customHeight="1">
      <c r="A954" s="141" t="s">
        <v>288</v>
      </c>
      <c r="B954" s="118" t="s">
        <v>20</v>
      </c>
      <c r="C954" s="118" t="s">
        <v>288</v>
      </c>
      <c r="D954" s="118" t="s">
        <v>20</v>
      </c>
      <c r="E954" s="142"/>
      <c r="F954" s="435" t="s">
        <v>289</v>
      </c>
      <c r="G954" s="435"/>
      <c r="H954" s="143" t="s">
        <v>20</v>
      </c>
    </row>
    <row r="955" spans="1:8" ht="24.95" customHeight="1">
      <c r="A955" s="112" t="s">
        <v>290</v>
      </c>
      <c r="B955" s="115" t="s">
        <v>291</v>
      </c>
      <c r="C955" s="115" t="s">
        <v>292</v>
      </c>
      <c r="D955" s="115" t="s">
        <v>293</v>
      </c>
      <c r="E955" s="142"/>
      <c r="F955" s="416">
        <v>3</v>
      </c>
      <c r="G955" s="416"/>
      <c r="H955" s="144" t="s">
        <v>294</v>
      </c>
    </row>
    <row r="956" spans="1:8" ht="24.95" customHeight="1">
      <c r="A956" s="112" t="s">
        <v>295</v>
      </c>
      <c r="B956" s="115" t="s">
        <v>296</v>
      </c>
      <c r="C956" s="115" t="s">
        <v>297</v>
      </c>
      <c r="D956" s="115" t="s">
        <v>298</v>
      </c>
      <c r="E956" s="142"/>
      <c r="F956" s="416">
        <v>2</v>
      </c>
      <c r="G956" s="416"/>
      <c r="H956" s="144" t="s">
        <v>299</v>
      </c>
    </row>
    <row r="957" spans="1:8" ht="24.95" customHeight="1">
      <c r="A957" s="112" t="s">
        <v>300</v>
      </c>
      <c r="B957" s="115" t="s">
        <v>301</v>
      </c>
      <c r="C957" s="115" t="s">
        <v>302</v>
      </c>
      <c r="D957" s="115" t="s">
        <v>303</v>
      </c>
      <c r="E957" s="142"/>
      <c r="F957" s="416">
        <v>1</v>
      </c>
      <c r="G957" s="416"/>
      <c r="H957" s="144" t="s">
        <v>304</v>
      </c>
    </row>
    <row r="958" spans="1:8" ht="24.95" customHeight="1">
      <c r="A958" s="112" t="s">
        <v>305</v>
      </c>
      <c r="B958" s="115" t="s">
        <v>306</v>
      </c>
      <c r="C958" s="115" t="s">
        <v>307</v>
      </c>
      <c r="D958" s="115" t="s">
        <v>308</v>
      </c>
      <c r="E958" s="145"/>
      <c r="F958" s="417"/>
      <c r="G958" s="418"/>
      <c r="H958" s="146"/>
    </row>
    <row r="959" spans="1:8" ht="73.5" customHeight="1" thickBot="1">
      <c r="A959" s="419" t="s">
        <v>63</v>
      </c>
      <c r="B959" s="420"/>
      <c r="C959" s="421" t="s">
        <v>31</v>
      </c>
      <c r="D959" s="422"/>
      <c r="E959" s="422"/>
      <c r="F959" s="422"/>
      <c r="G959" s="421" t="s">
        <v>17</v>
      </c>
      <c r="H959" s="423"/>
    </row>
    <row r="960" spans="1:8" ht="24.95" customHeight="1" thickBot="1"/>
    <row r="961" spans="1:8" ht="24.95" customHeight="1">
      <c r="A961" s="430" t="s">
        <v>0</v>
      </c>
      <c r="B961" s="431"/>
      <c r="C961" s="431"/>
      <c r="D961" s="431"/>
      <c r="E961" s="431"/>
      <c r="F961" s="431"/>
      <c r="G961" s="431"/>
      <c r="H961" s="432"/>
    </row>
    <row r="962" spans="1:8" ht="24.95" customHeight="1">
      <c r="A962" s="424" t="s">
        <v>1</v>
      </c>
      <c r="B962" s="425"/>
      <c r="C962" s="425"/>
      <c r="D962" s="425"/>
      <c r="E962" s="425"/>
      <c r="F962" s="425"/>
      <c r="G962" s="425"/>
      <c r="H962" s="426"/>
    </row>
    <row r="963" spans="1:8" ht="24.95" customHeight="1">
      <c r="A963" s="424" t="s">
        <v>2</v>
      </c>
      <c r="B963" s="425"/>
      <c r="C963" s="425"/>
      <c r="D963" s="425"/>
      <c r="E963" s="425"/>
      <c r="F963" s="425"/>
      <c r="G963" s="425"/>
      <c r="H963" s="426"/>
    </row>
    <row r="964" spans="1:8" ht="24.95" customHeight="1">
      <c r="A964" s="424" t="s">
        <v>309</v>
      </c>
      <c r="B964" s="425"/>
      <c r="C964" s="425"/>
      <c r="D964" s="425"/>
      <c r="E964" s="425"/>
      <c r="F964" s="425"/>
      <c r="G964" s="425"/>
      <c r="H964" s="426"/>
    </row>
    <row r="965" spans="1:8" ht="24.95" customHeight="1">
      <c r="A965" s="424" t="s">
        <v>62</v>
      </c>
      <c r="B965" s="425"/>
      <c r="C965" s="425"/>
      <c r="D965" s="425"/>
      <c r="E965" s="425"/>
      <c r="F965" s="425"/>
      <c r="G965" s="425"/>
      <c r="H965" s="426"/>
    </row>
    <row r="966" spans="1:8" ht="24.95" customHeight="1">
      <c r="A966" s="104" t="s">
        <v>3</v>
      </c>
      <c r="B966" s="157"/>
      <c r="C966" s="108" t="s">
        <v>68</v>
      </c>
      <c r="D966" s="108"/>
      <c r="E966" s="106"/>
      <c r="F966" s="106"/>
      <c r="G966" s="106"/>
      <c r="H966" s="151"/>
    </row>
    <row r="967" spans="1:8" ht="24.95" customHeight="1">
      <c r="A967" s="104" t="s">
        <v>4</v>
      </c>
      <c r="B967" s="157"/>
      <c r="C967" s="152" t="s">
        <v>341</v>
      </c>
      <c r="D967" s="108"/>
      <c r="E967" s="108" t="s">
        <v>24</v>
      </c>
      <c r="F967" s="108"/>
      <c r="G967" s="108">
        <v>23</v>
      </c>
      <c r="H967" s="158"/>
    </row>
    <row r="968" spans="1:8" ht="24.95" customHeight="1">
      <c r="A968" s="104" t="s">
        <v>5</v>
      </c>
      <c r="B968" s="157"/>
      <c r="C968" s="108">
        <v>717</v>
      </c>
      <c r="D968" s="108"/>
      <c r="E968" s="105"/>
      <c r="F968" s="105"/>
      <c r="G968" s="108"/>
      <c r="H968" s="158"/>
    </row>
    <row r="969" spans="1:8" ht="24.95" customHeight="1">
      <c r="A969" s="104" t="s">
        <v>18</v>
      </c>
      <c r="B969" s="105"/>
      <c r="C969" s="449" t="s">
        <v>222</v>
      </c>
      <c r="D969" s="449"/>
      <c r="E969" s="105" t="s">
        <v>30</v>
      </c>
      <c r="F969" s="105"/>
      <c r="G969" s="449" t="s">
        <v>224</v>
      </c>
      <c r="H969" s="450"/>
    </row>
    <row r="970" spans="1:8" ht="24.95" customHeight="1">
      <c r="A970" s="427" t="s">
        <v>6</v>
      </c>
      <c r="B970" s="428"/>
      <c r="C970" s="428"/>
      <c r="D970" s="428"/>
      <c r="E970" s="428"/>
      <c r="F970" s="428"/>
      <c r="G970" s="428"/>
      <c r="H970" s="429"/>
    </row>
    <row r="971" spans="1:8" ht="24.95" customHeight="1">
      <c r="A971" s="400" t="s">
        <v>7</v>
      </c>
      <c r="B971" s="401"/>
      <c r="C971" s="401"/>
      <c r="D971" s="401"/>
      <c r="E971" s="401"/>
      <c r="F971" s="401"/>
      <c r="G971" s="401"/>
      <c r="H971" s="402"/>
    </row>
    <row r="972" spans="1:8" ht="24.95" customHeight="1">
      <c r="A972" s="437" t="s">
        <v>8</v>
      </c>
      <c r="B972" s="438" t="s">
        <v>9</v>
      </c>
      <c r="C972" s="439" t="s">
        <v>26</v>
      </c>
      <c r="D972" s="439" t="s">
        <v>313</v>
      </c>
      <c r="E972" s="439" t="s">
        <v>314</v>
      </c>
      <c r="F972" s="442" t="s">
        <v>28</v>
      </c>
      <c r="G972" s="439" t="s">
        <v>29</v>
      </c>
      <c r="H972" s="445" t="s">
        <v>20</v>
      </c>
    </row>
    <row r="973" spans="1:8" ht="24.95" customHeight="1">
      <c r="A973" s="437"/>
      <c r="B973" s="438"/>
      <c r="C973" s="440"/>
      <c r="D973" s="440"/>
      <c r="E973" s="440"/>
      <c r="F973" s="443"/>
      <c r="G973" s="440"/>
      <c r="H973" s="446"/>
    </row>
    <row r="974" spans="1:8" ht="24.95" customHeight="1">
      <c r="A974" s="437"/>
      <c r="B974" s="438"/>
      <c r="C974" s="441"/>
      <c r="D974" s="441"/>
      <c r="E974" s="441"/>
      <c r="F974" s="444"/>
      <c r="G974" s="441"/>
      <c r="H974" s="447"/>
    </row>
    <row r="975" spans="1:8" ht="24.95" customHeight="1">
      <c r="A975" s="112">
        <v>1</v>
      </c>
      <c r="B975" s="113" t="s">
        <v>11</v>
      </c>
      <c r="C975" s="136">
        <v>6</v>
      </c>
      <c r="D975" s="115">
        <v>4</v>
      </c>
      <c r="E975" s="115">
        <v>4</v>
      </c>
      <c r="F975" s="136">
        <v>62</v>
      </c>
      <c r="G975" s="116">
        <f t="shared" ref="G975" si="91">SUM(C975:F975)</f>
        <v>76</v>
      </c>
      <c r="H975" s="147" t="str">
        <f t="shared" ref="H975:H979" si="92">IF(G975&gt;=91,"A1",IF(G975&gt;=81,"A2",IF(G975&gt;=71,"B1",IF(G975&gt;=61,"B2",IF(G975&gt;=51,"C1",IF(G975&gt;=41,"C2",IF(G975&gt;=33,"D","E")))))))</f>
        <v>B1</v>
      </c>
    </row>
    <row r="976" spans="1:8" ht="24.95" customHeight="1">
      <c r="A976" s="112">
        <v>2</v>
      </c>
      <c r="B976" s="113" t="s">
        <v>12</v>
      </c>
      <c r="C976" s="136">
        <v>7.25</v>
      </c>
      <c r="D976" s="136">
        <v>4</v>
      </c>
      <c r="E976" s="115">
        <v>4</v>
      </c>
      <c r="F976" s="115">
        <v>62</v>
      </c>
      <c r="G976" s="118">
        <f t="shared" ref="G976:G979" si="93">SUM(C976:F976)</f>
        <v>77.25</v>
      </c>
      <c r="H976" s="115" t="str">
        <f t="shared" si="92"/>
        <v>B1</v>
      </c>
    </row>
    <row r="977" spans="1:8" ht="24.95" customHeight="1">
      <c r="A977" s="112">
        <v>3</v>
      </c>
      <c r="B977" s="113" t="s">
        <v>13</v>
      </c>
      <c r="C977" s="115">
        <v>6.5</v>
      </c>
      <c r="D977" s="115">
        <v>5</v>
      </c>
      <c r="E977" s="115">
        <v>5</v>
      </c>
      <c r="F977" s="115">
        <v>72.5</v>
      </c>
      <c r="G977" s="115">
        <f t="shared" si="93"/>
        <v>89</v>
      </c>
      <c r="H977" s="115" t="str">
        <f t="shared" si="92"/>
        <v>A2</v>
      </c>
    </row>
    <row r="978" spans="1:8" ht="24.95" customHeight="1">
      <c r="A978" s="112">
        <v>4</v>
      </c>
      <c r="B978" s="113" t="s">
        <v>23</v>
      </c>
      <c r="C978" s="115">
        <v>8</v>
      </c>
      <c r="D978" s="115">
        <v>4</v>
      </c>
      <c r="E978" s="115">
        <v>4</v>
      </c>
      <c r="F978" s="115">
        <v>57</v>
      </c>
      <c r="G978" s="115">
        <f t="shared" ref="G978" si="94">SUM(C978:F978)</f>
        <v>73</v>
      </c>
      <c r="H978" s="115" t="str">
        <f t="shared" si="92"/>
        <v>B1</v>
      </c>
    </row>
    <row r="979" spans="1:8" ht="24.95" customHeight="1">
      <c r="A979" s="112">
        <v>5</v>
      </c>
      <c r="B979" s="113" t="s">
        <v>25</v>
      </c>
      <c r="C979" s="115">
        <v>9</v>
      </c>
      <c r="D979" s="115">
        <v>5</v>
      </c>
      <c r="E979" s="115">
        <v>5</v>
      </c>
      <c r="F979" s="115">
        <v>62</v>
      </c>
      <c r="G979" s="115">
        <f t="shared" si="93"/>
        <v>81</v>
      </c>
      <c r="H979" s="115" t="str">
        <f t="shared" si="92"/>
        <v>A2</v>
      </c>
    </row>
    <row r="980" spans="1:8" ht="24.95" customHeight="1">
      <c r="A980" s="112">
        <v>6</v>
      </c>
      <c r="B980" s="119" t="s">
        <v>14</v>
      </c>
      <c r="C980" s="115"/>
      <c r="D980" s="115"/>
      <c r="E980" s="115"/>
      <c r="F980" s="103">
        <v>43</v>
      </c>
      <c r="G980" s="115">
        <v>43</v>
      </c>
      <c r="H980" s="121"/>
    </row>
    <row r="981" spans="1:8" ht="24.95" customHeight="1">
      <c r="A981" s="112">
        <v>7</v>
      </c>
      <c r="B981" s="113" t="s">
        <v>21</v>
      </c>
      <c r="C981" s="122"/>
      <c r="D981" s="122"/>
      <c r="E981" s="122"/>
      <c r="F981" s="117">
        <v>34.5</v>
      </c>
      <c r="G981" s="120"/>
      <c r="H981" s="121"/>
    </row>
    <row r="982" spans="1:8" ht="24.95" customHeight="1">
      <c r="A982" s="112">
        <v>8</v>
      </c>
      <c r="B982" s="113" t="s">
        <v>22</v>
      </c>
      <c r="C982" s="125"/>
      <c r="D982" s="125"/>
      <c r="E982" s="125"/>
      <c r="F982" s="115">
        <v>45</v>
      </c>
      <c r="G982" s="120"/>
      <c r="H982" s="121"/>
    </row>
    <row r="983" spans="1:8" ht="24.95" customHeight="1">
      <c r="A983" s="112">
        <v>9</v>
      </c>
      <c r="B983" s="119" t="s">
        <v>315</v>
      </c>
      <c r="C983" s="125"/>
      <c r="D983" s="125"/>
      <c r="E983" s="125"/>
      <c r="F983" s="115">
        <v>31.5</v>
      </c>
      <c r="G983" s="120"/>
      <c r="H983" s="121"/>
    </row>
    <row r="984" spans="1:8" ht="24.95" customHeight="1">
      <c r="A984" s="127" t="s">
        <v>10</v>
      </c>
      <c r="B984" s="128"/>
      <c r="C984" s="129"/>
      <c r="D984" s="129"/>
      <c r="E984" s="129"/>
      <c r="F984" s="130"/>
      <c r="G984" s="131">
        <v>439.25</v>
      </c>
      <c r="H984" s="132"/>
    </row>
    <row r="985" spans="1:8" ht="24.95" customHeight="1">
      <c r="A985" s="127" t="s">
        <v>15</v>
      </c>
      <c r="B985" s="128"/>
      <c r="C985" s="129"/>
      <c r="D985" s="129"/>
      <c r="E985" s="129"/>
      <c r="F985" s="130"/>
      <c r="G985" s="148">
        <v>79.900000000000006</v>
      </c>
      <c r="H985" s="132"/>
    </row>
    <row r="986" spans="1:8" ht="24.95" customHeight="1">
      <c r="A986" s="403" t="s">
        <v>342</v>
      </c>
      <c r="B986" s="404"/>
      <c r="C986" s="404"/>
      <c r="D986" s="404"/>
      <c r="E986" s="404"/>
      <c r="F986" s="404"/>
      <c r="G986" s="404"/>
      <c r="H986" s="405"/>
    </row>
    <row r="987" spans="1:8" ht="24.95" customHeight="1">
      <c r="A987" s="406" t="s">
        <v>273</v>
      </c>
      <c r="B987" s="407"/>
      <c r="C987" s="407"/>
      <c r="D987" s="407"/>
      <c r="E987" s="407"/>
      <c r="F987" s="407"/>
      <c r="G987" s="407"/>
      <c r="H987" s="408"/>
    </row>
    <row r="988" spans="1:8" ht="24.95" customHeight="1">
      <c r="A988" s="400" t="s">
        <v>274</v>
      </c>
      <c r="B988" s="401"/>
      <c r="C988" s="401"/>
      <c r="D988" s="401"/>
      <c r="E988" s="401"/>
      <c r="F988" s="401"/>
      <c r="G988" s="401"/>
      <c r="H988" s="402"/>
    </row>
    <row r="989" spans="1:8" ht="24.95" customHeight="1">
      <c r="A989" s="400" t="s">
        <v>275</v>
      </c>
      <c r="B989" s="401"/>
      <c r="C989" s="401"/>
      <c r="D989" s="401"/>
      <c r="E989" s="401"/>
      <c r="F989" s="410"/>
      <c r="G989" s="409" t="s">
        <v>276</v>
      </c>
      <c r="H989" s="402"/>
    </row>
    <row r="990" spans="1:8" ht="24.95" customHeight="1">
      <c r="A990" s="134" t="s">
        <v>277</v>
      </c>
      <c r="B990" s="135"/>
      <c r="C990" s="409"/>
      <c r="D990" s="401"/>
      <c r="E990" s="401"/>
      <c r="F990" s="410"/>
      <c r="G990" s="411" t="s">
        <v>294</v>
      </c>
      <c r="H990" s="412"/>
    </row>
    <row r="991" spans="1:8" ht="24.95" customHeight="1">
      <c r="A991" s="400" t="s">
        <v>278</v>
      </c>
      <c r="B991" s="401"/>
      <c r="C991" s="401"/>
      <c r="D991" s="401"/>
      <c r="E991" s="401"/>
      <c r="F991" s="401"/>
      <c r="G991" s="401"/>
      <c r="H991" s="402"/>
    </row>
    <row r="992" spans="1:8" ht="24.95" customHeight="1">
      <c r="A992" s="400" t="s">
        <v>275</v>
      </c>
      <c r="B992" s="401"/>
      <c r="C992" s="401"/>
      <c r="D992" s="401"/>
      <c r="E992" s="401"/>
      <c r="F992" s="410"/>
      <c r="G992" s="409" t="s">
        <v>276</v>
      </c>
      <c r="H992" s="402"/>
    </row>
    <row r="993" spans="1:8" ht="24.95" customHeight="1">
      <c r="A993" s="413" t="s">
        <v>279</v>
      </c>
      <c r="B993" s="414"/>
      <c r="C993" s="414"/>
      <c r="D993" s="414"/>
      <c r="E993" s="414"/>
      <c r="F993" s="415"/>
      <c r="G993" s="118"/>
      <c r="H993" s="133" t="s">
        <v>294</v>
      </c>
    </row>
    <row r="994" spans="1:8" ht="24.95" customHeight="1">
      <c r="A994" s="413" t="s">
        <v>280</v>
      </c>
      <c r="B994" s="414"/>
      <c r="C994" s="414"/>
      <c r="D994" s="414"/>
      <c r="E994" s="414"/>
      <c r="F994" s="415"/>
      <c r="G994" s="136"/>
      <c r="H994" s="137" t="s">
        <v>294</v>
      </c>
    </row>
    <row r="995" spans="1:8" ht="24.95" customHeight="1">
      <c r="A995" s="413" t="s">
        <v>281</v>
      </c>
      <c r="B995" s="414"/>
      <c r="C995" s="414"/>
      <c r="D995" s="414"/>
      <c r="E995" s="414"/>
      <c r="F995" s="414"/>
      <c r="G995" s="136"/>
      <c r="H995" s="137" t="s">
        <v>294</v>
      </c>
    </row>
    <row r="996" spans="1:8" ht="24.95" customHeight="1">
      <c r="A996" s="413" t="s">
        <v>282</v>
      </c>
      <c r="B996" s="414"/>
      <c r="C996" s="414"/>
      <c r="D996" s="414"/>
      <c r="E996" s="414"/>
      <c r="F996" s="414"/>
      <c r="G996" s="136"/>
      <c r="H996" s="137" t="s">
        <v>294</v>
      </c>
    </row>
    <row r="997" spans="1:8" ht="24.95" customHeight="1">
      <c r="A997" s="400" t="s">
        <v>283</v>
      </c>
      <c r="B997" s="401"/>
      <c r="C997" s="401"/>
      <c r="D997" s="401"/>
      <c r="E997" s="401"/>
      <c r="F997" s="401"/>
      <c r="G997" s="401"/>
      <c r="H997" s="402"/>
    </row>
    <row r="998" spans="1:8" ht="24.95" customHeight="1">
      <c r="A998" s="400" t="s">
        <v>275</v>
      </c>
      <c r="B998" s="401"/>
      <c r="C998" s="401"/>
      <c r="D998" s="401"/>
      <c r="E998" s="401"/>
      <c r="F998" s="401"/>
      <c r="G998" s="401"/>
      <c r="H998" s="402"/>
    </row>
    <row r="999" spans="1:8" ht="24.95" customHeight="1">
      <c r="A999" s="134" t="s">
        <v>284</v>
      </c>
      <c r="B999" s="409">
        <v>86</v>
      </c>
      <c r="C999" s="401"/>
      <c r="D999" s="401"/>
      <c r="E999" s="401"/>
      <c r="F999" s="401"/>
      <c r="G999" s="401"/>
      <c r="H999" s="402"/>
    </row>
    <row r="1000" spans="1:8" ht="24.95" customHeight="1">
      <c r="A1000" s="127" t="s">
        <v>285</v>
      </c>
      <c r="B1000" s="411"/>
      <c r="C1000" s="433"/>
      <c r="D1000" s="433"/>
      <c r="E1000" s="433"/>
      <c r="F1000" s="433"/>
      <c r="G1000" s="433"/>
      <c r="H1000" s="412"/>
    </row>
    <row r="1001" spans="1:8" ht="24.95" customHeight="1">
      <c r="A1001" s="434" t="s">
        <v>286</v>
      </c>
      <c r="B1001" s="435"/>
      <c r="C1001" s="435"/>
      <c r="D1001" s="435"/>
      <c r="E1001" s="138"/>
      <c r="F1001" s="139"/>
      <c r="G1001" s="118" t="s">
        <v>287</v>
      </c>
      <c r="H1001" s="140"/>
    </row>
    <row r="1002" spans="1:8" ht="24.95" customHeight="1">
      <c r="A1002" s="141" t="s">
        <v>288</v>
      </c>
      <c r="B1002" s="118" t="s">
        <v>20</v>
      </c>
      <c r="C1002" s="118" t="s">
        <v>288</v>
      </c>
      <c r="D1002" s="118" t="s">
        <v>20</v>
      </c>
      <c r="E1002" s="142"/>
      <c r="F1002" s="435" t="s">
        <v>289</v>
      </c>
      <c r="G1002" s="435"/>
      <c r="H1002" s="143" t="s">
        <v>20</v>
      </c>
    </row>
    <row r="1003" spans="1:8" ht="24.95" customHeight="1">
      <c r="A1003" s="112" t="s">
        <v>290</v>
      </c>
      <c r="B1003" s="115" t="s">
        <v>291</v>
      </c>
      <c r="C1003" s="115" t="s">
        <v>292</v>
      </c>
      <c r="D1003" s="115" t="s">
        <v>293</v>
      </c>
      <c r="E1003" s="142"/>
      <c r="F1003" s="416">
        <v>3</v>
      </c>
      <c r="G1003" s="416"/>
      <c r="H1003" s="144" t="s">
        <v>294</v>
      </c>
    </row>
    <row r="1004" spans="1:8" ht="24.95" customHeight="1">
      <c r="A1004" s="112" t="s">
        <v>295</v>
      </c>
      <c r="B1004" s="115" t="s">
        <v>296</v>
      </c>
      <c r="C1004" s="115" t="s">
        <v>297</v>
      </c>
      <c r="D1004" s="115" t="s">
        <v>298</v>
      </c>
      <c r="E1004" s="142"/>
      <c r="F1004" s="416">
        <v>2</v>
      </c>
      <c r="G1004" s="416"/>
      <c r="H1004" s="144" t="s">
        <v>299</v>
      </c>
    </row>
    <row r="1005" spans="1:8" ht="24.95" customHeight="1">
      <c r="A1005" s="112" t="s">
        <v>300</v>
      </c>
      <c r="B1005" s="115" t="s">
        <v>301</v>
      </c>
      <c r="C1005" s="115" t="s">
        <v>302</v>
      </c>
      <c r="D1005" s="115" t="s">
        <v>303</v>
      </c>
      <c r="E1005" s="142"/>
      <c r="F1005" s="416">
        <v>1</v>
      </c>
      <c r="G1005" s="416"/>
      <c r="H1005" s="144" t="s">
        <v>304</v>
      </c>
    </row>
    <row r="1006" spans="1:8" ht="24.95" customHeight="1">
      <c r="A1006" s="112" t="s">
        <v>305</v>
      </c>
      <c r="B1006" s="115" t="s">
        <v>306</v>
      </c>
      <c r="C1006" s="115" t="s">
        <v>307</v>
      </c>
      <c r="D1006" s="115" t="s">
        <v>308</v>
      </c>
      <c r="E1006" s="145"/>
      <c r="F1006" s="417"/>
      <c r="G1006" s="418"/>
      <c r="H1006" s="146"/>
    </row>
    <row r="1007" spans="1:8" ht="77.25" customHeight="1" thickBot="1">
      <c r="A1007" s="419" t="s">
        <v>63</v>
      </c>
      <c r="B1007" s="420"/>
      <c r="C1007" s="421" t="s">
        <v>31</v>
      </c>
      <c r="D1007" s="422"/>
      <c r="E1007" s="422"/>
      <c r="F1007" s="422"/>
      <c r="G1007" s="421" t="s">
        <v>17</v>
      </c>
      <c r="H1007" s="423"/>
    </row>
    <row r="1008" spans="1:8" ht="24.95" customHeight="1" thickBot="1"/>
    <row r="1009" spans="1:8" ht="24.95" customHeight="1">
      <c r="A1009" s="430" t="s">
        <v>0</v>
      </c>
      <c r="B1009" s="431"/>
      <c r="C1009" s="431"/>
      <c r="D1009" s="431"/>
      <c r="E1009" s="431"/>
      <c r="F1009" s="431"/>
      <c r="G1009" s="431"/>
      <c r="H1009" s="432"/>
    </row>
    <row r="1010" spans="1:8" ht="24.95" customHeight="1">
      <c r="A1010" s="424" t="s">
        <v>1</v>
      </c>
      <c r="B1010" s="425"/>
      <c r="C1010" s="425"/>
      <c r="D1010" s="425"/>
      <c r="E1010" s="425"/>
      <c r="F1010" s="425"/>
      <c r="G1010" s="425"/>
      <c r="H1010" s="426"/>
    </row>
    <row r="1011" spans="1:8" ht="24.95" customHeight="1">
      <c r="A1011" s="424" t="s">
        <v>2</v>
      </c>
      <c r="B1011" s="425"/>
      <c r="C1011" s="425"/>
      <c r="D1011" s="425"/>
      <c r="E1011" s="425"/>
      <c r="F1011" s="425"/>
      <c r="G1011" s="425"/>
      <c r="H1011" s="426"/>
    </row>
    <row r="1012" spans="1:8" ht="24.95" customHeight="1">
      <c r="A1012" s="424" t="s">
        <v>309</v>
      </c>
      <c r="B1012" s="425"/>
      <c r="C1012" s="425"/>
      <c r="D1012" s="425"/>
      <c r="E1012" s="425"/>
      <c r="F1012" s="425"/>
      <c r="G1012" s="425"/>
      <c r="H1012" s="426"/>
    </row>
    <row r="1013" spans="1:8" ht="24.95" customHeight="1">
      <c r="A1013" s="424" t="s">
        <v>62</v>
      </c>
      <c r="B1013" s="425"/>
      <c r="C1013" s="425"/>
      <c r="D1013" s="425"/>
      <c r="E1013" s="425"/>
      <c r="F1013" s="425"/>
      <c r="G1013" s="425"/>
      <c r="H1013" s="426"/>
    </row>
    <row r="1014" spans="1:8" ht="24.95" customHeight="1">
      <c r="A1014" s="104" t="s">
        <v>3</v>
      </c>
      <c r="B1014" s="105"/>
      <c r="C1014" s="108" t="s">
        <v>68</v>
      </c>
      <c r="D1014" s="108"/>
      <c r="E1014" s="106"/>
      <c r="F1014" s="106"/>
      <c r="G1014" s="106"/>
      <c r="H1014" s="109"/>
    </row>
    <row r="1015" spans="1:8" ht="24.95" customHeight="1">
      <c r="A1015" s="104" t="s">
        <v>4</v>
      </c>
      <c r="B1015" s="105"/>
      <c r="C1015" s="152" t="s">
        <v>343</v>
      </c>
      <c r="D1015" s="108"/>
      <c r="E1015" s="108" t="s">
        <v>24</v>
      </c>
      <c r="F1015" s="108"/>
      <c r="G1015" s="108">
        <v>24</v>
      </c>
      <c r="H1015" s="109"/>
    </row>
    <row r="1016" spans="1:8" ht="24.95" customHeight="1">
      <c r="A1016" s="104" t="s">
        <v>5</v>
      </c>
      <c r="B1016" s="105"/>
      <c r="C1016" s="108">
        <v>1081</v>
      </c>
      <c r="D1016" s="108"/>
      <c r="E1016" s="105"/>
      <c r="F1016" s="105"/>
      <c r="G1016" s="105"/>
      <c r="H1016" s="109"/>
    </row>
    <row r="1017" spans="1:8" ht="24.95" customHeight="1">
      <c r="A1017" s="104" t="s">
        <v>18</v>
      </c>
      <c r="B1017" s="105"/>
      <c r="C1017" s="436" t="s">
        <v>228</v>
      </c>
      <c r="D1017" s="436"/>
      <c r="E1017" s="105" t="s">
        <v>30</v>
      </c>
      <c r="F1017" s="105"/>
      <c r="G1017" s="436" t="s">
        <v>230</v>
      </c>
      <c r="H1017" s="448"/>
    </row>
    <row r="1018" spans="1:8" ht="24.95" customHeight="1">
      <c r="A1018" s="427" t="s">
        <v>6</v>
      </c>
      <c r="B1018" s="428"/>
      <c r="C1018" s="428"/>
      <c r="D1018" s="428"/>
      <c r="E1018" s="428"/>
      <c r="F1018" s="428"/>
      <c r="G1018" s="428"/>
      <c r="H1018" s="429"/>
    </row>
    <row r="1019" spans="1:8" ht="24.95" customHeight="1">
      <c r="A1019" s="400" t="s">
        <v>7</v>
      </c>
      <c r="B1019" s="401"/>
      <c r="C1019" s="401"/>
      <c r="D1019" s="401"/>
      <c r="E1019" s="401"/>
      <c r="F1019" s="401"/>
      <c r="G1019" s="401"/>
      <c r="H1019" s="402"/>
    </row>
    <row r="1020" spans="1:8" ht="24.95" customHeight="1">
      <c r="A1020" s="437" t="s">
        <v>8</v>
      </c>
      <c r="B1020" s="438" t="s">
        <v>9</v>
      </c>
      <c r="C1020" s="439" t="s">
        <v>26</v>
      </c>
      <c r="D1020" s="439" t="s">
        <v>313</v>
      </c>
      <c r="E1020" s="439" t="s">
        <v>314</v>
      </c>
      <c r="F1020" s="442" t="s">
        <v>28</v>
      </c>
      <c r="G1020" s="439" t="s">
        <v>29</v>
      </c>
      <c r="H1020" s="445" t="s">
        <v>20</v>
      </c>
    </row>
    <row r="1021" spans="1:8" ht="24.95" customHeight="1">
      <c r="A1021" s="437"/>
      <c r="B1021" s="438"/>
      <c r="C1021" s="440"/>
      <c r="D1021" s="440"/>
      <c r="E1021" s="440"/>
      <c r="F1021" s="443"/>
      <c r="G1021" s="440"/>
      <c r="H1021" s="446"/>
    </row>
    <row r="1022" spans="1:8" ht="24.95" customHeight="1">
      <c r="A1022" s="437"/>
      <c r="B1022" s="438"/>
      <c r="C1022" s="441"/>
      <c r="D1022" s="441"/>
      <c r="E1022" s="441"/>
      <c r="F1022" s="444"/>
      <c r="G1022" s="441"/>
      <c r="H1022" s="447"/>
    </row>
    <row r="1023" spans="1:8" ht="24.95" customHeight="1">
      <c r="A1023" s="112">
        <v>1</v>
      </c>
      <c r="B1023" s="113" t="s">
        <v>11</v>
      </c>
      <c r="C1023" s="136">
        <v>6</v>
      </c>
      <c r="D1023" s="115">
        <v>5</v>
      </c>
      <c r="E1023" s="115">
        <v>4</v>
      </c>
      <c r="F1023" s="136">
        <v>58.5</v>
      </c>
      <c r="G1023" s="116">
        <f t="shared" ref="G1023" si="95">SUM(C1023:F1023)</f>
        <v>73.5</v>
      </c>
      <c r="H1023" s="147" t="str">
        <f t="shared" ref="H1023:H1027" si="96">IF(G1023&gt;=91,"A1",IF(G1023&gt;=81,"A2",IF(G1023&gt;=71,"B1",IF(G1023&gt;=61,"B2",IF(G1023&gt;=51,"C1",IF(G1023&gt;=41,"C2",IF(G1023&gt;=33,"D","E")))))))</f>
        <v>B1</v>
      </c>
    </row>
    <row r="1024" spans="1:8" ht="24.95" customHeight="1">
      <c r="A1024" s="112">
        <v>2</v>
      </c>
      <c r="B1024" s="113" t="s">
        <v>12</v>
      </c>
      <c r="C1024" s="136">
        <v>8</v>
      </c>
      <c r="D1024" s="136">
        <v>4</v>
      </c>
      <c r="E1024" s="115">
        <v>4</v>
      </c>
      <c r="F1024" s="115">
        <v>56</v>
      </c>
      <c r="G1024" s="118">
        <f t="shared" ref="G1024:G1027" si="97">SUM(C1024:F1024)</f>
        <v>72</v>
      </c>
      <c r="H1024" s="115" t="str">
        <f t="shared" si="96"/>
        <v>B1</v>
      </c>
    </row>
    <row r="1025" spans="1:8" ht="24.95" customHeight="1">
      <c r="A1025" s="112">
        <v>3</v>
      </c>
      <c r="B1025" s="113" t="s">
        <v>13</v>
      </c>
      <c r="C1025" s="115">
        <v>3.75</v>
      </c>
      <c r="D1025" s="115">
        <v>3.5</v>
      </c>
      <c r="E1025" s="115">
        <v>4</v>
      </c>
      <c r="F1025" s="115">
        <v>37.5</v>
      </c>
      <c r="G1025" s="115">
        <f t="shared" si="97"/>
        <v>48.75</v>
      </c>
      <c r="H1025" s="115" t="str">
        <f t="shared" si="96"/>
        <v>C2</v>
      </c>
    </row>
    <row r="1026" spans="1:8" ht="24.95" customHeight="1">
      <c r="A1026" s="112">
        <v>4</v>
      </c>
      <c r="B1026" s="113" t="s">
        <v>23</v>
      </c>
      <c r="C1026" s="115">
        <v>6.75</v>
      </c>
      <c r="D1026" s="115">
        <v>4</v>
      </c>
      <c r="E1026" s="115">
        <v>4</v>
      </c>
      <c r="F1026" s="115">
        <v>43.5</v>
      </c>
      <c r="G1026" s="115">
        <f t="shared" si="97"/>
        <v>58.25</v>
      </c>
      <c r="H1026" s="115" t="str">
        <f t="shared" si="96"/>
        <v>C1</v>
      </c>
    </row>
    <row r="1027" spans="1:8" ht="24.95" customHeight="1">
      <c r="A1027" s="112">
        <v>5</v>
      </c>
      <c r="B1027" s="113" t="s">
        <v>25</v>
      </c>
      <c r="C1027" s="115">
        <v>8.25</v>
      </c>
      <c r="D1027" s="115">
        <v>5</v>
      </c>
      <c r="E1027" s="115">
        <v>5</v>
      </c>
      <c r="F1027" s="115">
        <v>54.5</v>
      </c>
      <c r="G1027" s="115">
        <f t="shared" si="97"/>
        <v>72.75</v>
      </c>
      <c r="H1027" s="115" t="str">
        <f t="shared" si="96"/>
        <v>B1</v>
      </c>
    </row>
    <row r="1028" spans="1:8" ht="24.95" customHeight="1">
      <c r="A1028" s="112">
        <v>6</v>
      </c>
      <c r="B1028" s="119" t="s">
        <v>14</v>
      </c>
      <c r="C1028" s="115"/>
      <c r="D1028" s="115"/>
      <c r="E1028" s="115"/>
      <c r="F1028" s="115">
        <v>39</v>
      </c>
      <c r="G1028" s="120"/>
      <c r="H1028" s="121"/>
    </row>
    <row r="1029" spans="1:8" ht="24.95" customHeight="1">
      <c r="A1029" s="112">
        <v>7</v>
      </c>
      <c r="B1029" s="113" t="s">
        <v>21</v>
      </c>
      <c r="C1029" s="122"/>
      <c r="D1029" s="122"/>
      <c r="E1029" s="122"/>
      <c r="F1029" s="115">
        <v>26</v>
      </c>
      <c r="G1029" s="120"/>
      <c r="H1029" s="121"/>
    </row>
    <row r="1030" spans="1:8" ht="24.95" customHeight="1">
      <c r="A1030" s="112">
        <v>8</v>
      </c>
      <c r="B1030" s="113" t="s">
        <v>22</v>
      </c>
      <c r="C1030" s="125"/>
      <c r="D1030" s="125"/>
      <c r="E1030" s="125"/>
      <c r="F1030" s="115">
        <v>39.5</v>
      </c>
      <c r="G1030" s="120"/>
      <c r="H1030" s="121"/>
    </row>
    <row r="1031" spans="1:8" ht="24.95" customHeight="1">
      <c r="A1031" s="112">
        <v>9</v>
      </c>
      <c r="B1031" s="119" t="s">
        <v>315</v>
      </c>
      <c r="C1031" s="125"/>
      <c r="D1031" s="125"/>
      <c r="E1031" s="125"/>
      <c r="F1031" s="115">
        <v>38.5</v>
      </c>
      <c r="G1031" s="120"/>
      <c r="H1031" s="121"/>
    </row>
    <row r="1032" spans="1:8" ht="24.95" customHeight="1">
      <c r="A1032" s="127" t="s">
        <v>10</v>
      </c>
      <c r="B1032" s="128"/>
      <c r="C1032" s="129"/>
      <c r="D1032" s="129"/>
      <c r="E1032" s="129"/>
      <c r="F1032" s="130"/>
      <c r="G1032" s="131">
        <v>364.25</v>
      </c>
      <c r="H1032" s="132"/>
    </row>
    <row r="1033" spans="1:8" ht="24.95" customHeight="1">
      <c r="A1033" s="127" t="s">
        <v>15</v>
      </c>
      <c r="B1033" s="128"/>
      <c r="C1033" s="129"/>
      <c r="D1033" s="129"/>
      <c r="E1033" s="129"/>
      <c r="F1033" s="130"/>
      <c r="G1033" s="148">
        <v>66.2</v>
      </c>
      <c r="H1033" s="132"/>
    </row>
    <row r="1034" spans="1:8" ht="24.95" customHeight="1">
      <c r="A1034" s="403" t="s">
        <v>344</v>
      </c>
      <c r="B1034" s="404"/>
      <c r="C1034" s="404"/>
      <c r="D1034" s="404"/>
      <c r="E1034" s="404"/>
      <c r="F1034" s="404"/>
      <c r="G1034" s="404"/>
      <c r="H1034" s="405"/>
    </row>
    <row r="1035" spans="1:8" ht="24.95" customHeight="1">
      <c r="A1035" s="406" t="s">
        <v>273</v>
      </c>
      <c r="B1035" s="407"/>
      <c r="C1035" s="407"/>
      <c r="D1035" s="407"/>
      <c r="E1035" s="407"/>
      <c r="F1035" s="407"/>
      <c r="G1035" s="407"/>
      <c r="H1035" s="408"/>
    </row>
    <row r="1036" spans="1:8" ht="24.95" customHeight="1">
      <c r="A1036" s="400" t="s">
        <v>274</v>
      </c>
      <c r="B1036" s="401"/>
      <c r="C1036" s="401"/>
      <c r="D1036" s="401"/>
      <c r="E1036" s="401"/>
      <c r="F1036" s="401"/>
      <c r="G1036" s="401"/>
      <c r="H1036" s="402"/>
    </row>
    <row r="1037" spans="1:8" ht="24.95" customHeight="1">
      <c r="A1037" s="400" t="s">
        <v>275</v>
      </c>
      <c r="B1037" s="401"/>
      <c r="C1037" s="401"/>
      <c r="D1037" s="401"/>
      <c r="E1037" s="401"/>
      <c r="F1037" s="410"/>
      <c r="G1037" s="409" t="s">
        <v>276</v>
      </c>
      <c r="H1037" s="402"/>
    </row>
    <row r="1038" spans="1:8" ht="24.95" customHeight="1">
      <c r="A1038" s="134" t="s">
        <v>277</v>
      </c>
      <c r="B1038" s="135"/>
      <c r="C1038" s="409"/>
      <c r="D1038" s="401"/>
      <c r="E1038" s="401"/>
      <c r="F1038" s="410"/>
      <c r="G1038" s="411" t="s">
        <v>299</v>
      </c>
      <c r="H1038" s="412"/>
    </row>
    <row r="1039" spans="1:8" ht="24.95" customHeight="1">
      <c r="A1039" s="400" t="s">
        <v>278</v>
      </c>
      <c r="B1039" s="401"/>
      <c r="C1039" s="401"/>
      <c r="D1039" s="401"/>
      <c r="E1039" s="401"/>
      <c r="F1039" s="401"/>
      <c r="G1039" s="401"/>
      <c r="H1039" s="402"/>
    </row>
    <row r="1040" spans="1:8" ht="24.95" customHeight="1">
      <c r="A1040" s="400" t="s">
        <v>275</v>
      </c>
      <c r="B1040" s="401"/>
      <c r="C1040" s="401"/>
      <c r="D1040" s="401"/>
      <c r="E1040" s="401"/>
      <c r="F1040" s="410"/>
      <c r="G1040" s="409" t="s">
        <v>276</v>
      </c>
      <c r="H1040" s="402"/>
    </row>
    <row r="1041" spans="1:8" ht="24.95" customHeight="1">
      <c r="A1041" s="413" t="s">
        <v>279</v>
      </c>
      <c r="B1041" s="414"/>
      <c r="C1041" s="414"/>
      <c r="D1041" s="414"/>
      <c r="E1041" s="414"/>
      <c r="F1041" s="415"/>
      <c r="G1041" s="118"/>
      <c r="H1041" s="133" t="s">
        <v>294</v>
      </c>
    </row>
    <row r="1042" spans="1:8" ht="24.95" customHeight="1">
      <c r="A1042" s="413" t="s">
        <v>280</v>
      </c>
      <c r="B1042" s="414"/>
      <c r="C1042" s="414"/>
      <c r="D1042" s="414"/>
      <c r="E1042" s="414"/>
      <c r="F1042" s="415"/>
      <c r="G1042" s="136"/>
      <c r="H1042" s="137" t="s">
        <v>294</v>
      </c>
    </row>
    <row r="1043" spans="1:8" ht="24.95" customHeight="1">
      <c r="A1043" s="413" t="s">
        <v>281</v>
      </c>
      <c r="B1043" s="414"/>
      <c r="C1043" s="414"/>
      <c r="D1043" s="414"/>
      <c r="E1043" s="414"/>
      <c r="F1043" s="414"/>
      <c r="G1043" s="136"/>
      <c r="H1043" s="137" t="s">
        <v>294</v>
      </c>
    </row>
    <row r="1044" spans="1:8" ht="24.95" customHeight="1">
      <c r="A1044" s="413" t="s">
        <v>282</v>
      </c>
      <c r="B1044" s="414"/>
      <c r="C1044" s="414"/>
      <c r="D1044" s="414"/>
      <c r="E1044" s="414"/>
      <c r="F1044" s="414"/>
      <c r="G1044" s="136"/>
      <c r="H1044" s="137" t="s">
        <v>299</v>
      </c>
    </row>
    <row r="1045" spans="1:8" ht="24.95" customHeight="1">
      <c r="A1045" s="400" t="s">
        <v>283</v>
      </c>
      <c r="B1045" s="401"/>
      <c r="C1045" s="401"/>
      <c r="D1045" s="401"/>
      <c r="E1045" s="401"/>
      <c r="F1045" s="401"/>
      <c r="G1045" s="401"/>
      <c r="H1045" s="402"/>
    </row>
    <row r="1046" spans="1:8" ht="24.95" customHeight="1">
      <c r="A1046" s="400" t="s">
        <v>275</v>
      </c>
      <c r="B1046" s="401"/>
      <c r="C1046" s="401"/>
      <c r="D1046" s="401"/>
      <c r="E1046" s="401"/>
      <c r="F1046" s="401"/>
      <c r="G1046" s="401"/>
      <c r="H1046" s="402"/>
    </row>
    <row r="1047" spans="1:8" ht="24.95" customHeight="1">
      <c r="A1047" s="134" t="s">
        <v>284</v>
      </c>
      <c r="B1047" s="409">
        <v>73</v>
      </c>
      <c r="C1047" s="401"/>
      <c r="D1047" s="401"/>
      <c r="E1047" s="401"/>
      <c r="F1047" s="401"/>
      <c r="G1047" s="401"/>
      <c r="H1047" s="402"/>
    </row>
    <row r="1048" spans="1:8" ht="24.95" customHeight="1">
      <c r="A1048" s="127" t="s">
        <v>285</v>
      </c>
      <c r="B1048" s="411"/>
      <c r="C1048" s="433"/>
      <c r="D1048" s="433"/>
      <c r="E1048" s="433"/>
      <c r="F1048" s="433"/>
      <c r="G1048" s="433"/>
      <c r="H1048" s="412"/>
    </row>
    <row r="1049" spans="1:8" ht="24.95" customHeight="1">
      <c r="A1049" s="434" t="s">
        <v>286</v>
      </c>
      <c r="B1049" s="435"/>
      <c r="C1049" s="435"/>
      <c r="D1049" s="435"/>
      <c r="E1049" s="138"/>
      <c r="F1049" s="139"/>
      <c r="G1049" s="118" t="s">
        <v>287</v>
      </c>
      <c r="H1049" s="140"/>
    </row>
    <row r="1050" spans="1:8" ht="24.95" customHeight="1">
      <c r="A1050" s="141" t="s">
        <v>288</v>
      </c>
      <c r="B1050" s="118" t="s">
        <v>20</v>
      </c>
      <c r="C1050" s="118" t="s">
        <v>288</v>
      </c>
      <c r="D1050" s="118" t="s">
        <v>20</v>
      </c>
      <c r="E1050" s="142"/>
      <c r="F1050" s="435" t="s">
        <v>289</v>
      </c>
      <c r="G1050" s="435"/>
      <c r="H1050" s="143" t="s">
        <v>20</v>
      </c>
    </row>
    <row r="1051" spans="1:8" ht="24.95" customHeight="1">
      <c r="A1051" s="112" t="s">
        <v>290</v>
      </c>
      <c r="B1051" s="115" t="s">
        <v>291</v>
      </c>
      <c r="C1051" s="115" t="s">
        <v>292</v>
      </c>
      <c r="D1051" s="115" t="s">
        <v>293</v>
      </c>
      <c r="E1051" s="142"/>
      <c r="F1051" s="416">
        <v>3</v>
      </c>
      <c r="G1051" s="416"/>
      <c r="H1051" s="144" t="s">
        <v>294</v>
      </c>
    </row>
    <row r="1052" spans="1:8" ht="24.95" customHeight="1">
      <c r="A1052" s="112" t="s">
        <v>295</v>
      </c>
      <c r="B1052" s="115" t="s">
        <v>296</v>
      </c>
      <c r="C1052" s="115" t="s">
        <v>297</v>
      </c>
      <c r="D1052" s="115" t="s">
        <v>298</v>
      </c>
      <c r="E1052" s="142"/>
      <c r="F1052" s="416">
        <v>2</v>
      </c>
      <c r="G1052" s="416"/>
      <c r="H1052" s="144" t="s">
        <v>299</v>
      </c>
    </row>
    <row r="1053" spans="1:8" ht="24.95" customHeight="1">
      <c r="A1053" s="112" t="s">
        <v>300</v>
      </c>
      <c r="B1053" s="115" t="s">
        <v>301</v>
      </c>
      <c r="C1053" s="115" t="s">
        <v>302</v>
      </c>
      <c r="D1053" s="115" t="s">
        <v>303</v>
      </c>
      <c r="E1053" s="142"/>
      <c r="F1053" s="416">
        <v>1</v>
      </c>
      <c r="G1053" s="416"/>
      <c r="H1053" s="144" t="s">
        <v>304</v>
      </c>
    </row>
    <row r="1054" spans="1:8" ht="24.95" customHeight="1">
      <c r="A1054" s="112" t="s">
        <v>305</v>
      </c>
      <c r="B1054" s="115" t="s">
        <v>306</v>
      </c>
      <c r="C1054" s="115" t="s">
        <v>307</v>
      </c>
      <c r="D1054" s="115" t="s">
        <v>308</v>
      </c>
      <c r="E1054" s="145"/>
      <c r="F1054" s="417"/>
      <c r="G1054" s="418"/>
      <c r="H1054" s="146"/>
    </row>
    <row r="1055" spans="1:8" ht="72" customHeight="1" thickBot="1">
      <c r="A1055" s="419" t="s">
        <v>63</v>
      </c>
      <c r="B1055" s="420"/>
      <c r="C1055" s="421" t="s">
        <v>31</v>
      </c>
      <c r="D1055" s="422"/>
      <c r="E1055" s="422"/>
      <c r="F1055" s="422"/>
      <c r="G1055" s="421" t="s">
        <v>17</v>
      </c>
      <c r="H1055" s="423"/>
    </row>
    <row r="1056" spans="1:8" ht="24.95" customHeight="1" thickBot="1"/>
    <row r="1057" spans="1:8" ht="24.95" customHeight="1">
      <c r="A1057" s="430" t="s">
        <v>0</v>
      </c>
      <c r="B1057" s="431"/>
      <c r="C1057" s="431"/>
      <c r="D1057" s="431"/>
      <c r="E1057" s="431"/>
      <c r="F1057" s="431"/>
      <c r="G1057" s="431"/>
      <c r="H1057" s="432"/>
    </row>
    <row r="1058" spans="1:8" ht="24.95" customHeight="1">
      <c r="A1058" s="424" t="s">
        <v>1</v>
      </c>
      <c r="B1058" s="425"/>
      <c r="C1058" s="425"/>
      <c r="D1058" s="425"/>
      <c r="E1058" s="425"/>
      <c r="F1058" s="425"/>
      <c r="G1058" s="425"/>
      <c r="H1058" s="426"/>
    </row>
    <row r="1059" spans="1:8" ht="24.95" customHeight="1">
      <c r="A1059" s="424" t="s">
        <v>2</v>
      </c>
      <c r="B1059" s="425"/>
      <c r="C1059" s="425"/>
      <c r="D1059" s="425"/>
      <c r="E1059" s="425"/>
      <c r="F1059" s="425"/>
      <c r="G1059" s="425"/>
      <c r="H1059" s="426"/>
    </row>
    <row r="1060" spans="1:8" ht="24.95" customHeight="1">
      <c r="A1060" s="424" t="s">
        <v>309</v>
      </c>
      <c r="B1060" s="425"/>
      <c r="C1060" s="425"/>
      <c r="D1060" s="425"/>
      <c r="E1060" s="425"/>
      <c r="F1060" s="425"/>
      <c r="G1060" s="425"/>
      <c r="H1060" s="426"/>
    </row>
    <row r="1061" spans="1:8" ht="24.95" customHeight="1">
      <c r="A1061" s="424" t="s">
        <v>62</v>
      </c>
      <c r="B1061" s="425"/>
      <c r="C1061" s="425"/>
      <c r="D1061" s="425"/>
      <c r="E1061" s="425"/>
      <c r="F1061" s="425"/>
      <c r="G1061" s="425"/>
      <c r="H1061" s="426"/>
    </row>
    <row r="1062" spans="1:8" ht="24.95" customHeight="1">
      <c r="A1062" s="104" t="s">
        <v>3</v>
      </c>
      <c r="B1062" s="105"/>
      <c r="C1062" s="108" t="s">
        <v>68</v>
      </c>
      <c r="D1062" s="108"/>
      <c r="E1062" s="106"/>
      <c r="F1062" s="106"/>
      <c r="G1062" s="106"/>
      <c r="H1062" s="109"/>
    </row>
    <row r="1063" spans="1:8" ht="24.95" customHeight="1">
      <c r="A1063" s="104" t="s">
        <v>4</v>
      </c>
      <c r="B1063" s="105"/>
      <c r="C1063" s="152" t="s">
        <v>345</v>
      </c>
      <c r="D1063" s="108"/>
      <c r="E1063" s="108" t="s">
        <v>24</v>
      </c>
      <c r="F1063" s="108"/>
      <c r="G1063" s="108">
        <v>25</v>
      </c>
      <c r="H1063" s="164"/>
    </row>
    <row r="1064" spans="1:8" ht="24.95" customHeight="1">
      <c r="A1064" s="104" t="s">
        <v>5</v>
      </c>
      <c r="B1064" s="105"/>
      <c r="C1064" s="155">
        <v>1000</v>
      </c>
      <c r="D1064" s="108"/>
      <c r="E1064" s="105"/>
      <c r="F1064" s="105"/>
      <c r="G1064" s="108"/>
      <c r="H1064" s="164"/>
    </row>
    <row r="1065" spans="1:8" ht="24.95" customHeight="1">
      <c r="A1065" s="104" t="s">
        <v>18</v>
      </c>
      <c r="B1065" s="105"/>
      <c r="C1065" s="449" t="s">
        <v>234</v>
      </c>
      <c r="D1065" s="449"/>
      <c r="E1065" s="105" t="s">
        <v>30</v>
      </c>
      <c r="F1065" s="105"/>
      <c r="G1065" s="449" t="s">
        <v>235</v>
      </c>
      <c r="H1065" s="450"/>
    </row>
    <row r="1066" spans="1:8" ht="24.95" customHeight="1">
      <c r="A1066" s="427" t="s">
        <v>6</v>
      </c>
      <c r="B1066" s="428"/>
      <c r="C1066" s="428"/>
      <c r="D1066" s="428"/>
      <c r="E1066" s="428"/>
      <c r="F1066" s="428"/>
      <c r="G1066" s="428"/>
      <c r="H1066" s="429"/>
    </row>
    <row r="1067" spans="1:8" ht="24.95" customHeight="1">
      <c r="A1067" s="400" t="s">
        <v>7</v>
      </c>
      <c r="B1067" s="401"/>
      <c r="C1067" s="401"/>
      <c r="D1067" s="401"/>
      <c r="E1067" s="401"/>
      <c r="F1067" s="401"/>
      <c r="G1067" s="401"/>
      <c r="H1067" s="402"/>
    </row>
    <row r="1068" spans="1:8" ht="24.95" customHeight="1">
      <c r="A1068" s="437" t="s">
        <v>8</v>
      </c>
      <c r="B1068" s="438" t="s">
        <v>9</v>
      </c>
      <c r="C1068" s="439" t="s">
        <v>26</v>
      </c>
      <c r="D1068" s="439" t="s">
        <v>313</v>
      </c>
      <c r="E1068" s="439" t="s">
        <v>314</v>
      </c>
      <c r="F1068" s="442" t="s">
        <v>28</v>
      </c>
      <c r="G1068" s="439" t="s">
        <v>29</v>
      </c>
      <c r="H1068" s="445" t="s">
        <v>20</v>
      </c>
    </row>
    <row r="1069" spans="1:8" ht="24.95" customHeight="1">
      <c r="A1069" s="437"/>
      <c r="B1069" s="438"/>
      <c r="C1069" s="440"/>
      <c r="D1069" s="440"/>
      <c r="E1069" s="440"/>
      <c r="F1069" s="443"/>
      <c r="G1069" s="440"/>
      <c r="H1069" s="446"/>
    </row>
    <row r="1070" spans="1:8" ht="24.95" customHeight="1">
      <c r="A1070" s="437"/>
      <c r="B1070" s="438"/>
      <c r="C1070" s="441"/>
      <c r="D1070" s="441"/>
      <c r="E1070" s="441"/>
      <c r="F1070" s="444"/>
      <c r="G1070" s="441"/>
      <c r="H1070" s="447"/>
    </row>
    <row r="1071" spans="1:8" ht="24.95" customHeight="1">
      <c r="A1071" s="112">
        <v>1</v>
      </c>
      <c r="B1071" s="113" t="s">
        <v>11</v>
      </c>
      <c r="C1071" s="136">
        <v>4.25</v>
      </c>
      <c r="D1071" s="115">
        <v>4</v>
      </c>
      <c r="E1071" s="115">
        <v>4</v>
      </c>
      <c r="F1071" s="136">
        <v>42</v>
      </c>
      <c r="G1071" s="116">
        <f t="shared" ref="G1071" si="98">SUM(C1071:F1071)</f>
        <v>54.25</v>
      </c>
      <c r="H1071" s="147" t="str">
        <f t="shared" ref="H1071:H1075" si="99">IF(G1071&gt;=91,"A1",IF(G1071&gt;=81,"A2",IF(G1071&gt;=71,"B1",IF(G1071&gt;=61,"B2",IF(G1071&gt;=51,"C1",IF(G1071&gt;=41,"C2",IF(G1071&gt;=33,"D","E")))))))</f>
        <v>C1</v>
      </c>
    </row>
    <row r="1072" spans="1:8" ht="24.95" customHeight="1">
      <c r="A1072" s="112">
        <v>2</v>
      </c>
      <c r="B1072" s="113" t="s">
        <v>12</v>
      </c>
      <c r="C1072" s="136">
        <v>7.75</v>
      </c>
      <c r="D1072" s="136">
        <v>4</v>
      </c>
      <c r="E1072" s="115">
        <v>4</v>
      </c>
      <c r="F1072" s="115">
        <v>50</v>
      </c>
      <c r="G1072" s="118">
        <f t="shared" ref="G1072:G1075" si="100">SUM(C1072:F1072)</f>
        <v>65.75</v>
      </c>
      <c r="H1072" s="115" t="str">
        <f t="shared" si="99"/>
        <v>B2</v>
      </c>
    </row>
    <row r="1073" spans="1:8" ht="24.95" customHeight="1">
      <c r="A1073" s="112">
        <v>3</v>
      </c>
      <c r="B1073" s="113" t="s">
        <v>13</v>
      </c>
      <c r="C1073" s="115">
        <v>4</v>
      </c>
      <c r="D1073" s="115">
        <v>3</v>
      </c>
      <c r="E1073" s="115">
        <v>3.5</v>
      </c>
      <c r="F1073" s="115">
        <v>46</v>
      </c>
      <c r="G1073" s="115">
        <f t="shared" si="100"/>
        <v>56.5</v>
      </c>
      <c r="H1073" s="115" t="str">
        <f t="shared" si="99"/>
        <v>C1</v>
      </c>
    </row>
    <row r="1074" spans="1:8" ht="24.95" customHeight="1">
      <c r="A1074" s="112">
        <v>4</v>
      </c>
      <c r="B1074" s="113" t="s">
        <v>23</v>
      </c>
      <c r="C1074" s="115">
        <v>5.75</v>
      </c>
      <c r="D1074" s="115">
        <v>3.5</v>
      </c>
      <c r="E1074" s="115">
        <v>3.5</v>
      </c>
      <c r="F1074" s="115">
        <v>39.5</v>
      </c>
      <c r="G1074" s="115">
        <f t="shared" si="100"/>
        <v>52.25</v>
      </c>
      <c r="H1074" s="115" t="str">
        <f t="shared" si="99"/>
        <v>C1</v>
      </c>
    </row>
    <row r="1075" spans="1:8" ht="24.95" customHeight="1">
      <c r="A1075" s="112">
        <v>5</v>
      </c>
      <c r="B1075" s="113" t="s">
        <v>25</v>
      </c>
      <c r="C1075" s="115">
        <v>4.75</v>
      </c>
      <c r="D1075" s="115">
        <v>3</v>
      </c>
      <c r="E1075" s="115">
        <v>3</v>
      </c>
      <c r="F1075" s="115">
        <v>27.5</v>
      </c>
      <c r="G1075" s="115">
        <f t="shared" si="100"/>
        <v>38.25</v>
      </c>
      <c r="H1075" s="115" t="str">
        <f t="shared" si="99"/>
        <v>D</v>
      </c>
    </row>
    <row r="1076" spans="1:8" ht="24.95" customHeight="1">
      <c r="A1076" s="112">
        <v>6</v>
      </c>
      <c r="B1076" s="119" t="s">
        <v>14</v>
      </c>
      <c r="C1076" s="115"/>
      <c r="D1076" s="115"/>
      <c r="E1076" s="115"/>
      <c r="F1076" s="115">
        <v>27</v>
      </c>
      <c r="G1076" s="120"/>
      <c r="H1076" s="121"/>
    </row>
    <row r="1077" spans="1:8" ht="24.95" customHeight="1">
      <c r="A1077" s="112">
        <v>7</v>
      </c>
      <c r="B1077" s="113" t="s">
        <v>21</v>
      </c>
      <c r="C1077" s="122"/>
      <c r="D1077" s="122"/>
      <c r="E1077" s="122"/>
      <c r="F1077" s="115">
        <v>2</v>
      </c>
      <c r="G1077" s="120"/>
      <c r="H1077" s="121"/>
    </row>
    <row r="1078" spans="1:8" ht="24.95" customHeight="1">
      <c r="A1078" s="112">
        <v>8</v>
      </c>
      <c r="B1078" s="113" t="s">
        <v>22</v>
      </c>
      <c r="C1078" s="125"/>
      <c r="D1078" s="125"/>
      <c r="E1078" s="125"/>
      <c r="F1078" s="115">
        <v>23.5</v>
      </c>
      <c r="G1078" s="120"/>
      <c r="H1078" s="121"/>
    </row>
    <row r="1079" spans="1:8" ht="24.95" customHeight="1">
      <c r="A1079" s="112">
        <v>9</v>
      </c>
      <c r="B1079" s="119" t="s">
        <v>315</v>
      </c>
      <c r="C1079" s="125"/>
      <c r="D1079" s="125"/>
      <c r="E1079" s="125"/>
      <c r="F1079" s="115">
        <v>21.5</v>
      </c>
      <c r="G1079" s="120"/>
      <c r="H1079" s="121"/>
    </row>
    <row r="1080" spans="1:8" ht="24.95" customHeight="1">
      <c r="A1080" s="127" t="s">
        <v>10</v>
      </c>
      <c r="B1080" s="128"/>
      <c r="C1080" s="129"/>
      <c r="D1080" s="129"/>
      <c r="E1080" s="129"/>
      <c r="F1080" s="130"/>
      <c r="G1080" s="131">
        <v>294</v>
      </c>
      <c r="H1080" s="132"/>
    </row>
    <row r="1081" spans="1:8" ht="24.95" customHeight="1">
      <c r="A1081" s="127" t="s">
        <v>15</v>
      </c>
      <c r="B1081" s="128"/>
      <c r="C1081" s="129"/>
      <c r="D1081" s="129"/>
      <c r="E1081" s="129"/>
      <c r="F1081" s="130"/>
      <c r="G1081" s="148">
        <v>53.5</v>
      </c>
      <c r="H1081" s="132"/>
    </row>
    <row r="1082" spans="1:8" ht="24.95" customHeight="1">
      <c r="A1082" s="403" t="s">
        <v>339</v>
      </c>
      <c r="B1082" s="404"/>
      <c r="C1082" s="404"/>
      <c r="D1082" s="404"/>
      <c r="E1082" s="404"/>
      <c r="F1082" s="404"/>
      <c r="G1082" s="404"/>
      <c r="H1082" s="405"/>
    </row>
    <row r="1083" spans="1:8" ht="24.95" customHeight="1">
      <c r="A1083" s="406" t="s">
        <v>273</v>
      </c>
      <c r="B1083" s="407"/>
      <c r="C1083" s="407"/>
      <c r="D1083" s="407"/>
      <c r="E1083" s="407"/>
      <c r="F1083" s="407"/>
      <c r="G1083" s="407"/>
      <c r="H1083" s="408"/>
    </row>
    <row r="1084" spans="1:8" ht="24.95" customHeight="1">
      <c r="A1084" s="400" t="s">
        <v>274</v>
      </c>
      <c r="B1084" s="401"/>
      <c r="C1084" s="401"/>
      <c r="D1084" s="401"/>
      <c r="E1084" s="401"/>
      <c r="F1084" s="401"/>
      <c r="G1084" s="401"/>
      <c r="H1084" s="402"/>
    </row>
    <row r="1085" spans="1:8" ht="24.95" customHeight="1">
      <c r="A1085" s="400" t="s">
        <v>275</v>
      </c>
      <c r="B1085" s="401"/>
      <c r="C1085" s="401"/>
      <c r="D1085" s="401"/>
      <c r="E1085" s="401"/>
      <c r="F1085" s="410"/>
      <c r="G1085" s="409" t="s">
        <v>276</v>
      </c>
      <c r="H1085" s="402"/>
    </row>
    <row r="1086" spans="1:8" ht="24.95" customHeight="1">
      <c r="A1086" s="134" t="s">
        <v>277</v>
      </c>
      <c r="B1086" s="135"/>
      <c r="C1086" s="409"/>
      <c r="D1086" s="401"/>
      <c r="E1086" s="401"/>
      <c r="F1086" s="410"/>
      <c r="G1086" s="411" t="s">
        <v>299</v>
      </c>
      <c r="H1086" s="412"/>
    </row>
    <row r="1087" spans="1:8" ht="24.95" customHeight="1">
      <c r="A1087" s="400" t="s">
        <v>278</v>
      </c>
      <c r="B1087" s="401"/>
      <c r="C1087" s="401"/>
      <c r="D1087" s="401"/>
      <c r="E1087" s="401"/>
      <c r="F1087" s="401"/>
      <c r="G1087" s="401"/>
      <c r="H1087" s="402"/>
    </row>
    <row r="1088" spans="1:8" ht="24.95" customHeight="1">
      <c r="A1088" s="400" t="s">
        <v>275</v>
      </c>
      <c r="B1088" s="401"/>
      <c r="C1088" s="401"/>
      <c r="D1088" s="401"/>
      <c r="E1088" s="401"/>
      <c r="F1088" s="410"/>
      <c r="G1088" s="409" t="s">
        <v>276</v>
      </c>
      <c r="H1088" s="402"/>
    </row>
    <row r="1089" spans="1:8" ht="24.95" customHeight="1">
      <c r="A1089" s="413" t="s">
        <v>279</v>
      </c>
      <c r="B1089" s="414"/>
      <c r="C1089" s="414"/>
      <c r="D1089" s="414"/>
      <c r="E1089" s="414"/>
      <c r="F1089" s="415"/>
      <c r="G1089" s="118"/>
      <c r="H1089" s="133" t="s">
        <v>294</v>
      </c>
    </row>
    <row r="1090" spans="1:8" ht="24.95" customHeight="1">
      <c r="A1090" s="413" t="s">
        <v>280</v>
      </c>
      <c r="B1090" s="414"/>
      <c r="C1090" s="414"/>
      <c r="D1090" s="414"/>
      <c r="E1090" s="414"/>
      <c r="F1090" s="415"/>
      <c r="G1090" s="136"/>
      <c r="H1090" s="137" t="s">
        <v>294</v>
      </c>
    </row>
    <row r="1091" spans="1:8" ht="24.95" customHeight="1">
      <c r="A1091" s="413" t="s">
        <v>281</v>
      </c>
      <c r="B1091" s="414"/>
      <c r="C1091" s="414"/>
      <c r="D1091" s="414"/>
      <c r="E1091" s="414"/>
      <c r="F1091" s="414"/>
      <c r="G1091" s="136"/>
      <c r="H1091" s="137" t="s">
        <v>294</v>
      </c>
    </row>
    <row r="1092" spans="1:8" ht="24.95" customHeight="1">
      <c r="A1092" s="413" t="s">
        <v>282</v>
      </c>
      <c r="B1092" s="414"/>
      <c r="C1092" s="414"/>
      <c r="D1092" s="414"/>
      <c r="E1092" s="414"/>
      <c r="F1092" s="414"/>
      <c r="G1092" s="136"/>
      <c r="H1092" s="137" t="s">
        <v>299</v>
      </c>
    </row>
    <row r="1093" spans="1:8" ht="24.95" customHeight="1">
      <c r="A1093" s="400" t="s">
        <v>283</v>
      </c>
      <c r="B1093" s="401"/>
      <c r="C1093" s="401"/>
      <c r="D1093" s="401"/>
      <c r="E1093" s="401"/>
      <c r="F1093" s="401"/>
      <c r="G1093" s="401"/>
      <c r="H1093" s="402"/>
    </row>
    <row r="1094" spans="1:8" ht="24.95" customHeight="1">
      <c r="A1094" s="400" t="s">
        <v>275</v>
      </c>
      <c r="B1094" s="401"/>
      <c r="C1094" s="401"/>
      <c r="D1094" s="401"/>
      <c r="E1094" s="401"/>
      <c r="F1094" s="401"/>
      <c r="G1094" s="401"/>
      <c r="H1094" s="402"/>
    </row>
    <row r="1095" spans="1:8" ht="24.95" customHeight="1">
      <c r="A1095" s="134" t="s">
        <v>284</v>
      </c>
      <c r="B1095" s="409">
        <v>68</v>
      </c>
      <c r="C1095" s="401"/>
      <c r="D1095" s="401"/>
      <c r="E1095" s="401"/>
      <c r="F1095" s="401"/>
      <c r="G1095" s="401"/>
      <c r="H1095" s="402"/>
    </row>
    <row r="1096" spans="1:8" ht="24.95" customHeight="1">
      <c r="A1096" s="127" t="s">
        <v>285</v>
      </c>
      <c r="B1096" s="411"/>
      <c r="C1096" s="433"/>
      <c r="D1096" s="433"/>
      <c r="E1096" s="433"/>
      <c r="F1096" s="433"/>
      <c r="G1096" s="433"/>
      <c r="H1096" s="412"/>
    </row>
    <row r="1097" spans="1:8" ht="24.95" customHeight="1">
      <c r="A1097" s="434" t="s">
        <v>286</v>
      </c>
      <c r="B1097" s="435"/>
      <c r="C1097" s="435"/>
      <c r="D1097" s="435"/>
      <c r="E1097" s="138"/>
      <c r="F1097" s="139"/>
      <c r="G1097" s="118" t="s">
        <v>287</v>
      </c>
      <c r="H1097" s="140"/>
    </row>
    <row r="1098" spans="1:8" ht="24.95" customHeight="1">
      <c r="A1098" s="141" t="s">
        <v>288</v>
      </c>
      <c r="B1098" s="118" t="s">
        <v>20</v>
      </c>
      <c r="C1098" s="118" t="s">
        <v>288</v>
      </c>
      <c r="D1098" s="118" t="s">
        <v>20</v>
      </c>
      <c r="E1098" s="142"/>
      <c r="F1098" s="435" t="s">
        <v>289</v>
      </c>
      <c r="G1098" s="435"/>
      <c r="H1098" s="143" t="s">
        <v>20</v>
      </c>
    </row>
    <row r="1099" spans="1:8" ht="24.95" customHeight="1">
      <c r="A1099" s="112" t="s">
        <v>290</v>
      </c>
      <c r="B1099" s="115" t="s">
        <v>291</v>
      </c>
      <c r="C1099" s="115" t="s">
        <v>292</v>
      </c>
      <c r="D1099" s="115" t="s">
        <v>293</v>
      </c>
      <c r="E1099" s="142"/>
      <c r="F1099" s="416">
        <v>3</v>
      </c>
      <c r="G1099" s="416"/>
      <c r="H1099" s="144" t="s">
        <v>294</v>
      </c>
    </row>
    <row r="1100" spans="1:8" ht="24.95" customHeight="1">
      <c r="A1100" s="112" t="s">
        <v>295</v>
      </c>
      <c r="B1100" s="115" t="s">
        <v>296</v>
      </c>
      <c r="C1100" s="115" t="s">
        <v>297</v>
      </c>
      <c r="D1100" s="115" t="s">
        <v>298</v>
      </c>
      <c r="E1100" s="142"/>
      <c r="F1100" s="416">
        <v>2</v>
      </c>
      <c r="G1100" s="416"/>
      <c r="H1100" s="144" t="s">
        <v>299</v>
      </c>
    </row>
    <row r="1101" spans="1:8" ht="24.95" customHeight="1">
      <c r="A1101" s="112" t="s">
        <v>300</v>
      </c>
      <c r="B1101" s="115" t="s">
        <v>301</v>
      </c>
      <c r="C1101" s="115" t="s">
        <v>302</v>
      </c>
      <c r="D1101" s="115" t="s">
        <v>303</v>
      </c>
      <c r="E1101" s="142"/>
      <c r="F1101" s="416">
        <v>1</v>
      </c>
      <c r="G1101" s="416"/>
      <c r="H1101" s="144" t="s">
        <v>304</v>
      </c>
    </row>
    <row r="1102" spans="1:8" ht="24.95" customHeight="1">
      <c r="A1102" s="112" t="s">
        <v>305</v>
      </c>
      <c r="B1102" s="115" t="s">
        <v>306</v>
      </c>
      <c r="C1102" s="115" t="s">
        <v>307</v>
      </c>
      <c r="D1102" s="115" t="s">
        <v>308</v>
      </c>
      <c r="E1102" s="145"/>
      <c r="F1102" s="417"/>
      <c r="G1102" s="418"/>
      <c r="H1102" s="146"/>
    </row>
    <row r="1103" spans="1:8" ht="81" customHeight="1" thickBot="1">
      <c r="A1103" s="419" t="s">
        <v>63</v>
      </c>
      <c r="B1103" s="420"/>
      <c r="C1103" s="421" t="s">
        <v>31</v>
      </c>
      <c r="D1103" s="422"/>
      <c r="E1103" s="422"/>
      <c r="F1103" s="422"/>
      <c r="G1103" s="421" t="s">
        <v>17</v>
      </c>
      <c r="H1103" s="423"/>
    </row>
    <row r="1104" spans="1:8" ht="24.95" customHeight="1" thickBot="1"/>
    <row r="1105" spans="1:8" ht="24.95" customHeight="1">
      <c r="A1105" s="430" t="s">
        <v>0</v>
      </c>
      <c r="B1105" s="431"/>
      <c r="C1105" s="431"/>
      <c r="D1105" s="431"/>
      <c r="E1105" s="431"/>
      <c r="F1105" s="431"/>
      <c r="G1105" s="431"/>
      <c r="H1105" s="432"/>
    </row>
    <row r="1106" spans="1:8" ht="24.95" customHeight="1">
      <c r="A1106" s="424" t="s">
        <v>1</v>
      </c>
      <c r="B1106" s="425"/>
      <c r="C1106" s="425"/>
      <c r="D1106" s="425"/>
      <c r="E1106" s="425"/>
      <c r="F1106" s="425"/>
      <c r="G1106" s="425"/>
      <c r="H1106" s="426"/>
    </row>
    <row r="1107" spans="1:8" ht="24.95" customHeight="1">
      <c r="A1107" s="424" t="s">
        <v>2</v>
      </c>
      <c r="B1107" s="425"/>
      <c r="C1107" s="425"/>
      <c r="D1107" s="425"/>
      <c r="E1107" s="425"/>
      <c r="F1107" s="425"/>
      <c r="G1107" s="425"/>
      <c r="H1107" s="426"/>
    </row>
    <row r="1108" spans="1:8" ht="24.95" customHeight="1">
      <c r="A1108" s="424" t="s">
        <v>309</v>
      </c>
      <c r="B1108" s="425"/>
      <c r="C1108" s="425"/>
      <c r="D1108" s="425"/>
      <c r="E1108" s="425"/>
      <c r="F1108" s="425"/>
      <c r="G1108" s="425"/>
      <c r="H1108" s="426"/>
    </row>
    <row r="1109" spans="1:8" ht="24.95" customHeight="1">
      <c r="A1109" s="424" t="s">
        <v>62</v>
      </c>
      <c r="B1109" s="425"/>
      <c r="C1109" s="425"/>
      <c r="D1109" s="425"/>
      <c r="E1109" s="425"/>
      <c r="F1109" s="425"/>
      <c r="G1109" s="425"/>
      <c r="H1109" s="426"/>
    </row>
    <row r="1110" spans="1:8" ht="24.95" customHeight="1">
      <c r="A1110" s="104" t="s">
        <v>3</v>
      </c>
      <c r="B1110" s="105"/>
      <c r="C1110" s="108" t="s">
        <v>68</v>
      </c>
      <c r="D1110" s="105"/>
      <c r="E1110" s="106"/>
      <c r="F1110" s="106"/>
      <c r="G1110" s="106"/>
      <c r="H1110" s="109"/>
    </row>
    <row r="1111" spans="1:8" ht="24.95" customHeight="1">
      <c r="A1111" s="104" t="s">
        <v>4</v>
      </c>
      <c r="B1111" s="105"/>
      <c r="C1111" s="152" t="s">
        <v>94</v>
      </c>
      <c r="D1111" s="105"/>
      <c r="E1111" s="108" t="s">
        <v>24</v>
      </c>
      <c r="F1111" s="108"/>
      <c r="G1111" s="108">
        <v>26</v>
      </c>
      <c r="H1111" s="164"/>
    </row>
    <row r="1112" spans="1:8" ht="24.95" customHeight="1">
      <c r="A1112" s="104" t="s">
        <v>5</v>
      </c>
      <c r="B1112" s="105"/>
      <c r="C1112" s="108">
        <v>1070</v>
      </c>
      <c r="D1112" s="106"/>
      <c r="E1112" s="105"/>
      <c r="F1112" s="105"/>
      <c r="G1112" s="108"/>
      <c r="H1112" s="164"/>
    </row>
    <row r="1113" spans="1:8" ht="24.95" customHeight="1">
      <c r="A1113" s="104" t="s">
        <v>18</v>
      </c>
      <c r="B1113" s="105"/>
      <c r="C1113" s="167" t="s">
        <v>239</v>
      </c>
      <c r="D1113" s="105"/>
      <c r="E1113" s="105" t="s">
        <v>30</v>
      </c>
      <c r="F1113" s="105"/>
      <c r="G1113" s="436" t="s">
        <v>240</v>
      </c>
      <c r="H1113" s="448"/>
    </row>
    <row r="1114" spans="1:8" ht="24.95" customHeight="1">
      <c r="A1114" s="427" t="s">
        <v>6</v>
      </c>
      <c r="B1114" s="428"/>
      <c r="C1114" s="428"/>
      <c r="D1114" s="428"/>
      <c r="E1114" s="428"/>
      <c r="F1114" s="428"/>
      <c r="G1114" s="428"/>
      <c r="H1114" s="429"/>
    </row>
    <row r="1115" spans="1:8" ht="24.95" customHeight="1">
      <c r="A1115" s="400" t="s">
        <v>7</v>
      </c>
      <c r="B1115" s="401"/>
      <c r="C1115" s="401"/>
      <c r="D1115" s="401"/>
      <c r="E1115" s="401"/>
      <c r="F1115" s="401"/>
      <c r="G1115" s="401"/>
      <c r="H1115" s="402"/>
    </row>
    <row r="1116" spans="1:8" ht="24.95" customHeight="1">
      <c r="A1116" s="437" t="s">
        <v>8</v>
      </c>
      <c r="B1116" s="438" t="s">
        <v>9</v>
      </c>
      <c r="C1116" s="439" t="s">
        <v>26</v>
      </c>
      <c r="D1116" s="439" t="s">
        <v>313</v>
      </c>
      <c r="E1116" s="439" t="s">
        <v>314</v>
      </c>
      <c r="F1116" s="442" t="s">
        <v>28</v>
      </c>
      <c r="G1116" s="439" t="s">
        <v>29</v>
      </c>
      <c r="H1116" s="445" t="s">
        <v>20</v>
      </c>
    </row>
    <row r="1117" spans="1:8" ht="24.95" customHeight="1">
      <c r="A1117" s="437"/>
      <c r="B1117" s="438"/>
      <c r="C1117" s="440"/>
      <c r="D1117" s="440"/>
      <c r="E1117" s="440"/>
      <c r="F1117" s="443"/>
      <c r="G1117" s="440"/>
      <c r="H1117" s="446"/>
    </row>
    <row r="1118" spans="1:8" ht="24.95" customHeight="1">
      <c r="A1118" s="437"/>
      <c r="B1118" s="438"/>
      <c r="C1118" s="441"/>
      <c r="D1118" s="441"/>
      <c r="E1118" s="441"/>
      <c r="F1118" s="444"/>
      <c r="G1118" s="441"/>
      <c r="H1118" s="447"/>
    </row>
    <row r="1119" spans="1:8" ht="24.95" customHeight="1">
      <c r="A1119" s="112">
        <v>1</v>
      </c>
      <c r="B1119" s="113" t="s">
        <v>11</v>
      </c>
      <c r="C1119" s="136">
        <v>7.5</v>
      </c>
      <c r="D1119" s="115">
        <v>4</v>
      </c>
      <c r="E1119" s="115">
        <v>4</v>
      </c>
      <c r="F1119" s="136">
        <v>60</v>
      </c>
      <c r="G1119" s="116">
        <f t="shared" ref="G1119" si="101">SUM(C1119:F1119)</f>
        <v>75.5</v>
      </c>
      <c r="H1119" s="147" t="str">
        <f t="shared" ref="H1119:H1123" si="102">IF(G1119&gt;=91,"A1",IF(G1119&gt;=81,"A2",IF(G1119&gt;=71,"B1",IF(G1119&gt;=61,"B2",IF(G1119&gt;=51,"C1",IF(G1119&gt;=41,"C2",IF(G1119&gt;=33,"D","E")))))))</f>
        <v>B1</v>
      </c>
    </row>
    <row r="1120" spans="1:8" ht="24.95" customHeight="1">
      <c r="A1120" s="112">
        <v>2</v>
      </c>
      <c r="B1120" s="113" t="s">
        <v>12</v>
      </c>
      <c r="C1120" s="136">
        <v>7.5</v>
      </c>
      <c r="D1120" s="136">
        <v>4</v>
      </c>
      <c r="E1120" s="115">
        <v>4</v>
      </c>
      <c r="F1120" s="115">
        <v>66</v>
      </c>
      <c r="G1120" s="118">
        <f t="shared" ref="G1120:G1123" si="103">SUM(C1120:F1120)</f>
        <v>81.5</v>
      </c>
      <c r="H1120" s="115" t="str">
        <f t="shared" si="102"/>
        <v>A2</v>
      </c>
    </row>
    <row r="1121" spans="1:8" ht="24.95" customHeight="1">
      <c r="A1121" s="112">
        <v>3</v>
      </c>
      <c r="B1121" s="113" t="s">
        <v>13</v>
      </c>
      <c r="C1121" s="115">
        <v>7.25</v>
      </c>
      <c r="D1121" s="115">
        <v>5</v>
      </c>
      <c r="E1121" s="115">
        <v>5</v>
      </c>
      <c r="F1121" s="115">
        <v>65.5</v>
      </c>
      <c r="G1121" s="115">
        <f t="shared" si="103"/>
        <v>82.75</v>
      </c>
      <c r="H1121" s="115" t="str">
        <f t="shared" si="102"/>
        <v>A2</v>
      </c>
    </row>
    <row r="1122" spans="1:8" ht="24.95" customHeight="1">
      <c r="A1122" s="112">
        <v>4</v>
      </c>
      <c r="B1122" s="113" t="s">
        <v>23</v>
      </c>
      <c r="C1122" s="115">
        <v>8</v>
      </c>
      <c r="D1122" s="115">
        <v>4</v>
      </c>
      <c r="E1122" s="115">
        <v>4</v>
      </c>
      <c r="F1122" s="115">
        <v>48</v>
      </c>
      <c r="G1122" s="115">
        <f t="shared" si="103"/>
        <v>64</v>
      </c>
      <c r="H1122" s="115" t="str">
        <f t="shared" si="102"/>
        <v>B2</v>
      </c>
    </row>
    <row r="1123" spans="1:8" ht="24.95" customHeight="1">
      <c r="A1123" s="112">
        <v>5</v>
      </c>
      <c r="B1123" s="113" t="s">
        <v>25</v>
      </c>
      <c r="C1123" s="115">
        <v>8.5</v>
      </c>
      <c r="D1123" s="115">
        <v>5</v>
      </c>
      <c r="E1123" s="115">
        <v>5</v>
      </c>
      <c r="F1123" s="115">
        <v>64.5</v>
      </c>
      <c r="G1123" s="115">
        <f t="shared" si="103"/>
        <v>83</v>
      </c>
      <c r="H1123" s="115" t="str">
        <f t="shared" si="102"/>
        <v>A2</v>
      </c>
    </row>
    <row r="1124" spans="1:8" ht="24.95" customHeight="1">
      <c r="A1124" s="112">
        <v>6</v>
      </c>
      <c r="B1124" s="119" t="s">
        <v>14</v>
      </c>
      <c r="C1124" s="115"/>
      <c r="D1124" s="115"/>
      <c r="E1124" s="115"/>
      <c r="F1124" s="115">
        <v>44.5</v>
      </c>
      <c r="G1124" s="120"/>
      <c r="H1124" s="121"/>
    </row>
    <row r="1125" spans="1:8" ht="24.95" customHeight="1">
      <c r="A1125" s="112">
        <v>7</v>
      </c>
      <c r="B1125" s="113" t="s">
        <v>21</v>
      </c>
      <c r="C1125" s="122"/>
      <c r="D1125" s="122"/>
      <c r="E1125" s="122"/>
      <c r="F1125" s="115">
        <v>27</v>
      </c>
      <c r="G1125" s="120"/>
      <c r="H1125" s="121"/>
    </row>
    <row r="1126" spans="1:8" ht="24.95" customHeight="1">
      <c r="A1126" s="112">
        <v>8</v>
      </c>
      <c r="B1126" s="113" t="s">
        <v>22</v>
      </c>
      <c r="C1126" s="125"/>
      <c r="D1126" s="125"/>
      <c r="E1126" s="125"/>
      <c r="F1126" s="115">
        <v>43</v>
      </c>
      <c r="G1126" s="120"/>
      <c r="H1126" s="121"/>
    </row>
    <row r="1127" spans="1:8" ht="24.95" customHeight="1">
      <c r="A1127" s="112">
        <v>9</v>
      </c>
      <c r="B1127" s="119" t="s">
        <v>315</v>
      </c>
      <c r="C1127" s="125"/>
      <c r="D1127" s="125"/>
      <c r="E1127" s="125"/>
      <c r="F1127" s="126"/>
      <c r="G1127" s="120"/>
      <c r="H1127" s="121"/>
    </row>
    <row r="1128" spans="1:8" ht="24.95" customHeight="1">
      <c r="A1128" s="127" t="s">
        <v>10</v>
      </c>
      <c r="B1128" s="128"/>
      <c r="C1128" s="129"/>
      <c r="D1128" s="129"/>
      <c r="E1128" s="129"/>
      <c r="F1128" s="130"/>
      <c r="G1128" s="131">
        <v>431.25</v>
      </c>
      <c r="H1128" s="132"/>
    </row>
    <row r="1129" spans="1:8" ht="24.95" customHeight="1">
      <c r="A1129" s="127" t="s">
        <v>15</v>
      </c>
      <c r="B1129" s="128"/>
      <c r="C1129" s="129"/>
      <c r="D1129" s="129"/>
      <c r="E1129" s="129"/>
      <c r="F1129" s="130"/>
      <c r="G1129" s="148">
        <v>78.400000000000006</v>
      </c>
      <c r="H1129" s="132"/>
    </row>
    <row r="1130" spans="1:8" ht="24.95" customHeight="1">
      <c r="A1130" s="403" t="s">
        <v>344</v>
      </c>
      <c r="B1130" s="404"/>
      <c r="C1130" s="404"/>
      <c r="D1130" s="404"/>
      <c r="E1130" s="404"/>
      <c r="F1130" s="404"/>
      <c r="G1130" s="404"/>
      <c r="H1130" s="405"/>
    </row>
    <row r="1131" spans="1:8" ht="24.95" customHeight="1">
      <c r="A1131" s="406" t="s">
        <v>273</v>
      </c>
      <c r="B1131" s="407"/>
      <c r="C1131" s="407"/>
      <c r="D1131" s="407"/>
      <c r="E1131" s="407"/>
      <c r="F1131" s="407"/>
      <c r="G1131" s="407"/>
      <c r="H1131" s="408"/>
    </row>
    <row r="1132" spans="1:8" ht="24.95" customHeight="1">
      <c r="A1132" s="400" t="s">
        <v>274</v>
      </c>
      <c r="B1132" s="401"/>
      <c r="C1132" s="401"/>
      <c r="D1132" s="401"/>
      <c r="E1132" s="401"/>
      <c r="F1132" s="401"/>
      <c r="G1132" s="401"/>
      <c r="H1132" s="402"/>
    </row>
    <row r="1133" spans="1:8" ht="24.95" customHeight="1">
      <c r="A1133" s="400" t="s">
        <v>275</v>
      </c>
      <c r="B1133" s="401"/>
      <c r="C1133" s="401"/>
      <c r="D1133" s="401"/>
      <c r="E1133" s="401"/>
      <c r="F1133" s="410"/>
      <c r="G1133" s="409" t="s">
        <v>276</v>
      </c>
      <c r="H1133" s="402"/>
    </row>
    <row r="1134" spans="1:8" ht="24.95" customHeight="1">
      <c r="A1134" s="134" t="s">
        <v>277</v>
      </c>
      <c r="B1134" s="135"/>
      <c r="C1134" s="409"/>
      <c r="D1134" s="401"/>
      <c r="E1134" s="401"/>
      <c r="F1134" s="410"/>
      <c r="G1134" s="411" t="s">
        <v>294</v>
      </c>
      <c r="H1134" s="412"/>
    </row>
    <row r="1135" spans="1:8" ht="24.95" customHeight="1">
      <c r="A1135" s="400" t="s">
        <v>278</v>
      </c>
      <c r="B1135" s="401"/>
      <c r="C1135" s="401"/>
      <c r="D1135" s="401"/>
      <c r="E1135" s="401"/>
      <c r="F1135" s="401"/>
      <c r="G1135" s="401"/>
      <c r="H1135" s="402"/>
    </row>
    <row r="1136" spans="1:8" ht="24.95" customHeight="1">
      <c r="A1136" s="400" t="s">
        <v>275</v>
      </c>
      <c r="B1136" s="401"/>
      <c r="C1136" s="401"/>
      <c r="D1136" s="401"/>
      <c r="E1136" s="401"/>
      <c r="F1136" s="410"/>
      <c r="G1136" s="409" t="s">
        <v>276</v>
      </c>
      <c r="H1136" s="402"/>
    </row>
    <row r="1137" spans="1:8" ht="24.95" customHeight="1">
      <c r="A1137" s="413" t="s">
        <v>279</v>
      </c>
      <c r="B1137" s="414"/>
      <c r="C1137" s="414"/>
      <c r="D1137" s="414"/>
      <c r="E1137" s="414"/>
      <c r="F1137" s="415"/>
      <c r="G1137" s="118"/>
      <c r="H1137" s="133" t="s">
        <v>294</v>
      </c>
    </row>
    <row r="1138" spans="1:8" ht="24.95" customHeight="1">
      <c r="A1138" s="413" t="s">
        <v>280</v>
      </c>
      <c r="B1138" s="414"/>
      <c r="C1138" s="414"/>
      <c r="D1138" s="414"/>
      <c r="E1138" s="414"/>
      <c r="F1138" s="415"/>
      <c r="G1138" s="136"/>
      <c r="H1138" s="137" t="s">
        <v>294</v>
      </c>
    </row>
    <row r="1139" spans="1:8" ht="24.95" customHeight="1">
      <c r="A1139" s="413" t="s">
        <v>281</v>
      </c>
      <c r="B1139" s="414"/>
      <c r="C1139" s="414"/>
      <c r="D1139" s="414"/>
      <c r="E1139" s="414"/>
      <c r="F1139" s="414"/>
      <c r="G1139" s="136"/>
      <c r="H1139" s="137" t="s">
        <v>294</v>
      </c>
    </row>
    <row r="1140" spans="1:8" ht="24.95" customHeight="1">
      <c r="A1140" s="413" t="s">
        <v>282</v>
      </c>
      <c r="B1140" s="414"/>
      <c r="C1140" s="414"/>
      <c r="D1140" s="414"/>
      <c r="E1140" s="414"/>
      <c r="F1140" s="414"/>
      <c r="G1140" s="136"/>
      <c r="H1140" s="137" t="s">
        <v>294</v>
      </c>
    </row>
    <row r="1141" spans="1:8" ht="24.95" customHeight="1">
      <c r="A1141" s="400" t="s">
        <v>283</v>
      </c>
      <c r="B1141" s="401"/>
      <c r="C1141" s="401"/>
      <c r="D1141" s="401"/>
      <c r="E1141" s="401"/>
      <c r="F1141" s="401"/>
      <c r="G1141" s="401"/>
      <c r="H1141" s="402"/>
    </row>
    <row r="1142" spans="1:8" ht="24.95" customHeight="1">
      <c r="A1142" s="400" t="s">
        <v>275</v>
      </c>
      <c r="B1142" s="401"/>
      <c r="C1142" s="401"/>
      <c r="D1142" s="401"/>
      <c r="E1142" s="401"/>
      <c r="F1142" s="401"/>
      <c r="G1142" s="401"/>
      <c r="H1142" s="402"/>
    </row>
    <row r="1143" spans="1:8" ht="24.95" customHeight="1">
      <c r="A1143" s="134" t="s">
        <v>284</v>
      </c>
      <c r="B1143" s="409">
        <v>67</v>
      </c>
      <c r="C1143" s="401"/>
      <c r="D1143" s="401"/>
      <c r="E1143" s="401"/>
      <c r="F1143" s="401"/>
      <c r="G1143" s="401"/>
      <c r="H1143" s="402"/>
    </row>
    <row r="1144" spans="1:8" ht="24.95" customHeight="1">
      <c r="A1144" s="127" t="s">
        <v>285</v>
      </c>
      <c r="B1144" s="411"/>
      <c r="C1144" s="433"/>
      <c r="D1144" s="433"/>
      <c r="E1144" s="433"/>
      <c r="F1144" s="433"/>
      <c r="G1144" s="433"/>
      <c r="H1144" s="412"/>
    </row>
    <row r="1145" spans="1:8" ht="24.95" customHeight="1">
      <c r="A1145" s="434" t="s">
        <v>286</v>
      </c>
      <c r="B1145" s="435"/>
      <c r="C1145" s="435"/>
      <c r="D1145" s="435"/>
      <c r="E1145" s="138"/>
      <c r="F1145" s="139"/>
      <c r="G1145" s="118" t="s">
        <v>287</v>
      </c>
      <c r="H1145" s="140"/>
    </row>
    <row r="1146" spans="1:8" ht="24.95" customHeight="1">
      <c r="A1146" s="141" t="s">
        <v>288</v>
      </c>
      <c r="B1146" s="118" t="s">
        <v>20</v>
      </c>
      <c r="C1146" s="118" t="s">
        <v>288</v>
      </c>
      <c r="D1146" s="118" t="s">
        <v>20</v>
      </c>
      <c r="E1146" s="142"/>
      <c r="F1146" s="435" t="s">
        <v>289</v>
      </c>
      <c r="G1146" s="435"/>
      <c r="H1146" s="143" t="s">
        <v>20</v>
      </c>
    </row>
    <row r="1147" spans="1:8" ht="24.95" customHeight="1">
      <c r="A1147" s="112" t="s">
        <v>290</v>
      </c>
      <c r="B1147" s="115" t="s">
        <v>291</v>
      </c>
      <c r="C1147" s="115" t="s">
        <v>292</v>
      </c>
      <c r="D1147" s="115" t="s">
        <v>293</v>
      </c>
      <c r="E1147" s="142"/>
      <c r="F1147" s="416">
        <v>3</v>
      </c>
      <c r="G1147" s="416"/>
      <c r="H1147" s="144" t="s">
        <v>294</v>
      </c>
    </row>
    <row r="1148" spans="1:8" ht="24.95" customHeight="1">
      <c r="A1148" s="112" t="s">
        <v>295</v>
      </c>
      <c r="B1148" s="115" t="s">
        <v>296</v>
      </c>
      <c r="C1148" s="115" t="s">
        <v>297</v>
      </c>
      <c r="D1148" s="115" t="s">
        <v>298</v>
      </c>
      <c r="E1148" s="142"/>
      <c r="F1148" s="416">
        <v>2</v>
      </c>
      <c r="G1148" s="416"/>
      <c r="H1148" s="144" t="s">
        <v>299</v>
      </c>
    </row>
    <row r="1149" spans="1:8" ht="24.95" customHeight="1">
      <c r="A1149" s="112" t="s">
        <v>300</v>
      </c>
      <c r="B1149" s="115" t="s">
        <v>301</v>
      </c>
      <c r="C1149" s="115" t="s">
        <v>302</v>
      </c>
      <c r="D1149" s="115" t="s">
        <v>303</v>
      </c>
      <c r="E1149" s="142"/>
      <c r="F1149" s="416">
        <v>1</v>
      </c>
      <c r="G1149" s="416"/>
      <c r="H1149" s="144" t="s">
        <v>304</v>
      </c>
    </row>
    <row r="1150" spans="1:8" ht="24.95" customHeight="1">
      <c r="A1150" s="112" t="s">
        <v>305</v>
      </c>
      <c r="B1150" s="115" t="s">
        <v>306</v>
      </c>
      <c r="C1150" s="115" t="s">
        <v>307</v>
      </c>
      <c r="D1150" s="115" t="s">
        <v>308</v>
      </c>
      <c r="E1150" s="145"/>
      <c r="F1150" s="417"/>
      <c r="G1150" s="418"/>
      <c r="H1150" s="146"/>
    </row>
    <row r="1151" spans="1:8" ht="88.5" customHeight="1" thickBot="1">
      <c r="A1151" s="419" t="s">
        <v>63</v>
      </c>
      <c r="B1151" s="420"/>
      <c r="C1151" s="421" t="s">
        <v>31</v>
      </c>
      <c r="D1151" s="422"/>
      <c r="E1151" s="422"/>
      <c r="F1151" s="422"/>
      <c r="G1151" s="421" t="s">
        <v>17</v>
      </c>
      <c r="H1151" s="423"/>
    </row>
    <row r="1152" spans="1:8" ht="24.95" customHeight="1" thickBot="1"/>
    <row r="1153" spans="1:8" ht="24.95" customHeight="1">
      <c r="A1153" s="430" t="s">
        <v>0</v>
      </c>
      <c r="B1153" s="431"/>
      <c r="C1153" s="431"/>
      <c r="D1153" s="431"/>
      <c r="E1153" s="431"/>
      <c r="F1153" s="431"/>
      <c r="G1153" s="431"/>
      <c r="H1153" s="432"/>
    </row>
    <row r="1154" spans="1:8" ht="24.95" customHeight="1">
      <c r="A1154" s="424" t="s">
        <v>1</v>
      </c>
      <c r="B1154" s="425"/>
      <c r="C1154" s="425"/>
      <c r="D1154" s="425"/>
      <c r="E1154" s="425"/>
      <c r="F1154" s="425"/>
      <c r="G1154" s="425"/>
      <c r="H1154" s="426"/>
    </row>
    <row r="1155" spans="1:8" ht="24.95" customHeight="1">
      <c r="A1155" s="424" t="s">
        <v>2</v>
      </c>
      <c r="B1155" s="425"/>
      <c r="C1155" s="425"/>
      <c r="D1155" s="425"/>
      <c r="E1155" s="425"/>
      <c r="F1155" s="425"/>
      <c r="G1155" s="425"/>
      <c r="H1155" s="426"/>
    </row>
    <row r="1156" spans="1:8" ht="24.95" customHeight="1">
      <c r="A1156" s="424" t="s">
        <v>309</v>
      </c>
      <c r="B1156" s="425"/>
      <c r="C1156" s="425"/>
      <c r="D1156" s="425"/>
      <c r="E1156" s="425"/>
      <c r="F1156" s="425"/>
      <c r="G1156" s="425"/>
      <c r="H1156" s="426"/>
    </row>
    <row r="1157" spans="1:8" ht="24.95" customHeight="1">
      <c r="A1157" s="424" t="s">
        <v>62</v>
      </c>
      <c r="B1157" s="425"/>
      <c r="C1157" s="425"/>
      <c r="D1157" s="425"/>
      <c r="E1157" s="425"/>
      <c r="F1157" s="425"/>
      <c r="G1157" s="425"/>
      <c r="H1157" s="426"/>
    </row>
    <row r="1158" spans="1:8" ht="24.95" customHeight="1">
      <c r="A1158" s="104" t="s">
        <v>3</v>
      </c>
      <c r="B1158" s="105"/>
      <c r="C1158" s="108" t="s">
        <v>68</v>
      </c>
      <c r="D1158" s="108"/>
      <c r="E1158" s="106"/>
      <c r="F1158" s="106"/>
      <c r="G1158" s="106"/>
      <c r="H1158" s="109"/>
    </row>
    <row r="1159" spans="1:8" ht="24.95" customHeight="1">
      <c r="A1159" s="104" t="s">
        <v>4</v>
      </c>
      <c r="B1159" s="105"/>
      <c r="C1159" s="152" t="s">
        <v>108</v>
      </c>
      <c r="D1159" s="108"/>
      <c r="E1159" s="108" t="s">
        <v>24</v>
      </c>
      <c r="F1159" s="108"/>
      <c r="G1159" s="108">
        <v>27</v>
      </c>
      <c r="H1159" s="109"/>
    </row>
    <row r="1160" spans="1:8" ht="24.95" customHeight="1">
      <c r="A1160" s="104" t="s">
        <v>5</v>
      </c>
      <c r="B1160" s="105"/>
      <c r="C1160" s="108">
        <v>373</v>
      </c>
      <c r="D1160" s="108"/>
      <c r="E1160" s="105"/>
      <c r="F1160" s="105"/>
      <c r="G1160" s="105"/>
      <c r="H1160" s="109"/>
    </row>
    <row r="1161" spans="1:8" ht="24.95" customHeight="1">
      <c r="A1161" s="104" t="s">
        <v>18</v>
      </c>
      <c r="B1161" s="105"/>
      <c r="C1161" s="436" t="s">
        <v>244</v>
      </c>
      <c r="D1161" s="436"/>
      <c r="E1161" s="105" t="s">
        <v>30</v>
      </c>
      <c r="F1161" s="105"/>
      <c r="G1161" s="436" t="s">
        <v>245</v>
      </c>
      <c r="H1161" s="448"/>
    </row>
    <row r="1162" spans="1:8" ht="24.95" customHeight="1">
      <c r="A1162" s="427" t="s">
        <v>6</v>
      </c>
      <c r="B1162" s="428"/>
      <c r="C1162" s="428"/>
      <c r="D1162" s="428"/>
      <c r="E1162" s="428"/>
      <c r="F1162" s="428"/>
      <c r="G1162" s="428"/>
      <c r="H1162" s="429"/>
    </row>
    <row r="1163" spans="1:8" ht="24.95" customHeight="1">
      <c r="A1163" s="400" t="s">
        <v>7</v>
      </c>
      <c r="B1163" s="401"/>
      <c r="C1163" s="401"/>
      <c r="D1163" s="401"/>
      <c r="E1163" s="401"/>
      <c r="F1163" s="401"/>
      <c r="G1163" s="401"/>
      <c r="H1163" s="402"/>
    </row>
    <row r="1164" spans="1:8" ht="24.95" customHeight="1">
      <c r="A1164" s="437" t="s">
        <v>8</v>
      </c>
      <c r="B1164" s="438" t="s">
        <v>9</v>
      </c>
      <c r="C1164" s="439" t="s">
        <v>26</v>
      </c>
      <c r="D1164" s="439" t="s">
        <v>313</v>
      </c>
      <c r="E1164" s="439" t="s">
        <v>314</v>
      </c>
      <c r="F1164" s="442" t="s">
        <v>28</v>
      </c>
      <c r="G1164" s="439" t="s">
        <v>29</v>
      </c>
      <c r="H1164" s="445" t="s">
        <v>20</v>
      </c>
    </row>
    <row r="1165" spans="1:8" ht="24.95" customHeight="1">
      <c r="A1165" s="437"/>
      <c r="B1165" s="438"/>
      <c r="C1165" s="440"/>
      <c r="D1165" s="440"/>
      <c r="E1165" s="440"/>
      <c r="F1165" s="443"/>
      <c r="G1165" s="440"/>
      <c r="H1165" s="446"/>
    </row>
    <row r="1166" spans="1:8" ht="24.95" customHeight="1">
      <c r="A1166" s="437"/>
      <c r="B1166" s="438"/>
      <c r="C1166" s="441"/>
      <c r="D1166" s="441"/>
      <c r="E1166" s="441"/>
      <c r="F1166" s="444"/>
      <c r="G1166" s="441"/>
      <c r="H1166" s="447"/>
    </row>
    <row r="1167" spans="1:8" ht="24.95" customHeight="1">
      <c r="A1167" s="112">
        <v>1</v>
      </c>
      <c r="B1167" s="113" t="s">
        <v>11</v>
      </c>
      <c r="C1167" s="136">
        <v>8.5</v>
      </c>
      <c r="D1167" s="115">
        <v>4</v>
      </c>
      <c r="E1167" s="115">
        <v>3</v>
      </c>
      <c r="F1167" s="136">
        <v>66</v>
      </c>
      <c r="G1167" s="116">
        <f t="shared" ref="G1167" si="104">SUM(C1167:F1167)</f>
        <v>81.5</v>
      </c>
      <c r="H1167" s="147" t="str">
        <f t="shared" ref="H1167:H1171" si="105">IF(G1167&gt;=91,"A1",IF(G1167&gt;=81,"A2",IF(G1167&gt;=71,"B1",IF(G1167&gt;=61,"B2",IF(G1167&gt;=51,"C1",IF(G1167&gt;=41,"C2",IF(G1167&gt;=33,"D","E")))))))</f>
        <v>A2</v>
      </c>
    </row>
    <row r="1168" spans="1:8" ht="24.95" customHeight="1">
      <c r="A1168" s="112">
        <v>2</v>
      </c>
      <c r="B1168" s="113" t="s">
        <v>12</v>
      </c>
      <c r="C1168" s="136">
        <v>6.75</v>
      </c>
      <c r="D1168" s="136">
        <v>4</v>
      </c>
      <c r="E1168" s="115">
        <v>4</v>
      </c>
      <c r="F1168" s="115">
        <v>60</v>
      </c>
      <c r="G1168" s="118">
        <f t="shared" ref="G1168:G1171" si="106">SUM(C1168:F1168)</f>
        <v>74.75</v>
      </c>
      <c r="H1168" s="115" t="str">
        <f t="shared" si="105"/>
        <v>B1</v>
      </c>
    </row>
    <row r="1169" spans="1:8" ht="24.95" customHeight="1">
      <c r="A1169" s="112">
        <v>3</v>
      </c>
      <c r="B1169" s="113" t="s">
        <v>13</v>
      </c>
      <c r="C1169" s="115">
        <v>5.75</v>
      </c>
      <c r="D1169" s="115">
        <v>3.5</v>
      </c>
      <c r="E1169" s="115">
        <v>5</v>
      </c>
      <c r="F1169" s="115">
        <v>57</v>
      </c>
      <c r="G1169" s="115">
        <f t="shared" si="106"/>
        <v>71.25</v>
      </c>
      <c r="H1169" s="115" t="str">
        <f t="shared" si="105"/>
        <v>B1</v>
      </c>
    </row>
    <row r="1170" spans="1:8" ht="24.95" customHeight="1">
      <c r="A1170" s="112">
        <v>4</v>
      </c>
      <c r="B1170" s="113" t="s">
        <v>23</v>
      </c>
      <c r="C1170" s="115">
        <v>8.75</v>
      </c>
      <c r="D1170" s="115">
        <v>4</v>
      </c>
      <c r="E1170" s="115">
        <v>4</v>
      </c>
      <c r="F1170" s="115">
        <v>52</v>
      </c>
      <c r="G1170" s="115">
        <f t="shared" si="106"/>
        <v>68.75</v>
      </c>
      <c r="H1170" s="115" t="str">
        <f t="shared" si="105"/>
        <v>B2</v>
      </c>
    </row>
    <row r="1171" spans="1:8" ht="24.95" customHeight="1">
      <c r="A1171" s="112">
        <v>5</v>
      </c>
      <c r="B1171" s="113" t="s">
        <v>25</v>
      </c>
      <c r="C1171" s="115">
        <v>9.25</v>
      </c>
      <c r="D1171" s="115">
        <v>4</v>
      </c>
      <c r="E1171" s="115">
        <v>4</v>
      </c>
      <c r="F1171" s="115" t="s">
        <v>353</v>
      </c>
      <c r="G1171" s="115">
        <f t="shared" si="106"/>
        <v>17.25</v>
      </c>
      <c r="H1171" s="115" t="str">
        <f t="shared" si="105"/>
        <v>E</v>
      </c>
    </row>
    <row r="1172" spans="1:8" ht="24.95" customHeight="1">
      <c r="A1172" s="112">
        <v>6</v>
      </c>
      <c r="B1172" s="119" t="s">
        <v>14</v>
      </c>
      <c r="C1172" s="115"/>
      <c r="D1172" s="115"/>
      <c r="E1172" s="115"/>
      <c r="F1172" s="103">
        <v>35</v>
      </c>
      <c r="G1172" s="115">
        <v>35</v>
      </c>
      <c r="H1172" s="121"/>
    </row>
    <row r="1173" spans="1:8" ht="24.95" customHeight="1">
      <c r="A1173" s="112">
        <v>7</v>
      </c>
      <c r="B1173" s="113" t="s">
        <v>21</v>
      </c>
      <c r="C1173" s="122"/>
      <c r="D1173" s="122"/>
      <c r="E1173" s="122"/>
      <c r="F1173" s="115">
        <v>31</v>
      </c>
      <c r="G1173" s="120"/>
      <c r="H1173" s="121"/>
    </row>
    <row r="1174" spans="1:8" ht="24.95" customHeight="1">
      <c r="A1174" s="112">
        <v>8</v>
      </c>
      <c r="B1174" s="113" t="s">
        <v>22</v>
      </c>
      <c r="C1174" s="125"/>
      <c r="D1174" s="125"/>
      <c r="E1174" s="125"/>
      <c r="F1174" s="115">
        <v>42.5</v>
      </c>
      <c r="G1174" s="120"/>
      <c r="H1174" s="121"/>
    </row>
    <row r="1175" spans="1:8" ht="24.95" customHeight="1">
      <c r="A1175" s="112">
        <v>9</v>
      </c>
      <c r="B1175" s="119" t="s">
        <v>315</v>
      </c>
      <c r="C1175" s="125"/>
      <c r="D1175" s="125"/>
      <c r="E1175" s="125"/>
      <c r="F1175" s="115">
        <v>31</v>
      </c>
      <c r="G1175" s="120"/>
      <c r="H1175" s="121"/>
    </row>
    <row r="1176" spans="1:8" ht="24.95" customHeight="1">
      <c r="A1176" s="127" t="s">
        <v>10</v>
      </c>
      <c r="B1176" s="128"/>
      <c r="C1176" s="129"/>
      <c r="D1176" s="129"/>
      <c r="E1176" s="129"/>
      <c r="F1176" s="130"/>
      <c r="G1176" s="122">
        <v>348.5</v>
      </c>
      <c r="H1176" s="132"/>
    </row>
    <row r="1177" spans="1:8" ht="24.95" customHeight="1">
      <c r="A1177" s="127" t="s">
        <v>15</v>
      </c>
      <c r="B1177" s="128"/>
      <c r="C1177" s="129"/>
      <c r="D1177" s="129"/>
      <c r="E1177" s="129"/>
      <c r="F1177" s="130"/>
      <c r="G1177" s="148">
        <v>63.4</v>
      </c>
      <c r="H1177" s="132"/>
    </row>
    <row r="1178" spans="1:8" ht="24.95" customHeight="1">
      <c r="A1178" s="403" t="s">
        <v>346</v>
      </c>
      <c r="B1178" s="404"/>
      <c r="C1178" s="404"/>
      <c r="D1178" s="404"/>
      <c r="E1178" s="404"/>
      <c r="F1178" s="404"/>
      <c r="G1178" s="404"/>
      <c r="H1178" s="405"/>
    </row>
    <row r="1179" spans="1:8" ht="24.95" customHeight="1">
      <c r="A1179" s="406" t="s">
        <v>273</v>
      </c>
      <c r="B1179" s="407"/>
      <c r="C1179" s="407"/>
      <c r="D1179" s="407"/>
      <c r="E1179" s="407"/>
      <c r="F1179" s="407"/>
      <c r="G1179" s="407"/>
      <c r="H1179" s="408"/>
    </row>
    <row r="1180" spans="1:8" ht="24.95" customHeight="1">
      <c r="A1180" s="400" t="s">
        <v>274</v>
      </c>
      <c r="B1180" s="401"/>
      <c r="C1180" s="401"/>
      <c r="D1180" s="401"/>
      <c r="E1180" s="401"/>
      <c r="F1180" s="401"/>
      <c r="G1180" s="401"/>
      <c r="H1180" s="402"/>
    </row>
    <row r="1181" spans="1:8" ht="24.95" customHeight="1">
      <c r="A1181" s="400" t="s">
        <v>275</v>
      </c>
      <c r="B1181" s="401"/>
      <c r="C1181" s="401"/>
      <c r="D1181" s="401"/>
      <c r="E1181" s="401"/>
      <c r="F1181" s="410"/>
      <c r="G1181" s="409" t="s">
        <v>276</v>
      </c>
      <c r="H1181" s="402"/>
    </row>
    <row r="1182" spans="1:8" ht="24.95" customHeight="1">
      <c r="A1182" s="134" t="s">
        <v>277</v>
      </c>
      <c r="B1182" s="135"/>
      <c r="C1182" s="409"/>
      <c r="D1182" s="401"/>
      <c r="E1182" s="401"/>
      <c r="F1182" s="410"/>
      <c r="G1182" s="411" t="s">
        <v>294</v>
      </c>
      <c r="H1182" s="412"/>
    </row>
    <row r="1183" spans="1:8" ht="24.95" customHeight="1">
      <c r="A1183" s="400" t="s">
        <v>278</v>
      </c>
      <c r="B1183" s="401"/>
      <c r="C1183" s="401"/>
      <c r="D1183" s="401"/>
      <c r="E1183" s="401"/>
      <c r="F1183" s="401"/>
      <c r="G1183" s="401"/>
      <c r="H1183" s="402"/>
    </row>
    <row r="1184" spans="1:8" ht="24.95" customHeight="1">
      <c r="A1184" s="400" t="s">
        <v>275</v>
      </c>
      <c r="B1184" s="401"/>
      <c r="C1184" s="401"/>
      <c r="D1184" s="401"/>
      <c r="E1184" s="401"/>
      <c r="F1184" s="410"/>
      <c r="G1184" s="409" t="s">
        <v>276</v>
      </c>
      <c r="H1184" s="402"/>
    </row>
    <row r="1185" spans="1:8" ht="24.95" customHeight="1">
      <c r="A1185" s="413" t="s">
        <v>279</v>
      </c>
      <c r="B1185" s="414"/>
      <c r="C1185" s="414"/>
      <c r="D1185" s="414"/>
      <c r="E1185" s="414"/>
      <c r="F1185" s="415"/>
      <c r="G1185" s="118"/>
      <c r="H1185" s="133" t="s">
        <v>294</v>
      </c>
    </row>
    <row r="1186" spans="1:8" ht="24.95" customHeight="1">
      <c r="A1186" s="413" t="s">
        <v>280</v>
      </c>
      <c r="B1186" s="414"/>
      <c r="C1186" s="414"/>
      <c r="D1186" s="414"/>
      <c r="E1186" s="414"/>
      <c r="F1186" s="415"/>
      <c r="G1186" s="136"/>
      <c r="H1186" s="137" t="s">
        <v>299</v>
      </c>
    </row>
    <row r="1187" spans="1:8" ht="24.95" customHeight="1">
      <c r="A1187" s="413" t="s">
        <v>281</v>
      </c>
      <c r="B1187" s="414"/>
      <c r="C1187" s="414"/>
      <c r="D1187" s="414"/>
      <c r="E1187" s="414"/>
      <c r="F1187" s="414"/>
      <c r="G1187" s="136"/>
      <c r="H1187" s="137" t="s">
        <v>299</v>
      </c>
    </row>
    <row r="1188" spans="1:8" ht="24.95" customHeight="1">
      <c r="A1188" s="413" t="s">
        <v>282</v>
      </c>
      <c r="B1188" s="414"/>
      <c r="C1188" s="414"/>
      <c r="D1188" s="414"/>
      <c r="E1188" s="414"/>
      <c r="F1188" s="414"/>
      <c r="G1188" s="136"/>
      <c r="H1188" s="137" t="s">
        <v>299</v>
      </c>
    </row>
    <row r="1189" spans="1:8" ht="24.95" customHeight="1">
      <c r="A1189" s="400" t="s">
        <v>283</v>
      </c>
      <c r="B1189" s="401"/>
      <c r="C1189" s="401"/>
      <c r="D1189" s="401"/>
      <c r="E1189" s="401"/>
      <c r="F1189" s="401"/>
      <c r="G1189" s="401"/>
      <c r="H1189" s="402"/>
    </row>
    <row r="1190" spans="1:8" ht="24.95" customHeight="1">
      <c r="A1190" s="400" t="s">
        <v>275</v>
      </c>
      <c r="B1190" s="401"/>
      <c r="C1190" s="401"/>
      <c r="D1190" s="401"/>
      <c r="E1190" s="401"/>
      <c r="F1190" s="401"/>
      <c r="G1190" s="401"/>
      <c r="H1190" s="402"/>
    </row>
    <row r="1191" spans="1:8" ht="24.95" customHeight="1">
      <c r="A1191" s="134" t="s">
        <v>284</v>
      </c>
      <c r="B1191" s="409">
        <v>78</v>
      </c>
      <c r="C1191" s="401"/>
      <c r="D1191" s="401"/>
      <c r="E1191" s="401"/>
      <c r="F1191" s="401"/>
      <c r="G1191" s="401"/>
      <c r="H1191" s="402"/>
    </row>
    <row r="1192" spans="1:8" ht="24.95" customHeight="1">
      <c r="A1192" s="127" t="s">
        <v>285</v>
      </c>
      <c r="B1192" s="411"/>
      <c r="C1192" s="433"/>
      <c r="D1192" s="433"/>
      <c r="E1192" s="433"/>
      <c r="F1192" s="433"/>
      <c r="G1192" s="433"/>
      <c r="H1192" s="412"/>
    </row>
    <row r="1193" spans="1:8" ht="24.95" customHeight="1">
      <c r="A1193" s="434" t="s">
        <v>286</v>
      </c>
      <c r="B1193" s="435"/>
      <c r="C1193" s="435"/>
      <c r="D1193" s="435"/>
      <c r="E1193" s="138"/>
      <c r="F1193" s="139"/>
      <c r="G1193" s="118" t="s">
        <v>287</v>
      </c>
      <c r="H1193" s="140"/>
    </row>
    <row r="1194" spans="1:8" ht="24.95" customHeight="1">
      <c r="A1194" s="141" t="s">
        <v>288</v>
      </c>
      <c r="B1194" s="118" t="s">
        <v>20</v>
      </c>
      <c r="C1194" s="118" t="s">
        <v>288</v>
      </c>
      <c r="D1194" s="118" t="s">
        <v>20</v>
      </c>
      <c r="E1194" s="142"/>
      <c r="F1194" s="435" t="s">
        <v>289</v>
      </c>
      <c r="G1194" s="435"/>
      <c r="H1194" s="143" t="s">
        <v>20</v>
      </c>
    </row>
    <row r="1195" spans="1:8" ht="24.95" customHeight="1">
      <c r="A1195" s="112" t="s">
        <v>290</v>
      </c>
      <c r="B1195" s="115" t="s">
        <v>291</v>
      </c>
      <c r="C1195" s="115" t="s">
        <v>292</v>
      </c>
      <c r="D1195" s="115" t="s">
        <v>293</v>
      </c>
      <c r="E1195" s="142"/>
      <c r="F1195" s="416">
        <v>3</v>
      </c>
      <c r="G1195" s="416"/>
      <c r="H1195" s="144" t="s">
        <v>294</v>
      </c>
    </row>
    <row r="1196" spans="1:8" ht="24.95" customHeight="1">
      <c r="A1196" s="112" t="s">
        <v>295</v>
      </c>
      <c r="B1196" s="115" t="s">
        <v>296</v>
      </c>
      <c r="C1196" s="115" t="s">
        <v>297</v>
      </c>
      <c r="D1196" s="115" t="s">
        <v>298</v>
      </c>
      <c r="E1196" s="142"/>
      <c r="F1196" s="416">
        <v>2</v>
      </c>
      <c r="G1196" s="416"/>
      <c r="H1196" s="144" t="s">
        <v>299</v>
      </c>
    </row>
    <row r="1197" spans="1:8" ht="24.95" customHeight="1">
      <c r="A1197" s="112" t="s">
        <v>300</v>
      </c>
      <c r="B1197" s="115" t="s">
        <v>301</v>
      </c>
      <c r="C1197" s="115" t="s">
        <v>302</v>
      </c>
      <c r="D1197" s="115" t="s">
        <v>303</v>
      </c>
      <c r="E1197" s="142"/>
      <c r="F1197" s="416">
        <v>1</v>
      </c>
      <c r="G1197" s="416"/>
      <c r="H1197" s="144" t="s">
        <v>304</v>
      </c>
    </row>
    <row r="1198" spans="1:8" ht="24.95" customHeight="1">
      <c r="A1198" s="112" t="s">
        <v>305</v>
      </c>
      <c r="B1198" s="115" t="s">
        <v>306</v>
      </c>
      <c r="C1198" s="115" t="s">
        <v>307</v>
      </c>
      <c r="D1198" s="115" t="s">
        <v>308</v>
      </c>
      <c r="E1198" s="145"/>
      <c r="F1198" s="417"/>
      <c r="G1198" s="418"/>
      <c r="H1198" s="146"/>
    </row>
    <row r="1199" spans="1:8" ht="77.25" customHeight="1" thickBot="1">
      <c r="A1199" s="419" t="s">
        <v>63</v>
      </c>
      <c r="B1199" s="420"/>
      <c r="C1199" s="421" t="s">
        <v>31</v>
      </c>
      <c r="D1199" s="422"/>
      <c r="E1199" s="422"/>
      <c r="F1199" s="422"/>
      <c r="G1199" s="421" t="s">
        <v>17</v>
      </c>
      <c r="H1199" s="423"/>
    </row>
    <row r="1200" spans="1:8" ht="24.95" customHeight="1" thickBot="1"/>
    <row r="1201" spans="1:8" ht="24.95" customHeight="1">
      <c r="A1201" s="430" t="s">
        <v>0</v>
      </c>
      <c r="B1201" s="431"/>
      <c r="C1201" s="431"/>
      <c r="D1201" s="431"/>
      <c r="E1201" s="431"/>
      <c r="F1201" s="431"/>
      <c r="G1201" s="431"/>
      <c r="H1201" s="432"/>
    </row>
    <row r="1202" spans="1:8" ht="24.95" customHeight="1">
      <c r="A1202" s="424" t="s">
        <v>1</v>
      </c>
      <c r="B1202" s="425"/>
      <c r="C1202" s="425"/>
      <c r="D1202" s="425"/>
      <c r="E1202" s="425"/>
      <c r="F1202" s="425"/>
      <c r="G1202" s="425"/>
      <c r="H1202" s="426"/>
    </row>
    <row r="1203" spans="1:8" ht="24.95" customHeight="1">
      <c r="A1203" s="424" t="s">
        <v>2</v>
      </c>
      <c r="B1203" s="425"/>
      <c r="C1203" s="425"/>
      <c r="D1203" s="425"/>
      <c r="E1203" s="425"/>
      <c r="F1203" s="425"/>
      <c r="G1203" s="425"/>
      <c r="H1203" s="426"/>
    </row>
    <row r="1204" spans="1:8" ht="24.95" customHeight="1">
      <c r="A1204" s="424" t="s">
        <v>309</v>
      </c>
      <c r="B1204" s="425"/>
      <c r="C1204" s="425"/>
      <c r="D1204" s="425"/>
      <c r="E1204" s="425"/>
      <c r="F1204" s="425"/>
      <c r="G1204" s="425"/>
      <c r="H1204" s="426"/>
    </row>
    <row r="1205" spans="1:8" ht="24.95" customHeight="1">
      <c r="A1205" s="424" t="s">
        <v>62</v>
      </c>
      <c r="B1205" s="425"/>
      <c r="C1205" s="425"/>
      <c r="D1205" s="425"/>
      <c r="E1205" s="425"/>
      <c r="F1205" s="425"/>
      <c r="G1205" s="425"/>
      <c r="H1205" s="426"/>
    </row>
    <row r="1206" spans="1:8" ht="24.95" customHeight="1">
      <c r="A1206" s="104" t="s">
        <v>3</v>
      </c>
      <c r="B1206" s="105"/>
      <c r="C1206" s="106" t="s">
        <v>68</v>
      </c>
      <c r="D1206" s="105"/>
      <c r="E1206" s="106"/>
      <c r="F1206" s="106"/>
      <c r="G1206" s="106"/>
      <c r="H1206" s="109"/>
    </row>
    <row r="1207" spans="1:8" ht="24.95" customHeight="1">
      <c r="A1207" s="104" t="s">
        <v>4</v>
      </c>
      <c r="B1207" s="105"/>
      <c r="C1207" s="111" t="s">
        <v>96</v>
      </c>
      <c r="D1207" s="105"/>
      <c r="E1207" s="108" t="s">
        <v>24</v>
      </c>
      <c r="F1207" s="108"/>
      <c r="G1207" s="108">
        <v>28</v>
      </c>
      <c r="H1207" s="109"/>
    </row>
    <row r="1208" spans="1:8" ht="24.95" customHeight="1">
      <c r="A1208" s="104" t="s">
        <v>5</v>
      </c>
      <c r="B1208" s="105"/>
      <c r="C1208" s="108">
        <v>1049</v>
      </c>
      <c r="D1208" s="106"/>
      <c r="E1208" s="105"/>
      <c r="F1208" s="105"/>
      <c r="G1208" s="105"/>
      <c r="H1208" s="109"/>
    </row>
    <row r="1209" spans="1:8" ht="24.95" customHeight="1">
      <c r="A1209" s="104" t="s">
        <v>18</v>
      </c>
      <c r="B1209" s="105"/>
      <c r="C1209" s="467" t="s">
        <v>249</v>
      </c>
      <c r="D1209" s="467"/>
      <c r="E1209" s="105" t="s">
        <v>30</v>
      </c>
      <c r="F1209" s="105"/>
      <c r="G1209" s="467" t="s">
        <v>250</v>
      </c>
      <c r="H1209" s="468"/>
    </row>
    <row r="1210" spans="1:8" ht="24.95" customHeight="1">
      <c r="A1210" s="427" t="s">
        <v>6</v>
      </c>
      <c r="B1210" s="428"/>
      <c r="C1210" s="428"/>
      <c r="D1210" s="428"/>
      <c r="E1210" s="428"/>
      <c r="F1210" s="428"/>
      <c r="G1210" s="428"/>
      <c r="H1210" s="429"/>
    </row>
    <row r="1211" spans="1:8" ht="24.95" customHeight="1">
      <c r="A1211" s="400" t="s">
        <v>7</v>
      </c>
      <c r="B1211" s="401"/>
      <c r="C1211" s="401"/>
      <c r="D1211" s="401"/>
      <c r="E1211" s="401"/>
      <c r="F1211" s="401"/>
      <c r="G1211" s="401"/>
      <c r="H1211" s="402"/>
    </row>
    <row r="1212" spans="1:8" ht="24.95" customHeight="1">
      <c r="A1212" s="437" t="s">
        <v>8</v>
      </c>
      <c r="B1212" s="438" t="s">
        <v>9</v>
      </c>
      <c r="C1212" s="439" t="s">
        <v>26</v>
      </c>
      <c r="D1212" s="439" t="s">
        <v>313</v>
      </c>
      <c r="E1212" s="439" t="s">
        <v>314</v>
      </c>
      <c r="F1212" s="442" t="s">
        <v>28</v>
      </c>
      <c r="G1212" s="439" t="s">
        <v>29</v>
      </c>
      <c r="H1212" s="445" t="s">
        <v>20</v>
      </c>
    </row>
    <row r="1213" spans="1:8" ht="24.95" customHeight="1">
      <c r="A1213" s="437"/>
      <c r="B1213" s="438"/>
      <c r="C1213" s="440"/>
      <c r="D1213" s="440"/>
      <c r="E1213" s="440"/>
      <c r="F1213" s="443"/>
      <c r="G1213" s="440"/>
      <c r="H1213" s="446"/>
    </row>
    <row r="1214" spans="1:8" ht="24.95" customHeight="1">
      <c r="A1214" s="437"/>
      <c r="B1214" s="438"/>
      <c r="C1214" s="441"/>
      <c r="D1214" s="441"/>
      <c r="E1214" s="441"/>
      <c r="F1214" s="444"/>
      <c r="G1214" s="441"/>
      <c r="H1214" s="447"/>
    </row>
    <row r="1215" spans="1:8" ht="24.95" customHeight="1">
      <c r="A1215" s="112">
        <v>1</v>
      </c>
      <c r="B1215" s="113" t="s">
        <v>11</v>
      </c>
      <c r="C1215" s="136">
        <v>5.5</v>
      </c>
      <c r="D1215" s="115">
        <v>3</v>
      </c>
      <c r="E1215" s="115">
        <v>3</v>
      </c>
      <c r="F1215" s="136">
        <v>30.5</v>
      </c>
      <c r="G1215" s="116">
        <f t="shared" ref="G1215" si="107">SUM(C1215:F1215)</f>
        <v>42</v>
      </c>
      <c r="H1215" s="147" t="str">
        <f t="shared" ref="H1215" si="108">IF(G1215&gt;=91,"A1",IF(G1215&gt;=81,"A2",IF(G1215&gt;=71,"B1",IF(G1215&gt;=61,"B2",IF(G1215&gt;=51,"C1",IF(G1215&gt;=41,"C2",IF(G1215&gt;=33,"D","E")))))))</f>
        <v>C2</v>
      </c>
    </row>
    <row r="1216" spans="1:8" ht="24.95" customHeight="1">
      <c r="A1216" s="112">
        <v>2</v>
      </c>
      <c r="B1216" s="113" t="s">
        <v>12</v>
      </c>
      <c r="C1216" s="136">
        <v>5.75</v>
      </c>
      <c r="D1216" s="136">
        <v>0</v>
      </c>
      <c r="E1216" s="115">
        <v>3</v>
      </c>
      <c r="F1216" s="115">
        <v>24</v>
      </c>
      <c r="G1216" s="118">
        <f t="shared" ref="G1216" si="109">SUM(C1216:F1216)</f>
        <v>32.75</v>
      </c>
      <c r="H1216" s="115" t="str">
        <f t="shared" ref="H1216" si="110">IF(G1216&gt;=91,"A1",IF(G1216&gt;=81,"A2",IF(G1216&gt;=71,"B1",IF(G1216&gt;=61,"B2",IF(G1216&gt;=51,"C1",IF(G1216&gt;=41,"C2",IF(G1216&gt;=33,"D","E")))))))</f>
        <v>E</v>
      </c>
    </row>
    <row r="1217" spans="1:8" ht="24.95" customHeight="1">
      <c r="A1217" s="112">
        <v>3</v>
      </c>
      <c r="B1217" s="113" t="s">
        <v>13</v>
      </c>
      <c r="C1217" s="115">
        <v>5</v>
      </c>
      <c r="D1217" s="115">
        <v>3</v>
      </c>
      <c r="E1217" s="115">
        <v>3.5</v>
      </c>
      <c r="F1217" s="115">
        <v>71</v>
      </c>
      <c r="G1217" s="115">
        <f t="shared" ref="G1217" si="111">SUM(C1217:F1217)</f>
        <v>82.5</v>
      </c>
      <c r="H1217" s="115" t="str">
        <f t="shared" ref="H1217" si="112">IF(G1217&gt;=91,"A1",IF(G1217&gt;=81,"A2",IF(G1217&gt;=71,"B1",IF(G1217&gt;=61,"B2",IF(G1217&gt;=51,"C1",IF(G1217&gt;=41,"C2",IF(G1217&gt;=33,"D","E")))))))</f>
        <v>A2</v>
      </c>
    </row>
    <row r="1218" spans="1:8" ht="24.95" customHeight="1">
      <c r="A1218" s="112">
        <v>4</v>
      </c>
      <c r="B1218" s="113" t="s">
        <v>23</v>
      </c>
      <c r="C1218" s="115">
        <v>7.25</v>
      </c>
      <c r="D1218" s="115">
        <v>3</v>
      </c>
      <c r="E1218" s="115">
        <v>3</v>
      </c>
      <c r="F1218" s="115">
        <v>30</v>
      </c>
      <c r="G1218" s="115">
        <f t="shared" ref="G1218" si="113">SUM(C1218:F1218)</f>
        <v>43.25</v>
      </c>
      <c r="H1218" s="115" t="str">
        <f t="shared" ref="H1218" si="114">IF(G1218&gt;=91,"A1",IF(G1218&gt;=81,"A2",IF(G1218&gt;=71,"B1",IF(G1218&gt;=61,"B2",IF(G1218&gt;=51,"C1",IF(G1218&gt;=41,"C2",IF(G1218&gt;=33,"D","E")))))))</f>
        <v>C2</v>
      </c>
    </row>
    <row r="1219" spans="1:8" ht="24.95" customHeight="1">
      <c r="A1219" s="112">
        <v>5</v>
      </c>
      <c r="B1219" s="113" t="s">
        <v>25</v>
      </c>
      <c r="C1219" s="115">
        <v>7.5</v>
      </c>
      <c r="D1219" s="115">
        <v>3</v>
      </c>
      <c r="E1219" s="115">
        <v>4</v>
      </c>
      <c r="F1219" s="115">
        <v>31</v>
      </c>
      <c r="G1219" s="115">
        <f t="shared" ref="G1219" si="115">SUM(C1219:F1219)</f>
        <v>45.5</v>
      </c>
      <c r="H1219" s="115" t="str">
        <f t="shared" ref="H1219" si="116">IF(G1219&gt;=91,"A1",IF(G1219&gt;=81,"A2",IF(G1219&gt;=71,"B1",IF(G1219&gt;=61,"B2",IF(G1219&gt;=51,"C1",IF(G1219&gt;=41,"C2",IF(G1219&gt;=33,"D","E")))))))</f>
        <v>C2</v>
      </c>
    </row>
    <row r="1220" spans="1:8" ht="24.95" customHeight="1">
      <c r="A1220" s="112">
        <v>6</v>
      </c>
      <c r="B1220" s="119" t="s">
        <v>14</v>
      </c>
      <c r="C1220" s="115"/>
      <c r="D1220" s="115"/>
      <c r="E1220" s="115"/>
      <c r="F1220" s="103">
        <v>28.5</v>
      </c>
      <c r="G1220" s="115">
        <v>28.5</v>
      </c>
      <c r="H1220" s="121"/>
    </row>
    <row r="1221" spans="1:8" ht="24.95" customHeight="1">
      <c r="A1221" s="112">
        <v>7</v>
      </c>
      <c r="B1221" s="113" t="s">
        <v>21</v>
      </c>
      <c r="C1221" s="122"/>
      <c r="D1221" s="122"/>
      <c r="E1221" s="122"/>
      <c r="F1221" s="115">
        <v>4</v>
      </c>
      <c r="G1221" s="120"/>
      <c r="H1221" s="121"/>
    </row>
    <row r="1222" spans="1:8" ht="24.95" customHeight="1">
      <c r="A1222" s="112">
        <v>8</v>
      </c>
      <c r="B1222" s="113" t="s">
        <v>22</v>
      </c>
      <c r="C1222" s="125"/>
      <c r="D1222" s="125"/>
      <c r="E1222" s="125"/>
      <c r="F1222" s="115">
        <v>22</v>
      </c>
      <c r="G1222" s="120"/>
      <c r="H1222" s="121"/>
    </row>
    <row r="1223" spans="1:8" ht="24.95" customHeight="1">
      <c r="A1223" s="112">
        <v>9</v>
      </c>
      <c r="B1223" s="119" t="s">
        <v>315</v>
      </c>
      <c r="C1223" s="125"/>
      <c r="D1223" s="125"/>
      <c r="E1223" s="125"/>
      <c r="F1223" s="115">
        <v>9.5</v>
      </c>
      <c r="G1223" s="120"/>
      <c r="H1223" s="121"/>
    </row>
    <row r="1224" spans="1:8" ht="24.95" customHeight="1">
      <c r="A1224" s="127" t="s">
        <v>10</v>
      </c>
      <c r="B1224" s="128"/>
      <c r="C1224" s="129"/>
      <c r="D1224" s="129"/>
      <c r="E1224" s="129"/>
      <c r="F1224" s="130"/>
      <c r="G1224" s="122">
        <v>274.5</v>
      </c>
      <c r="H1224" s="132"/>
    </row>
    <row r="1225" spans="1:8" ht="24.95" customHeight="1">
      <c r="A1225" s="127" t="s">
        <v>15</v>
      </c>
      <c r="B1225" s="128"/>
      <c r="C1225" s="129"/>
      <c r="D1225" s="129"/>
      <c r="E1225" s="129"/>
      <c r="F1225" s="130"/>
      <c r="G1225" s="159">
        <v>49.9</v>
      </c>
      <c r="H1225" s="132"/>
    </row>
    <row r="1226" spans="1:8" ht="24.95" customHeight="1">
      <c r="A1226" s="403" t="s">
        <v>347</v>
      </c>
      <c r="B1226" s="404"/>
      <c r="C1226" s="404"/>
      <c r="D1226" s="404"/>
      <c r="E1226" s="404"/>
      <c r="F1226" s="404"/>
      <c r="G1226" s="404"/>
      <c r="H1226" s="405"/>
    </row>
    <row r="1227" spans="1:8" ht="24.95" customHeight="1">
      <c r="A1227" s="406" t="s">
        <v>273</v>
      </c>
      <c r="B1227" s="407"/>
      <c r="C1227" s="407"/>
      <c r="D1227" s="407"/>
      <c r="E1227" s="407"/>
      <c r="F1227" s="407"/>
      <c r="G1227" s="407"/>
      <c r="H1227" s="408"/>
    </row>
    <row r="1228" spans="1:8" ht="24.95" customHeight="1">
      <c r="A1228" s="400" t="s">
        <v>274</v>
      </c>
      <c r="B1228" s="401"/>
      <c r="C1228" s="401"/>
      <c r="D1228" s="401"/>
      <c r="E1228" s="401"/>
      <c r="F1228" s="401"/>
      <c r="G1228" s="401"/>
      <c r="H1228" s="402"/>
    </row>
    <row r="1229" spans="1:8" ht="24.95" customHeight="1">
      <c r="A1229" s="400" t="s">
        <v>275</v>
      </c>
      <c r="B1229" s="401"/>
      <c r="C1229" s="401"/>
      <c r="D1229" s="401"/>
      <c r="E1229" s="401"/>
      <c r="F1229" s="410"/>
      <c r="G1229" s="409" t="s">
        <v>276</v>
      </c>
      <c r="H1229" s="402"/>
    </row>
    <row r="1230" spans="1:8" ht="24.95" customHeight="1">
      <c r="A1230" s="134" t="s">
        <v>277</v>
      </c>
      <c r="B1230" s="135"/>
      <c r="C1230" s="409"/>
      <c r="D1230" s="401"/>
      <c r="E1230" s="401"/>
      <c r="F1230" s="410"/>
      <c r="G1230" s="411" t="s">
        <v>299</v>
      </c>
      <c r="H1230" s="412"/>
    </row>
    <row r="1231" spans="1:8" ht="24.95" customHeight="1">
      <c r="A1231" s="400" t="s">
        <v>278</v>
      </c>
      <c r="B1231" s="401"/>
      <c r="C1231" s="401"/>
      <c r="D1231" s="401"/>
      <c r="E1231" s="401"/>
      <c r="F1231" s="401"/>
      <c r="G1231" s="401"/>
      <c r="H1231" s="402"/>
    </row>
    <row r="1232" spans="1:8" ht="24.95" customHeight="1">
      <c r="A1232" s="400" t="s">
        <v>275</v>
      </c>
      <c r="B1232" s="401"/>
      <c r="C1232" s="401"/>
      <c r="D1232" s="401"/>
      <c r="E1232" s="401"/>
      <c r="F1232" s="410"/>
      <c r="G1232" s="409" t="s">
        <v>276</v>
      </c>
      <c r="H1232" s="402"/>
    </row>
    <row r="1233" spans="1:8" ht="24.95" customHeight="1">
      <c r="A1233" s="413" t="s">
        <v>279</v>
      </c>
      <c r="B1233" s="414"/>
      <c r="C1233" s="414"/>
      <c r="D1233" s="414"/>
      <c r="E1233" s="414"/>
      <c r="F1233" s="415"/>
      <c r="G1233" s="118"/>
      <c r="H1233" s="133" t="s">
        <v>294</v>
      </c>
    </row>
    <row r="1234" spans="1:8" ht="24.95" customHeight="1">
      <c r="A1234" s="413" t="s">
        <v>280</v>
      </c>
      <c r="B1234" s="414"/>
      <c r="C1234" s="414"/>
      <c r="D1234" s="414"/>
      <c r="E1234" s="414"/>
      <c r="F1234" s="415"/>
      <c r="G1234" s="136"/>
      <c r="H1234" s="137" t="s">
        <v>299</v>
      </c>
    </row>
    <row r="1235" spans="1:8" ht="24.95" customHeight="1">
      <c r="A1235" s="413" t="s">
        <v>281</v>
      </c>
      <c r="B1235" s="414"/>
      <c r="C1235" s="414"/>
      <c r="D1235" s="414"/>
      <c r="E1235" s="414"/>
      <c r="F1235" s="414"/>
      <c r="G1235" s="136"/>
      <c r="H1235" s="137" t="s">
        <v>294</v>
      </c>
    </row>
    <row r="1236" spans="1:8" ht="24.95" customHeight="1">
      <c r="A1236" s="413" t="s">
        <v>282</v>
      </c>
      <c r="B1236" s="414"/>
      <c r="C1236" s="414"/>
      <c r="D1236" s="414"/>
      <c r="E1236" s="414"/>
      <c r="F1236" s="414"/>
      <c r="G1236" s="136"/>
      <c r="H1236" s="137" t="s">
        <v>294</v>
      </c>
    </row>
    <row r="1237" spans="1:8" ht="24.95" customHeight="1">
      <c r="A1237" s="400" t="s">
        <v>283</v>
      </c>
      <c r="B1237" s="401"/>
      <c r="C1237" s="401"/>
      <c r="D1237" s="401"/>
      <c r="E1237" s="401"/>
      <c r="F1237" s="401"/>
      <c r="G1237" s="401"/>
      <c r="H1237" s="402"/>
    </row>
    <row r="1238" spans="1:8" ht="24.95" customHeight="1">
      <c r="A1238" s="400" t="s">
        <v>275</v>
      </c>
      <c r="B1238" s="401"/>
      <c r="C1238" s="401"/>
      <c r="D1238" s="401"/>
      <c r="E1238" s="401"/>
      <c r="F1238" s="401"/>
      <c r="G1238" s="401"/>
      <c r="H1238" s="402"/>
    </row>
    <row r="1239" spans="1:8" ht="24.95" customHeight="1">
      <c r="A1239" s="134" t="s">
        <v>284</v>
      </c>
      <c r="B1239" s="409">
        <v>79</v>
      </c>
      <c r="C1239" s="401"/>
      <c r="D1239" s="401"/>
      <c r="E1239" s="401"/>
      <c r="F1239" s="401"/>
      <c r="G1239" s="401"/>
      <c r="H1239" s="402"/>
    </row>
    <row r="1240" spans="1:8" ht="24.95" customHeight="1">
      <c r="A1240" s="127" t="s">
        <v>285</v>
      </c>
      <c r="B1240" s="411"/>
      <c r="C1240" s="433"/>
      <c r="D1240" s="433"/>
      <c r="E1240" s="433"/>
      <c r="F1240" s="433"/>
      <c r="G1240" s="433"/>
      <c r="H1240" s="412"/>
    </row>
    <row r="1241" spans="1:8" ht="24.95" customHeight="1">
      <c r="A1241" s="434" t="s">
        <v>286</v>
      </c>
      <c r="B1241" s="435"/>
      <c r="C1241" s="435"/>
      <c r="D1241" s="435"/>
      <c r="E1241" s="138"/>
      <c r="F1241" s="139"/>
      <c r="G1241" s="118" t="s">
        <v>287</v>
      </c>
      <c r="H1241" s="140"/>
    </row>
    <row r="1242" spans="1:8" ht="24.95" customHeight="1">
      <c r="A1242" s="141" t="s">
        <v>288</v>
      </c>
      <c r="B1242" s="118" t="s">
        <v>20</v>
      </c>
      <c r="C1242" s="118" t="s">
        <v>288</v>
      </c>
      <c r="D1242" s="118" t="s">
        <v>20</v>
      </c>
      <c r="E1242" s="142"/>
      <c r="F1242" s="435" t="s">
        <v>289</v>
      </c>
      <c r="G1242" s="435"/>
      <c r="H1242" s="143" t="s">
        <v>20</v>
      </c>
    </row>
    <row r="1243" spans="1:8" ht="24.95" customHeight="1">
      <c r="A1243" s="112" t="s">
        <v>290</v>
      </c>
      <c r="B1243" s="115" t="s">
        <v>291</v>
      </c>
      <c r="C1243" s="115" t="s">
        <v>292</v>
      </c>
      <c r="D1243" s="115" t="s">
        <v>293</v>
      </c>
      <c r="E1243" s="142"/>
      <c r="F1243" s="416">
        <v>3</v>
      </c>
      <c r="G1243" s="416"/>
      <c r="H1243" s="144" t="s">
        <v>294</v>
      </c>
    </row>
    <row r="1244" spans="1:8" ht="24.95" customHeight="1">
      <c r="A1244" s="112" t="s">
        <v>295</v>
      </c>
      <c r="B1244" s="115" t="s">
        <v>296</v>
      </c>
      <c r="C1244" s="115" t="s">
        <v>297</v>
      </c>
      <c r="D1244" s="115" t="s">
        <v>298</v>
      </c>
      <c r="E1244" s="142"/>
      <c r="F1244" s="416">
        <v>2</v>
      </c>
      <c r="G1244" s="416"/>
      <c r="H1244" s="144" t="s">
        <v>299</v>
      </c>
    </row>
    <row r="1245" spans="1:8" ht="24.95" customHeight="1">
      <c r="A1245" s="112" t="s">
        <v>300</v>
      </c>
      <c r="B1245" s="115" t="s">
        <v>301</v>
      </c>
      <c r="C1245" s="115" t="s">
        <v>302</v>
      </c>
      <c r="D1245" s="115" t="s">
        <v>303</v>
      </c>
      <c r="E1245" s="142"/>
      <c r="F1245" s="416">
        <v>1</v>
      </c>
      <c r="G1245" s="416"/>
      <c r="H1245" s="144" t="s">
        <v>304</v>
      </c>
    </row>
    <row r="1246" spans="1:8" ht="24.95" customHeight="1">
      <c r="A1246" s="112" t="s">
        <v>305</v>
      </c>
      <c r="B1246" s="115" t="s">
        <v>306</v>
      </c>
      <c r="C1246" s="115" t="s">
        <v>307</v>
      </c>
      <c r="D1246" s="115" t="s">
        <v>308</v>
      </c>
      <c r="E1246" s="145"/>
      <c r="F1246" s="417"/>
      <c r="G1246" s="418"/>
      <c r="H1246" s="146"/>
    </row>
    <row r="1247" spans="1:8" ht="79.5" customHeight="1" thickBot="1">
      <c r="A1247" s="419" t="s">
        <v>63</v>
      </c>
      <c r="B1247" s="420"/>
      <c r="C1247" s="421" t="s">
        <v>31</v>
      </c>
      <c r="D1247" s="422"/>
      <c r="E1247" s="422"/>
      <c r="F1247" s="422"/>
      <c r="G1247" s="421" t="s">
        <v>17</v>
      </c>
      <c r="H1247" s="423"/>
    </row>
    <row r="1249" spans="1:8" ht="24.95" customHeight="1" thickBot="1"/>
    <row r="1250" spans="1:8" ht="24.95" customHeight="1">
      <c r="A1250" s="430" t="s">
        <v>0</v>
      </c>
      <c r="B1250" s="431"/>
      <c r="C1250" s="431"/>
      <c r="D1250" s="431"/>
      <c r="E1250" s="431"/>
      <c r="F1250" s="431"/>
      <c r="G1250" s="431"/>
      <c r="H1250" s="432"/>
    </row>
    <row r="1251" spans="1:8" ht="24.95" customHeight="1">
      <c r="A1251" s="424" t="s">
        <v>1</v>
      </c>
      <c r="B1251" s="425"/>
      <c r="C1251" s="425"/>
      <c r="D1251" s="425"/>
      <c r="E1251" s="425"/>
      <c r="F1251" s="425"/>
      <c r="G1251" s="425"/>
      <c r="H1251" s="426"/>
    </row>
    <row r="1252" spans="1:8" ht="24.95" customHeight="1">
      <c r="A1252" s="424" t="s">
        <v>2</v>
      </c>
      <c r="B1252" s="425"/>
      <c r="C1252" s="425"/>
      <c r="D1252" s="425"/>
      <c r="E1252" s="425"/>
      <c r="F1252" s="425"/>
      <c r="G1252" s="425"/>
      <c r="H1252" s="426"/>
    </row>
    <row r="1253" spans="1:8" ht="24.95" customHeight="1">
      <c r="A1253" s="424" t="s">
        <v>309</v>
      </c>
      <c r="B1253" s="425"/>
      <c r="C1253" s="425"/>
      <c r="D1253" s="425"/>
      <c r="E1253" s="425"/>
      <c r="F1253" s="425"/>
      <c r="G1253" s="425"/>
      <c r="H1253" s="426"/>
    </row>
    <row r="1254" spans="1:8" ht="24.95" customHeight="1">
      <c r="A1254" s="424" t="s">
        <v>62</v>
      </c>
      <c r="B1254" s="425"/>
      <c r="C1254" s="425"/>
      <c r="D1254" s="425"/>
      <c r="E1254" s="425"/>
      <c r="F1254" s="425"/>
      <c r="G1254" s="425"/>
      <c r="H1254" s="426"/>
    </row>
    <row r="1255" spans="1:8" ht="24.95" customHeight="1">
      <c r="A1255" s="104" t="s">
        <v>3</v>
      </c>
      <c r="B1255" s="105"/>
      <c r="C1255" s="108" t="s">
        <v>68</v>
      </c>
      <c r="D1255" s="108"/>
      <c r="E1255" s="105"/>
      <c r="F1255" s="106"/>
      <c r="G1255" s="106"/>
      <c r="H1255" s="107"/>
    </row>
    <row r="1256" spans="1:8" ht="24.95" customHeight="1">
      <c r="A1256" s="104" t="s">
        <v>4</v>
      </c>
      <c r="B1256" s="105"/>
      <c r="C1256" s="152" t="s">
        <v>348</v>
      </c>
      <c r="D1256" s="108"/>
      <c r="E1256" s="108" t="s">
        <v>24</v>
      </c>
      <c r="F1256" s="108"/>
      <c r="G1256" s="108">
        <v>28</v>
      </c>
      <c r="H1256" s="164"/>
    </row>
    <row r="1257" spans="1:8" ht="24.95" customHeight="1">
      <c r="A1257" s="104" t="s">
        <v>5</v>
      </c>
      <c r="B1257" s="105"/>
      <c r="C1257" s="108">
        <v>726</v>
      </c>
      <c r="D1257" s="108"/>
      <c r="E1257" s="105"/>
      <c r="F1257" s="105"/>
      <c r="G1257" s="108"/>
      <c r="H1257" s="164"/>
    </row>
    <row r="1258" spans="1:8" ht="24.95" customHeight="1">
      <c r="A1258" s="104" t="s">
        <v>18</v>
      </c>
      <c r="B1258" s="105"/>
      <c r="C1258" s="436" t="s">
        <v>254</v>
      </c>
      <c r="D1258" s="436"/>
      <c r="E1258" s="105" t="s">
        <v>30</v>
      </c>
      <c r="F1258" s="105"/>
      <c r="G1258" s="436" t="s">
        <v>255</v>
      </c>
      <c r="H1258" s="448"/>
    </row>
    <row r="1259" spans="1:8" ht="24.95" customHeight="1">
      <c r="A1259" s="427" t="s">
        <v>6</v>
      </c>
      <c r="B1259" s="428"/>
      <c r="C1259" s="428"/>
      <c r="D1259" s="428"/>
      <c r="E1259" s="428"/>
      <c r="F1259" s="428"/>
      <c r="G1259" s="428"/>
      <c r="H1259" s="429"/>
    </row>
    <row r="1260" spans="1:8" ht="24.95" customHeight="1">
      <c r="A1260" s="400" t="s">
        <v>7</v>
      </c>
      <c r="B1260" s="401"/>
      <c r="C1260" s="401"/>
      <c r="D1260" s="401"/>
      <c r="E1260" s="401"/>
      <c r="F1260" s="401"/>
      <c r="G1260" s="401"/>
      <c r="H1260" s="402"/>
    </row>
    <row r="1261" spans="1:8" ht="24.95" customHeight="1">
      <c r="A1261" s="437" t="s">
        <v>8</v>
      </c>
      <c r="B1261" s="438" t="s">
        <v>9</v>
      </c>
      <c r="C1261" s="439" t="s">
        <v>26</v>
      </c>
      <c r="D1261" s="439" t="s">
        <v>313</v>
      </c>
      <c r="E1261" s="439" t="s">
        <v>314</v>
      </c>
      <c r="F1261" s="442" t="s">
        <v>28</v>
      </c>
      <c r="G1261" s="439" t="s">
        <v>29</v>
      </c>
      <c r="H1261" s="445" t="s">
        <v>20</v>
      </c>
    </row>
    <row r="1262" spans="1:8" ht="24.95" customHeight="1">
      <c r="A1262" s="437"/>
      <c r="B1262" s="438"/>
      <c r="C1262" s="440"/>
      <c r="D1262" s="440"/>
      <c r="E1262" s="440"/>
      <c r="F1262" s="443"/>
      <c r="G1262" s="440"/>
      <c r="H1262" s="446"/>
    </row>
    <row r="1263" spans="1:8" ht="24.95" customHeight="1">
      <c r="A1263" s="437"/>
      <c r="B1263" s="438"/>
      <c r="C1263" s="441"/>
      <c r="D1263" s="441"/>
      <c r="E1263" s="441"/>
      <c r="F1263" s="444"/>
      <c r="G1263" s="441"/>
      <c r="H1263" s="447"/>
    </row>
    <row r="1264" spans="1:8" ht="24.95" customHeight="1">
      <c r="A1264" s="112">
        <v>1</v>
      </c>
      <c r="B1264" s="113" t="s">
        <v>11</v>
      </c>
      <c r="C1264" s="136">
        <v>4.5</v>
      </c>
      <c r="D1264" s="115">
        <v>2</v>
      </c>
      <c r="E1264" s="115">
        <v>2</v>
      </c>
      <c r="F1264" s="136">
        <v>35.5</v>
      </c>
      <c r="G1264" s="116">
        <f t="shared" ref="G1264" si="117">SUM(C1264:F1264)</f>
        <v>44</v>
      </c>
      <c r="H1264" s="147" t="str">
        <f t="shared" ref="H1264:H1268" si="118">IF(G1264&gt;=91,"A1",IF(G1264&gt;=81,"A2",IF(G1264&gt;=71,"B1",IF(G1264&gt;=61,"B2",IF(G1264&gt;=51,"C1",IF(G1264&gt;=41,"C2",IF(G1264&gt;=33,"D","E")))))))</f>
        <v>C2</v>
      </c>
    </row>
    <row r="1265" spans="1:8" ht="24.95" customHeight="1">
      <c r="A1265" s="112">
        <v>2</v>
      </c>
      <c r="B1265" s="113" t="s">
        <v>12</v>
      </c>
      <c r="C1265" s="136">
        <v>4.5</v>
      </c>
      <c r="D1265" s="136">
        <v>4</v>
      </c>
      <c r="E1265" s="115">
        <v>4</v>
      </c>
      <c r="F1265" s="115">
        <v>34</v>
      </c>
      <c r="G1265" s="118">
        <f t="shared" ref="G1265:G1268" si="119">SUM(C1265:F1265)</f>
        <v>46.5</v>
      </c>
      <c r="H1265" s="115" t="str">
        <f t="shared" si="118"/>
        <v>C2</v>
      </c>
    </row>
    <row r="1266" spans="1:8" ht="24.95" customHeight="1">
      <c r="A1266" s="112">
        <v>3</v>
      </c>
      <c r="B1266" s="113" t="s">
        <v>13</v>
      </c>
      <c r="C1266" s="115">
        <v>3.5</v>
      </c>
      <c r="D1266" s="115">
        <v>3</v>
      </c>
      <c r="E1266" s="115">
        <v>3.5</v>
      </c>
      <c r="F1266" s="115">
        <v>50</v>
      </c>
      <c r="G1266" s="115">
        <f t="shared" si="119"/>
        <v>60</v>
      </c>
      <c r="H1266" s="115" t="str">
        <f t="shared" si="118"/>
        <v>C1</v>
      </c>
    </row>
    <row r="1267" spans="1:8" ht="24.95" customHeight="1">
      <c r="A1267" s="112">
        <v>4</v>
      </c>
      <c r="B1267" s="113" t="s">
        <v>23</v>
      </c>
      <c r="C1267" s="115">
        <v>2.75</v>
      </c>
      <c r="D1267" s="115">
        <v>2</v>
      </c>
      <c r="E1267" s="115">
        <v>2</v>
      </c>
      <c r="F1267" s="115">
        <v>20.5</v>
      </c>
      <c r="G1267" s="115">
        <f t="shared" ref="G1267" si="120">SUM(C1267:F1267)</f>
        <v>27.25</v>
      </c>
      <c r="H1267" s="115" t="str">
        <f t="shared" si="118"/>
        <v>E</v>
      </c>
    </row>
    <row r="1268" spans="1:8" ht="24.95" customHeight="1">
      <c r="A1268" s="112">
        <v>5</v>
      </c>
      <c r="B1268" s="113" t="s">
        <v>25</v>
      </c>
      <c r="C1268" s="115">
        <v>5.75</v>
      </c>
      <c r="D1268" s="115">
        <v>3</v>
      </c>
      <c r="E1268" s="115">
        <v>4</v>
      </c>
      <c r="F1268" s="115">
        <v>32</v>
      </c>
      <c r="G1268" s="115">
        <f t="shared" si="119"/>
        <v>44.75</v>
      </c>
      <c r="H1268" s="115" t="str">
        <f t="shared" si="118"/>
        <v>C2</v>
      </c>
    </row>
    <row r="1269" spans="1:8" ht="24.95" customHeight="1">
      <c r="A1269" s="112">
        <v>6</v>
      </c>
      <c r="B1269" s="119" t="s">
        <v>14</v>
      </c>
      <c r="C1269" s="115"/>
      <c r="D1269" s="115"/>
      <c r="E1269" s="115"/>
      <c r="F1269" s="160">
        <v>20.5</v>
      </c>
      <c r="G1269" s="120"/>
      <c r="H1269" s="121"/>
    </row>
    <row r="1270" spans="1:8" ht="24.95" customHeight="1">
      <c r="A1270" s="112">
        <v>7</v>
      </c>
      <c r="B1270" s="113" t="s">
        <v>21</v>
      </c>
      <c r="C1270" s="122"/>
      <c r="D1270" s="122"/>
      <c r="E1270" s="122"/>
      <c r="F1270" s="115">
        <v>2</v>
      </c>
      <c r="G1270" s="120"/>
      <c r="H1270" s="121"/>
    </row>
    <row r="1271" spans="1:8" ht="24.95" customHeight="1">
      <c r="A1271" s="112">
        <v>8</v>
      </c>
      <c r="B1271" s="113" t="s">
        <v>22</v>
      </c>
      <c r="C1271" s="125"/>
      <c r="D1271" s="125"/>
      <c r="E1271" s="125"/>
      <c r="F1271" s="115">
        <v>8.5</v>
      </c>
      <c r="G1271" s="120"/>
      <c r="H1271" s="121"/>
    </row>
    <row r="1272" spans="1:8" ht="24.95" customHeight="1">
      <c r="A1272" s="112">
        <v>9</v>
      </c>
      <c r="B1272" s="119" t="s">
        <v>315</v>
      </c>
      <c r="C1272" s="125"/>
      <c r="D1272" s="125"/>
      <c r="E1272" s="125"/>
      <c r="F1272" s="115">
        <v>2.5</v>
      </c>
      <c r="G1272" s="120"/>
      <c r="H1272" s="121"/>
    </row>
    <row r="1273" spans="1:8" ht="24.95" customHeight="1">
      <c r="A1273" s="127" t="s">
        <v>10</v>
      </c>
      <c r="B1273" s="128"/>
      <c r="C1273" s="129"/>
      <c r="D1273" s="129"/>
      <c r="E1273" s="129"/>
      <c r="F1273" s="130"/>
      <c r="G1273" s="131">
        <v>243</v>
      </c>
      <c r="H1273" s="132"/>
    </row>
    <row r="1274" spans="1:8" ht="24.95" customHeight="1">
      <c r="A1274" s="127" t="s">
        <v>15</v>
      </c>
      <c r="B1274" s="128"/>
      <c r="C1274" s="129"/>
      <c r="D1274" s="129"/>
      <c r="E1274" s="129"/>
      <c r="F1274" s="130"/>
      <c r="G1274" s="159">
        <v>44.2</v>
      </c>
      <c r="H1274" s="132"/>
    </row>
    <row r="1275" spans="1:8" ht="24.95" customHeight="1">
      <c r="A1275" s="403" t="s">
        <v>349</v>
      </c>
      <c r="B1275" s="404"/>
      <c r="C1275" s="404"/>
      <c r="D1275" s="404"/>
      <c r="E1275" s="404"/>
      <c r="F1275" s="404"/>
      <c r="G1275" s="404"/>
      <c r="H1275" s="405"/>
    </row>
    <row r="1276" spans="1:8" ht="24.95" customHeight="1">
      <c r="A1276" s="406" t="s">
        <v>273</v>
      </c>
      <c r="B1276" s="407"/>
      <c r="C1276" s="407"/>
      <c r="D1276" s="407"/>
      <c r="E1276" s="407"/>
      <c r="F1276" s="407"/>
      <c r="G1276" s="407"/>
      <c r="H1276" s="408"/>
    </row>
    <row r="1277" spans="1:8" ht="24.95" customHeight="1">
      <c r="A1277" s="400" t="s">
        <v>274</v>
      </c>
      <c r="B1277" s="401"/>
      <c r="C1277" s="401"/>
      <c r="D1277" s="401"/>
      <c r="E1277" s="401"/>
      <c r="F1277" s="401"/>
      <c r="G1277" s="401"/>
      <c r="H1277" s="402"/>
    </row>
    <row r="1278" spans="1:8" ht="24.95" customHeight="1">
      <c r="A1278" s="400" t="s">
        <v>275</v>
      </c>
      <c r="B1278" s="401"/>
      <c r="C1278" s="401"/>
      <c r="D1278" s="401"/>
      <c r="E1278" s="401"/>
      <c r="F1278" s="410"/>
      <c r="G1278" s="409" t="s">
        <v>276</v>
      </c>
      <c r="H1278" s="402"/>
    </row>
    <row r="1279" spans="1:8" ht="24.95" customHeight="1">
      <c r="A1279" s="134" t="s">
        <v>277</v>
      </c>
      <c r="B1279" s="135"/>
      <c r="C1279" s="409"/>
      <c r="D1279" s="401"/>
      <c r="E1279" s="401"/>
      <c r="F1279" s="410"/>
      <c r="G1279" s="411" t="s">
        <v>299</v>
      </c>
      <c r="H1279" s="412"/>
    </row>
    <row r="1280" spans="1:8" ht="24.95" customHeight="1">
      <c r="A1280" s="400" t="s">
        <v>278</v>
      </c>
      <c r="B1280" s="401"/>
      <c r="C1280" s="401"/>
      <c r="D1280" s="401"/>
      <c r="E1280" s="401"/>
      <c r="F1280" s="401"/>
      <c r="G1280" s="401"/>
      <c r="H1280" s="402"/>
    </row>
    <row r="1281" spans="1:8" ht="24.95" customHeight="1">
      <c r="A1281" s="400" t="s">
        <v>275</v>
      </c>
      <c r="B1281" s="401"/>
      <c r="C1281" s="401"/>
      <c r="D1281" s="401"/>
      <c r="E1281" s="401"/>
      <c r="F1281" s="410"/>
      <c r="G1281" s="409" t="s">
        <v>276</v>
      </c>
      <c r="H1281" s="402"/>
    </row>
    <row r="1282" spans="1:8" ht="24.95" customHeight="1">
      <c r="A1282" s="413" t="s">
        <v>279</v>
      </c>
      <c r="B1282" s="414"/>
      <c r="C1282" s="414"/>
      <c r="D1282" s="414"/>
      <c r="E1282" s="414"/>
      <c r="F1282" s="415"/>
      <c r="G1282" s="118"/>
      <c r="H1282" s="133" t="s">
        <v>294</v>
      </c>
    </row>
    <row r="1283" spans="1:8" ht="24.95" customHeight="1">
      <c r="A1283" s="413" t="s">
        <v>280</v>
      </c>
      <c r="B1283" s="414"/>
      <c r="C1283" s="414"/>
      <c r="D1283" s="414"/>
      <c r="E1283" s="414"/>
      <c r="F1283" s="415"/>
      <c r="G1283" s="136"/>
      <c r="H1283" s="137" t="s">
        <v>294</v>
      </c>
    </row>
    <row r="1284" spans="1:8" ht="24.95" customHeight="1">
      <c r="A1284" s="413" t="s">
        <v>281</v>
      </c>
      <c r="B1284" s="414"/>
      <c r="C1284" s="414"/>
      <c r="D1284" s="414"/>
      <c r="E1284" s="414"/>
      <c r="F1284" s="414"/>
      <c r="G1284" s="136"/>
      <c r="H1284" s="137" t="s">
        <v>299</v>
      </c>
    </row>
    <row r="1285" spans="1:8" ht="24.95" customHeight="1">
      <c r="A1285" s="413" t="s">
        <v>282</v>
      </c>
      <c r="B1285" s="414"/>
      <c r="C1285" s="414"/>
      <c r="D1285" s="414"/>
      <c r="E1285" s="414"/>
      <c r="F1285" s="414"/>
      <c r="G1285" s="136"/>
      <c r="H1285" s="137" t="s">
        <v>299</v>
      </c>
    </row>
    <row r="1286" spans="1:8" ht="24.95" customHeight="1">
      <c r="A1286" s="400" t="s">
        <v>283</v>
      </c>
      <c r="B1286" s="401"/>
      <c r="C1286" s="401"/>
      <c r="D1286" s="401"/>
      <c r="E1286" s="401"/>
      <c r="F1286" s="401"/>
      <c r="G1286" s="401"/>
      <c r="H1286" s="402"/>
    </row>
    <row r="1287" spans="1:8" ht="24.95" customHeight="1">
      <c r="A1287" s="400" t="s">
        <v>275</v>
      </c>
      <c r="B1287" s="401"/>
      <c r="C1287" s="401"/>
      <c r="D1287" s="401"/>
      <c r="E1287" s="401"/>
      <c r="F1287" s="401"/>
      <c r="G1287" s="401"/>
      <c r="H1287" s="402"/>
    </row>
    <row r="1288" spans="1:8" ht="24.95" customHeight="1">
      <c r="A1288" s="134" t="s">
        <v>284</v>
      </c>
      <c r="B1288" s="409">
        <v>66</v>
      </c>
      <c r="C1288" s="401"/>
      <c r="D1288" s="401"/>
      <c r="E1288" s="401"/>
      <c r="F1288" s="401"/>
      <c r="G1288" s="401"/>
      <c r="H1288" s="402"/>
    </row>
    <row r="1289" spans="1:8" ht="24.95" customHeight="1">
      <c r="A1289" s="127" t="s">
        <v>285</v>
      </c>
      <c r="B1289" s="411"/>
      <c r="C1289" s="433"/>
      <c r="D1289" s="433"/>
      <c r="E1289" s="433"/>
      <c r="F1289" s="433"/>
      <c r="G1289" s="433"/>
      <c r="H1289" s="412"/>
    </row>
    <row r="1290" spans="1:8" ht="24.95" customHeight="1">
      <c r="A1290" s="434" t="s">
        <v>286</v>
      </c>
      <c r="B1290" s="435"/>
      <c r="C1290" s="435"/>
      <c r="D1290" s="435"/>
      <c r="E1290" s="138"/>
      <c r="F1290" s="139"/>
      <c r="G1290" s="118" t="s">
        <v>287</v>
      </c>
      <c r="H1290" s="140"/>
    </row>
    <row r="1291" spans="1:8" ht="24.95" customHeight="1">
      <c r="A1291" s="141" t="s">
        <v>288</v>
      </c>
      <c r="B1291" s="118" t="s">
        <v>20</v>
      </c>
      <c r="C1291" s="118" t="s">
        <v>288</v>
      </c>
      <c r="D1291" s="118" t="s">
        <v>20</v>
      </c>
      <c r="E1291" s="142"/>
      <c r="F1291" s="435" t="s">
        <v>289</v>
      </c>
      <c r="G1291" s="435"/>
      <c r="H1291" s="143" t="s">
        <v>20</v>
      </c>
    </row>
    <row r="1292" spans="1:8" ht="24.95" customHeight="1">
      <c r="A1292" s="112" t="s">
        <v>290</v>
      </c>
      <c r="B1292" s="115" t="s">
        <v>291</v>
      </c>
      <c r="C1292" s="115" t="s">
        <v>292</v>
      </c>
      <c r="D1292" s="115" t="s">
        <v>293</v>
      </c>
      <c r="E1292" s="142"/>
      <c r="F1292" s="416">
        <v>3</v>
      </c>
      <c r="G1292" s="416"/>
      <c r="H1292" s="144" t="s">
        <v>294</v>
      </c>
    </row>
    <row r="1293" spans="1:8" ht="24.95" customHeight="1">
      <c r="A1293" s="112" t="s">
        <v>295</v>
      </c>
      <c r="B1293" s="115" t="s">
        <v>296</v>
      </c>
      <c r="C1293" s="115" t="s">
        <v>297</v>
      </c>
      <c r="D1293" s="115" t="s">
        <v>298</v>
      </c>
      <c r="E1293" s="142"/>
      <c r="F1293" s="416">
        <v>2</v>
      </c>
      <c r="G1293" s="416"/>
      <c r="H1293" s="144" t="s">
        <v>299</v>
      </c>
    </row>
    <row r="1294" spans="1:8" ht="24.95" customHeight="1">
      <c r="A1294" s="112" t="s">
        <v>300</v>
      </c>
      <c r="B1294" s="115" t="s">
        <v>301</v>
      </c>
      <c r="C1294" s="115" t="s">
        <v>302</v>
      </c>
      <c r="D1294" s="115" t="s">
        <v>303</v>
      </c>
      <c r="E1294" s="142"/>
      <c r="F1294" s="416">
        <v>1</v>
      </c>
      <c r="G1294" s="416"/>
      <c r="H1294" s="144" t="s">
        <v>304</v>
      </c>
    </row>
    <row r="1295" spans="1:8" ht="24.95" customHeight="1">
      <c r="A1295" s="112" t="s">
        <v>305</v>
      </c>
      <c r="B1295" s="115" t="s">
        <v>306</v>
      </c>
      <c r="C1295" s="115" t="s">
        <v>307</v>
      </c>
      <c r="D1295" s="115" t="s">
        <v>308</v>
      </c>
      <c r="E1295" s="145"/>
      <c r="F1295" s="417"/>
      <c r="G1295" s="418"/>
      <c r="H1295" s="146"/>
    </row>
    <row r="1296" spans="1:8" ht="79.5" customHeight="1" thickBot="1">
      <c r="A1296" s="419" t="s">
        <v>63</v>
      </c>
      <c r="B1296" s="420"/>
      <c r="C1296" s="421" t="s">
        <v>31</v>
      </c>
      <c r="D1296" s="422"/>
      <c r="E1296" s="422"/>
      <c r="F1296" s="422"/>
      <c r="G1296" s="421" t="s">
        <v>17</v>
      </c>
      <c r="H1296" s="423"/>
    </row>
    <row r="1299" spans="1:8" ht="24.95" customHeight="1" thickBot="1"/>
    <row r="1300" spans="1:8" ht="24.95" customHeight="1">
      <c r="A1300" s="430" t="s">
        <v>0</v>
      </c>
      <c r="B1300" s="431"/>
      <c r="C1300" s="431"/>
      <c r="D1300" s="431"/>
      <c r="E1300" s="431"/>
      <c r="F1300" s="431"/>
      <c r="G1300" s="431"/>
      <c r="H1300" s="432"/>
    </row>
    <row r="1301" spans="1:8" ht="24.95" customHeight="1">
      <c r="A1301" s="424" t="s">
        <v>1</v>
      </c>
      <c r="B1301" s="425"/>
      <c r="C1301" s="425"/>
      <c r="D1301" s="425"/>
      <c r="E1301" s="425"/>
      <c r="F1301" s="425"/>
      <c r="G1301" s="425"/>
      <c r="H1301" s="426"/>
    </row>
    <row r="1302" spans="1:8" ht="24.95" customHeight="1">
      <c r="A1302" s="424" t="s">
        <v>2</v>
      </c>
      <c r="B1302" s="425"/>
      <c r="C1302" s="425"/>
      <c r="D1302" s="425"/>
      <c r="E1302" s="425"/>
      <c r="F1302" s="425"/>
      <c r="G1302" s="425"/>
      <c r="H1302" s="426"/>
    </row>
    <row r="1303" spans="1:8" ht="24.95" customHeight="1">
      <c r="A1303" s="424" t="s">
        <v>309</v>
      </c>
      <c r="B1303" s="425"/>
      <c r="C1303" s="425"/>
      <c r="D1303" s="425"/>
      <c r="E1303" s="425"/>
      <c r="F1303" s="425"/>
      <c r="G1303" s="425"/>
      <c r="H1303" s="426"/>
    </row>
    <row r="1304" spans="1:8" ht="24.95" customHeight="1">
      <c r="A1304" s="424" t="s">
        <v>62</v>
      </c>
      <c r="B1304" s="425"/>
      <c r="C1304" s="425"/>
      <c r="D1304" s="425"/>
      <c r="E1304" s="425"/>
      <c r="F1304" s="425"/>
      <c r="G1304" s="425"/>
      <c r="H1304" s="426"/>
    </row>
    <row r="1305" spans="1:8" ht="24.95" customHeight="1">
      <c r="A1305" s="104" t="s">
        <v>3</v>
      </c>
      <c r="B1305" s="105"/>
      <c r="C1305" s="108" t="s">
        <v>68</v>
      </c>
      <c r="D1305" s="108"/>
      <c r="E1305" s="105"/>
      <c r="F1305" s="106"/>
      <c r="G1305" s="106"/>
      <c r="H1305" s="107"/>
    </row>
    <row r="1306" spans="1:8" ht="24.95" customHeight="1">
      <c r="A1306" s="104" t="s">
        <v>4</v>
      </c>
      <c r="B1306" s="105"/>
      <c r="C1306" s="152" t="s">
        <v>72</v>
      </c>
      <c r="D1306" s="108"/>
      <c r="E1306" s="108" t="s">
        <v>24</v>
      </c>
      <c r="F1306" s="108"/>
      <c r="G1306" s="108">
        <v>3</v>
      </c>
      <c r="H1306" s="164"/>
    </row>
    <row r="1307" spans="1:8" ht="24.95" customHeight="1">
      <c r="A1307" s="104" t="s">
        <v>5</v>
      </c>
      <c r="B1307" s="105"/>
      <c r="C1307" s="108">
        <v>5174</v>
      </c>
      <c r="D1307" s="108"/>
      <c r="E1307" s="105"/>
      <c r="F1307" s="105"/>
      <c r="G1307" s="108"/>
      <c r="H1307" s="164"/>
    </row>
    <row r="1308" spans="1:8" ht="24.95" customHeight="1">
      <c r="A1308" s="104" t="s">
        <v>18</v>
      </c>
      <c r="B1308" s="105"/>
      <c r="C1308" s="436" t="s">
        <v>362</v>
      </c>
      <c r="D1308" s="436"/>
      <c r="E1308" s="105" t="s">
        <v>30</v>
      </c>
      <c r="F1308" s="105"/>
      <c r="G1308" s="436" t="s">
        <v>363</v>
      </c>
      <c r="H1308" s="448"/>
    </row>
    <row r="1309" spans="1:8" ht="24.95" customHeight="1">
      <c r="A1309" s="427" t="s">
        <v>6</v>
      </c>
      <c r="B1309" s="428"/>
      <c r="C1309" s="428"/>
      <c r="D1309" s="428"/>
      <c r="E1309" s="428"/>
      <c r="F1309" s="428"/>
      <c r="G1309" s="428"/>
      <c r="H1309" s="429"/>
    </row>
    <row r="1310" spans="1:8" ht="24.95" customHeight="1">
      <c r="A1310" s="400" t="s">
        <v>7</v>
      </c>
      <c r="B1310" s="401"/>
      <c r="C1310" s="401"/>
      <c r="D1310" s="401"/>
      <c r="E1310" s="401"/>
      <c r="F1310" s="401"/>
      <c r="G1310" s="401"/>
      <c r="H1310" s="402"/>
    </row>
    <row r="1311" spans="1:8" ht="24.95" customHeight="1">
      <c r="A1311" s="437" t="s">
        <v>8</v>
      </c>
      <c r="B1311" s="438" t="s">
        <v>9</v>
      </c>
      <c r="C1311" s="439" t="s">
        <v>26</v>
      </c>
      <c r="D1311" s="439" t="s">
        <v>313</v>
      </c>
      <c r="E1311" s="439" t="s">
        <v>314</v>
      </c>
      <c r="F1311" s="442" t="s">
        <v>28</v>
      </c>
      <c r="G1311" s="439" t="s">
        <v>29</v>
      </c>
      <c r="H1311" s="445" t="s">
        <v>20</v>
      </c>
    </row>
    <row r="1312" spans="1:8" ht="24.95" customHeight="1">
      <c r="A1312" s="437"/>
      <c r="B1312" s="438"/>
      <c r="C1312" s="440"/>
      <c r="D1312" s="440"/>
      <c r="E1312" s="440"/>
      <c r="F1312" s="443"/>
      <c r="G1312" s="440"/>
      <c r="H1312" s="446"/>
    </row>
    <row r="1313" spans="1:8" ht="24.95" customHeight="1">
      <c r="A1313" s="437"/>
      <c r="B1313" s="438"/>
      <c r="C1313" s="441"/>
      <c r="D1313" s="441"/>
      <c r="E1313" s="441"/>
      <c r="F1313" s="444"/>
      <c r="G1313" s="441"/>
      <c r="H1313" s="447"/>
    </row>
    <row r="1314" spans="1:8" ht="24.95" customHeight="1">
      <c r="A1314" s="112">
        <v>1</v>
      </c>
      <c r="B1314" s="113" t="s">
        <v>11</v>
      </c>
      <c r="C1314" s="136">
        <v>8.25</v>
      </c>
      <c r="D1314" s="115">
        <v>5</v>
      </c>
      <c r="E1314" s="115">
        <v>4</v>
      </c>
      <c r="F1314" s="136">
        <v>67</v>
      </c>
      <c r="G1314" s="116">
        <f t="shared" ref="G1314" si="121">SUM(C1314:F1314)</f>
        <v>84.25</v>
      </c>
      <c r="H1314" s="147" t="str">
        <f t="shared" ref="H1314:H1315" si="122">IF(G1314&gt;=91,"A1",IF(G1314&gt;=81,"A2",IF(G1314&gt;=71,"B1",IF(G1314&gt;=61,"B2",IF(G1314&gt;=51,"C1",IF(G1314&gt;=41,"C2",IF(G1314&gt;=33,"D","E")))))))</f>
        <v>A2</v>
      </c>
    </row>
    <row r="1315" spans="1:8" ht="24.95" customHeight="1">
      <c r="A1315" s="112">
        <v>2</v>
      </c>
      <c r="B1315" s="113" t="s">
        <v>12</v>
      </c>
      <c r="C1315" s="136">
        <v>6.5</v>
      </c>
      <c r="D1315" s="136">
        <v>4</v>
      </c>
      <c r="E1315" s="115">
        <v>4</v>
      </c>
      <c r="F1315" s="115">
        <v>41.5</v>
      </c>
      <c r="G1315" s="118">
        <f t="shared" ref="G1315" si="123">SUM(C1315:F1315)</f>
        <v>56</v>
      </c>
      <c r="H1315" s="115" t="str">
        <f t="shared" si="122"/>
        <v>C1</v>
      </c>
    </row>
    <row r="1316" spans="1:8" ht="24.95" customHeight="1">
      <c r="A1316" s="112">
        <v>3</v>
      </c>
      <c r="B1316" s="113" t="s">
        <v>13</v>
      </c>
      <c r="C1316" s="115">
        <v>6</v>
      </c>
      <c r="D1316" s="115">
        <v>4</v>
      </c>
      <c r="E1316" s="115">
        <v>5</v>
      </c>
      <c r="F1316" s="115">
        <v>60</v>
      </c>
      <c r="G1316" s="115">
        <f t="shared" ref="G1316" si="124">SUM(C1316:F1316)</f>
        <v>75</v>
      </c>
      <c r="H1316" s="115" t="str">
        <f t="shared" ref="H1316" si="125">IF(G1316&gt;=91,"A1",IF(G1316&gt;=81,"A2",IF(G1316&gt;=71,"B1",IF(G1316&gt;=61,"B2",IF(G1316&gt;=51,"C1",IF(G1316&gt;=41,"C2",IF(G1316&gt;=33,"D","E")))))))</f>
        <v>B1</v>
      </c>
    </row>
    <row r="1317" spans="1:8" ht="24.95" customHeight="1">
      <c r="A1317" s="112">
        <v>4</v>
      </c>
      <c r="B1317" s="113" t="s">
        <v>23</v>
      </c>
      <c r="C1317" s="115">
        <v>9.25</v>
      </c>
      <c r="D1317" s="115">
        <v>4</v>
      </c>
      <c r="E1317" s="115">
        <v>4</v>
      </c>
      <c r="F1317" s="115">
        <v>60.5</v>
      </c>
      <c r="G1317" s="115">
        <f t="shared" ref="G1317" si="126">SUM(C1317:F1317)</f>
        <v>77.75</v>
      </c>
      <c r="H1317" s="115" t="str">
        <f t="shared" ref="H1317" si="127">IF(G1317&gt;=91,"A1",IF(G1317&gt;=81,"A2",IF(G1317&gt;=71,"B1",IF(G1317&gt;=61,"B2",IF(G1317&gt;=51,"C1",IF(G1317&gt;=41,"C2",IF(G1317&gt;=33,"D","E")))))))</f>
        <v>B1</v>
      </c>
    </row>
    <row r="1318" spans="1:8" ht="24.95" customHeight="1">
      <c r="A1318" s="112">
        <v>5</v>
      </c>
      <c r="B1318" s="113" t="s">
        <v>25</v>
      </c>
      <c r="C1318" s="115">
        <v>8</v>
      </c>
      <c r="D1318" s="115">
        <v>5</v>
      </c>
      <c r="E1318" s="115">
        <v>5</v>
      </c>
      <c r="F1318" s="115">
        <v>63</v>
      </c>
      <c r="G1318" s="115">
        <f t="shared" ref="G1318" si="128">SUM(C1318:F1318)</f>
        <v>81</v>
      </c>
      <c r="H1318" s="115" t="str">
        <f t="shared" ref="H1318" si="129">IF(G1318&gt;=91,"A1",IF(G1318&gt;=81,"A2",IF(G1318&gt;=71,"B1",IF(G1318&gt;=61,"B2",IF(G1318&gt;=51,"C1",IF(G1318&gt;=41,"C2",IF(G1318&gt;=33,"D","E")))))))</f>
        <v>A2</v>
      </c>
    </row>
    <row r="1319" spans="1:8" ht="24.95" customHeight="1">
      <c r="A1319" s="112">
        <v>6</v>
      </c>
      <c r="B1319" s="119" t="s">
        <v>14</v>
      </c>
      <c r="C1319" s="115"/>
      <c r="D1319" s="115"/>
      <c r="E1319" s="115"/>
      <c r="F1319" s="160">
        <v>47.5</v>
      </c>
      <c r="G1319" s="120"/>
      <c r="H1319" s="121"/>
    </row>
    <row r="1320" spans="1:8" ht="24.95" customHeight="1">
      <c r="A1320" s="112">
        <v>7</v>
      </c>
      <c r="B1320" s="113" t="s">
        <v>21</v>
      </c>
      <c r="C1320" s="122"/>
      <c r="D1320" s="122"/>
      <c r="E1320" s="122"/>
      <c r="F1320" s="124">
        <v>21</v>
      </c>
      <c r="G1320" s="120"/>
      <c r="H1320" s="121"/>
    </row>
    <row r="1321" spans="1:8" ht="24.95" customHeight="1">
      <c r="A1321" s="112">
        <v>8</v>
      </c>
      <c r="B1321" s="113" t="s">
        <v>22</v>
      </c>
      <c r="C1321" s="125"/>
      <c r="D1321" s="125"/>
      <c r="E1321" s="125"/>
      <c r="F1321" s="124">
        <v>42</v>
      </c>
      <c r="G1321" s="120"/>
      <c r="H1321" s="121"/>
    </row>
    <row r="1322" spans="1:8" ht="24.95" customHeight="1">
      <c r="A1322" s="112">
        <v>9</v>
      </c>
      <c r="B1322" s="119" t="s">
        <v>315</v>
      </c>
      <c r="C1322" s="125"/>
      <c r="D1322" s="125"/>
      <c r="E1322" s="125"/>
      <c r="F1322" s="124"/>
      <c r="G1322" s="120"/>
      <c r="H1322" s="121"/>
    </row>
    <row r="1323" spans="1:8" ht="24.95" customHeight="1">
      <c r="A1323" s="127" t="s">
        <v>10</v>
      </c>
      <c r="B1323" s="128"/>
      <c r="C1323" s="129"/>
      <c r="D1323" s="129"/>
      <c r="E1323" s="129"/>
      <c r="F1323" s="130"/>
      <c r="G1323" s="122">
        <v>421.5</v>
      </c>
      <c r="H1323" s="132"/>
    </row>
    <row r="1324" spans="1:8" ht="24.95" customHeight="1">
      <c r="A1324" s="127" t="s">
        <v>15</v>
      </c>
      <c r="B1324" s="128"/>
      <c r="C1324" s="129"/>
      <c r="D1324" s="129"/>
      <c r="E1324" s="129"/>
      <c r="F1324" s="130"/>
      <c r="G1324" s="159">
        <v>76.599999999999994</v>
      </c>
      <c r="H1324" s="132"/>
    </row>
    <row r="1325" spans="1:8" ht="24.95" customHeight="1">
      <c r="A1325" s="403" t="s">
        <v>364</v>
      </c>
      <c r="B1325" s="404"/>
      <c r="C1325" s="404"/>
      <c r="D1325" s="404"/>
      <c r="E1325" s="404"/>
      <c r="F1325" s="404"/>
      <c r="G1325" s="404"/>
      <c r="H1325" s="405"/>
    </row>
    <row r="1326" spans="1:8" ht="24.95" customHeight="1">
      <c r="A1326" s="406" t="s">
        <v>273</v>
      </c>
      <c r="B1326" s="407"/>
      <c r="C1326" s="407"/>
      <c r="D1326" s="407"/>
      <c r="E1326" s="407"/>
      <c r="F1326" s="407"/>
      <c r="G1326" s="407"/>
      <c r="H1326" s="408"/>
    </row>
    <row r="1327" spans="1:8" ht="24.95" customHeight="1">
      <c r="A1327" s="400" t="s">
        <v>274</v>
      </c>
      <c r="B1327" s="401"/>
      <c r="C1327" s="401"/>
      <c r="D1327" s="401"/>
      <c r="E1327" s="401"/>
      <c r="F1327" s="401"/>
      <c r="G1327" s="401"/>
      <c r="H1327" s="402"/>
    </row>
    <row r="1328" spans="1:8" ht="24.95" customHeight="1">
      <c r="A1328" s="400" t="s">
        <v>275</v>
      </c>
      <c r="B1328" s="401"/>
      <c r="C1328" s="401"/>
      <c r="D1328" s="401"/>
      <c r="E1328" s="401"/>
      <c r="F1328" s="410"/>
      <c r="G1328" s="409" t="s">
        <v>276</v>
      </c>
      <c r="H1328" s="402"/>
    </row>
    <row r="1329" spans="1:8" ht="24.95" customHeight="1">
      <c r="A1329" s="134" t="s">
        <v>277</v>
      </c>
      <c r="B1329" s="135"/>
      <c r="C1329" s="409"/>
      <c r="D1329" s="401"/>
      <c r="E1329" s="401"/>
      <c r="F1329" s="410"/>
      <c r="G1329" s="411" t="s">
        <v>294</v>
      </c>
      <c r="H1329" s="412"/>
    </row>
    <row r="1330" spans="1:8" ht="24.95" customHeight="1">
      <c r="A1330" s="400" t="s">
        <v>278</v>
      </c>
      <c r="B1330" s="401"/>
      <c r="C1330" s="401"/>
      <c r="D1330" s="401"/>
      <c r="E1330" s="401"/>
      <c r="F1330" s="401"/>
      <c r="G1330" s="401"/>
      <c r="H1330" s="402"/>
    </row>
    <row r="1331" spans="1:8" ht="24.95" customHeight="1">
      <c r="A1331" s="400" t="s">
        <v>275</v>
      </c>
      <c r="B1331" s="401"/>
      <c r="C1331" s="401"/>
      <c r="D1331" s="401"/>
      <c r="E1331" s="401"/>
      <c r="F1331" s="410"/>
      <c r="G1331" s="409" t="s">
        <v>276</v>
      </c>
      <c r="H1331" s="402"/>
    </row>
    <row r="1332" spans="1:8" ht="24.95" customHeight="1">
      <c r="A1332" s="413" t="s">
        <v>279</v>
      </c>
      <c r="B1332" s="414"/>
      <c r="C1332" s="414"/>
      <c r="D1332" s="414"/>
      <c r="E1332" s="414"/>
      <c r="F1332" s="415"/>
      <c r="G1332" s="118"/>
      <c r="H1332" s="133" t="s">
        <v>294</v>
      </c>
    </row>
    <row r="1333" spans="1:8" ht="24.95" customHeight="1">
      <c r="A1333" s="413" t="s">
        <v>280</v>
      </c>
      <c r="B1333" s="414"/>
      <c r="C1333" s="414"/>
      <c r="D1333" s="414"/>
      <c r="E1333" s="414"/>
      <c r="F1333" s="415"/>
      <c r="G1333" s="136"/>
      <c r="H1333" s="137" t="s">
        <v>299</v>
      </c>
    </row>
    <row r="1334" spans="1:8" ht="24.95" customHeight="1">
      <c r="A1334" s="413" t="s">
        <v>281</v>
      </c>
      <c r="B1334" s="414"/>
      <c r="C1334" s="414"/>
      <c r="D1334" s="414"/>
      <c r="E1334" s="414"/>
      <c r="F1334" s="414"/>
      <c r="G1334" s="136"/>
      <c r="H1334" s="137" t="s">
        <v>294</v>
      </c>
    </row>
    <row r="1335" spans="1:8" ht="24.95" customHeight="1">
      <c r="A1335" s="413" t="s">
        <v>282</v>
      </c>
      <c r="B1335" s="414"/>
      <c r="C1335" s="414"/>
      <c r="D1335" s="414"/>
      <c r="E1335" s="414"/>
      <c r="F1335" s="414"/>
      <c r="G1335" s="136"/>
      <c r="H1335" s="137" t="s">
        <v>294</v>
      </c>
    </row>
    <row r="1336" spans="1:8" ht="24.95" customHeight="1">
      <c r="A1336" s="400" t="s">
        <v>283</v>
      </c>
      <c r="B1336" s="401"/>
      <c r="C1336" s="401"/>
      <c r="D1336" s="401"/>
      <c r="E1336" s="401"/>
      <c r="F1336" s="401"/>
      <c r="G1336" s="401"/>
      <c r="H1336" s="402"/>
    </row>
    <row r="1337" spans="1:8" ht="24.95" customHeight="1">
      <c r="A1337" s="400" t="s">
        <v>275</v>
      </c>
      <c r="B1337" s="401"/>
      <c r="C1337" s="401"/>
      <c r="D1337" s="401"/>
      <c r="E1337" s="401"/>
      <c r="F1337" s="401"/>
      <c r="G1337" s="401"/>
      <c r="H1337" s="402"/>
    </row>
    <row r="1338" spans="1:8" ht="24.95" customHeight="1">
      <c r="A1338" s="134" t="s">
        <v>284</v>
      </c>
      <c r="B1338" s="409">
        <v>76</v>
      </c>
      <c r="C1338" s="401"/>
      <c r="D1338" s="401"/>
      <c r="E1338" s="401"/>
      <c r="F1338" s="401"/>
      <c r="G1338" s="401"/>
      <c r="H1338" s="402"/>
    </row>
    <row r="1339" spans="1:8" ht="24.95" customHeight="1">
      <c r="A1339" s="127" t="s">
        <v>285</v>
      </c>
      <c r="B1339" s="411"/>
      <c r="C1339" s="433"/>
      <c r="D1339" s="433"/>
      <c r="E1339" s="433"/>
      <c r="F1339" s="433"/>
      <c r="G1339" s="433"/>
      <c r="H1339" s="412"/>
    </row>
    <row r="1340" spans="1:8" ht="24.95" customHeight="1">
      <c r="A1340" s="434" t="s">
        <v>286</v>
      </c>
      <c r="B1340" s="435"/>
      <c r="C1340" s="435"/>
      <c r="D1340" s="435"/>
      <c r="E1340" s="138"/>
      <c r="F1340" s="139"/>
      <c r="G1340" s="118" t="s">
        <v>287</v>
      </c>
      <c r="H1340" s="140"/>
    </row>
    <row r="1341" spans="1:8" ht="24.95" customHeight="1">
      <c r="A1341" s="141" t="s">
        <v>288</v>
      </c>
      <c r="B1341" s="118" t="s">
        <v>20</v>
      </c>
      <c r="C1341" s="118" t="s">
        <v>288</v>
      </c>
      <c r="D1341" s="118" t="s">
        <v>20</v>
      </c>
      <c r="E1341" s="142"/>
      <c r="F1341" s="435" t="s">
        <v>289</v>
      </c>
      <c r="G1341" s="435"/>
      <c r="H1341" s="143" t="s">
        <v>20</v>
      </c>
    </row>
    <row r="1342" spans="1:8" ht="24.95" customHeight="1">
      <c r="A1342" s="112" t="s">
        <v>290</v>
      </c>
      <c r="B1342" s="115" t="s">
        <v>291</v>
      </c>
      <c r="C1342" s="115" t="s">
        <v>292</v>
      </c>
      <c r="D1342" s="115" t="s">
        <v>293</v>
      </c>
      <c r="E1342" s="142"/>
      <c r="F1342" s="416">
        <v>3</v>
      </c>
      <c r="G1342" s="416"/>
      <c r="H1342" s="144" t="s">
        <v>294</v>
      </c>
    </row>
    <row r="1343" spans="1:8" ht="24.95" customHeight="1">
      <c r="A1343" s="112" t="s">
        <v>295</v>
      </c>
      <c r="B1343" s="115" t="s">
        <v>296</v>
      </c>
      <c r="C1343" s="115" t="s">
        <v>297</v>
      </c>
      <c r="D1343" s="115" t="s">
        <v>298</v>
      </c>
      <c r="E1343" s="142"/>
      <c r="F1343" s="416">
        <v>2</v>
      </c>
      <c r="G1343" s="416"/>
      <c r="H1343" s="144" t="s">
        <v>299</v>
      </c>
    </row>
    <row r="1344" spans="1:8" ht="24.95" customHeight="1">
      <c r="A1344" s="112" t="s">
        <v>300</v>
      </c>
      <c r="B1344" s="115" t="s">
        <v>301</v>
      </c>
      <c r="C1344" s="115" t="s">
        <v>302</v>
      </c>
      <c r="D1344" s="115" t="s">
        <v>303</v>
      </c>
      <c r="E1344" s="142"/>
      <c r="F1344" s="416">
        <v>1</v>
      </c>
      <c r="G1344" s="416"/>
      <c r="H1344" s="144" t="s">
        <v>304</v>
      </c>
    </row>
    <row r="1345" spans="1:8" ht="24.95" customHeight="1">
      <c r="A1345" s="112" t="s">
        <v>305</v>
      </c>
      <c r="B1345" s="115" t="s">
        <v>306</v>
      </c>
      <c r="C1345" s="115" t="s">
        <v>307</v>
      </c>
      <c r="D1345" s="115" t="s">
        <v>308</v>
      </c>
      <c r="E1345" s="145"/>
      <c r="F1345" s="417"/>
      <c r="G1345" s="418"/>
      <c r="H1345" s="146"/>
    </row>
    <row r="1346" spans="1:8" ht="73.5" customHeight="1" thickBot="1">
      <c r="A1346" s="419" t="s">
        <v>63</v>
      </c>
      <c r="B1346" s="420"/>
      <c r="C1346" s="421" t="s">
        <v>31</v>
      </c>
      <c r="D1346" s="422"/>
      <c r="E1346" s="422"/>
      <c r="F1346" s="422"/>
      <c r="G1346" s="421" t="s">
        <v>17</v>
      </c>
      <c r="H1346" s="423"/>
    </row>
    <row r="1349" spans="1:8" ht="24.95" customHeight="1" thickBot="1"/>
    <row r="1350" spans="1:8" ht="24.95" customHeight="1">
      <c r="A1350" s="430" t="s">
        <v>0</v>
      </c>
      <c r="B1350" s="431"/>
      <c r="C1350" s="431"/>
      <c r="D1350" s="431"/>
      <c r="E1350" s="431"/>
      <c r="F1350" s="431"/>
      <c r="G1350" s="431"/>
      <c r="H1350" s="432"/>
    </row>
    <row r="1351" spans="1:8" ht="24.95" customHeight="1">
      <c r="A1351" s="424" t="s">
        <v>1</v>
      </c>
      <c r="B1351" s="425"/>
      <c r="C1351" s="425"/>
      <c r="D1351" s="425"/>
      <c r="E1351" s="425"/>
      <c r="F1351" s="425"/>
      <c r="G1351" s="425"/>
      <c r="H1351" s="426"/>
    </row>
    <row r="1352" spans="1:8" ht="24.95" customHeight="1">
      <c r="A1352" s="424" t="s">
        <v>2</v>
      </c>
      <c r="B1352" s="425"/>
      <c r="C1352" s="425"/>
      <c r="D1352" s="425"/>
      <c r="E1352" s="425"/>
      <c r="F1352" s="425"/>
      <c r="G1352" s="425"/>
      <c r="H1352" s="426"/>
    </row>
    <row r="1353" spans="1:8" ht="24.95" customHeight="1">
      <c r="A1353" s="424" t="s">
        <v>309</v>
      </c>
      <c r="B1353" s="425"/>
      <c r="C1353" s="425"/>
      <c r="D1353" s="425"/>
      <c r="E1353" s="425"/>
      <c r="F1353" s="425"/>
      <c r="G1353" s="425"/>
      <c r="H1353" s="426"/>
    </row>
    <row r="1354" spans="1:8" ht="24.95" customHeight="1">
      <c r="A1354" s="424" t="s">
        <v>62</v>
      </c>
      <c r="B1354" s="425"/>
      <c r="C1354" s="425"/>
      <c r="D1354" s="425"/>
      <c r="E1354" s="425"/>
      <c r="F1354" s="425"/>
      <c r="G1354" s="425"/>
      <c r="H1354" s="426"/>
    </row>
    <row r="1355" spans="1:8" ht="24.95" customHeight="1">
      <c r="A1355" s="104" t="s">
        <v>3</v>
      </c>
      <c r="B1355" s="105"/>
      <c r="C1355" s="108" t="s">
        <v>68</v>
      </c>
      <c r="D1355" s="108"/>
      <c r="E1355" s="105"/>
      <c r="F1355" s="106"/>
      <c r="G1355" s="106"/>
      <c r="H1355" s="107"/>
    </row>
    <row r="1356" spans="1:8" ht="24.95" customHeight="1">
      <c r="A1356" s="104" t="s">
        <v>4</v>
      </c>
      <c r="B1356" s="105"/>
      <c r="C1356" s="152" t="s">
        <v>69</v>
      </c>
      <c r="D1356" s="108"/>
      <c r="E1356" s="108" t="s">
        <v>24</v>
      </c>
      <c r="F1356" s="108"/>
      <c r="G1356" s="108">
        <v>1</v>
      </c>
      <c r="H1356" s="164"/>
    </row>
    <row r="1357" spans="1:8" ht="24.95" customHeight="1">
      <c r="A1357" s="104" t="s">
        <v>5</v>
      </c>
      <c r="B1357" s="105"/>
      <c r="C1357" s="108" t="s">
        <v>372</v>
      </c>
      <c r="D1357" s="108"/>
      <c r="E1357" s="105"/>
      <c r="F1357" s="105"/>
      <c r="G1357" s="108"/>
      <c r="H1357" s="164"/>
    </row>
    <row r="1358" spans="1:8" ht="47.25" customHeight="1">
      <c r="A1358" s="104" t="s">
        <v>18</v>
      </c>
      <c r="B1358" s="105"/>
      <c r="C1358" s="436" t="s">
        <v>374</v>
      </c>
      <c r="D1358" s="436"/>
      <c r="E1358" s="105" t="s">
        <v>30</v>
      </c>
      <c r="F1358" s="105"/>
      <c r="G1358" s="436" t="s">
        <v>373</v>
      </c>
      <c r="H1358" s="448"/>
    </row>
    <row r="1359" spans="1:8" ht="24.95" customHeight="1">
      <c r="A1359" s="427" t="s">
        <v>6</v>
      </c>
      <c r="B1359" s="428"/>
      <c r="C1359" s="428"/>
      <c r="D1359" s="428"/>
      <c r="E1359" s="428"/>
      <c r="F1359" s="428"/>
      <c r="G1359" s="428"/>
      <c r="H1359" s="429"/>
    </row>
    <row r="1360" spans="1:8" ht="24.95" customHeight="1">
      <c r="A1360" s="400" t="s">
        <v>7</v>
      </c>
      <c r="B1360" s="401"/>
      <c r="C1360" s="401"/>
      <c r="D1360" s="401"/>
      <c r="E1360" s="401"/>
      <c r="F1360" s="401"/>
      <c r="G1360" s="401"/>
      <c r="H1360" s="402"/>
    </row>
    <row r="1361" spans="1:8" ht="24.95" customHeight="1">
      <c r="A1361" s="437" t="s">
        <v>8</v>
      </c>
      <c r="B1361" s="438" t="s">
        <v>9</v>
      </c>
      <c r="C1361" s="439" t="s">
        <v>26</v>
      </c>
      <c r="D1361" s="439" t="s">
        <v>313</v>
      </c>
      <c r="E1361" s="439" t="s">
        <v>314</v>
      </c>
      <c r="F1361" s="442" t="s">
        <v>28</v>
      </c>
      <c r="G1361" s="439" t="s">
        <v>29</v>
      </c>
      <c r="H1361" s="445" t="s">
        <v>20</v>
      </c>
    </row>
    <row r="1362" spans="1:8" ht="24.95" customHeight="1">
      <c r="A1362" s="437"/>
      <c r="B1362" s="438"/>
      <c r="C1362" s="440"/>
      <c r="D1362" s="440"/>
      <c r="E1362" s="440"/>
      <c r="F1362" s="443"/>
      <c r="G1362" s="440"/>
      <c r="H1362" s="446"/>
    </row>
    <row r="1363" spans="1:8" ht="24.95" customHeight="1">
      <c r="A1363" s="437"/>
      <c r="B1363" s="438"/>
      <c r="C1363" s="441"/>
      <c r="D1363" s="441"/>
      <c r="E1363" s="441"/>
      <c r="F1363" s="444"/>
      <c r="G1363" s="441"/>
      <c r="H1363" s="447"/>
    </row>
    <row r="1364" spans="1:8" ht="24.95" customHeight="1">
      <c r="A1364" s="112">
        <v>1</v>
      </c>
      <c r="B1364" s="113" t="s">
        <v>11</v>
      </c>
      <c r="C1364" s="114">
        <v>8</v>
      </c>
      <c r="D1364" s="115">
        <v>3</v>
      </c>
      <c r="E1364" s="115">
        <v>3</v>
      </c>
      <c r="F1364" s="114">
        <v>61</v>
      </c>
      <c r="G1364" s="116">
        <f>SUM(C1364:F1364)</f>
        <v>75</v>
      </c>
      <c r="H1364" s="115" t="str">
        <f t="shared" ref="H1364:H1368" si="130">IF(G1364&gt;=91,"A1",IF(G1364&gt;=81,"A2",IF(G1364&gt;=71,"B1",IF(G1364&gt;=61,"B2",IF(G1364&gt;=51,"C1",IF(G1364&gt;=41,"C2",IF(G1364&gt;=33,"D","E")))))))</f>
        <v>B1</v>
      </c>
    </row>
    <row r="1365" spans="1:8" ht="24.95" customHeight="1">
      <c r="A1365" s="112">
        <v>2</v>
      </c>
      <c r="B1365" s="113" t="s">
        <v>12</v>
      </c>
      <c r="C1365" s="117">
        <v>7.5</v>
      </c>
      <c r="D1365" s="117">
        <v>4</v>
      </c>
      <c r="E1365" s="115">
        <v>4</v>
      </c>
      <c r="F1365" s="115">
        <v>58.5</v>
      </c>
      <c r="G1365" s="118">
        <f>SUM(C1365:F1365)</f>
        <v>74</v>
      </c>
      <c r="H1365" s="115" t="str">
        <f t="shared" si="130"/>
        <v>B1</v>
      </c>
    </row>
    <row r="1366" spans="1:8" ht="24.95" customHeight="1">
      <c r="A1366" s="112">
        <v>3</v>
      </c>
      <c r="B1366" s="113" t="s">
        <v>13</v>
      </c>
      <c r="C1366" s="115">
        <v>6.25</v>
      </c>
      <c r="D1366" s="115">
        <v>4</v>
      </c>
      <c r="E1366" s="115">
        <v>5</v>
      </c>
      <c r="F1366" s="115">
        <v>55</v>
      </c>
      <c r="G1366" s="115">
        <f>SUM(C1366:F1366)</f>
        <v>70.25</v>
      </c>
      <c r="H1366" s="115" t="str">
        <f t="shared" si="130"/>
        <v>B2</v>
      </c>
    </row>
    <row r="1367" spans="1:8" ht="24.95" customHeight="1">
      <c r="A1367" s="112">
        <v>4</v>
      </c>
      <c r="B1367" s="113" t="s">
        <v>23</v>
      </c>
      <c r="C1367" s="115">
        <v>8.5</v>
      </c>
      <c r="D1367" s="115">
        <v>4</v>
      </c>
      <c r="E1367" s="115">
        <v>4</v>
      </c>
      <c r="F1367" s="115">
        <v>50.5</v>
      </c>
      <c r="G1367" s="115">
        <f>SUM(C1367:F1367)</f>
        <v>67</v>
      </c>
      <c r="H1367" s="115" t="str">
        <f t="shared" si="130"/>
        <v>B2</v>
      </c>
    </row>
    <row r="1368" spans="1:8" ht="24.95" customHeight="1">
      <c r="A1368" s="112">
        <v>5</v>
      </c>
      <c r="B1368" s="113" t="s">
        <v>25</v>
      </c>
      <c r="C1368" s="115">
        <v>9.25</v>
      </c>
      <c r="D1368" s="115">
        <v>5</v>
      </c>
      <c r="E1368" s="115">
        <v>5</v>
      </c>
      <c r="F1368" s="115">
        <v>58</v>
      </c>
      <c r="G1368" s="115">
        <f>SUM(C1368:F1368)</f>
        <v>77.25</v>
      </c>
      <c r="H1368" s="115" t="str">
        <f t="shared" si="130"/>
        <v>B1</v>
      </c>
    </row>
    <row r="1369" spans="1:8" ht="24.95" customHeight="1">
      <c r="A1369" s="112">
        <v>6</v>
      </c>
      <c r="B1369" s="119" t="s">
        <v>14</v>
      </c>
      <c r="C1369" s="115"/>
      <c r="D1369" s="115"/>
      <c r="E1369" s="115"/>
      <c r="F1369" s="115">
        <v>45</v>
      </c>
      <c r="G1369" s="120"/>
      <c r="H1369" s="121"/>
    </row>
    <row r="1370" spans="1:8" ht="24.95" customHeight="1">
      <c r="A1370" s="112">
        <v>7</v>
      </c>
      <c r="B1370" s="113" t="s">
        <v>21</v>
      </c>
      <c r="C1370" s="122"/>
      <c r="D1370" s="122"/>
      <c r="E1370" s="122"/>
      <c r="F1370" s="161">
        <v>33</v>
      </c>
      <c r="G1370" s="120"/>
      <c r="H1370" s="121"/>
    </row>
    <row r="1371" spans="1:8" ht="24.95" customHeight="1">
      <c r="A1371" s="112">
        <v>8</v>
      </c>
      <c r="B1371" s="113" t="s">
        <v>22</v>
      </c>
      <c r="C1371" s="125"/>
      <c r="D1371" s="125"/>
      <c r="E1371" s="125"/>
      <c r="F1371" s="126">
        <v>43</v>
      </c>
      <c r="G1371" s="120"/>
      <c r="H1371" s="121"/>
    </row>
    <row r="1372" spans="1:8" ht="24.95" customHeight="1">
      <c r="A1372" s="112">
        <v>9</v>
      </c>
      <c r="B1372" s="119" t="s">
        <v>315</v>
      </c>
      <c r="C1372" s="125"/>
      <c r="D1372" s="125"/>
      <c r="E1372" s="125"/>
      <c r="F1372" s="126">
        <v>43</v>
      </c>
      <c r="G1372" s="120"/>
      <c r="H1372" s="121"/>
    </row>
    <row r="1373" spans="1:8" ht="24.95" customHeight="1">
      <c r="A1373" s="127" t="s">
        <v>10</v>
      </c>
      <c r="B1373" s="128"/>
      <c r="C1373" s="129"/>
      <c r="D1373" s="129"/>
      <c r="E1373" s="129"/>
      <c r="F1373" s="130"/>
      <c r="G1373" s="131">
        <v>408.5</v>
      </c>
      <c r="H1373" s="132"/>
    </row>
    <row r="1374" spans="1:8" ht="24.95" customHeight="1">
      <c r="A1374" s="127" t="s">
        <v>15</v>
      </c>
      <c r="B1374" s="128"/>
      <c r="C1374" s="129"/>
      <c r="D1374" s="129"/>
      <c r="E1374" s="129"/>
      <c r="F1374" s="130"/>
      <c r="G1374" s="148">
        <v>74.3</v>
      </c>
      <c r="H1374" s="132"/>
    </row>
    <row r="1375" spans="1:8" ht="24.95" customHeight="1">
      <c r="A1375" s="403" t="s">
        <v>364</v>
      </c>
      <c r="B1375" s="404"/>
      <c r="C1375" s="404"/>
      <c r="D1375" s="404"/>
      <c r="E1375" s="404"/>
      <c r="F1375" s="404"/>
      <c r="G1375" s="404"/>
      <c r="H1375" s="405"/>
    </row>
    <row r="1376" spans="1:8" ht="24.95" customHeight="1">
      <c r="A1376" s="406" t="s">
        <v>273</v>
      </c>
      <c r="B1376" s="407"/>
      <c r="C1376" s="407"/>
      <c r="D1376" s="407"/>
      <c r="E1376" s="407"/>
      <c r="F1376" s="407"/>
      <c r="G1376" s="407"/>
      <c r="H1376" s="408"/>
    </row>
    <row r="1377" spans="1:8" ht="24.95" customHeight="1">
      <c r="A1377" s="400" t="s">
        <v>274</v>
      </c>
      <c r="B1377" s="401"/>
      <c r="C1377" s="401"/>
      <c r="D1377" s="401"/>
      <c r="E1377" s="401"/>
      <c r="F1377" s="401"/>
      <c r="G1377" s="401"/>
      <c r="H1377" s="402"/>
    </row>
    <row r="1378" spans="1:8" ht="24.95" customHeight="1">
      <c r="A1378" s="400" t="s">
        <v>275</v>
      </c>
      <c r="B1378" s="401"/>
      <c r="C1378" s="401"/>
      <c r="D1378" s="401"/>
      <c r="E1378" s="401"/>
      <c r="F1378" s="410"/>
      <c r="G1378" s="409" t="s">
        <v>276</v>
      </c>
      <c r="H1378" s="402"/>
    </row>
    <row r="1379" spans="1:8" ht="24.95" customHeight="1">
      <c r="A1379" s="134" t="s">
        <v>277</v>
      </c>
      <c r="B1379" s="135"/>
      <c r="C1379" s="409"/>
      <c r="D1379" s="401"/>
      <c r="E1379" s="401"/>
      <c r="F1379" s="410"/>
      <c r="G1379" s="411" t="s">
        <v>294</v>
      </c>
      <c r="H1379" s="412"/>
    </row>
    <row r="1380" spans="1:8" ht="24.95" customHeight="1">
      <c r="A1380" s="400" t="s">
        <v>278</v>
      </c>
      <c r="B1380" s="401"/>
      <c r="C1380" s="401"/>
      <c r="D1380" s="401"/>
      <c r="E1380" s="401"/>
      <c r="F1380" s="401"/>
      <c r="G1380" s="401"/>
      <c r="H1380" s="402"/>
    </row>
    <row r="1381" spans="1:8" ht="24.95" customHeight="1">
      <c r="A1381" s="400" t="s">
        <v>275</v>
      </c>
      <c r="B1381" s="401"/>
      <c r="C1381" s="401"/>
      <c r="D1381" s="401"/>
      <c r="E1381" s="401"/>
      <c r="F1381" s="410"/>
      <c r="G1381" s="409" t="s">
        <v>276</v>
      </c>
      <c r="H1381" s="402"/>
    </row>
    <row r="1382" spans="1:8" ht="24.95" customHeight="1">
      <c r="A1382" s="413" t="s">
        <v>279</v>
      </c>
      <c r="B1382" s="414"/>
      <c r="C1382" s="414"/>
      <c r="D1382" s="414"/>
      <c r="E1382" s="414"/>
      <c r="F1382" s="415"/>
      <c r="G1382" s="118"/>
      <c r="H1382" s="133" t="s">
        <v>299</v>
      </c>
    </row>
    <row r="1383" spans="1:8" ht="24.95" customHeight="1">
      <c r="A1383" s="413" t="s">
        <v>280</v>
      </c>
      <c r="B1383" s="414"/>
      <c r="C1383" s="414"/>
      <c r="D1383" s="414"/>
      <c r="E1383" s="414"/>
      <c r="F1383" s="415"/>
      <c r="G1383" s="136"/>
      <c r="H1383" s="137" t="s">
        <v>294</v>
      </c>
    </row>
    <row r="1384" spans="1:8" ht="24.95" customHeight="1">
      <c r="A1384" s="413" t="s">
        <v>281</v>
      </c>
      <c r="B1384" s="414"/>
      <c r="C1384" s="414"/>
      <c r="D1384" s="414"/>
      <c r="E1384" s="414"/>
      <c r="F1384" s="414"/>
      <c r="G1384" s="136"/>
      <c r="H1384" s="137" t="s">
        <v>294</v>
      </c>
    </row>
    <row r="1385" spans="1:8" ht="24.95" customHeight="1">
      <c r="A1385" s="413" t="s">
        <v>282</v>
      </c>
      <c r="B1385" s="414"/>
      <c r="C1385" s="414"/>
      <c r="D1385" s="414"/>
      <c r="E1385" s="414"/>
      <c r="F1385" s="414"/>
      <c r="G1385" s="136"/>
      <c r="H1385" s="137" t="s">
        <v>294</v>
      </c>
    </row>
    <row r="1386" spans="1:8" ht="24.95" customHeight="1">
      <c r="A1386" s="400" t="s">
        <v>283</v>
      </c>
      <c r="B1386" s="401"/>
      <c r="C1386" s="401"/>
      <c r="D1386" s="401"/>
      <c r="E1386" s="401"/>
      <c r="F1386" s="401"/>
      <c r="G1386" s="401"/>
      <c r="H1386" s="402"/>
    </row>
    <row r="1387" spans="1:8" ht="24.95" customHeight="1">
      <c r="A1387" s="400" t="s">
        <v>275</v>
      </c>
      <c r="B1387" s="401"/>
      <c r="C1387" s="401"/>
      <c r="D1387" s="401"/>
      <c r="E1387" s="401"/>
      <c r="F1387" s="401"/>
      <c r="G1387" s="401"/>
      <c r="H1387" s="402"/>
    </row>
    <row r="1388" spans="1:8" ht="24.95" customHeight="1">
      <c r="A1388" s="134" t="s">
        <v>284</v>
      </c>
      <c r="B1388" s="409">
        <v>71</v>
      </c>
      <c r="C1388" s="401"/>
      <c r="D1388" s="401"/>
      <c r="E1388" s="401"/>
      <c r="F1388" s="401"/>
      <c r="G1388" s="401"/>
      <c r="H1388" s="402"/>
    </row>
    <row r="1389" spans="1:8" ht="24.95" customHeight="1">
      <c r="A1389" s="127" t="s">
        <v>285</v>
      </c>
      <c r="B1389" s="411"/>
      <c r="C1389" s="433"/>
      <c r="D1389" s="433"/>
      <c r="E1389" s="433"/>
      <c r="F1389" s="433"/>
      <c r="G1389" s="433"/>
      <c r="H1389" s="412"/>
    </row>
    <row r="1390" spans="1:8" ht="24.95" customHeight="1">
      <c r="A1390" s="434" t="s">
        <v>286</v>
      </c>
      <c r="B1390" s="435"/>
      <c r="C1390" s="435"/>
      <c r="D1390" s="435"/>
      <c r="E1390" s="138"/>
      <c r="F1390" s="139"/>
      <c r="G1390" s="118" t="s">
        <v>287</v>
      </c>
      <c r="H1390" s="140"/>
    </row>
    <row r="1391" spans="1:8" ht="24.95" customHeight="1">
      <c r="A1391" s="141" t="s">
        <v>288</v>
      </c>
      <c r="B1391" s="118" t="s">
        <v>20</v>
      </c>
      <c r="C1391" s="118" t="s">
        <v>288</v>
      </c>
      <c r="D1391" s="118" t="s">
        <v>20</v>
      </c>
      <c r="E1391" s="142"/>
      <c r="F1391" s="435" t="s">
        <v>289</v>
      </c>
      <c r="G1391" s="435"/>
      <c r="H1391" s="143" t="s">
        <v>20</v>
      </c>
    </row>
    <row r="1392" spans="1:8" ht="24.95" customHeight="1">
      <c r="A1392" s="112" t="s">
        <v>290</v>
      </c>
      <c r="B1392" s="115" t="s">
        <v>291</v>
      </c>
      <c r="C1392" s="115" t="s">
        <v>292</v>
      </c>
      <c r="D1392" s="115" t="s">
        <v>293</v>
      </c>
      <c r="E1392" s="142"/>
      <c r="F1392" s="416">
        <v>3</v>
      </c>
      <c r="G1392" s="416"/>
      <c r="H1392" s="144" t="s">
        <v>294</v>
      </c>
    </row>
    <row r="1393" spans="1:8" ht="24.95" customHeight="1">
      <c r="A1393" s="112" t="s">
        <v>295</v>
      </c>
      <c r="B1393" s="115" t="s">
        <v>296</v>
      </c>
      <c r="C1393" s="115" t="s">
        <v>297</v>
      </c>
      <c r="D1393" s="115" t="s">
        <v>298</v>
      </c>
      <c r="E1393" s="142"/>
      <c r="F1393" s="416">
        <v>2</v>
      </c>
      <c r="G1393" s="416"/>
      <c r="H1393" s="144" t="s">
        <v>299</v>
      </c>
    </row>
    <row r="1394" spans="1:8" ht="24.95" customHeight="1">
      <c r="A1394" s="112" t="s">
        <v>300</v>
      </c>
      <c r="B1394" s="115" t="s">
        <v>301</v>
      </c>
      <c r="C1394" s="115" t="s">
        <v>302</v>
      </c>
      <c r="D1394" s="115" t="s">
        <v>303</v>
      </c>
      <c r="E1394" s="142"/>
      <c r="F1394" s="416">
        <v>1</v>
      </c>
      <c r="G1394" s="416"/>
      <c r="H1394" s="144" t="s">
        <v>304</v>
      </c>
    </row>
    <row r="1395" spans="1:8" ht="24.95" customHeight="1">
      <c r="A1395" s="112" t="s">
        <v>305</v>
      </c>
      <c r="B1395" s="115" t="s">
        <v>306</v>
      </c>
      <c r="C1395" s="115" t="s">
        <v>307</v>
      </c>
      <c r="D1395" s="115" t="s">
        <v>308</v>
      </c>
      <c r="E1395" s="145"/>
      <c r="F1395" s="417"/>
      <c r="G1395" s="418"/>
      <c r="H1395" s="146"/>
    </row>
    <row r="1396" spans="1:8" ht="77.25" customHeight="1" thickBot="1">
      <c r="A1396" s="419" t="s">
        <v>63</v>
      </c>
      <c r="B1396" s="420"/>
      <c r="C1396" s="421" t="s">
        <v>31</v>
      </c>
      <c r="D1396" s="422"/>
      <c r="E1396" s="422"/>
      <c r="F1396" s="422"/>
      <c r="G1396" s="421" t="s">
        <v>17</v>
      </c>
      <c r="H1396" s="423"/>
    </row>
  </sheetData>
  <mergeCells count="1273">
    <mergeCell ref="G1017:H1017"/>
    <mergeCell ref="G177:H177"/>
    <mergeCell ref="G178:H178"/>
    <mergeCell ref="G179:H179"/>
    <mergeCell ref="G180:H180"/>
    <mergeCell ref="G225:H225"/>
    <mergeCell ref="G226:H226"/>
    <mergeCell ref="G227:H227"/>
    <mergeCell ref="G228:H228"/>
    <mergeCell ref="G1161:H1161"/>
    <mergeCell ref="A1396:B1396"/>
    <mergeCell ref="C1396:F1396"/>
    <mergeCell ref="G1396:H1396"/>
    <mergeCell ref="A1380:H1380"/>
    <mergeCell ref="A1381:F1381"/>
    <mergeCell ref="G1381:H1381"/>
    <mergeCell ref="A1382:F1382"/>
    <mergeCell ref="A1383:F1383"/>
    <mergeCell ref="A1384:F1384"/>
    <mergeCell ref="A1385:F1385"/>
    <mergeCell ref="A1386:H1386"/>
    <mergeCell ref="A1387:H1387"/>
    <mergeCell ref="B1388:H1388"/>
    <mergeCell ref="B1389:H1389"/>
    <mergeCell ref="A1390:D1390"/>
    <mergeCell ref="F1391:G1391"/>
    <mergeCell ref="F1392:G1392"/>
    <mergeCell ref="F1393:G1393"/>
    <mergeCell ref="F1394:G1394"/>
    <mergeCell ref="F1395:G1395"/>
    <mergeCell ref="A1359:H1359"/>
    <mergeCell ref="A1360:H1360"/>
    <mergeCell ref="A1361:A1363"/>
    <mergeCell ref="B1361:B1363"/>
    <mergeCell ref="C1361:C1363"/>
    <mergeCell ref="D1361:D1363"/>
    <mergeCell ref="E1361:E1363"/>
    <mergeCell ref="F1361:F1363"/>
    <mergeCell ref="G1361:G1363"/>
    <mergeCell ref="H1361:H1363"/>
    <mergeCell ref="A1375:H1375"/>
    <mergeCell ref="A1376:H1376"/>
    <mergeCell ref="A1377:H1377"/>
    <mergeCell ref="A1378:F1378"/>
    <mergeCell ref="G1378:H1378"/>
    <mergeCell ref="C1379:F1379"/>
    <mergeCell ref="G1379:H1379"/>
    <mergeCell ref="B1339:H1339"/>
    <mergeCell ref="A1340:D1340"/>
    <mergeCell ref="F1341:G1341"/>
    <mergeCell ref="F1342:G1342"/>
    <mergeCell ref="F1343:G1343"/>
    <mergeCell ref="F1344:G1344"/>
    <mergeCell ref="F1345:G1345"/>
    <mergeCell ref="A1346:B1346"/>
    <mergeCell ref="C1346:F1346"/>
    <mergeCell ref="G1346:H1346"/>
    <mergeCell ref="A1350:H1350"/>
    <mergeCell ref="A1351:H1351"/>
    <mergeCell ref="A1352:H1352"/>
    <mergeCell ref="A1353:H1353"/>
    <mergeCell ref="A1354:H1354"/>
    <mergeCell ref="C1358:D1358"/>
    <mergeCell ref="G1358:H1358"/>
    <mergeCell ref="A1325:H1325"/>
    <mergeCell ref="A1326:H1326"/>
    <mergeCell ref="A1327:H1327"/>
    <mergeCell ref="A1328:F1328"/>
    <mergeCell ref="G1328:H1328"/>
    <mergeCell ref="C1329:F1329"/>
    <mergeCell ref="G1329:H1329"/>
    <mergeCell ref="A1330:H1330"/>
    <mergeCell ref="A1331:F1331"/>
    <mergeCell ref="G1331:H1331"/>
    <mergeCell ref="A1332:F1332"/>
    <mergeCell ref="A1333:F1333"/>
    <mergeCell ref="A1334:F1334"/>
    <mergeCell ref="A1335:F1335"/>
    <mergeCell ref="A1336:H1336"/>
    <mergeCell ref="A1337:H1337"/>
    <mergeCell ref="B1338:H1338"/>
    <mergeCell ref="A1300:H1300"/>
    <mergeCell ref="A1301:H1301"/>
    <mergeCell ref="A1302:H1302"/>
    <mergeCell ref="A1303:H1303"/>
    <mergeCell ref="A1304:H1304"/>
    <mergeCell ref="C1308:D1308"/>
    <mergeCell ref="G1308:H1308"/>
    <mergeCell ref="A1309:H1309"/>
    <mergeCell ref="A1310:H1310"/>
    <mergeCell ref="A1311:A1313"/>
    <mergeCell ref="B1311:B1313"/>
    <mergeCell ref="C1311:C1313"/>
    <mergeCell ref="D1311:D1313"/>
    <mergeCell ref="E1311:E1313"/>
    <mergeCell ref="F1311:F1313"/>
    <mergeCell ref="G1311:G1313"/>
    <mergeCell ref="H1311:H1313"/>
    <mergeCell ref="A1286:H1286"/>
    <mergeCell ref="A1287:H1287"/>
    <mergeCell ref="B1288:H1288"/>
    <mergeCell ref="B1289:H1289"/>
    <mergeCell ref="A1290:D1290"/>
    <mergeCell ref="F1291:G1291"/>
    <mergeCell ref="F1292:G1292"/>
    <mergeCell ref="F1293:G1293"/>
    <mergeCell ref="F1294:G1294"/>
    <mergeCell ref="F1295:G1295"/>
    <mergeCell ref="A1296:B1296"/>
    <mergeCell ref="C1296:F1296"/>
    <mergeCell ref="G1296:H1296"/>
    <mergeCell ref="A1250:H1250"/>
    <mergeCell ref="A1251:H1251"/>
    <mergeCell ref="A1252:H1252"/>
    <mergeCell ref="C1258:D1258"/>
    <mergeCell ref="G1258:H1258"/>
    <mergeCell ref="A1260:H1260"/>
    <mergeCell ref="A1282:F1282"/>
    <mergeCell ref="A1283:F1283"/>
    <mergeCell ref="A1284:F1284"/>
    <mergeCell ref="A1285:F1285"/>
    <mergeCell ref="A1261:A1263"/>
    <mergeCell ref="B1261:B1263"/>
    <mergeCell ref="C1261:C1263"/>
    <mergeCell ref="D1261:D1263"/>
    <mergeCell ref="E1261:E1263"/>
    <mergeCell ref="F1261:F1263"/>
    <mergeCell ref="G1261:G1263"/>
    <mergeCell ref="H1261:H1263"/>
    <mergeCell ref="A1278:F1278"/>
    <mergeCell ref="A1136:F1136"/>
    <mergeCell ref="G1136:H1136"/>
    <mergeCell ref="A1137:F1137"/>
    <mergeCell ref="A1138:F1138"/>
    <mergeCell ref="A1139:F1139"/>
    <mergeCell ref="A1140:F1140"/>
    <mergeCell ref="A1153:H1153"/>
    <mergeCell ref="A1205:H1205"/>
    <mergeCell ref="C1209:D1209"/>
    <mergeCell ref="G1209:H1209"/>
    <mergeCell ref="A1236:F1236"/>
    <mergeCell ref="A1237:H1237"/>
    <mergeCell ref="A1238:H1238"/>
    <mergeCell ref="B1239:H1239"/>
    <mergeCell ref="B1240:H1240"/>
    <mergeCell ref="A1241:D1241"/>
    <mergeCell ref="F1242:G1242"/>
    <mergeCell ref="A1211:H1211"/>
    <mergeCell ref="A1212:A1214"/>
    <mergeCell ref="B1212:B1214"/>
    <mergeCell ref="C1212:C1214"/>
    <mergeCell ref="D1212:D1214"/>
    <mergeCell ref="E1212:E1214"/>
    <mergeCell ref="F1212:F1214"/>
    <mergeCell ref="G1212:G1214"/>
    <mergeCell ref="H1212:H1214"/>
    <mergeCell ref="A1228:H1228"/>
    <mergeCell ref="A1226:H1226"/>
    <mergeCell ref="A1227:H1227"/>
    <mergeCell ref="A1229:F1229"/>
    <mergeCell ref="G1229:H1229"/>
    <mergeCell ref="C1230:F1230"/>
    <mergeCell ref="A1115:H1115"/>
    <mergeCell ref="A1116:A1118"/>
    <mergeCell ref="B1116:B1118"/>
    <mergeCell ref="C1116:C1118"/>
    <mergeCell ref="D1116:D1118"/>
    <mergeCell ref="E1116:E1118"/>
    <mergeCell ref="F1116:F1118"/>
    <mergeCell ref="G1116:G1118"/>
    <mergeCell ref="H1116:H1118"/>
    <mergeCell ref="A1130:H1130"/>
    <mergeCell ref="A1131:H1131"/>
    <mergeCell ref="A1132:H1132"/>
    <mergeCell ref="A1133:F1133"/>
    <mergeCell ref="G1133:H1133"/>
    <mergeCell ref="C1134:F1134"/>
    <mergeCell ref="G1134:H1134"/>
    <mergeCell ref="A1135:H1135"/>
    <mergeCell ref="B1047:H1047"/>
    <mergeCell ref="B1048:H1048"/>
    <mergeCell ref="A1045:H1045"/>
    <mergeCell ref="A1046:H1046"/>
    <mergeCell ref="A1060:H1060"/>
    <mergeCell ref="A1061:H1061"/>
    <mergeCell ref="C1065:D1065"/>
    <mergeCell ref="G1065:H1065"/>
    <mergeCell ref="A1066:H1066"/>
    <mergeCell ref="A1067:H1067"/>
    <mergeCell ref="A1068:A1070"/>
    <mergeCell ref="B1068:B1070"/>
    <mergeCell ref="C1068:C1070"/>
    <mergeCell ref="D1068:D1070"/>
    <mergeCell ref="E1068:E1070"/>
    <mergeCell ref="F1068:F1070"/>
    <mergeCell ref="G1068:G1070"/>
    <mergeCell ref="H1068:H1070"/>
    <mergeCell ref="A1049:D1049"/>
    <mergeCell ref="F1050:G1050"/>
    <mergeCell ref="F1051:G1051"/>
    <mergeCell ref="F1052:G1052"/>
    <mergeCell ref="F1053:G1053"/>
    <mergeCell ref="F1054:G1054"/>
    <mergeCell ref="A1055:B1055"/>
    <mergeCell ref="C1055:F1055"/>
    <mergeCell ref="G1055:H1055"/>
    <mergeCell ref="A1057:H1057"/>
    <mergeCell ref="A1058:H1058"/>
    <mergeCell ref="A1059:H1059"/>
    <mergeCell ref="F958:G958"/>
    <mergeCell ref="A959:B959"/>
    <mergeCell ref="C959:F959"/>
    <mergeCell ref="G959:H959"/>
    <mergeCell ref="A961:H961"/>
    <mergeCell ref="A962:H962"/>
    <mergeCell ref="A963:H963"/>
    <mergeCell ref="A1010:H1010"/>
    <mergeCell ref="A1011:H1011"/>
    <mergeCell ref="H1020:H1022"/>
    <mergeCell ref="A1034:H1034"/>
    <mergeCell ref="A1035:H1035"/>
    <mergeCell ref="A1036:H1036"/>
    <mergeCell ref="A1037:F1037"/>
    <mergeCell ref="G1037:H1037"/>
    <mergeCell ref="C1038:F1038"/>
    <mergeCell ref="G1038:H1038"/>
    <mergeCell ref="A993:F993"/>
    <mergeCell ref="A997:H997"/>
    <mergeCell ref="A998:H998"/>
    <mergeCell ref="A1012:H1012"/>
    <mergeCell ref="A1013:H1013"/>
    <mergeCell ref="C1017:D1017"/>
    <mergeCell ref="A1018:H1018"/>
    <mergeCell ref="A994:F994"/>
    <mergeCell ref="A995:F995"/>
    <mergeCell ref="A996:F996"/>
    <mergeCell ref="B999:H999"/>
    <mergeCell ref="B1000:H1000"/>
    <mergeCell ref="A1001:D1001"/>
    <mergeCell ref="F1002:G1002"/>
    <mergeCell ref="F1003:G1003"/>
    <mergeCell ref="F907:G907"/>
    <mergeCell ref="F908:G908"/>
    <mergeCell ref="F909:G909"/>
    <mergeCell ref="F910:G910"/>
    <mergeCell ref="A911:B911"/>
    <mergeCell ref="C911:F911"/>
    <mergeCell ref="G911:H911"/>
    <mergeCell ref="A947:F947"/>
    <mergeCell ref="A948:F948"/>
    <mergeCell ref="B951:H951"/>
    <mergeCell ref="B952:H952"/>
    <mergeCell ref="A950:H950"/>
    <mergeCell ref="A964:H964"/>
    <mergeCell ref="A965:H965"/>
    <mergeCell ref="C969:D969"/>
    <mergeCell ref="G969:H969"/>
    <mergeCell ref="A970:H970"/>
    <mergeCell ref="A924:A926"/>
    <mergeCell ref="B924:B926"/>
    <mergeCell ref="C924:C926"/>
    <mergeCell ref="D924:D926"/>
    <mergeCell ref="E924:E926"/>
    <mergeCell ref="F924:F926"/>
    <mergeCell ref="G944:H944"/>
    <mergeCell ref="A949:H949"/>
    <mergeCell ref="A913:H913"/>
    <mergeCell ref="A914:H914"/>
    <mergeCell ref="G924:G926"/>
    <mergeCell ref="H924:H926"/>
    <mergeCell ref="A938:H938"/>
    <mergeCell ref="A939:H939"/>
    <mergeCell ref="A940:H940"/>
    <mergeCell ref="A892:H892"/>
    <mergeCell ref="A893:F893"/>
    <mergeCell ref="G893:H893"/>
    <mergeCell ref="C894:F894"/>
    <mergeCell ref="G894:H894"/>
    <mergeCell ref="A895:H895"/>
    <mergeCell ref="A896:F896"/>
    <mergeCell ref="G896:H896"/>
    <mergeCell ref="A876:A878"/>
    <mergeCell ref="A897:F897"/>
    <mergeCell ref="A898:F898"/>
    <mergeCell ref="A899:F899"/>
    <mergeCell ref="A900:F900"/>
    <mergeCell ref="B903:H903"/>
    <mergeCell ref="B904:H904"/>
    <mergeCell ref="A905:D905"/>
    <mergeCell ref="F906:G906"/>
    <mergeCell ref="C798:F798"/>
    <mergeCell ref="G798:H798"/>
    <mergeCell ref="A800:F800"/>
    <mergeCell ref="G800:H800"/>
    <mergeCell ref="F813:G813"/>
    <mergeCell ref="F814:G814"/>
    <mergeCell ref="A815:B815"/>
    <mergeCell ref="C815:F815"/>
    <mergeCell ref="G815:H815"/>
    <mergeCell ref="A817:H817"/>
    <mergeCell ref="A818:H818"/>
    <mergeCell ref="A819:H819"/>
    <mergeCell ref="A820:H820"/>
    <mergeCell ref="A821:H821"/>
    <mergeCell ref="G825:H825"/>
    <mergeCell ref="A827:H827"/>
    <mergeCell ref="A828:A830"/>
    <mergeCell ref="B828:B830"/>
    <mergeCell ref="C828:C830"/>
    <mergeCell ref="D828:D830"/>
    <mergeCell ref="E828:E830"/>
    <mergeCell ref="F828:F830"/>
    <mergeCell ref="G828:G830"/>
    <mergeCell ref="H828:H830"/>
    <mergeCell ref="A773:H773"/>
    <mergeCell ref="C777:D777"/>
    <mergeCell ref="G777:H777"/>
    <mergeCell ref="A778:H778"/>
    <mergeCell ref="A779:H779"/>
    <mergeCell ref="A780:A782"/>
    <mergeCell ref="B780:B782"/>
    <mergeCell ref="C780:C782"/>
    <mergeCell ref="D780:D782"/>
    <mergeCell ref="E780:E782"/>
    <mergeCell ref="F780:F782"/>
    <mergeCell ref="G780:G782"/>
    <mergeCell ref="H780:H782"/>
    <mergeCell ref="A794:H794"/>
    <mergeCell ref="A795:H795"/>
    <mergeCell ref="A796:H796"/>
    <mergeCell ref="A797:F797"/>
    <mergeCell ref="G797:H797"/>
    <mergeCell ref="B712:H712"/>
    <mergeCell ref="A713:D713"/>
    <mergeCell ref="A725:H725"/>
    <mergeCell ref="C729:D729"/>
    <mergeCell ref="A730:H730"/>
    <mergeCell ref="A731:H731"/>
    <mergeCell ref="A732:A734"/>
    <mergeCell ref="B732:B734"/>
    <mergeCell ref="C732:C734"/>
    <mergeCell ref="D732:D734"/>
    <mergeCell ref="E732:E734"/>
    <mergeCell ref="F732:F734"/>
    <mergeCell ref="G732:G734"/>
    <mergeCell ref="H732:H734"/>
    <mergeCell ref="A746:H746"/>
    <mergeCell ref="A747:H747"/>
    <mergeCell ref="A748:H748"/>
    <mergeCell ref="F717:G717"/>
    <mergeCell ref="F718:G718"/>
    <mergeCell ref="A719:B719"/>
    <mergeCell ref="C719:F719"/>
    <mergeCell ref="G719:H719"/>
    <mergeCell ref="A721:H721"/>
    <mergeCell ref="A722:H722"/>
    <mergeCell ref="A723:H723"/>
    <mergeCell ref="A724:H724"/>
    <mergeCell ref="A629:H629"/>
    <mergeCell ref="C633:D633"/>
    <mergeCell ref="G633:H633"/>
    <mergeCell ref="A634:H634"/>
    <mergeCell ref="A650:H650"/>
    <mergeCell ref="A653:F653"/>
    <mergeCell ref="G653:H653"/>
    <mergeCell ref="C654:F654"/>
    <mergeCell ref="G654:H654"/>
    <mergeCell ref="A656:F656"/>
    <mergeCell ref="G656:H656"/>
    <mergeCell ref="A657:F657"/>
    <mergeCell ref="A658:F658"/>
    <mergeCell ref="A659:F659"/>
    <mergeCell ref="A660:F660"/>
    <mergeCell ref="A662:H662"/>
    <mergeCell ref="B663:H663"/>
    <mergeCell ref="A635:H635"/>
    <mergeCell ref="A636:A638"/>
    <mergeCell ref="B636:B638"/>
    <mergeCell ref="C636:C638"/>
    <mergeCell ref="D636:D638"/>
    <mergeCell ref="E636:E638"/>
    <mergeCell ref="F636:F638"/>
    <mergeCell ref="G636:G638"/>
    <mergeCell ref="H636:H638"/>
    <mergeCell ref="A579:H579"/>
    <mergeCell ref="A580:H580"/>
    <mergeCell ref="A581:H581"/>
    <mergeCell ref="C585:D585"/>
    <mergeCell ref="G585:H585"/>
    <mergeCell ref="A614:H614"/>
    <mergeCell ref="B615:H615"/>
    <mergeCell ref="B616:H616"/>
    <mergeCell ref="A617:D617"/>
    <mergeCell ref="F618:G618"/>
    <mergeCell ref="F619:G619"/>
    <mergeCell ref="F620:G620"/>
    <mergeCell ref="F621:G621"/>
    <mergeCell ref="F622:G622"/>
    <mergeCell ref="A623:B623"/>
    <mergeCell ref="C623:F623"/>
    <mergeCell ref="G623:H623"/>
    <mergeCell ref="A587:H587"/>
    <mergeCell ref="A586:H586"/>
    <mergeCell ref="A588:A590"/>
    <mergeCell ref="B588:B590"/>
    <mergeCell ref="C588:C590"/>
    <mergeCell ref="D588:D590"/>
    <mergeCell ref="E588:E590"/>
    <mergeCell ref="F588:F590"/>
    <mergeCell ref="G588:G590"/>
    <mergeCell ref="H588:H590"/>
    <mergeCell ref="C537:D537"/>
    <mergeCell ref="G537:H537"/>
    <mergeCell ref="A565:H565"/>
    <mergeCell ref="A566:H566"/>
    <mergeCell ref="B567:H567"/>
    <mergeCell ref="B568:H568"/>
    <mergeCell ref="A569:D569"/>
    <mergeCell ref="F570:G570"/>
    <mergeCell ref="F571:G571"/>
    <mergeCell ref="F572:G572"/>
    <mergeCell ref="A538:H538"/>
    <mergeCell ref="A539:H539"/>
    <mergeCell ref="A540:A542"/>
    <mergeCell ref="B540:B542"/>
    <mergeCell ref="C540:C542"/>
    <mergeCell ref="D540:D542"/>
    <mergeCell ref="E540:E542"/>
    <mergeCell ref="F540:F542"/>
    <mergeCell ref="G540:G542"/>
    <mergeCell ref="H540:H542"/>
    <mergeCell ref="A507:H507"/>
    <mergeCell ref="A508:H508"/>
    <mergeCell ref="B519:H519"/>
    <mergeCell ref="B520:H520"/>
    <mergeCell ref="A521:D521"/>
    <mergeCell ref="F522:G522"/>
    <mergeCell ref="F523:G523"/>
    <mergeCell ref="F524:G524"/>
    <mergeCell ref="F525:G525"/>
    <mergeCell ref="F526:G526"/>
    <mergeCell ref="A527:B527"/>
    <mergeCell ref="C527:F527"/>
    <mergeCell ref="G527:H527"/>
    <mergeCell ref="A530:H530"/>
    <mergeCell ref="A531:H531"/>
    <mergeCell ref="A532:H532"/>
    <mergeCell ref="A533:H533"/>
    <mergeCell ref="F427:G427"/>
    <mergeCell ref="F428:G428"/>
    <mergeCell ref="F429:G429"/>
    <mergeCell ref="F430:G430"/>
    <mergeCell ref="A431:B431"/>
    <mergeCell ref="C431:F431"/>
    <mergeCell ref="A433:H433"/>
    <mergeCell ref="A434:H434"/>
    <mergeCell ref="A435:H435"/>
    <mergeCell ref="A436:H436"/>
    <mergeCell ref="G444:G446"/>
    <mergeCell ref="H444:H446"/>
    <mergeCell ref="A458:H458"/>
    <mergeCell ref="A459:H459"/>
    <mergeCell ref="A460:H460"/>
    <mergeCell ref="A461:F461"/>
    <mergeCell ref="G461:H461"/>
    <mergeCell ref="G431:H431"/>
    <mergeCell ref="A395:H395"/>
    <mergeCell ref="A396:A398"/>
    <mergeCell ref="B396:B398"/>
    <mergeCell ref="C396:C398"/>
    <mergeCell ref="D396:D398"/>
    <mergeCell ref="E396:E398"/>
    <mergeCell ref="F396:F398"/>
    <mergeCell ref="G396:G398"/>
    <mergeCell ref="H396:H398"/>
    <mergeCell ref="A420:F420"/>
    <mergeCell ref="A421:H421"/>
    <mergeCell ref="A422:H422"/>
    <mergeCell ref="B423:H423"/>
    <mergeCell ref="B424:H424"/>
    <mergeCell ref="A425:D425"/>
    <mergeCell ref="F426:G426"/>
    <mergeCell ref="A412:H412"/>
    <mergeCell ref="A410:H410"/>
    <mergeCell ref="A411:H411"/>
    <mergeCell ref="A413:F413"/>
    <mergeCell ref="G413:H413"/>
    <mergeCell ref="C414:F414"/>
    <mergeCell ref="G414:H414"/>
    <mergeCell ref="A415:H415"/>
    <mergeCell ref="A416:F416"/>
    <mergeCell ref="G416:H416"/>
    <mergeCell ref="A417:F417"/>
    <mergeCell ref="A418:F418"/>
    <mergeCell ref="A419:F419"/>
    <mergeCell ref="A389:H389"/>
    <mergeCell ref="C393:D393"/>
    <mergeCell ref="G393:H393"/>
    <mergeCell ref="A374:H374"/>
    <mergeCell ref="A368:F368"/>
    <mergeCell ref="G368:H368"/>
    <mergeCell ref="A369:F369"/>
    <mergeCell ref="A370:F370"/>
    <mergeCell ref="A371:F371"/>
    <mergeCell ref="A372:F372"/>
    <mergeCell ref="A373:H373"/>
    <mergeCell ref="B375:H375"/>
    <mergeCell ref="B376:H376"/>
    <mergeCell ref="A377:D377"/>
    <mergeCell ref="A385:H385"/>
    <mergeCell ref="A386:H386"/>
    <mergeCell ref="A394:H394"/>
    <mergeCell ref="A363:H363"/>
    <mergeCell ref="A364:H364"/>
    <mergeCell ref="A365:F365"/>
    <mergeCell ref="G365:H365"/>
    <mergeCell ref="C366:F366"/>
    <mergeCell ref="G366:H366"/>
    <mergeCell ref="A367:H367"/>
    <mergeCell ref="F378:G378"/>
    <mergeCell ref="F379:G379"/>
    <mergeCell ref="F380:G380"/>
    <mergeCell ref="F381:G381"/>
    <mergeCell ref="F382:G382"/>
    <mergeCell ref="A383:B383"/>
    <mergeCell ref="C383:F383"/>
    <mergeCell ref="G383:H383"/>
    <mergeCell ref="A387:H387"/>
    <mergeCell ref="A388:H388"/>
    <mergeCell ref="A314:H314"/>
    <mergeCell ref="A315:H315"/>
    <mergeCell ref="A316:H316"/>
    <mergeCell ref="A317:F317"/>
    <mergeCell ref="G317:H317"/>
    <mergeCell ref="C318:F318"/>
    <mergeCell ref="G318:H318"/>
    <mergeCell ref="A329:D329"/>
    <mergeCell ref="F330:G330"/>
    <mergeCell ref="F331:G331"/>
    <mergeCell ref="F332:G332"/>
    <mergeCell ref="F333:G333"/>
    <mergeCell ref="F334:G334"/>
    <mergeCell ref="A335:B335"/>
    <mergeCell ref="C335:F335"/>
    <mergeCell ref="G335:H335"/>
    <mergeCell ref="A338:H338"/>
    <mergeCell ref="B327:H327"/>
    <mergeCell ref="B328:H328"/>
    <mergeCell ref="A337:H337"/>
    <mergeCell ref="A325:H325"/>
    <mergeCell ref="A326:H326"/>
    <mergeCell ref="A319:H319"/>
    <mergeCell ref="A320:F320"/>
    <mergeCell ref="G320:H320"/>
    <mergeCell ref="A321:F321"/>
    <mergeCell ref="A322:F322"/>
    <mergeCell ref="A323:F323"/>
    <mergeCell ref="A324:F324"/>
    <mergeCell ref="A289:H289"/>
    <mergeCell ref="A290:H290"/>
    <mergeCell ref="A291:H291"/>
    <mergeCell ref="A292:H292"/>
    <mergeCell ref="A293:H293"/>
    <mergeCell ref="C297:D297"/>
    <mergeCell ref="G297:H297"/>
    <mergeCell ref="A298:H298"/>
    <mergeCell ref="A299:H299"/>
    <mergeCell ref="A300:A302"/>
    <mergeCell ref="B300:B302"/>
    <mergeCell ref="C300:C302"/>
    <mergeCell ref="D300:D302"/>
    <mergeCell ref="E300:E302"/>
    <mergeCell ref="F300:F302"/>
    <mergeCell ref="G300:G302"/>
    <mergeCell ref="H300:H302"/>
    <mergeCell ref="A269:F269"/>
    <mergeCell ref="G269:H269"/>
    <mergeCell ref="C270:F270"/>
    <mergeCell ref="G270:H270"/>
    <mergeCell ref="A276:F276"/>
    <mergeCell ref="A277:H277"/>
    <mergeCell ref="A278:H278"/>
    <mergeCell ref="B279:H279"/>
    <mergeCell ref="B280:H280"/>
    <mergeCell ref="A281:D281"/>
    <mergeCell ref="F282:G282"/>
    <mergeCell ref="F283:G283"/>
    <mergeCell ref="F284:G284"/>
    <mergeCell ref="F285:G285"/>
    <mergeCell ref="F286:G286"/>
    <mergeCell ref="A287:B287"/>
    <mergeCell ref="C287:F287"/>
    <mergeCell ref="G287:H287"/>
    <mergeCell ref="A219:H219"/>
    <mergeCell ref="A220:H220"/>
    <mergeCell ref="A221:F221"/>
    <mergeCell ref="G221:H221"/>
    <mergeCell ref="C222:F222"/>
    <mergeCell ref="G222:H222"/>
    <mergeCell ref="A224:F224"/>
    <mergeCell ref="G224:H224"/>
    <mergeCell ref="A225:F225"/>
    <mergeCell ref="A227:F227"/>
    <mergeCell ref="A229:H229"/>
    <mergeCell ref="A230:H230"/>
    <mergeCell ref="B231:H231"/>
    <mergeCell ref="B232:H232"/>
    <mergeCell ref="A233:D233"/>
    <mergeCell ref="F234:G234"/>
    <mergeCell ref="F235:G235"/>
    <mergeCell ref="A228:F228"/>
    <mergeCell ref="A177:F177"/>
    <mergeCell ref="A181:H181"/>
    <mergeCell ref="A182:H182"/>
    <mergeCell ref="B183:H183"/>
    <mergeCell ref="B184:H184"/>
    <mergeCell ref="A185:D185"/>
    <mergeCell ref="F186:G186"/>
    <mergeCell ref="F187:G187"/>
    <mergeCell ref="F188:G188"/>
    <mergeCell ref="A191:B191"/>
    <mergeCell ref="C191:F191"/>
    <mergeCell ref="G191:H191"/>
    <mergeCell ref="A193:H193"/>
    <mergeCell ref="A194:H194"/>
    <mergeCell ref="A195:H195"/>
    <mergeCell ref="A196:H196"/>
    <mergeCell ref="A197:H197"/>
    <mergeCell ref="A143:B143"/>
    <mergeCell ref="C143:F143"/>
    <mergeCell ref="G143:H143"/>
    <mergeCell ref="A145:H145"/>
    <mergeCell ref="A146:H146"/>
    <mergeCell ref="A147:H147"/>
    <mergeCell ref="A154:H154"/>
    <mergeCell ref="A155:H155"/>
    <mergeCell ref="A156:A158"/>
    <mergeCell ref="B156:B158"/>
    <mergeCell ref="C156:C158"/>
    <mergeCell ref="D156:D158"/>
    <mergeCell ref="E156:E158"/>
    <mergeCell ref="F156:F158"/>
    <mergeCell ref="G156:G158"/>
    <mergeCell ref="H156:H158"/>
    <mergeCell ref="A79:H79"/>
    <mergeCell ref="G80:H80"/>
    <mergeCell ref="A85:H85"/>
    <mergeCell ref="B87:H87"/>
    <mergeCell ref="A89:D89"/>
    <mergeCell ref="F90:G90"/>
    <mergeCell ref="A95:B95"/>
    <mergeCell ref="C95:F95"/>
    <mergeCell ref="G95:H95"/>
    <mergeCell ref="A97:H97"/>
    <mergeCell ref="A98:H98"/>
    <mergeCell ref="A106:H106"/>
    <mergeCell ref="A107:H107"/>
    <mergeCell ref="A108:A110"/>
    <mergeCell ref="B108:B110"/>
    <mergeCell ref="C108:C110"/>
    <mergeCell ref="F91:G91"/>
    <mergeCell ref="F92:G92"/>
    <mergeCell ref="F93:G93"/>
    <mergeCell ref="A84:F84"/>
    <mergeCell ref="A86:H86"/>
    <mergeCell ref="B88:H88"/>
    <mergeCell ref="A80:F80"/>
    <mergeCell ref="A49:H49"/>
    <mergeCell ref="A58:H58"/>
    <mergeCell ref="A60:A62"/>
    <mergeCell ref="B60:B62"/>
    <mergeCell ref="C60:C62"/>
    <mergeCell ref="D60:D62"/>
    <mergeCell ref="E60:E62"/>
    <mergeCell ref="F60:F62"/>
    <mergeCell ref="G60:G62"/>
    <mergeCell ref="H60:H62"/>
    <mergeCell ref="A74:H74"/>
    <mergeCell ref="A77:F77"/>
    <mergeCell ref="G77:H77"/>
    <mergeCell ref="C78:F78"/>
    <mergeCell ref="A75:H75"/>
    <mergeCell ref="A76:H76"/>
    <mergeCell ref="G78:H78"/>
    <mergeCell ref="A59:H59"/>
    <mergeCell ref="A50:H50"/>
    <mergeCell ref="A51:H51"/>
    <mergeCell ref="A52:H52"/>
    <mergeCell ref="A53:H53"/>
    <mergeCell ref="A81:F81"/>
    <mergeCell ref="A82:F82"/>
    <mergeCell ref="A83:F83"/>
    <mergeCell ref="A32:F32"/>
    <mergeCell ref="G32:H32"/>
    <mergeCell ref="A33:F33"/>
    <mergeCell ref="A34:F34"/>
    <mergeCell ref="A35:F35"/>
    <mergeCell ref="A36:F36"/>
    <mergeCell ref="A37:H37"/>
    <mergeCell ref="A38:H38"/>
    <mergeCell ref="B39:H39"/>
    <mergeCell ref="B40:H40"/>
    <mergeCell ref="F46:G46"/>
    <mergeCell ref="A47:B47"/>
    <mergeCell ref="C47:F47"/>
    <mergeCell ref="G47:H47"/>
    <mergeCell ref="A41:D41"/>
    <mergeCell ref="F42:G42"/>
    <mergeCell ref="F43:G43"/>
    <mergeCell ref="F44:G44"/>
    <mergeCell ref="F45:G45"/>
    <mergeCell ref="A10:H10"/>
    <mergeCell ref="A11:H11"/>
    <mergeCell ref="B12:B14"/>
    <mergeCell ref="C12:C14"/>
    <mergeCell ref="D12:D14"/>
    <mergeCell ref="E12:E14"/>
    <mergeCell ref="F12:F14"/>
    <mergeCell ref="A1:H1"/>
    <mergeCell ref="A2:H2"/>
    <mergeCell ref="A3:H3"/>
    <mergeCell ref="A4:H4"/>
    <mergeCell ref="A5:H5"/>
    <mergeCell ref="G12:G14"/>
    <mergeCell ref="A28:H28"/>
    <mergeCell ref="A29:F29"/>
    <mergeCell ref="G29:H29"/>
    <mergeCell ref="A31:F31"/>
    <mergeCell ref="H12:H14"/>
    <mergeCell ref="A26:H26"/>
    <mergeCell ref="A12:A14"/>
    <mergeCell ref="A27:H27"/>
    <mergeCell ref="C7:D7"/>
    <mergeCell ref="G9:H9"/>
    <mergeCell ref="A124:H124"/>
    <mergeCell ref="A127:F127"/>
    <mergeCell ref="A99:H99"/>
    <mergeCell ref="A100:H100"/>
    <mergeCell ref="A101:H101"/>
    <mergeCell ref="A122:H122"/>
    <mergeCell ref="A123:H123"/>
    <mergeCell ref="A125:F125"/>
    <mergeCell ref="G125:H125"/>
    <mergeCell ref="F140:G140"/>
    <mergeCell ref="F141:G141"/>
    <mergeCell ref="F142:G142"/>
    <mergeCell ref="A129:F129"/>
    <mergeCell ref="A130:F130"/>
    <mergeCell ref="A131:F131"/>
    <mergeCell ref="A132:F132"/>
    <mergeCell ref="A128:F128"/>
    <mergeCell ref="G128:H128"/>
    <mergeCell ref="A133:H133"/>
    <mergeCell ref="A134:H134"/>
    <mergeCell ref="B135:H135"/>
    <mergeCell ref="B136:H136"/>
    <mergeCell ref="A137:D137"/>
    <mergeCell ref="F138:G138"/>
    <mergeCell ref="F139:G139"/>
    <mergeCell ref="D108:D110"/>
    <mergeCell ref="E108:E110"/>
    <mergeCell ref="F108:F110"/>
    <mergeCell ref="G108:G110"/>
    <mergeCell ref="H108:H110"/>
    <mergeCell ref="F94:G94"/>
    <mergeCell ref="A175:H175"/>
    <mergeCell ref="A176:F176"/>
    <mergeCell ref="G176:H176"/>
    <mergeCell ref="A148:H148"/>
    <mergeCell ref="A149:H149"/>
    <mergeCell ref="F189:G189"/>
    <mergeCell ref="F190:G190"/>
    <mergeCell ref="A178:F178"/>
    <mergeCell ref="A179:F179"/>
    <mergeCell ref="A180:F180"/>
    <mergeCell ref="A223:H223"/>
    <mergeCell ref="A226:F226"/>
    <mergeCell ref="A202:H202"/>
    <mergeCell ref="C201:D201"/>
    <mergeCell ref="G201:H201"/>
    <mergeCell ref="A203:H203"/>
    <mergeCell ref="A204:A206"/>
    <mergeCell ref="B204:B206"/>
    <mergeCell ref="C204:C206"/>
    <mergeCell ref="D204:D206"/>
    <mergeCell ref="E204:E206"/>
    <mergeCell ref="F204:F206"/>
    <mergeCell ref="G204:G206"/>
    <mergeCell ref="H204:H206"/>
    <mergeCell ref="A218:H218"/>
    <mergeCell ref="A170:H170"/>
    <mergeCell ref="A171:H171"/>
    <mergeCell ref="A172:H172"/>
    <mergeCell ref="A173:F173"/>
    <mergeCell ref="G173:H173"/>
    <mergeCell ref="C174:F174"/>
    <mergeCell ref="G174:H174"/>
    <mergeCell ref="F236:G236"/>
    <mergeCell ref="F237:G237"/>
    <mergeCell ref="F238:G238"/>
    <mergeCell ref="A239:B239"/>
    <mergeCell ref="C239:F239"/>
    <mergeCell ref="G239:H239"/>
    <mergeCell ref="A241:H241"/>
    <mergeCell ref="A242:H242"/>
    <mergeCell ref="A243:H243"/>
    <mergeCell ref="A244:H244"/>
    <mergeCell ref="A275:F275"/>
    <mergeCell ref="A250:H250"/>
    <mergeCell ref="A251:H251"/>
    <mergeCell ref="A271:H271"/>
    <mergeCell ref="A272:F272"/>
    <mergeCell ref="G272:H272"/>
    <mergeCell ref="A273:F273"/>
    <mergeCell ref="A274:F274"/>
    <mergeCell ref="A245:H245"/>
    <mergeCell ref="C249:D249"/>
    <mergeCell ref="G249:H249"/>
    <mergeCell ref="A252:A254"/>
    <mergeCell ref="B252:B254"/>
    <mergeCell ref="C252:C254"/>
    <mergeCell ref="D252:D254"/>
    <mergeCell ref="E252:E254"/>
    <mergeCell ref="F252:F254"/>
    <mergeCell ref="G252:G254"/>
    <mergeCell ref="H252:H254"/>
    <mergeCell ref="A266:H266"/>
    <mergeCell ref="A267:H267"/>
    <mergeCell ref="A341:H341"/>
    <mergeCell ref="C344:D344"/>
    <mergeCell ref="C345:D345"/>
    <mergeCell ref="G345:H345"/>
    <mergeCell ref="A346:H346"/>
    <mergeCell ref="A347:H347"/>
    <mergeCell ref="A348:A350"/>
    <mergeCell ref="B348:B350"/>
    <mergeCell ref="C348:C350"/>
    <mergeCell ref="D348:D350"/>
    <mergeCell ref="E348:E350"/>
    <mergeCell ref="F348:F350"/>
    <mergeCell ref="G348:G350"/>
    <mergeCell ref="H348:H350"/>
    <mergeCell ref="A362:H362"/>
    <mergeCell ref="A473:D473"/>
    <mergeCell ref="A268:H268"/>
    <mergeCell ref="A339:H339"/>
    <mergeCell ref="A340:H340"/>
    <mergeCell ref="A437:H437"/>
    <mergeCell ref="C439:D439"/>
    <mergeCell ref="C441:D441"/>
    <mergeCell ref="G441:H441"/>
    <mergeCell ref="A442:H442"/>
    <mergeCell ref="A443:H443"/>
    <mergeCell ref="A444:A446"/>
    <mergeCell ref="B444:B446"/>
    <mergeCell ref="C444:C446"/>
    <mergeCell ref="D444:D446"/>
    <mergeCell ref="E444:E446"/>
    <mergeCell ref="F444:F446"/>
    <mergeCell ref="A463:H463"/>
    <mergeCell ref="F474:G474"/>
    <mergeCell ref="C462:F462"/>
    <mergeCell ref="G462:H462"/>
    <mergeCell ref="A464:F464"/>
    <mergeCell ref="G464:H464"/>
    <mergeCell ref="A465:F465"/>
    <mergeCell ref="A466:F466"/>
    <mergeCell ref="A467:F467"/>
    <mergeCell ref="A468:F468"/>
    <mergeCell ref="A469:H469"/>
    <mergeCell ref="A470:H470"/>
    <mergeCell ref="F475:G475"/>
    <mergeCell ref="F476:G476"/>
    <mergeCell ref="F477:G477"/>
    <mergeCell ref="F478:G478"/>
    <mergeCell ref="A479:B479"/>
    <mergeCell ref="C479:F479"/>
    <mergeCell ref="G479:H479"/>
    <mergeCell ref="B472:H472"/>
    <mergeCell ref="B471:H471"/>
    <mergeCell ref="A481:H481"/>
    <mergeCell ref="A490:H490"/>
    <mergeCell ref="A529:H529"/>
    <mergeCell ref="A511:H511"/>
    <mergeCell ref="A506:H506"/>
    <mergeCell ref="A509:F509"/>
    <mergeCell ref="G509:H509"/>
    <mergeCell ref="C510:F510"/>
    <mergeCell ref="G510:H510"/>
    <mergeCell ref="A512:F512"/>
    <mergeCell ref="G512:H512"/>
    <mergeCell ref="A513:F513"/>
    <mergeCell ref="A514:F514"/>
    <mergeCell ref="A515:F515"/>
    <mergeCell ref="A516:F516"/>
    <mergeCell ref="A517:H517"/>
    <mergeCell ref="A518:H518"/>
    <mergeCell ref="A482:H482"/>
    <mergeCell ref="A483:H483"/>
    <mergeCell ref="A484:H484"/>
    <mergeCell ref="A485:H485"/>
    <mergeCell ref="C489:D489"/>
    <mergeCell ref="G489:H489"/>
    <mergeCell ref="A491:H491"/>
    <mergeCell ref="A492:A494"/>
    <mergeCell ref="B492:B494"/>
    <mergeCell ref="C492:C494"/>
    <mergeCell ref="D492:D494"/>
    <mergeCell ref="E492:E494"/>
    <mergeCell ref="F492:F494"/>
    <mergeCell ref="G492:G494"/>
    <mergeCell ref="H492:H494"/>
    <mergeCell ref="A577:H577"/>
    <mergeCell ref="A578:H578"/>
    <mergeCell ref="A554:H554"/>
    <mergeCell ref="A555:H555"/>
    <mergeCell ref="A556:H556"/>
    <mergeCell ref="A557:F557"/>
    <mergeCell ref="G557:H557"/>
    <mergeCell ref="C558:F558"/>
    <mergeCell ref="G558:H558"/>
    <mergeCell ref="A559:H559"/>
    <mergeCell ref="A560:F560"/>
    <mergeCell ref="G560:H560"/>
    <mergeCell ref="A561:F561"/>
    <mergeCell ref="A562:F562"/>
    <mergeCell ref="A563:F563"/>
    <mergeCell ref="A564:F564"/>
    <mergeCell ref="F573:G573"/>
    <mergeCell ref="F574:G574"/>
    <mergeCell ref="A575:B575"/>
    <mergeCell ref="C575:F575"/>
    <mergeCell ref="G575:H575"/>
    <mergeCell ref="A626:H626"/>
    <mergeCell ref="A627:H627"/>
    <mergeCell ref="A628:H628"/>
    <mergeCell ref="A602:H602"/>
    <mergeCell ref="A603:H603"/>
    <mergeCell ref="A604:H604"/>
    <mergeCell ref="A605:F605"/>
    <mergeCell ref="G605:H605"/>
    <mergeCell ref="C606:F606"/>
    <mergeCell ref="G606:H606"/>
    <mergeCell ref="A607:H607"/>
    <mergeCell ref="A608:F608"/>
    <mergeCell ref="G608:H608"/>
    <mergeCell ref="A609:F609"/>
    <mergeCell ref="A610:F610"/>
    <mergeCell ref="A611:F611"/>
    <mergeCell ref="A612:F612"/>
    <mergeCell ref="A613:H613"/>
    <mergeCell ref="A625:H625"/>
    <mergeCell ref="A676:H676"/>
    <mergeCell ref="A677:H677"/>
    <mergeCell ref="A661:H661"/>
    <mergeCell ref="A651:H651"/>
    <mergeCell ref="A652:H652"/>
    <mergeCell ref="A655:H655"/>
    <mergeCell ref="F668:G668"/>
    <mergeCell ref="F669:G669"/>
    <mergeCell ref="F670:G670"/>
    <mergeCell ref="A671:B671"/>
    <mergeCell ref="C671:F671"/>
    <mergeCell ref="G671:H671"/>
    <mergeCell ref="A673:H673"/>
    <mergeCell ref="A674:H674"/>
    <mergeCell ref="A675:H675"/>
    <mergeCell ref="B664:H664"/>
    <mergeCell ref="A665:D665"/>
    <mergeCell ref="F666:G666"/>
    <mergeCell ref="F667:G667"/>
    <mergeCell ref="C681:D681"/>
    <mergeCell ref="G681:H681"/>
    <mergeCell ref="A682:H682"/>
    <mergeCell ref="A683:H683"/>
    <mergeCell ref="A684:A686"/>
    <mergeCell ref="B684:B686"/>
    <mergeCell ref="C684:C686"/>
    <mergeCell ref="D684:D686"/>
    <mergeCell ref="E684:E686"/>
    <mergeCell ref="F684:F686"/>
    <mergeCell ref="G684:G686"/>
    <mergeCell ref="H684:H686"/>
    <mergeCell ref="A710:H710"/>
    <mergeCell ref="A703:H703"/>
    <mergeCell ref="F714:G714"/>
    <mergeCell ref="F715:G715"/>
    <mergeCell ref="F716:G716"/>
    <mergeCell ref="A698:H698"/>
    <mergeCell ref="A699:H699"/>
    <mergeCell ref="A700:H700"/>
    <mergeCell ref="A701:F701"/>
    <mergeCell ref="G701:H701"/>
    <mergeCell ref="C702:F702"/>
    <mergeCell ref="G702:H702"/>
    <mergeCell ref="A704:F704"/>
    <mergeCell ref="G704:H704"/>
    <mergeCell ref="A705:F705"/>
    <mergeCell ref="A706:F706"/>
    <mergeCell ref="A707:F707"/>
    <mergeCell ref="A708:F708"/>
    <mergeCell ref="A709:H709"/>
    <mergeCell ref="B711:H711"/>
    <mergeCell ref="A751:H751"/>
    <mergeCell ref="C750:F750"/>
    <mergeCell ref="G750:H750"/>
    <mergeCell ref="A752:F752"/>
    <mergeCell ref="G752:H752"/>
    <mergeCell ref="A753:F753"/>
    <mergeCell ref="A754:F754"/>
    <mergeCell ref="A755:F755"/>
    <mergeCell ref="A749:F749"/>
    <mergeCell ref="G749:H749"/>
    <mergeCell ref="A756:F756"/>
    <mergeCell ref="A757:H757"/>
    <mergeCell ref="A758:H758"/>
    <mergeCell ref="B759:H759"/>
    <mergeCell ref="B760:H760"/>
    <mergeCell ref="A826:H826"/>
    <mergeCell ref="A799:H799"/>
    <mergeCell ref="A801:F801"/>
    <mergeCell ref="A802:F802"/>
    <mergeCell ref="A803:F803"/>
    <mergeCell ref="A804:F804"/>
    <mergeCell ref="A805:H805"/>
    <mergeCell ref="A806:H806"/>
    <mergeCell ref="B807:H807"/>
    <mergeCell ref="B808:H808"/>
    <mergeCell ref="A809:D809"/>
    <mergeCell ref="F810:G810"/>
    <mergeCell ref="F811:G811"/>
    <mergeCell ref="F812:G812"/>
    <mergeCell ref="A761:D761"/>
    <mergeCell ref="F762:G762"/>
    <mergeCell ref="F763:G763"/>
    <mergeCell ref="F764:G764"/>
    <mergeCell ref="F765:G765"/>
    <mergeCell ref="F766:G766"/>
    <mergeCell ref="A767:B767"/>
    <mergeCell ref="C767:F767"/>
    <mergeCell ref="G767:H767"/>
    <mergeCell ref="A769:H769"/>
    <mergeCell ref="A770:H770"/>
    <mergeCell ref="A771:H771"/>
    <mergeCell ref="A772:H772"/>
    <mergeCell ref="G845:H845"/>
    <mergeCell ref="A842:H842"/>
    <mergeCell ref="A843:H843"/>
    <mergeCell ref="A844:H844"/>
    <mergeCell ref="A845:F845"/>
    <mergeCell ref="A874:H874"/>
    <mergeCell ref="A875:H875"/>
    <mergeCell ref="A853:H853"/>
    <mergeCell ref="F862:G862"/>
    <mergeCell ref="A863:B863"/>
    <mergeCell ref="C863:F863"/>
    <mergeCell ref="G863:H863"/>
    <mergeCell ref="A865:H865"/>
    <mergeCell ref="A866:H866"/>
    <mergeCell ref="A867:H867"/>
    <mergeCell ref="A868:H868"/>
    <mergeCell ref="A869:H869"/>
    <mergeCell ref="C873:D873"/>
    <mergeCell ref="G873:H873"/>
    <mergeCell ref="C846:F846"/>
    <mergeCell ref="G846:H846"/>
    <mergeCell ref="A847:H847"/>
    <mergeCell ref="A848:F848"/>
    <mergeCell ref="G848:H848"/>
    <mergeCell ref="A849:F849"/>
    <mergeCell ref="A850:F850"/>
    <mergeCell ref="A851:F851"/>
    <mergeCell ref="A852:F852"/>
    <mergeCell ref="A854:H854"/>
    <mergeCell ref="B855:H855"/>
    <mergeCell ref="B856:H856"/>
    <mergeCell ref="A857:D857"/>
    <mergeCell ref="A923:H923"/>
    <mergeCell ref="A901:H901"/>
    <mergeCell ref="A902:H902"/>
    <mergeCell ref="A915:H915"/>
    <mergeCell ref="A916:H916"/>
    <mergeCell ref="A917:H917"/>
    <mergeCell ref="C921:D921"/>
    <mergeCell ref="G921:H921"/>
    <mergeCell ref="A922:H922"/>
    <mergeCell ref="F858:G858"/>
    <mergeCell ref="F859:G859"/>
    <mergeCell ref="F860:G860"/>
    <mergeCell ref="F861:G861"/>
    <mergeCell ref="B876:B878"/>
    <mergeCell ref="C876:C878"/>
    <mergeCell ref="D876:D878"/>
    <mergeCell ref="E876:E878"/>
    <mergeCell ref="F876:F878"/>
    <mergeCell ref="G876:G878"/>
    <mergeCell ref="H876:H878"/>
    <mergeCell ref="A890:H890"/>
    <mergeCell ref="A891:H891"/>
    <mergeCell ref="A941:F941"/>
    <mergeCell ref="G941:H941"/>
    <mergeCell ref="C942:F942"/>
    <mergeCell ref="G942:H942"/>
    <mergeCell ref="A943:H943"/>
    <mergeCell ref="A944:F944"/>
    <mergeCell ref="A945:F945"/>
    <mergeCell ref="A946:F946"/>
    <mergeCell ref="A989:F989"/>
    <mergeCell ref="G989:H989"/>
    <mergeCell ref="C990:F990"/>
    <mergeCell ref="G990:H990"/>
    <mergeCell ref="A991:H991"/>
    <mergeCell ref="A986:H986"/>
    <mergeCell ref="A987:H987"/>
    <mergeCell ref="A988:H988"/>
    <mergeCell ref="A992:F992"/>
    <mergeCell ref="G992:H992"/>
    <mergeCell ref="A971:H971"/>
    <mergeCell ref="A972:A974"/>
    <mergeCell ref="B972:B974"/>
    <mergeCell ref="C972:C974"/>
    <mergeCell ref="D972:D974"/>
    <mergeCell ref="E972:E974"/>
    <mergeCell ref="F972:F974"/>
    <mergeCell ref="G972:G974"/>
    <mergeCell ref="H972:H974"/>
    <mergeCell ref="A953:D953"/>
    <mergeCell ref="F954:G954"/>
    <mergeCell ref="F955:G955"/>
    <mergeCell ref="F956:G956"/>
    <mergeCell ref="F957:G957"/>
    <mergeCell ref="F1004:G1004"/>
    <mergeCell ref="F1005:G1005"/>
    <mergeCell ref="F1006:G1006"/>
    <mergeCell ref="A1007:B1007"/>
    <mergeCell ref="C1007:F1007"/>
    <mergeCell ref="G1007:H1007"/>
    <mergeCell ref="A1009:H1009"/>
    <mergeCell ref="A1082:H1082"/>
    <mergeCell ref="C1086:F1086"/>
    <mergeCell ref="G1086:H1086"/>
    <mergeCell ref="A1087:H1087"/>
    <mergeCell ref="A1088:F1088"/>
    <mergeCell ref="G1088:H1088"/>
    <mergeCell ref="A1083:H1083"/>
    <mergeCell ref="A1084:H1084"/>
    <mergeCell ref="A1085:F1085"/>
    <mergeCell ref="G1085:H1085"/>
    <mergeCell ref="A1039:H1039"/>
    <mergeCell ref="A1040:F1040"/>
    <mergeCell ref="G1040:H1040"/>
    <mergeCell ref="A1041:F1041"/>
    <mergeCell ref="A1042:F1042"/>
    <mergeCell ref="A1043:F1043"/>
    <mergeCell ref="A1044:F1044"/>
    <mergeCell ref="A1019:H1019"/>
    <mergeCell ref="A1020:A1022"/>
    <mergeCell ref="B1020:B1022"/>
    <mergeCell ref="C1020:C1022"/>
    <mergeCell ref="D1020:D1022"/>
    <mergeCell ref="E1020:E1022"/>
    <mergeCell ref="F1020:F1022"/>
    <mergeCell ref="G1020:G1022"/>
    <mergeCell ref="A1089:F1089"/>
    <mergeCell ref="A1090:F1090"/>
    <mergeCell ref="A1091:F1091"/>
    <mergeCell ref="A1094:H1094"/>
    <mergeCell ref="A1109:H1109"/>
    <mergeCell ref="G1113:H1113"/>
    <mergeCell ref="A1114:H1114"/>
    <mergeCell ref="A1092:F1092"/>
    <mergeCell ref="A1093:H1093"/>
    <mergeCell ref="B1095:H1095"/>
    <mergeCell ref="B1096:H1096"/>
    <mergeCell ref="A1097:D1097"/>
    <mergeCell ref="F1098:G1098"/>
    <mergeCell ref="F1099:G1099"/>
    <mergeCell ref="F1100:G1100"/>
    <mergeCell ref="F1101:G1101"/>
    <mergeCell ref="F1102:G1102"/>
    <mergeCell ref="A1103:B1103"/>
    <mergeCell ref="C1103:F1103"/>
    <mergeCell ref="G1103:H1103"/>
    <mergeCell ref="A1105:H1105"/>
    <mergeCell ref="A1106:H1106"/>
    <mergeCell ref="A1107:H1107"/>
    <mergeCell ref="A1108:H1108"/>
    <mergeCell ref="C1161:D1161"/>
    <mergeCell ref="A1162:H1162"/>
    <mergeCell ref="A1163:H1163"/>
    <mergeCell ref="A1156:H1156"/>
    <mergeCell ref="A1157:H1157"/>
    <mergeCell ref="A1164:A1166"/>
    <mergeCell ref="B1164:B1166"/>
    <mergeCell ref="C1164:C1166"/>
    <mergeCell ref="D1164:D1166"/>
    <mergeCell ref="E1164:E1166"/>
    <mergeCell ref="F1164:F1166"/>
    <mergeCell ref="G1164:G1166"/>
    <mergeCell ref="H1164:H1166"/>
    <mergeCell ref="A1141:H1141"/>
    <mergeCell ref="A1142:H1142"/>
    <mergeCell ref="B1143:H1143"/>
    <mergeCell ref="B1144:H1144"/>
    <mergeCell ref="A1145:D1145"/>
    <mergeCell ref="F1146:G1146"/>
    <mergeCell ref="F1147:G1147"/>
    <mergeCell ref="F1148:G1148"/>
    <mergeCell ref="F1149:G1149"/>
    <mergeCell ref="F1150:G1150"/>
    <mergeCell ref="A1151:B1151"/>
    <mergeCell ref="C1151:F1151"/>
    <mergeCell ref="G1151:H1151"/>
    <mergeCell ref="A1154:H1154"/>
    <mergeCell ref="A1155:H1155"/>
    <mergeCell ref="A1179:H1179"/>
    <mergeCell ref="A1180:H1180"/>
    <mergeCell ref="A1178:H1178"/>
    <mergeCell ref="A1181:F1181"/>
    <mergeCell ref="G1181:H1181"/>
    <mergeCell ref="C1182:F1182"/>
    <mergeCell ref="G1182:H1182"/>
    <mergeCell ref="A1183:H1183"/>
    <mergeCell ref="A1184:F1184"/>
    <mergeCell ref="G1184:H1184"/>
    <mergeCell ref="A1185:F1185"/>
    <mergeCell ref="A1186:F1186"/>
    <mergeCell ref="A1187:F1187"/>
    <mergeCell ref="A1188:F1188"/>
    <mergeCell ref="A1201:H1201"/>
    <mergeCell ref="A1202:H1202"/>
    <mergeCell ref="A1210:H1210"/>
    <mergeCell ref="A1189:H1189"/>
    <mergeCell ref="A1190:H1190"/>
    <mergeCell ref="B1191:H1191"/>
    <mergeCell ref="B1192:H1192"/>
    <mergeCell ref="A1193:D1193"/>
    <mergeCell ref="F1194:G1194"/>
    <mergeCell ref="F1195:G1195"/>
    <mergeCell ref="F1196:G1196"/>
    <mergeCell ref="F1197:G1197"/>
    <mergeCell ref="F1198:G1198"/>
    <mergeCell ref="A1199:B1199"/>
    <mergeCell ref="C1199:F1199"/>
    <mergeCell ref="G1199:H1199"/>
    <mergeCell ref="A1203:H1203"/>
    <mergeCell ref="A1204:H1204"/>
    <mergeCell ref="A1280:H1280"/>
    <mergeCell ref="A1275:H1275"/>
    <mergeCell ref="A1276:H1276"/>
    <mergeCell ref="A1277:H1277"/>
    <mergeCell ref="G1278:H1278"/>
    <mergeCell ref="C1279:F1279"/>
    <mergeCell ref="G1279:H1279"/>
    <mergeCell ref="A1281:F1281"/>
    <mergeCell ref="G1281:H1281"/>
    <mergeCell ref="G1230:H1230"/>
    <mergeCell ref="A1231:H1231"/>
    <mergeCell ref="A1232:F1232"/>
    <mergeCell ref="G1232:H1232"/>
    <mergeCell ref="A1233:F1233"/>
    <mergeCell ref="A1234:F1234"/>
    <mergeCell ref="A1235:F1235"/>
    <mergeCell ref="F1243:G1243"/>
    <mergeCell ref="F1244:G1244"/>
    <mergeCell ref="F1245:G1245"/>
    <mergeCell ref="F1246:G1246"/>
    <mergeCell ref="A1247:B1247"/>
    <mergeCell ref="C1247:F1247"/>
    <mergeCell ref="G1247:H1247"/>
    <mergeCell ref="A1253:H1253"/>
    <mergeCell ref="A1254:H1254"/>
    <mergeCell ref="A1259:H1259"/>
  </mergeCells>
  <hyperlinks>
    <hyperlink ref="A3" r:id="rId1" display="http://www.kcgurukulschool.org/"/>
    <hyperlink ref="A51" r:id="rId2" display="http://www.kcgurukulschool.org/"/>
    <hyperlink ref="A99" r:id="rId3" display="http://www.kcgurukulschool.org/"/>
    <hyperlink ref="A147" r:id="rId4" display="http://www.kcgurukulschool.org/"/>
    <hyperlink ref="A195" r:id="rId5" display="http://www.kcgurukulschool.org/"/>
    <hyperlink ref="A243" r:id="rId6" display="http://www.kcgurukulschool.org/"/>
    <hyperlink ref="A291" r:id="rId7" display="http://www.kcgurukulschool.org/"/>
    <hyperlink ref="A339" r:id="rId8" display="http://www.kcgurukulschool.org/"/>
    <hyperlink ref="A387" r:id="rId9" display="http://www.kcgurukulschool.org/"/>
    <hyperlink ref="A435" r:id="rId10" display="http://www.kcgurukulschool.org/"/>
    <hyperlink ref="A483" r:id="rId11" display="http://www.kcgurukulschool.org/"/>
    <hyperlink ref="A531" r:id="rId12" display="http://www.kcgurukulschool.org/"/>
    <hyperlink ref="A579" r:id="rId13" display="http://www.kcgurukulschool.org/"/>
    <hyperlink ref="A627" r:id="rId14" display="http://www.kcgurukulschool.org/"/>
    <hyperlink ref="A675" r:id="rId15" display="http://www.kcgurukulschool.org/"/>
    <hyperlink ref="A723" r:id="rId16" display="http://www.kcgurukulschool.org/"/>
    <hyperlink ref="A771" r:id="rId17" display="http://www.kcgurukulschool.org/"/>
    <hyperlink ref="A819" r:id="rId18" display="http://www.kcgurukulschool.org/"/>
    <hyperlink ref="A867" r:id="rId19" display="http://www.kcgurukulschool.org/"/>
    <hyperlink ref="A915" r:id="rId20" display="http://www.kcgurukulschool.org/"/>
    <hyperlink ref="A963" r:id="rId21" display="http://www.kcgurukulschool.org/"/>
    <hyperlink ref="A1011" r:id="rId22" display="http://www.kcgurukulschool.org/"/>
    <hyperlink ref="A1059" r:id="rId23" display="http://www.kcgurukulschool.org/"/>
    <hyperlink ref="A1107" r:id="rId24" display="http://www.kcgurukulschool.org/"/>
    <hyperlink ref="A1155" r:id="rId25" display="http://www.kcgurukulschool.org/"/>
    <hyperlink ref="A1203" r:id="rId26" display="http://www.kcgurukulschool.org/"/>
    <hyperlink ref="A1302" r:id="rId27" display="http://www.kcgurukulschool.org/"/>
    <hyperlink ref="A1352" r:id="rId28" display="http://www.kcgurukulschool.org/"/>
    <hyperlink ref="A1252" r:id="rId29" display="http://www.kcgurukulschool.org/"/>
  </hyperlinks>
  <pageMargins left="0.27559055118110237" right="0.23622047244094491" top="0.23622047244094491" bottom="0.19685039370078741" header="0.23622047244094491" footer="0.15748031496062992"/>
  <pageSetup paperSize="9" scale="62" orientation="portrait" r:id="rId30"/>
  <rowBreaks count="28" manualBreakCount="28">
    <brk id="47" max="7" man="1"/>
    <brk id="95" max="7" man="1"/>
    <brk id="143" max="7" man="1"/>
    <brk id="191" max="7" man="1"/>
    <brk id="239" max="7" man="1"/>
    <brk id="287" max="7" man="1"/>
    <brk id="335" max="7" man="1"/>
    <brk id="383" max="7" man="1"/>
    <brk id="431" max="7" man="1"/>
    <brk id="479" max="7" man="1"/>
    <brk id="527" max="7" man="1"/>
    <brk id="575" max="7" man="1"/>
    <brk id="623" max="7" man="1"/>
    <brk id="671" max="7" man="1"/>
    <brk id="719" max="7" man="1"/>
    <brk id="767" max="7" man="1"/>
    <brk id="815" max="7" man="1"/>
    <brk id="863" max="7" man="1"/>
    <brk id="911" max="7" man="1"/>
    <brk id="959" max="7" man="1"/>
    <brk id="1007" max="7" man="1"/>
    <brk id="1055" max="7" man="1"/>
    <brk id="1103" max="7" man="1"/>
    <brk id="1151" max="7" man="1"/>
    <brk id="1199" max="7" man="1"/>
    <brk id="1247" max="7" man="1"/>
    <brk id="1296" max="7" man="1"/>
    <brk id="1346" max="7" man="1"/>
  </rowBreaks>
  <colBreaks count="1" manualBreakCount="1">
    <brk id="8" max="1048575" man="1"/>
  </colBreaks>
  <drawing r:id="rId3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B30" sqref="B30"/>
    </sheetView>
  </sheetViews>
  <sheetFormatPr defaultColWidth="9" defaultRowHeight="15"/>
  <cols>
    <col min="1" max="1" width="6.85546875" customWidth="1"/>
    <col min="2" max="2" width="19.85546875" customWidth="1"/>
    <col min="3" max="4" width="11.42578125" customWidth="1"/>
    <col min="7" max="8" width="10.7109375" customWidth="1"/>
    <col min="9" max="10" width="10.85546875" customWidth="1"/>
    <col min="13" max="13" width="10.5703125" customWidth="1"/>
    <col min="14" max="14" width="10.140625" customWidth="1"/>
    <col min="15" max="15" width="7.28515625" customWidth="1"/>
  </cols>
  <sheetData>
    <row r="1" spans="1:16" ht="18.75">
      <c r="A1" s="469" t="s">
        <v>43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</row>
    <row r="2" spans="1:16" ht="16.5">
      <c r="A2" s="470" t="s">
        <v>375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/>
    </row>
    <row r="3" spans="1:16" ht="16.5">
      <c r="A3" s="470" t="s">
        <v>109</v>
      </c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</row>
    <row r="4" spans="1:16" ht="16.5">
      <c r="A4" s="470" t="s">
        <v>110</v>
      </c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  <c r="P4" s="470"/>
    </row>
    <row r="5" spans="1:16" ht="15.75">
      <c r="A5" s="176" t="s">
        <v>44</v>
      </c>
      <c r="B5" s="177" t="s">
        <v>41</v>
      </c>
      <c r="C5" s="177" t="s">
        <v>45</v>
      </c>
      <c r="D5" s="177"/>
      <c r="E5" s="177" t="s">
        <v>46</v>
      </c>
      <c r="F5" s="177"/>
      <c r="G5" s="177" t="s">
        <v>47</v>
      </c>
      <c r="H5" s="231"/>
      <c r="I5" s="178" t="s">
        <v>48</v>
      </c>
      <c r="J5" s="178"/>
      <c r="K5" s="177" t="s">
        <v>49</v>
      </c>
      <c r="L5" s="177"/>
      <c r="M5" s="177" t="s">
        <v>50</v>
      </c>
      <c r="N5" s="179" t="s">
        <v>10</v>
      </c>
      <c r="O5" s="179" t="s">
        <v>16</v>
      </c>
      <c r="P5" s="179" t="s">
        <v>33</v>
      </c>
    </row>
    <row r="6" spans="1:16" ht="15.75">
      <c r="A6" s="180">
        <v>1</v>
      </c>
      <c r="B6" s="76" t="s">
        <v>69</v>
      </c>
      <c r="C6" s="181">
        <v>18</v>
      </c>
      <c r="D6" s="181">
        <f>C6/2</f>
        <v>9</v>
      </c>
      <c r="E6" s="181">
        <v>15</v>
      </c>
      <c r="F6" s="181">
        <f>E6/2</f>
        <v>7.5</v>
      </c>
      <c r="G6" s="181">
        <v>17</v>
      </c>
      <c r="H6" s="181">
        <f>G6/2</f>
        <v>8.5</v>
      </c>
      <c r="I6" s="181">
        <v>15.5</v>
      </c>
      <c r="J6" s="181">
        <f>I6/2</f>
        <v>7.75</v>
      </c>
      <c r="K6" s="181">
        <v>18.5</v>
      </c>
      <c r="L6" s="181">
        <f>K6/2</f>
        <v>9.25</v>
      </c>
      <c r="M6" s="181">
        <v>18</v>
      </c>
      <c r="N6" s="182">
        <f>SUM(C6:K6)</f>
        <v>116.75</v>
      </c>
      <c r="O6" s="183">
        <f>(N6/100)*100</f>
        <v>116.75</v>
      </c>
      <c r="P6" s="182" t="str">
        <f t="shared" ref="P6:P34" si="0">IF(O6&gt;=91,"A1",IF(O6&gt;=81,"A2",IF(O6&gt;=71,"B1",IF(O6&gt;=61,"B2",IF(O6&gt;=51,"C1",IF(O6&gt;=41,"C2",IF(O6&gt;=33,"D","E")))))))</f>
        <v>A1</v>
      </c>
    </row>
    <row r="7" spans="1:16" ht="15.75">
      <c r="A7" s="180">
        <v>2</v>
      </c>
      <c r="B7" s="76" t="s">
        <v>98</v>
      </c>
      <c r="C7" s="181">
        <v>19</v>
      </c>
      <c r="D7" s="181">
        <f t="shared" ref="D7:D34" si="1">C7/2</f>
        <v>9.5</v>
      </c>
      <c r="E7" s="181">
        <v>15.5</v>
      </c>
      <c r="F7" s="181">
        <f t="shared" ref="F7" si="2">E7/2</f>
        <v>7.75</v>
      </c>
      <c r="G7" s="181">
        <v>19.5</v>
      </c>
      <c r="H7" s="232">
        <f t="shared" ref="H7" si="3">G7/2</f>
        <v>9.75</v>
      </c>
      <c r="I7" s="184">
        <v>15.5</v>
      </c>
      <c r="J7" s="184">
        <f t="shared" ref="J7" si="4">I7/2</f>
        <v>7.75</v>
      </c>
      <c r="K7" s="181">
        <v>19.5</v>
      </c>
      <c r="L7" s="181">
        <f t="shared" ref="L7" si="5">K7/2</f>
        <v>9.75</v>
      </c>
      <c r="M7" s="181">
        <v>17.5</v>
      </c>
      <c r="N7" s="182">
        <f t="shared" ref="N7:N34" si="6">SUM(C7:K7)</f>
        <v>123.75</v>
      </c>
      <c r="O7" s="183">
        <f t="shared" ref="O7:O34" si="7">(N7/100)*100</f>
        <v>123.75</v>
      </c>
      <c r="P7" s="182" t="str">
        <f t="shared" si="0"/>
        <v>A1</v>
      </c>
    </row>
    <row r="8" spans="1:16" ht="15.75">
      <c r="A8" s="180">
        <v>3</v>
      </c>
      <c r="B8" s="76" t="s">
        <v>99</v>
      </c>
      <c r="C8" s="181">
        <v>10</v>
      </c>
      <c r="D8" s="181">
        <f t="shared" si="1"/>
        <v>5</v>
      </c>
      <c r="E8" s="181">
        <v>7</v>
      </c>
      <c r="F8" s="181">
        <f t="shared" ref="F8" si="8">E8/2</f>
        <v>3.5</v>
      </c>
      <c r="G8" s="181">
        <v>11</v>
      </c>
      <c r="H8" s="181">
        <f t="shared" ref="H8" si="9">G8/2</f>
        <v>5.5</v>
      </c>
      <c r="I8" s="181">
        <v>14.5</v>
      </c>
      <c r="J8" s="181">
        <f t="shared" ref="J8" si="10">I8/2</f>
        <v>7.25</v>
      </c>
      <c r="K8" s="181">
        <v>14.5</v>
      </c>
      <c r="L8" s="181">
        <f t="shared" ref="L8" si="11">K8/2</f>
        <v>7.25</v>
      </c>
      <c r="M8" s="181">
        <v>10</v>
      </c>
      <c r="N8" s="182">
        <f t="shared" si="6"/>
        <v>78.25</v>
      </c>
      <c r="O8" s="183">
        <f t="shared" si="7"/>
        <v>78.25</v>
      </c>
      <c r="P8" s="182" t="str">
        <f t="shared" si="0"/>
        <v>B1</v>
      </c>
    </row>
    <row r="9" spans="1:16" ht="15.75">
      <c r="A9" s="180">
        <v>4</v>
      </c>
      <c r="B9" s="76" t="s">
        <v>72</v>
      </c>
      <c r="C9" s="181">
        <v>17</v>
      </c>
      <c r="D9" s="181">
        <f t="shared" si="1"/>
        <v>8.5</v>
      </c>
      <c r="E9" s="181">
        <v>12</v>
      </c>
      <c r="F9" s="181">
        <f t="shared" ref="F9" si="12">E9/2</f>
        <v>6</v>
      </c>
      <c r="G9" s="181">
        <v>12.5</v>
      </c>
      <c r="H9" s="181">
        <f t="shared" ref="H9" si="13">G9/2</f>
        <v>6.25</v>
      </c>
      <c r="I9" s="181">
        <v>12.75</v>
      </c>
      <c r="J9" s="181">
        <f t="shared" ref="J9" si="14">I9/2</f>
        <v>6.375</v>
      </c>
      <c r="K9" s="181">
        <v>18.5</v>
      </c>
      <c r="L9" s="181">
        <f t="shared" ref="L9" si="15">K9/2</f>
        <v>9.25</v>
      </c>
      <c r="M9" s="181">
        <v>12.5</v>
      </c>
      <c r="N9" s="182">
        <f t="shared" si="6"/>
        <v>99.875</v>
      </c>
      <c r="O9" s="183">
        <f t="shared" si="7"/>
        <v>99.875</v>
      </c>
      <c r="P9" s="182" t="str">
        <f t="shared" si="0"/>
        <v>A1</v>
      </c>
    </row>
    <row r="10" spans="1:16" ht="15.75">
      <c r="A10" s="180">
        <v>5</v>
      </c>
      <c r="B10" s="76" t="s">
        <v>73</v>
      </c>
      <c r="C10" s="181">
        <v>19</v>
      </c>
      <c r="D10" s="181">
        <f t="shared" si="1"/>
        <v>9.5</v>
      </c>
      <c r="E10" s="181">
        <v>18</v>
      </c>
      <c r="F10" s="181">
        <f t="shared" ref="F10" si="16">E10/2</f>
        <v>9</v>
      </c>
      <c r="G10" s="181">
        <v>20</v>
      </c>
      <c r="H10" s="181">
        <f t="shared" ref="H10" si="17">G10/2</f>
        <v>10</v>
      </c>
      <c r="I10" s="181">
        <v>17</v>
      </c>
      <c r="J10" s="181">
        <f t="shared" ref="J10" si="18">I10/2</f>
        <v>8.5</v>
      </c>
      <c r="K10" s="181">
        <v>20</v>
      </c>
      <c r="L10" s="181">
        <f t="shared" ref="L10" si="19">K10/2</f>
        <v>10</v>
      </c>
      <c r="M10" s="185">
        <v>20</v>
      </c>
      <c r="N10" s="182">
        <f t="shared" si="6"/>
        <v>131</v>
      </c>
      <c r="O10" s="183">
        <f t="shared" si="7"/>
        <v>131</v>
      </c>
      <c r="P10" s="182" t="str">
        <f t="shared" si="0"/>
        <v>A1</v>
      </c>
    </row>
    <row r="11" spans="1:16" ht="15.75">
      <c r="A11" s="180">
        <v>6</v>
      </c>
      <c r="B11" s="76" t="s">
        <v>100</v>
      </c>
      <c r="C11" s="181">
        <v>19</v>
      </c>
      <c r="D11" s="181">
        <f t="shared" si="1"/>
        <v>9.5</v>
      </c>
      <c r="E11" s="181">
        <v>13.5</v>
      </c>
      <c r="F11" s="181">
        <f t="shared" ref="F11" si="20">E11/2</f>
        <v>6.75</v>
      </c>
      <c r="G11" s="181">
        <v>10.5</v>
      </c>
      <c r="H11" s="181">
        <f t="shared" ref="H11" si="21">G11/2</f>
        <v>5.25</v>
      </c>
      <c r="I11" s="181">
        <v>13.75</v>
      </c>
      <c r="J11" s="181">
        <f t="shared" ref="J11" si="22">I11/2</f>
        <v>6.875</v>
      </c>
      <c r="K11" s="181">
        <v>17.5</v>
      </c>
      <c r="L11" s="181">
        <f t="shared" ref="L11" si="23">K11/2</f>
        <v>8.75</v>
      </c>
      <c r="M11" s="181">
        <v>16.5</v>
      </c>
      <c r="N11" s="182">
        <f t="shared" si="6"/>
        <v>102.625</v>
      </c>
      <c r="O11" s="183">
        <f t="shared" si="7"/>
        <v>102.62500000000001</v>
      </c>
      <c r="P11" s="182" t="str">
        <f t="shared" si="0"/>
        <v>A1</v>
      </c>
    </row>
    <row r="12" spans="1:16" ht="15.75">
      <c r="A12" s="180">
        <v>7</v>
      </c>
      <c r="B12" s="76" t="s">
        <v>75</v>
      </c>
      <c r="C12" s="181">
        <v>18</v>
      </c>
      <c r="D12" s="181">
        <f t="shared" si="1"/>
        <v>9</v>
      </c>
      <c r="E12" s="185">
        <v>15.5</v>
      </c>
      <c r="F12" s="185">
        <f t="shared" ref="F12" si="24">E12/2</f>
        <v>7.75</v>
      </c>
      <c r="G12" s="181">
        <v>17</v>
      </c>
      <c r="H12" s="181">
        <f t="shared" ref="H12" si="25">G12/2</f>
        <v>8.5</v>
      </c>
      <c r="I12" s="181">
        <v>18.25</v>
      </c>
      <c r="J12" s="181">
        <f t="shared" ref="J12" si="26">I12/2</f>
        <v>9.125</v>
      </c>
      <c r="K12" s="181">
        <v>19</v>
      </c>
      <c r="L12" s="181">
        <f t="shared" ref="L12" si="27">K12/2</f>
        <v>9.5</v>
      </c>
      <c r="M12" s="181">
        <v>15.5</v>
      </c>
      <c r="N12" s="182">
        <f t="shared" si="6"/>
        <v>122.125</v>
      </c>
      <c r="O12" s="183">
        <f t="shared" si="7"/>
        <v>122.125</v>
      </c>
      <c r="P12" s="182" t="str">
        <f t="shared" si="0"/>
        <v>A1</v>
      </c>
    </row>
    <row r="13" spans="1:16" ht="15.75">
      <c r="A13" s="180">
        <v>8</v>
      </c>
      <c r="B13" s="76" t="s">
        <v>76</v>
      </c>
      <c r="C13" s="181">
        <v>17</v>
      </c>
      <c r="D13" s="181">
        <f t="shared" si="1"/>
        <v>8.5</v>
      </c>
      <c r="E13" s="181">
        <v>11.5</v>
      </c>
      <c r="F13" s="181">
        <f t="shared" ref="F13" si="28">E13/2</f>
        <v>5.75</v>
      </c>
      <c r="G13" s="181">
        <v>7</v>
      </c>
      <c r="H13" s="181">
        <f t="shared" ref="H13" si="29">G13/2</f>
        <v>3.5</v>
      </c>
      <c r="I13" s="181"/>
      <c r="J13" s="181">
        <f t="shared" ref="J13" si="30">I13/2</f>
        <v>0</v>
      </c>
      <c r="K13" s="181"/>
      <c r="L13" s="181">
        <f t="shared" ref="L13" si="31">K13/2</f>
        <v>0</v>
      </c>
      <c r="M13" s="181">
        <v>8.5</v>
      </c>
      <c r="N13" s="182">
        <f t="shared" si="6"/>
        <v>53.25</v>
      </c>
      <c r="O13" s="183">
        <f t="shared" si="7"/>
        <v>53.25</v>
      </c>
      <c r="P13" s="182" t="str">
        <f t="shared" si="0"/>
        <v>C1</v>
      </c>
    </row>
    <row r="14" spans="1:16" ht="15.75">
      <c r="A14" s="180">
        <v>9</v>
      </c>
      <c r="B14" s="76" t="s">
        <v>77</v>
      </c>
      <c r="C14" s="181">
        <v>16.5</v>
      </c>
      <c r="D14" s="181">
        <f t="shared" si="1"/>
        <v>8.25</v>
      </c>
      <c r="E14" s="181">
        <v>18</v>
      </c>
      <c r="F14" s="181">
        <f t="shared" ref="F14" si="32">E14/2</f>
        <v>9</v>
      </c>
      <c r="G14" s="181">
        <v>18.5</v>
      </c>
      <c r="H14" s="181">
        <f t="shared" ref="H14" si="33">G14/2</f>
        <v>9.25</v>
      </c>
      <c r="I14" s="181">
        <v>18.5</v>
      </c>
      <c r="J14" s="181">
        <f t="shared" ref="J14" si="34">I14/2</f>
        <v>9.25</v>
      </c>
      <c r="K14" s="181">
        <v>20</v>
      </c>
      <c r="L14" s="181">
        <f t="shared" ref="L14" si="35">K14/2</f>
        <v>10</v>
      </c>
      <c r="M14" s="181">
        <v>19</v>
      </c>
      <c r="N14" s="182">
        <f t="shared" si="6"/>
        <v>127.25</v>
      </c>
      <c r="O14" s="183">
        <f t="shared" si="7"/>
        <v>127.25</v>
      </c>
      <c r="P14" s="182" t="str">
        <f t="shared" si="0"/>
        <v>A1</v>
      </c>
    </row>
    <row r="15" spans="1:16" ht="15.75">
      <c r="A15" s="180">
        <v>10</v>
      </c>
      <c r="B15" s="76" t="s">
        <v>78</v>
      </c>
      <c r="C15" s="181">
        <v>17.5</v>
      </c>
      <c r="D15" s="181">
        <f t="shared" si="1"/>
        <v>8.75</v>
      </c>
      <c r="E15" s="181">
        <v>16.5</v>
      </c>
      <c r="F15" s="181">
        <f t="shared" ref="F15" si="36">E15/2</f>
        <v>8.25</v>
      </c>
      <c r="G15" s="186">
        <v>20</v>
      </c>
      <c r="H15" s="186">
        <f t="shared" ref="H15" si="37">G15/2</f>
        <v>10</v>
      </c>
      <c r="I15" s="181">
        <v>20</v>
      </c>
      <c r="J15" s="181">
        <f t="shared" ref="J15" si="38">I15/2</f>
        <v>10</v>
      </c>
      <c r="K15" s="181">
        <v>20</v>
      </c>
      <c r="L15" s="181">
        <f t="shared" ref="L15" si="39">K15/2</f>
        <v>10</v>
      </c>
      <c r="M15" s="181">
        <v>17</v>
      </c>
      <c r="N15" s="182">
        <f t="shared" si="6"/>
        <v>131</v>
      </c>
      <c r="O15" s="183">
        <f t="shared" si="7"/>
        <v>131</v>
      </c>
      <c r="P15" s="182" t="str">
        <f t="shared" si="0"/>
        <v>A1</v>
      </c>
    </row>
    <row r="16" spans="1:16" ht="15.75">
      <c r="A16" s="180">
        <v>11</v>
      </c>
      <c r="B16" s="76" t="s">
        <v>79</v>
      </c>
      <c r="C16" s="181">
        <v>18</v>
      </c>
      <c r="D16" s="181">
        <f t="shared" si="1"/>
        <v>9</v>
      </c>
      <c r="E16" s="181">
        <v>12</v>
      </c>
      <c r="F16" s="181">
        <f t="shared" ref="F16" si="40">E16/2</f>
        <v>6</v>
      </c>
      <c r="G16" s="181">
        <v>8.5</v>
      </c>
      <c r="H16" s="181">
        <f t="shared" ref="H16" si="41">G16/2</f>
        <v>4.25</v>
      </c>
      <c r="I16" s="181">
        <v>12.5</v>
      </c>
      <c r="J16" s="181">
        <f t="shared" ref="J16" si="42">I16/2</f>
        <v>6.25</v>
      </c>
      <c r="K16" s="181">
        <v>17.5</v>
      </c>
      <c r="L16" s="181">
        <f t="shared" ref="L16" si="43">K16/2</f>
        <v>8.75</v>
      </c>
      <c r="M16" s="185">
        <v>14</v>
      </c>
      <c r="N16" s="182">
        <f t="shared" si="6"/>
        <v>94</v>
      </c>
      <c r="O16" s="183">
        <f t="shared" si="7"/>
        <v>94</v>
      </c>
      <c r="P16" s="182" t="str">
        <f t="shared" si="0"/>
        <v>A1</v>
      </c>
    </row>
    <row r="17" spans="1:16" ht="15.75">
      <c r="A17" s="180">
        <v>12</v>
      </c>
      <c r="B17" s="76" t="s">
        <v>101</v>
      </c>
      <c r="C17" s="181">
        <v>16.5</v>
      </c>
      <c r="D17" s="181">
        <f t="shared" si="1"/>
        <v>8.25</v>
      </c>
      <c r="E17" s="181">
        <v>15.5</v>
      </c>
      <c r="F17" s="181">
        <f t="shared" ref="F17" si="44">E17/2</f>
        <v>7.75</v>
      </c>
      <c r="G17" s="181">
        <v>18</v>
      </c>
      <c r="H17" s="181">
        <f t="shared" ref="H17" si="45">G17/2</f>
        <v>9</v>
      </c>
      <c r="I17" s="181">
        <v>18</v>
      </c>
      <c r="J17" s="181">
        <f t="shared" ref="J17" si="46">I17/2</f>
        <v>9</v>
      </c>
      <c r="K17" s="181">
        <v>16</v>
      </c>
      <c r="L17" s="181">
        <f t="shared" ref="L17" si="47">K17/2</f>
        <v>8</v>
      </c>
      <c r="M17" s="181">
        <v>16</v>
      </c>
      <c r="N17" s="182">
        <f t="shared" si="6"/>
        <v>118</v>
      </c>
      <c r="O17" s="183">
        <f t="shared" si="7"/>
        <v>118</v>
      </c>
      <c r="P17" s="182" t="str">
        <f t="shared" si="0"/>
        <v>A1</v>
      </c>
    </row>
    <row r="18" spans="1:16" ht="15.75">
      <c r="A18" s="180">
        <v>13</v>
      </c>
      <c r="B18" s="76" t="s">
        <v>102</v>
      </c>
      <c r="C18" s="181">
        <v>16.5</v>
      </c>
      <c r="D18" s="181">
        <f t="shared" si="1"/>
        <v>8.25</v>
      </c>
      <c r="E18" s="181">
        <v>14</v>
      </c>
      <c r="F18" s="181">
        <f t="shared" ref="F18" si="48">E18/2</f>
        <v>7</v>
      </c>
      <c r="G18" s="181">
        <v>14.5</v>
      </c>
      <c r="H18" s="181">
        <f t="shared" ref="H18" si="49">G18/2</f>
        <v>7.25</v>
      </c>
      <c r="I18" s="181">
        <v>15</v>
      </c>
      <c r="J18" s="181">
        <f t="shared" ref="J18" si="50">I18/2</f>
        <v>7.5</v>
      </c>
      <c r="K18" s="181">
        <v>17.5</v>
      </c>
      <c r="L18" s="181">
        <f t="shared" ref="L18" si="51">K18/2</f>
        <v>8.75</v>
      </c>
      <c r="M18" s="181">
        <v>10.5</v>
      </c>
      <c r="N18" s="182">
        <f t="shared" si="6"/>
        <v>107.5</v>
      </c>
      <c r="O18" s="183">
        <f t="shared" si="7"/>
        <v>107.5</v>
      </c>
      <c r="P18" s="182" t="str">
        <f t="shared" si="0"/>
        <v>A1</v>
      </c>
    </row>
    <row r="19" spans="1:16" ht="15.75">
      <c r="A19" s="180">
        <v>14</v>
      </c>
      <c r="B19" s="76" t="s">
        <v>82</v>
      </c>
      <c r="C19" s="181">
        <v>8</v>
      </c>
      <c r="D19" s="181">
        <f t="shared" si="1"/>
        <v>4</v>
      </c>
      <c r="E19" s="181">
        <v>9.5</v>
      </c>
      <c r="F19" s="181">
        <f t="shared" ref="F19" si="52">E19/2</f>
        <v>4.75</v>
      </c>
      <c r="G19" s="181">
        <v>5</v>
      </c>
      <c r="H19" s="181">
        <f t="shared" ref="H19" si="53">G19/2</f>
        <v>2.5</v>
      </c>
      <c r="I19" s="181">
        <v>4.5</v>
      </c>
      <c r="J19" s="181">
        <f t="shared" ref="J19" si="54">I19/2</f>
        <v>2.25</v>
      </c>
      <c r="K19" s="181">
        <v>10</v>
      </c>
      <c r="L19" s="181">
        <f t="shared" ref="L19" si="55">K19/2</f>
        <v>5</v>
      </c>
      <c r="M19" s="181">
        <v>7.5</v>
      </c>
      <c r="N19" s="182">
        <f t="shared" si="6"/>
        <v>50.5</v>
      </c>
      <c r="O19" s="183">
        <f t="shared" si="7"/>
        <v>50.5</v>
      </c>
      <c r="P19" s="182" t="str">
        <f t="shared" si="0"/>
        <v>C2</v>
      </c>
    </row>
    <row r="20" spans="1:16" ht="15.75">
      <c r="A20" s="180">
        <v>15</v>
      </c>
      <c r="B20" s="76" t="s">
        <v>83</v>
      </c>
      <c r="C20" s="181">
        <v>7</v>
      </c>
      <c r="D20" s="181">
        <f t="shared" si="1"/>
        <v>3.5</v>
      </c>
      <c r="E20" s="181">
        <v>7.5</v>
      </c>
      <c r="F20" s="181">
        <f t="shared" ref="F20" si="56">E20/2</f>
        <v>3.75</v>
      </c>
      <c r="G20" s="181">
        <v>7</v>
      </c>
      <c r="H20" s="181">
        <f t="shared" ref="H20" si="57">G20/2</f>
        <v>3.5</v>
      </c>
      <c r="I20" s="181">
        <v>5</v>
      </c>
      <c r="J20" s="181">
        <f t="shared" ref="J20" si="58">I20/2</f>
        <v>2.5</v>
      </c>
      <c r="K20" s="181">
        <v>6</v>
      </c>
      <c r="L20" s="181">
        <f t="shared" ref="L20" si="59">K20/2</f>
        <v>3</v>
      </c>
      <c r="M20" s="181">
        <v>3</v>
      </c>
      <c r="N20" s="182">
        <f t="shared" si="6"/>
        <v>45.75</v>
      </c>
      <c r="O20" s="183">
        <f t="shared" si="7"/>
        <v>45.75</v>
      </c>
      <c r="P20" s="182" t="str">
        <f t="shared" si="0"/>
        <v>C2</v>
      </c>
    </row>
    <row r="21" spans="1:16" ht="15.75">
      <c r="A21" s="180">
        <v>16</v>
      </c>
      <c r="B21" s="76" t="s">
        <v>84</v>
      </c>
      <c r="C21" s="181">
        <v>17.5</v>
      </c>
      <c r="D21" s="181">
        <f t="shared" si="1"/>
        <v>8.75</v>
      </c>
      <c r="E21" s="181">
        <v>17</v>
      </c>
      <c r="F21" s="181">
        <f t="shared" ref="F21" si="60">E21/2</f>
        <v>8.5</v>
      </c>
      <c r="G21" s="181">
        <v>16.5</v>
      </c>
      <c r="H21" s="181">
        <f t="shared" ref="H21" si="61">G21/2</f>
        <v>8.25</v>
      </c>
      <c r="I21" s="181">
        <v>20</v>
      </c>
      <c r="J21" s="181">
        <f t="shared" ref="J21" si="62">I21/2</f>
        <v>10</v>
      </c>
      <c r="K21" s="181">
        <v>20</v>
      </c>
      <c r="L21" s="181">
        <f t="shared" ref="L21" si="63">K21/2</f>
        <v>10</v>
      </c>
      <c r="M21" s="181">
        <v>16.5</v>
      </c>
      <c r="N21" s="182">
        <f t="shared" si="6"/>
        <v>126.5</v>
      </c>
      <c r="O21" s="183">
        <f t="shared" si="7"/>
        <v>126.49999999999999</v>
      </c>
      <c r="P21" s="182" t="str">
        <f t="shared" si="0"/>
        <v>A1</v>
      </c>
    </row>
    <row r="22" spans="1:16" ht="15.75">
      <c r="A22" s="180">
        <v>17</v>
      </c>
      <c r="B22" s="76" t="s">
        <v>103</v>
      </c>
      <c r="C22" s="181">
        <v>8</v>
      </c>
      <c r="D22" s="181">
        <f t="shared" si="1"/>
        <v>4</v>
      </c>
      <c r="E22" s="181">
        <v>11</v>
      </c>
      <c r="F22" s="181">
        <f t="shared" ref="F22" si="64">E22/2</f>
        <v>5.5</v>
      </c>
      <c r="G22" s="181">
        <v>15.5</v>
      </c>
      <c r="H22" s="181">
        <f t="shared" ref="H22" si="65">G22/2</f>
        <v>7.75</v>
      </c>
      <c r="I22" s="181">
        <v>12</v>
      </c>
      <c r="J22" s="181">
        <f t="shared" ref="J22" si="66">I22/2</f>
        <v>6</v>
      </c>
      <c r="K22" s="181">
        <v>8</v>
      </c>
      <c r="L22" s="181">
        <f t="shared" ref="L22" si="67">K22/2</f>
        <v>4</v>
      </c>
      <c r="M22" s="181">
        <v>3</v>
      </c>
      <c r="N22" s="182">
        <f t="shared" si="6"/>
        <v>77.75</v>
      </c>
      <c r="O22" s="183">
        <f t="shared" si="7"/>
        <v>77.75</v>
      </c>
      <c r="P22" s="182" t="str">
        <f t="shared" si="0"/>
        <v>B1</v>
      </c>
    </row>
    <row r="23" spans="1:16" ht="15.75">
      <c r="A23" s="180">
        <v>18</v>
      </c>
      <c r="B23" s="76" t="s">
        <v>104</v>
      </c>
      <c r="C23" s="185">
        <v>15.5</v>
      </c>
      <c r="D23" s="181">
        <f t="shared" si="1"/>
        <v>7.75</v>
      </c>
      <c r="E23" s="185">
        <v>17.5</v>
      </c>
      <c r="F23" s="185">
        <f t="shared" ref="F23" si="68">E23/2</f>
        <v>8.75</v>
      </c>
      <c r="G23" s="181">
        <v>19</v>
      </c>
      <c r="H23" s="181">
        <f t="shared" ref="H23" si="69">G23/2</f>
        <v>9.5</v>
      </c>
      <c r="I23" s="181">
        <v>16</v>
      </c>
      <c r="J23" s="181">
        <f t="shared" ref="J23" si="70">I23/2</f>
        <v>8</v>
      </c>
      <c r="K23" s="185">
        <v>18</v>
      </c>
      <c r="L23" s="185">
        <f t="shared" ref="L23" si="71">K23/2</f>
        <v>9</v>
      </c>
      <c r="M23" s="185">
        <v>16</v>
      </c>
      <c r="N23" s="182">
        <f t="shared" si="6"/>
        <v>120</v>
      </c>
      <c r="O23" s="183">
        <f t="shared" si="7"/>
        <v>120</v>
      </c>
      <c r="P23" s="182" t="str">
        <f t="shared" si="0"/>
        <v>A1</v>
      </c>
    </row>
    <row r="24" spans="1:16" ht="15.75">
      <c r="A24" s="180">
        <v>19</v>
      </c>
      <c r="B24" s="76" t="s">
        <v>87</v>
      </c>
      <c r="C24" s="181">
        <v>19</v>
      </c>
      <c r="D24" s="181">
        <f t="shared" si="1"/>
        <v>9.5</v>
      </c>
      <c r="E24" s="181">
        <v>18.5</v>
      </c>
      <c r="F24" s="181">
        <f t="shared" ref="F24" si="72">E24/2</f>
        <v>9.25</v>
      </c>
      <c r="G24" s="181">
        <v>20</v>
      </c>
      <c r="H24" s="181">
        <f t="shared" ref="H24" si="73">G24/2</f>
        <v>10</v>
      </c>
      <c r="I24" s="181">
        <v>16.5</v>
      </c>
      <c r="J24" s="181">
        <f t="shared" ref="J24" si="74">I24/2</f>
        <v>8.25</v>
      </c>
      <c r="K24" s="181">
        <v>20</v>
      </c>
      <c r="L24" s="181">
        <f t="shared" ref="L24" si="75">K24/2</f>
        <v>10</v>
      </c>
      <c r="M24" s="181">
        <v>19</v>
      </c>
      <c r="N24" s="182">
        <f t="shared" si="6"/>
        <v>131</v>
      </c>
      <c r="O24" s="183">
        <f t="shared" si="7"/>
        <v>131</v>
      </c>
      <c r="P24" s="182" t="str">
        <f t="shared" si="0"/>
        <v>A1</v>
      </c>
    </row>
    <row r="25" spans="1:16" ht="15.75">
      <c r="A25" s="180">
        <v>20</v>
      </c>
      <c r="B25" s="76" t="s">
        <v>88</v>
      </c>
      <c r="C25" s="181">
        <v>13.5</v>
      </c>
      <c r="D25" s="181">
        <f t="shared" si="1"/>
        <v>6.75</v>
      </c>
      <c r="E25" s="181">
        <v>14.5</v>
      </c>
      <c r="F25" s="181">
        <f t="shared" ref="F25" si="76">E25/2</f>
        <v>7.25</v>
      </c>
      <c r="G25" s="181">
        <v>14</v>
      </c>
      <c r="H25" s="181">
        <f t="shared" ref="H25" si="77">G25/2</f>
        <v>7</v>
      </c>
      <c r="I25" s="181">
        <v>8.5</v>
      </c>
      <c r="J25" s="181">
        <f t="shared" ref="J25" si="78">I25/2</f>
        <v>4.25</v>
      </c>
      <c r="K25" s="181">
        <v>15.5</v>
      </c>
      <c r="L25" s="181">
        <f t="shared" ref="L25" si="79">K25/2</f>
        <v>7.75</v>
      </c>
      <c r="M25" s="181">
        <v>10.5</v>
      </c>
      <c r="N25" s="182">
        <f t="shared" si="6"/>
        <v>91.25</v>
      </c>
      <c r="O25" s="183">
        <f t="shared" si="7"/>
        <v>91.25</v>
      </c>
      <c r="P25" s="182" t="str">
        <f t="shared" si="0"/>
        <v>A1</v>
      </c>
    </row>
    <row r="26" spans="1:16" ht="15.75">
      <c r="A26" s="180">
        <v>21</v>
      </c>
      <c r="B26" s="76" t="s">
        <v>105</v>
      </c>
      <c r="C26" s="185">
        <v>15</v>
      </c>
      <c r="D26" s="181">
        <f t="shared" si="1"/>
        <v>7.5</v>
      </c>
      <c r="E26" s="185">
        <v>18</v>
      </c>
      <c r="F26" s="185">
        <f t="shared" ref="F26" si="80">E26/2</f>
        <v>9</v>
      </c>
      <c r="G26" s="185">
        <v>15.5</v>
      </c>
      <c r="H26" s="185">
        <f t="shared" ref="H26" si="81">G26/2</f>
        <v>7.75</v>
      </c>
      <c r="I26" s="185">
        <v>18.5</v>
      </c>
      <c r="J26" s="185">
        <f t="shared" ref="J26" si="82">I26/2</f>
        <v>9.25</v>
      </c>
      <c r="K26" s="185">
        <v>19</v>
      </c>
      <c r="L26" s="185">
        <f t="shared" ref="L26" si="83">K26/2</f>
        <v>9.5</v>
      </c>
      <c r="M26" s="185">
        <v>14</v>
      </c>
      <c r="N26" s="182">
        <f t="shared" si="6"/>
        <v>119.5</v>
      </c>
      <c r="O26" s="183">
        <f t="shared" si="7"/>
        <v>119.5</v>
      </c>
      <c r="P26" s="182" t="str">
        <f t="shared" si="0"/>
        <v>A1</v>
      </c>
    </row>
    <row r="27" spans="1:16" ht="15.75">
      <c r="A27" s="180">
        <v>22</v>
      </c>
      <c r="B27" s="76" t="s">
        <v>90</v>
      </c>
      <c r="C27" s="185">
        <v>8</v>
      </c>
      <c r="D27" s="181">
        <f t="shared" si="1"/>
        <v>4</v>
      </c>
      <c r="E27" s="185">
        <v>7.5</v>
      </c>
      <c r="F27" s="185">
        <f t="shared" ref="F27" si="84">E27/2</f>
        <v>3.75</v>
      </c>
      <c r="G27" s="185">
        <v>2</v>
      </c>
      <c r="H27" s="185">
        <f t="shared" ref="H27" si="85">G27/2</f>
        <v>1</v>
      </c>
      <c r="I27" s="185">
        <v>2</v>
      </c>
      <c r="J27" s="185">
        <f t="shared" ref="J27" si="86">I27/2</f>
        <v>1</v>
      </c>
      <c r="K27" s="185">
        <v>8</v>
      </c>
      <c r="L27" s="185">
        <f t="shared" ref="L27" si="87">K27/2</f>
        <v>4</v>
      </c>
      <c r="M27" s="185">
        <v>3.5</v>
      </c>
      <c r="N27" s="182">
        <f t="shared" si="6"/>
        <v>37.25</v>
      </c>
      <c r="O27" s="183">
        <f t="shared" si="7"/>
        <v>37.25</v>
      </c>
      <c r="P27" s="182" t="str">
        <f t="shared" si="0"/>
        <v>D</v>
      </c>
    </row>
    <row r="28" spans="1:16" ht="15.75">
      <c r="A28" s="180">
        <v>23</v>
      </c>
      <c r="B28" s="76" t="s">
        <v>106</v>
      </c>
      <c r="C28" s="185">
        <v>16</v>
      </c>
      <c r="D28" s="181">
        <f t="shared" si="1"/>
        <v>8</v>
      </c>
      <c r="E28" s="185">
        <v>17</v>
      </c>
      <c r="F28" s="185">
        <f t="shared" ref="F28" si="88">E28/2</f>
        <v>8.5</v>
      </c>
      <c r="G28" s="185">
        <v>20</v>
      </c>
      <c r="H28" s="185">
        <f t="shared" ref="H28" si="89">G28/2</f>
        <v>10</v>
      </c>
      <c r="I28" s="185">
        <v>17.5</v>
      </c>
      <c r="J28" s="185">
        <f t="shared" ref="J28" si="90">I28/2</f>
        <v>8.75</v>
      </c>
      <c r="K28" s="185">
        <v>17.5</v>
      </c>
      <c r="L28" s="185">
        <f t="shared" ref="L28" si="91">K28/2</f>
        <v>8.75</v>
      </c>
      <c r="M28" s="185">
        <v>15.5</v>
      </c>
      <c r="N28" s="182">
        <f t="shared" si="6"/>
        <v>123.25</v>
      </c>
      <c r="O28" s="183">
        <f t="shared" si="7"/>
        <v>123.25</v>
      </c>
      <c r="P28" s="182" t="str">
        <f t="shared" si="0"/>
        <v>A1</v>
      </c>
    </row>
    <row r="29" spans="1:16" ht="15.75">
      <c r="A29" s="180">
        <v>24</v>
      </c>
      <c r="B29" s="76" t="s">
        <v>92</v>
      </c>
      <c r="C29" s="181">
        <v>18</v>
      </c>
      <c r="D29" s="181">
        <f t="shared" si="1"/>
        <v>9</v>
      </c>
      <c r="E29" s="181">
        <v>17.5</v>
      </c>
      <c r="F29" s="181">
        <f t="shared" ref="F29" si="92">E29/2</f>
        <v>8.75</v>
      </c>
      <c r="G29" s="181">
        <v>11</v>
      </c>
      <c r="H29" s="181">
        <f t="shared" ref="H29" si="93">G29/2</f>
        <v>5.5</v>
      </c>
      <c r="I29" s="181">
        <v>17</v>
      </c>
      <c r="J29" s="181">
        <f t="shared" ref="J29" si="94">I29/2</f>
        <v>8.5</v>
      </c>
      <c r="K29" s="181">
        <v>18.5</v>
      </c>
      <c r="L29" s="181">
        <f t="shared" ref="L29" si="95">K29/2</f>
        <v>9.25</v>
      </c>
      <c r="M29" s="181">
        <v>15.5</v>
      </c>
      <c r="N29" s="182">
        <f t="shared" si="6"/>
        <v>113.75</v>
      </c>
      <c r="O29" s="183">
        <f t="shared" si="7"/>
        <v>113.75</v>
      </c>
      <c r="P29" s="182" t="str">
        <f t="shared" si="0"/>
        <v>A1</v>
      </c>
    </row>
    <row r="30" spans="1:16" ht="15.75">
      <c r="A30" s="180">
        <v>25</v>
      </c>
      <c r="B30" s="76" t="s">
        <v>93</v>
      </c>
      <c r="C30" s="181">
        <v>16</v>
      </c>
      <c r="D30" s="181">
        <f t="shared" si="1"/>
        <v>8</v>
      </c>
      <c r="E30" s="181">
        <v>13.5</v>
      </c>
      <c r="F30" s="181">
        <f t="shared" ref="F30" si="96">E30/2</f>
        <v>6.75</v>
      </c>
      <c r="G30" s="181">
        <v>17.5</v>
      </c>
      <c r="H30" s="181">
        <f t="shared" ref="H30" si="97">G30/2</f>
        <v>8.75</v>
      </c>
      <c r="I30" s="181">
        <v>16</v>
      </c>
      <c r="J30" s="181">
        <f t="shared" ref="J30" si="98">I30/2</f>
        <v>8</v>
      </c>
      <c r="K30" s="181">
        <v>15</v>
      </c>
      <c r="L30" s="181">
        <f t="shared" ref="L30" si="99">K30/2</f>
        <v>7.5</v>
      </c>
      <c r="M30" s="181">
        <v>7.5</v>
      </c>
      <c r="N30" s="182">
        <f t="shared" si="6"/>
        <v>109.5</v>
      </c>
      <c r="O30" s="183">
        <f t="shared" si="7"/>
        <v>109.5</v>
      </c>
      <c r="P30" s="182" t="str">
        <f t="shared" si="0"/>
        <v>A1</v>
      </c>
    </row>
    <row r="31" spans="1:16" ht="15.75">
      <c r="A31" s="180">
        <v>26</v>
      </c>
      <c r="B31" s="76" t="s">
        <v>107</v>
      </c>
      <c r="C31" s="181">
        <v>13.5</v>
      </c>
      <c r="D31" s="181">
        <f t="shared" si="1"/>
        <v>6.75</v>
      </c>
      <c r="E31" s="181">
        <v>17.5</v>
      </c>
      <c r="F31" s="181">
        <f t="shared" ref="F31" si="100">E31/2</f>
        <v>8.75</v>
      </c>
      <c r="G31" s="181">
        <v>17</v>
      </c>
      <c r="H31" s="181">
        <f t="shared" ref="H31" si="101">G31/2</f>
        <v>8.5</v>
      </c>
      <c r="I31" s="181">
        <v>16.5</v>
      </c>
      <c r="J31" s="181">
        <f t="shared" ref="J31" si="102">I31/2</f>
        <v>8.25</v>
      </c>
      <c r="K31" s="181">
        <v>18.5</v>
      </c>
      <c r="L31" s="181">
        <f t="shared" ref="L31" si="103">K31/2</f>
        <v>9.25</v>
      </c>
      <c r="M31" s="181">
        <v>17.5</v>
      </c>
      <c r="N31" s="182">
        <f t="shared" si="6"/>
        <v>115.25</v>
      </c>
      <c r="O31" s="183">
        <f t="shared" si="7"/>
        <v>115.25000000000001</v>
      </c>
      <c r="P31" s="182" t="str">
        <f t="shared" si="0"/>
        <v>A1</v>
      </c>
    </row>
    <row r="32" spans="1:16" ht="15.75">
      <c r="A32" s="180">
        <v>27</v>
      </c>
      <c r="B32" s="76" t="s">
        <v>108</v>
      </c>
      <c r="C32" s="181">
        <v>18</v>
      </c>
      <c r="D32" s="181">
        <f t="shared" si="1"/>
        <v>9</v>
      </c>
      <c r="E32" s="181">
        <v>16</v>
      </c>
      <c r="F32" s="181">
        <f t="shared" ref="F32" si="104">E32/2</f>
        <v>8</v>
      </c>
      <c r="G32" s="181">
        <v>15.5</v>
      </c>
      <c r="H32" s="181">
        <f t="shared" ref="H32" si="105">G32/2</f>
        <v>7.75</v>
      </c>
      <c r="I32" s="181">
        <v>19</v>
      </c>
      <c r="J32" s="181">
        <f t="shared" ref="J32" si="106">I32/2</f>
        <v>9.5</v>
      </c>
      <c r="K32" s="181">
        <v>19.5</v>
      </c>
      <c r="L32" s="181">
        <f t="shared" ref="L32" si="107">K32/2</f>
        <v>9.75</v>
      </c>
      <c r="M32" s="181">
        <v>16</v>
      </c>
      <c r="N32" s="182">
        <f t="shared" si="6"/>
        <v>122.25</v>
      </c>
      <c r="O32" s="183">
        <f t="shared" si="7"/>
        <v>122.24999999999999</v>
      </c>
      <c r="P32" s="182" t="str">
        <f t="shared" si="0"/>
        <v>A1</v>
      </c>
    </row>
    <row r="33" spans="1:16" ht="15.75">
      <c r="A33" s="180">
        <v>28</v>
      </c>
      <c r="B33" s="76" t="s">
        <v>96</v>
      </c>
      <c r="C33" s="181">
        <v>14</v>
      </c>
      <c r="D33" s="181">
        <f t="shared" si="1"/>
        <v>7</v>
      </c>
      <c r="E33" s="185">
        <v>14</v>
      </c>
      <c r="F33" s="185">
        <f t="shared" ref="F33" si="108">E33/2</f>
        <v>7</v>
      </c>
      <c r="G33" s="181">
        <v>18</v>
      </c>
      <c r="H33" s="181">
        <f t="shared" ref="H33" si="109">G33/2</f>
        <v>9</v>
      </c>
      <c r="I33" s="181">
        <v>10.5</v>
      </c>
      <c r="J33" s="181">
        <f t="shared" ref="J33" si="110">I33/2</f>
        <v>5.25</v>
      </c>
      <c r="K33" s="181">
        <v>13.5</v>
      </c>
      <c r="L33" s="181">
        <f t="shared" ref="L33" si="111">K33/2</f>
        <v>6.75</v>
      </c>
      <c r="M33" s="181">
        <v>10</v>
      </c>
      <c r="N33" s="182">
        <f t="shared" si="6"/>
        <v>98.25</v>
      </c>
      <c r="O33" s="183">
        <f t="shared" si="7"/>
        <v>98.25</v>
      </c>
      <c r="P33" s="182" t="str">
        <f t="shared" si="0"/>
        <v>A1</v>
      </c>
    </row>
    <row r="34" spans="1:16" ht="15.75">
      <c r="A34" s="180">
        <v>29</v>
      </c>
      <c r="B34" s="76" t="s">
        <v>97</v>
      </c>
      <c r="C34" s="181">
        <v>7.5</v>
      </c>
      <c r="D34" s="181">
        <f t="shared" si="1"/>
        <v>3.75</v>
      </c>
      <c r="E34" s="181">
        <v>6</v>
      </c>
      <c r="F34" s="181">
        <f t="shared" ref="F34" si="112">E34/2</f>
        <v>3</v>
      </c>
      <c r="G34" s="181">
        <v>4.5</v>
      </c>
      <c r="H34" s="181">
        <f t="shared" ref="H34" si="113">G34/2</f>
        <v>2.25</v>
      </c>
      <c r="I34" s="181">
        <v>8</v>
      </c>
      <c r="J34" s="181">
        <f t="shared" ref="J34" si="114">I34/2</f>
        <v>4</v>
      </c>
      <c r="K34" s="181">
        <v>8.5</v>
      </c>
      <c r="L34" s="181">
        <f t="shared" ref="L34" si="115">K34/2</f>
        <v>4.25</v>
      </c>
      <c r="M34" s="181">
        <v>5.5</v>
      </c>
      <c r="N34" s="182">
        <f t="shared" si="6"/>
        <v>47.5</v>
      </c>
      <c r="O34" s="183">
        <f t="shared" si="7"/>
        <v>47.5</v>
      </c>
      <c r="P34" s="182" t="str">
        <f t="shared" si="0"/>
        <v>C2</v>
      </c>
    </row>
  </sheetData>
  <mergeCells count="4">
    <mergeCell ref="A1:P1"/>
    <mergeCell ref="A2:P2"/>
    <mergeCell ref="A3:P3"/>
    <mergeCell ref="A4:P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0"/>
  <sheetViews>
    <sheetView workbookViewId="0">
      <selection activeCell="D12" sqref="D12"/>
    </sheetView>
  </sheetViews>
  <sheetFormatPr defaultColWidth="9.140625" defaultRowHeight="20.100000000000001" customHeight="1"/>
  <cols>
    <col min="1" max="1" width="19.5703125" style="188" customWidth="1"/>
    <col min="2" max="2" width="26.5703125" style="198" customWidth="1"/>
    <col min="3" max="3" width="15.42578125" style="188" customWidth="1"/>
    <col min="4" max="4" width="14.140625" style="188" customWidth="1"/>
    <col min="5" max="5" width="9.140625" style="188"/>
    <col min="6" max="6" width="30.28515625" style="188" customWidth="1"/>
    <col min="7" max="16384" width="9.140625" style="188"/>
  </cols>
  <sheetData>
    <row r="1" spans="1:6" ht="20.100000000000001" customHeight="1">
      <c r="A1" s="187"/>
      <c r="B1" s="489" t="s">
        <v>0</v>
      </c>
      <c r="C1" s="489"/>
      <c r="D1" s="489"/>
      <c r="E1" s="489"/>
      <c r="F1" s="490"/>
    </row>
    <row r="2" spans="1:6" ht="20.100000000000001" customHeight="1">
      <c r="A2" s="189"/>
      <c r="B2" s="483" t="s">
        <v>1</v>
      </c>
      <c r="C2" s="483"/>
      <c r="D2" s="483"/>
      <c r="E2" s="483"/>
      <c r="F2" s="484"/>
    </row>
    <row r="3" spans="1:6" ht="20.100000000000001" customHeight="1">
      <c r="A3" s="189"/>
      <c r="B3" s="483" t="s">
        <v>2</v>
      </c>
      <c r="C3" s="483"/>
      <c r="D3" s="483"/>
      <c r="E3" s="483"/>
      <c r="F3" s="484"/>
    </row>
    <row r="4" spans="1:6" ht="20.100000000000001" customHeight="1">
      <c r="A4" s="189"/>
      <c r="B4" s="491" t="s">
        <v>51</v>
      </c>
      <c r="C4" s="491"/>
      <c r="D4" s="491"/>
      <c r="E4" s="491"/>
      <c r="F4" s="492"/>
    </row>
    <row r="5" spans="1:6" ht="20.100000000000001" customHeight="1">
      <c r="A5" s="189"/>
      <c r="B5" s="483" t="s">
        <v>376</v>
      </c>
      <c r="C5" s="483"/>
      <c r="D5" s="483"/>
      <c r="E5" s="483"/>
      <c r="F5" s="484"/>
    </row>
    <row r="6" spans="1:6" ht="20.100000000000001" customHeight="1">
      <c r="A6" s="487" t="s">
        <v>66</v>
      </c>
      <c r="B6" s="483"/>
      <c r="C6" s="483"/>
      <c r="D6" s="483"/>
      <c r="E6" s="483"/>
      <c r="F6" s="484"/>
    </row>
    <row r="7" spans="1:6" ht="20.100000000000001" customHeight="1">
      <c r="A7" s="190" t="s">
        <v>3</v>
      </c>
      <c r="B7" s="485" t="s">
        <v>68</v>
      </c>
      <c r="C7" s="488"/>
      <c r="D7" s="191"/>
      <c r="E7" s="483"/>
      <c r="F7" s="484"/>
    </row>
    <row r="8" spans="1:6" ht="20.100000000000001" customHeight="1">
      <c r="A8" s="190" t="s">
        <v>4</v>
      </c>
      <c r="B8" s="485" t="s">
        <v>85</v>
      </c>
      <c r="C8" s="488"/>
      <c r="D8" s="192" t="s">
        <v>272</v>
      </c>
      <c r="E8" s="483">
        <v>17</v>
      </c>
      <c r="F8" s="484"/>
    </row>
    <row r="9" spans="1:6" ht="20.100000000000001" customHeight="1">
      <c r="A9" s="190" t="s">
        <v>8</v>
      </c>
      <c r="B9" s="193" t="s">
        <v>9</v>
      </c>
      <c r="C9" s="194" t="s">
        <v>52</v>
      </c>
      <c r="D9" s="194" t="s">
        <v>20</v>
      </c>
      <c r="E9" s="483"/>
      <c r="F9" s="484"/>
    </row>
    <row r="10" spans="1:6" ht="20.100000000000001" customHeight="1">
      <c r="A10" s="190">
        <v>1</v>
      </c>
      <c r="B10" s="193" t="s">
        <v>11</v>
      </c>
      <c r="C10" s="181">
        <v>8</v>
      </c>
      <c r="D10" s="195" t="str">
        <f>IF(C10&gt;=18,"A1",IF(C10&gt;=16,"A2",IF(C10&gt;=14,"B1",IF(C10&gt;=12,"B2",IF(C10&gt;=10,"C1",IF(C10&gt;=8,"C2",IF(C10&gt;=6.5,"D","E")))))))</f>
        <v>C2</v>
      </c>
      <c r="E10" s="485"/>
      <c r="F10" s="486"/>
    </row>
    <row r="11" spans="1:6" ht="20.100000000000001" customHeight="1">
      <c r="A11" s="190">
        <v>2</v>
      </c>
      <c r="B11" s="193" t="s">
        <v>12</v>
      </c>
      <c r="C11" s="181">
        <v>11</v>
      </c>
      <c r="D11" s="195" t="str">
        <f t="shared" ref="D11:D15" si="0">IF(C11&gt;=18,"A1",IF(C11&gt;=16,"A2",IF(C11&gt;=14,"B1",IF(C11&gt;=12,"B2",IF(C11&gt;=10,"C1",IF(C11&gt;=8,"C2",IF(C11&gt;=6.5,"D","E")))))))</f>
        <v>C1</v>
      </c>
      <c r="E11" s="481"/>
      <c r="F11" s="482"/>
    </row>
    <row r="12" spans="1:6" ht="20.100000000000001" customHeight="1">
      <c r="A12" s="190">
        <v>3</v>
      </c>
      <c r="B12" s="193" t="s">
        <v>13</v>
      </c>
      <c r="C12" s="181">
        <v>15.5</v>
      </c>
      <c r="D12" s="195" t="str">
        <f t="shared" si="0"/>
        <v>B1</v>
      </c>
      <c r="E12" s="481"/>
      <c r="F12" s="482"/>
    </row>
    <row r="13" spans="1:6" ht="20.100000000000001" customHeight="1">
      <c r="A13" s="190">
        <v>4</v>
      </c>
      <c r="B13" s="193" t="s">
        <v>23</v>
      </c>
      <c r="C13" s="181">
        <v>12</v>
      </c>
      <c r="D13" s="195" t="str">
        <f t="shared" si="0"/>
        <v>B2</v>
      </c>
      <c r="E13" s="481"/>
      <c r="F13" s="482"/>
    </row>
    <row r="14" spans="1:6" ht="20.100000000000001" customHeight="1">
      <c r="A14" s="190">
        <v>5</v>
      </c>
      <c r="B14" s="193" t="s">
        <v>36</v>
      </c>
      <c r="C14" s="181">
        <v>8</v>
      </c>
      <c r="D14" s="195" t="str">
        <f t="shared" si="0"/>
        <v>C2</v>
      </c>
      <c r="E14" s="481"/>
      <c r="F14" s="482"/>
    </row>
    <row r="15" spans="1:6" ht="20.100000000000001" customHeight="1">
      <c r="A15" s="190">
        <v>6</v>
      </c>
      <c r="B15" s="193" t="s">
        <v>37</v>
      </c>
      <c r="C15" s="194">
        <v>3</v>
      </c>
      <c r="D15" s="195" t="str">
        <f t="shared" si="0"/>
        <v>E</v>
      </c>
      <c r="E15" s="481"/>
      <c r="F15" s="482"/>
    </row>
    <row r="16" spans="1:6" ht="20.100000000000001" customHeight="1">
      <c r="A16" s="190"/>
      <c r="B16" s="193"/>
      <c r="C16" s="194"/>
      <c r="D16" s="194"/>
      <c r="E16" s="481"/>
      <c r="F16" s="482"/>
    </row>
    <row r="17" spans="1:6" ht="20.100000000000001" customHeight="1">
      <c r="A17" s="190"/>
      <c r="B17" s="193" t="s">
        <v>10</v>
      </c>
      <c r="C17" s="194">
        <f>SUM(C10:C14)</f>
        <v>54.5</v>
      </c>
      <c r="D17" s="194"/>
      <c r="E17" s="481"/>
      <c r="F17" s="482"/>
    </row>
    <row r="18" spans="1:6" ht="20.100000000000001" customHeight="1">
      <c r="A18" s="190"/>
      <c r="B18" s="196" t="s">
        <v>54</v>
      </c>
      <c r="C18" s="197">
        <f>(C17/100*100)</f>
        <v>54.500000000000007</v>
      </c>
      <c r="D18" s="194"/>
      <c r="E18" s="481"/>
      <c r="F18" s="482"/>
    </row>
    <row r="19" spans="1:6" ht="20.100000000000001" customHeight="1">
      <c r="A19" s="471" t="s">
        <v>377</v>
      </c>
      <c r="B19" s="473" t="s">
        <v>60</v>
      </c>
      <c r="C19" s="473"/>
      <c r="D19" s="475" t="s">
        <v>53</v>
      </c>
      <c r="E19" s="476"/>
      <c r="F19" s="477"/>
    </row>
    <row r="20" spans="1:6" ht="20.100000000000001" customHeight="1" thickBot="1">
      <c r="A20" s="472"/>
      <c r="B20" s="474"/>
      <c r="C20" s="474"/>
      <c r="D20" s="478"/>
      <c r="E20" s="479"/>
      <c r="F20" s="480"/>
    </row>
    <row r="22" spans="1:6" ht="20.100000000000001" customHeight="1" thickBot="1"/>
    <row r="23" spans="1:6" ht="20.100000000000001" customHeight="1">
      <c r="A23" s="187"/>
      <c r="B23" s="489" t="s">
        <v>0</v>
      </c>
      <c r="C23" s="489"/>
      <c r="D23" s="489"/>
      <c r="E23" s="489"/>
      <c r="F23" s="490"/>
    </row>
    <row r="24" spans="1:6" ht="20.100000000000001" customHeight="1">
      <c r="A24" s="189"/>
      <c r="B24" s="483" t="s">
        <v>1</v>
      </c>
      <c r="C24" s="483"/>
      <c r="D24" s="483"/>
      <c r="E24" s="483"/>
      <c r="F24" s="484"/>
    </row>
    <row r="25" spans="1:6" ht="20.100000000000001" customHeight="1">
      <c r="A25" s="189"/>
      <c r="B25" s="483" t="s">
        <v>2</v>
      </c>
      <c r="C25" s="483"/>
      <c r="D25" s="483"/>
      <c r="E25" s="483"/>
      <c r="F25" s="484"/>
    </row>
    <row r="26" spans="1:6" ht="20.100000000000001" customHeight="1">
      <c r="A26" s="189"/>
      <c r="B26" s="491" t="s">
        <v>51</v>
      </c>
      <c r="C26" s="491"/>
      <c r="D26" s="491"/>
      <c r="E26" s="491"/>
      <c r="F26" s="492"/>
    </row>
    <row r="27" spans="1:6" ht="20.100000000000001" customHeight="1">
      <c r="A27" s="189"/>
      <c r="B27" s="483" t="s">
        <v>376</v>
      </c>
      <c r="C27" s="483"/>
      <c r="D27" s="483"/>
      <c r="E27" s="483"/>
      <c r="F27" s="484"/>
    </row>
    <row r="28" spans="1:6" ht="20.100000000000001" customHeight="1">
      <c r="A28" s="487" t="s">
        <v>66</v>
      </c>
      <c r="B28" s="483"/>
      <c r="C28" s="483"/>
      <c r="D28" s="483"/>
      <c r="E28" s="483"/>
      <c r="F28" s="484"/>
    </row>
    <row r="29" spans="1:6" ht="20.100000000000001" customHeight="1">
      <c r="A29" s="190" t="s">
        <v>3</v>
      </c>
      <c r="B29" s="485" t="s">
        <v>68</v>
      </c>
      <c r="C29" s="488"/>
      <c r="D29" s="191"/>
      <c r="E29" s="483"/>
      <c r="F29" s="484"/>
    </row>
    <row r="30" spans="1:6" ht="20.100000000000001" customHeight="1">
      <c r="A30" s="190" t="s">
        <v>4</v>
      </c>
      <c r="B30" s="485" t="s">
        <v>86</v>
      </c>
      <c r="C30" s="488"/>
      <c r="D30" s="192" t="s">
        <v>272</v>
      </c>
      <c r="E30" s="483">
        <v>18</v>
      </c>
      <c r="F30" s="484"/>
    </row>
    <row r="31" spans="1:6" ht="20.100000000000001" customHeight="1">
      <c r="A31" s="190" t="s">
        <v>8</v>
      </c>
      <c r="B31" s="193" t="s">
        <v>9</v>
      </c>
      <c r="C31" s="194" t="s">
        <v>52</v>
      </c>
      <c r="D31" s="194" t="s">
        <v>20</v>
      </c>
      <c r="E31" s="483"/>
      <c r="F31" s="484"/>
    </row>
    <row r="32" spans="1:6" ht="20.100000000000001" customHeight="1">
      <c r="A32" s="190">
        <v>1</v>
      </c>
      <c r="B32" s="193" t="s">
        <v>11</v>
      </c>
      <c r="C32" s="185">
        <v>15.5</v>
      </c>
      <c r="D32" s="195" t="str">
        <f>IF(C32&gt;=18,"A1",IF(C32&gt;=16,"A2",IF(C32&gt;=14,"B1",IF(C32&gt;=12,"B2",IF(C32&gt;=10,"C1",IF(C32&gt;=8,"C2",IF(C32&gt;=6.5,"D","E")))))))</f>
        <v>B1</v>
      </c>
      <c r="E32" s="485"/>
      <c r="F32" s="486"/>
    </row>
    <row r="33" spans="1:6" ht="20.100000000000001" customHeight="1">
      <c r="A33" s="190">
        <v>2</v>
      </c>
      <c r="B33" s="193" t="s">
        <v>12</v>
      </c>
      <c r="C33" s="185">
        <v>17.5</v>
      </c>
      <c r="D33" s="195" t="str">
        <f t="shared" ref="D33:D37" si="1">IF(C33&gt;=18,"A1",IF(C33&gt;=16,"A2",IF(C33&gt;=14,"B1",IF(C33&gt;=12,"B2",IF(C33&gt;=10,"C1",IF(C33&gt;=8,"C2",IF(C33&gt;=6.5,"D","E")))))))</f>
        <v>A2</v>
      </c>
      <c r="E33" s="481"/>
      <c r="F33" s="482"/>
    </row>
    <row r="34" spans="1:6" ht="20.100000000000001" customHeight="1">
      <c r="A34" s="190">
        <v>3</v>
      </c>
      <c r="B34" s="193" t="s">
        <v>13</v>
      </c>
      <c r="C34" s="181">
        <v>19</v>
      </c>
      <c r="D34" s="195" t="str">
        <f t="shared" si="1"/>
        <v>A1</v>
      </c>
      <c r="E34" s="481"/>
      <c r="F34" s="482"/>
    </row>
    <row r="35" spans="1:6" ht="20.100000000000001" customHeight="1">
      <c r="A35" s="190">
        <v>4</v>
      </c>
      <c r="B35" s="193" t="s">
        <v>23</v>
      </c>
      <c r="C35" s="181">
        <v>16</v>
      </c>
      <c r="D35" s="195" t="str">
        <f t="shared" si="1"/>
        <v>A2</v>
      </c>
      <c r="E35" s="481"/>
      <c r="F35" s="482"/>
    </row>
    <row r="36" spans="1:6" ht="20.100000000000001" customHeight="1">
      <c r="A36" s="190">
        <v>5</v>
      </c>
      <c r="B36" s="193" t="s">
        <v>36</v>
      </c>
      <c r="C36" s="185">
        <v>18</v>
      </c>
      <c r="D36" s="195" t="str">
        <f t="shared" si="1"/>
        <v>A1</v>
      </c>
      <c r="E36" s="481"/>
      <c r="F36" s="482"/>
    </row>
    <row r="37" spans="1:6" ht="20.100000000000001" customHeight="1">
      <c r="A37" s="190">
        <v>6</v>
      </c>
      <c r="B37" s="193" t="s">
        <v>37</v>
      </c>
      <c r="C37" s="194">
        <v>16</v>
      </c>
      <c r="D37" s="195" t="str">
        <f t="shared" si="1"/>
        <v>A2</v>
      </c>
      <c r="E37" s="481"/>
      <c r="F37" s="482"/>
    </row>
    <row r="38" spans="1:6" ht="20.100000000000001" customHeight="1">
      <c r="A38" s="190"/>
      <c r="B38" s="193"/>
      <c r="C38" s="194"/>
      <c r="D38" s="194"/>
      <c r="E38" s="481"/>
      <c r="F38" s="482"/>
    </row>
    <row r="39" spans="1:6" ht="20.100000000000001" customHeight="1">
      <c r="A39" s="190"/>
      <c r="B39" s="193" t="s">
        <v>10</v>
      </c>
      <c r="C39" s="194">
        <f>SUM(C32:C36)</f>
        <v>86</v>
      </c>
      <c r="D39" s="194"/>
      <c r="E39" s="481"/>
      <c r="F39" s="482"/>
    </row>
    <row r="40" spans="1:6" ht="20.100000000000001" customHeight="1">
      <c r="A40" s="190"/>
      <c r="B40" s="196" t="s">
        <v>54</v>
      </c>
      <c r="C40" s="197">
        <f>(C39/100*100)</f>
        <v>86</v>
      </c>
      <c r="D40" s="194"/>
      <c r="E40" s="481"/>
      <c r="F40" s="482"/>
    </row>
    <row r="41" spans="1:6" ht="20.100000000000001" customHeight="1">
      <c r="A41" s="471" t="s">
        <v>377</v>
      </c>
      <c r="B41" s="473" t="s">
        <v>60</v>
      </c>
      <c r="C41" s="473"/>
      <c r="D41" s="475" t="s">
        <v>53</v>
      </c>
      <c r="E41" s="476"/>
      <c r="F41" s="477"/>
    </row>
    <row r="42" spans="1:6" ht="20.100000000000001" customHeight="1" thickBot="1">
      <c r="A42" s="472"/>
      <c r="B42" s="474"/>
      <c r="C42" s="474"/>
      <c r="D42" s="478"/>
      <c r="E42" s="479"/>
      <c r="F42" s="480"/>
    </row>
    <row r="44" spans="1:6" ht="20.100000000000001" customHeight="1" thickBot="1"/>
    <row r="45" spans="1:6" ht="20.100000000000001" customHeight="1">
      <c r="A45" s="187"/>
      <c r="B45" s="489" t="s">
        <v>0</v>
      </c>
      <c r="C45" s="489"/>
      <c r="D45" s="489"/>
      <c r="E45" s="489"/>
      <c r="F45" s="490"/>
    </row>
    <row r="46" spans="1:6" ht="20.100000000000001" customHeight="1">
      <c r="A46" s="189"/>
      <c r="B46" s="483" t="s">
        <v>1</v>
      </c>
      <c r="C46" s="483"/>
      <c r="D46" s="483"/>
      <c r="E46" s="483"/>
      <c r="F46" s="484"/>
    </row>
    <row r="47" spans="1:6" ht="20.100000000000001" customHeight="1">
      <c r="A47" s="189"/>
      <c r="B47" s="483" t="s">
        <v>2</v>
      </c>
      <c r="C47" s="483"/>
      <c r="D47" s="483"/>
      <c r="E47" s="483"/>
      <c r="F47" s="484"/>
    </row>
    <row r="48" spans="1:6" ht="20.100000000000001" customHeight="1">
      <c r="A48" s="189"/>
      <c r="B48" s="491" t="s">
        <v>51</v>
      </c>
      <c r="C48" s="491"/>
      <c r="D48" s="491"/>
      <c r="E48" s="491"/>
      <c r="F48" s="492"/>
    </row>
    <row r="49" spans="1:6" ht="20.100000000000001" customHeight="1">
      <c r="A49" s="189"/>
      <c r="B49" s="483" t="s">
        <v>376</v>
      </c>
      <c r="C49" s="483"/>
      <c r="D49" s="483"/>
      <c r="E49" s="483"/>
      <c r="F49" s="484"/>
    </row>
    <row r="50" spans="1:6" ht="20.100000000000001" customHeight="1">
      <c r="A50" s="487" t="s">
        <v>66</v>
      </c>
      <c r="B50" s="483"/>
      <c r="C50" s="483"/>
      <c r="D50" s="483"/>
      <c r="E50" s="483"/>
      <c r="F50" s="484"/>
    </row>
    <row r="51" spans="1:6" ht="20.100000000000001" customHeight="1">
      <c r="A51" s="190" t="s">
        <v>3</v>
      </c>
      <c r="B51" s="485" t="s">
        <v>68</v>
      </c>
      <c r="C51" s="488"/>
      <c r="D51" s="191"/>
      <c r="E51" s="483"/>
      <c r="F51" s="484"/>
    </row>
    <row r="52" spans="1:6" ht="20.100000000000001" customHeight="1">
      <c r="A52" s="190" t="s">
        <v>4</v>
      </c>
      <c r="B52" s="485" t="s">
        <v>87</v>
      </c>
      <c r="C52" s="488"/>
      <c r="D52" s="192" t="s">
        <v>272</v>
      </c>
      <c r="E52" s="483">
        <v>19</v>
      </c>
      <c r="F52" s="484"/>
    </row>
    <row r="53" spans="1:6" ht="20.100000000000001" customHeight="1">
      <c r="A53" s="190" t="s">
        <v>8</v>
      </c>
      <c r="B53" s="193" t="s">
        <v>9</v>
      </c>
      <c r="C53" s="194" t="s">
        <v>52</v>
      </c>
      <c r="D53" s="194" t="s">
        <v>20</v>
      </c>
      <c r="E53" s="483"/>
      <c r="F53" s="484"/>
    </row>
    <row r="54" spans="1:6" ht="20.100000000000001" customHeight="1">
      <c r="A54" s="190">
        <v>1</v>
      </c>
      <c r="B54" s="193" t="s">
        <v>11</v>
      </c>
      <c r="C54" s="181">
        <v>19</v>
      </c>
      <c r="D54" s="195" t="str">
        <f>IF(C54&gt;=18,"A1",IF(C54&gt;=16,"A2",IF(C54&gt;=14,"B1",IF(C54&gt;=12,"B2",IF(C54&gt;=10,"C1",IF(C54&gt;=8,"C2",IF(C54&gt;=6.5,"D","E")))))))</f>
        <v>A1</v>
      </c>
      <c r="E54" s="485"/>
      <c r="F54" s="486"/>
    </row>
    <row r="55" spans="1:6" ht="20.100000000000001" customHeight="1">
      <c r="A55" s="190">
        <v>2</v>
      </c>
      <c r="B55" s="193" t="s">
        <v>12</v>
      </c>
      <c r="C55" s="181">
        <v>18.5</v>
      </c>
      <c r="D55" s="195" t="str">
        <f t="shared" ref="D55:D59" si="2">IF(C55&gt;=18,"A1",IF(C55&gt;=16,"A2",IF(C55&gt;=14,"B1",IF(C55&gt;=12,"B2",IF(C55&gt;=10,"C1",IF(C55&gt;=8,"C2",IF(C55&gt;=6.5,"D","E")))))))</f>
        <v>A1</v>
      </c>
      <c r="E55" s="481"/>
      <c r="F55" s="482"/>
    </row>
    <row r="56" spans="1:6" ht="20.100000000000001" customHeight="1">
      <c r="A56" s="190">
        <v>3</v>
      </c>
      <c r="B56" s="193" t="s">
        <v>13</v>
      </c>
      <c r="C56" s="181">
        <v>20</v>
      </c>
      <c r="D56" s="195" t="str">
        <f t="shared" si="2"/>
        <v>A1</v>
      </c>
      <c r="E56" s="481"/>
      <c r="F56" s="482"/>
    </row>
    <row r="57" spans="1:6" ht="20.100000000000001" customHeight="1">
      <c r="A57" s="190">
        <v>4</v>
      </c>
      <c r="B57" s="193" t="s">
        <v>23</v>
      </c>
      <c r="C57" s="181">
        <v>16.5</v>
      </c>
      <c r="D57" s="195" t="str">
        <f t="shared" si="2"/>
        <v>A2</v>
      </c>
      <c r="E57" s="481"/>
      <c r="F57" s="482"/>
    </row>
    <row r="58" spans="1:6" ht="20.100000000000001" customHeight="1">
      <c r="A58" s="190">
        <v>5</v>
      </c>
      <c r="B58" s="193" t="s">
        <v>36</v>
      </c>
      <c r="C58" s="181">
        <v>20</v>
      </c>
      <c r="D58" s="195" t="str">
        <f t="shared" si="2"/>
        <v>A1</v>
      </c>
      <c r="E58" s="481"/>
      <c r="F58" s="482"/>
    </row>
    <row r="59" spans="1:6" ht="20.100000000000001" customHeight="1">
      <c r="A59" s="190">
        <v>6</v>
      </c>
      <c r="B59" s="193" t="s">
        <v>37</v>
      </c>
      <c r="C59" s="194">
        <v>19</v>
      </c>
      <c r="D59" s="195" t="str">
        <f t="shared" si="2"/>
        <v>A1</v>
      </c>
      <c r="E59" s="481"/>
      <c r="F59" s="482"/>
    </row>
    <row r="60" spans="1:6" ht="20.100000000000001" customHeight="1">
      <c r="A60" s="190"/>
      <c r="B60" s="193"/>
      <c r="C60" s="194"/>
      <c r="D60" s="194"/>
      <c r="E60" s="481"/>
      <c r="F60" s="482"/>
    </row>
    <row r="61" spans="1:6" ht="20.100000000000001" customHeight="1">
      <c r="A61" s="190"/>
      <c r="B61" s="193" t="s">
        <v>10</v>
      </c>
      <c r="C61" s="194">
        <f>SUM(C54:C58)</f>
        <v>94</v>
      </c>
      <c r="D61" s="194"/>
      <c r="E61" s="481"/>
      <c r="F61" s="482"/>
    </row>
    <row r="62" spans="1:6" ht="20.100000000000001" customHeight="1">
      <c r="A62" s="190"/>
      <c r="B62" s="196" t="s">
        <v>54</v>
      </c>
      <c r="C62" s="194">
        <f>(C61/100*100)</f>
        <v>94</v>
      </c>
      <c r="D62" s="194"/>
      <c r="E62" s="481"/>
      <c r="F62" s="482"/>
    </row>
    <row r="63" spans="1:6" ht="20.100000000000001" customHeight="1">
      <c r="A63" s="471" t="s">
        <v>377</v>
      </c>
      <c r="B63" s="473" t="s">
        <v>60</v>
      </c>
      <c r="C63" s="473"/>
      <c r="D63" s="475" t="s">
        <v>53</v>
      </c>
      <c r="E63" s="476"/>
      <c r="F63" s="477"/>
    </row>
    <row r="64" spans="1:6" ht="20.100000000000001" customHeight="1" thickBot="1">
      <c r="A64" s="472"/>
      <c r="B64" s="474"/>
      <c r="C64" s="474"/>
      <c r="D64" s="478"/>
      <c r="E64" s="479"/>
      <c r="F64" s="480"/>
    </row>
    <row r="66" spans="1:6" ht="20.100000000000001" customHeight="1" thickBot="1"/>
    <row r="67" spans="1:6" ht="20.100000000000001" customHeight="1">
      <c r="A67" s="187"/>
      <c r="B67" s="489" t="s">
        <v>0</v>
      </c>
      <c r="C67" s="489"/>
      <c r="D67" s="489"/>
      <c r="E67" s="489"/>
      <c r="F67" s="490"/>
    </row>
    <row r="68" spans="1:6" ht="20.100000000000001" customHeight="1">
      <c r="A68" s="189"/>
      <c r="B68" s="483" t="s">
        <v>1</v>
      </c>
      <c r="C68" s="483"/>
      <c r="D68" s="483"/>
      <c r="E68" s="483"/>
      <c r="F68" s="484"/>
    </row>
    <row r="69" spans="1:6" ht="20.100000000000001" customHeight="1">
      <c r="A69" s="189"/>
      <c r="B69" s="483" t="s">
        <v>2</v>
      </c>
      <c r="C69" s="483"/>
      <c r="D69" s="483"/>
      <c r="E69" s="483"/>
      <c r="F69" s="484"/>
    </row>
    <row r="70" spans="1:6" ht="20.100000000000001" customHeight="1">
      <c r="A70" s="189"/>
      <c r="B70" s="491" t="s">
        <v>51</v>
      </c>
      <c r="C70" s="491"/>
      <c r="D70" s="491"/>
      <c r="E70" s="491"/>
      <c r="F70" s="492"/>
    </row>
    <row r="71" spans="1:6" ht="20.100000000000001" customHeight="1">
      <c r="A71" s="189"/>
      <c r="B71" s="483" t="s">
        <v>376</v>
      </c>
      <c r="C71" s="483"/>
      <c r="D71" s="483"/>
      <c r="E71" s="483"/>
      <c r="F71" s="484"/>
    </row>
    <row r="72" spans="1:6" ht="20.100000000000001" customHeight="1">
      <c r="A72" s="487" t="s">
        <v>66</v>
      </c>
      <c r="B72" s="483"/>
      <c r="C72" s="483"/>
      <c r="D72" s="483"/>
      <c r="E72" s="483"/>
      <c r="F72" s="484"/>
    </row>
    <row r="73" spans="1:6" ht="20.100000000000001" customHeight="1">
      <c r="A73" s="190" t="s">
        <v>3</v>
      </c>
      <c r="B73" s="485" t="s">
        <v>68</v>
      </c>
      <c r="C73" s="488"/>
      <c r="D73" s="191"/>
      <c r="E73" s="483"/>
      <c r="F73" s="484"/>
    </row>
    <row r="74" spans="1:6" ht="20.100000000000001" customHeight="1">
      <c r="A74" s="190" t="s">
        <v>4</v>
      </c>
      <c r="B74" s="485" t="s">
        <v>88</v>
      </c>
      <c r="C74" s="488"/>
      <c r="D74" s="192" t="s">
        <v>272</v>
      </c>
      <c r="E74" s="483">
        <v>20</v>
      </c>
      <c r="F74" s="484"/>
    </row>
    <row r="75" spans="1:6" ht="20.100000000000001" customHeight="1">
      <c r="A75" s="190" t="s">
        <v>8</v>
      </c>
      <c r="B75" s="193" t="s">
        <v>9</v>
      </c>
      <c r="C75" s="194" t="s">
        <v>52</v>
      </c>
      <c r="D75" s="194" t="s">
        <v>20</v>
      </c>
      <c r="E75" s="483"/>
      <c r="F75" s="484"/>
    </row>
    <row r="76" spans="1:6" ht="20.100000000000001" customHeight="1">
      <c r="A76" s="190">
        <v>1</v>
      </c>
      <c r="B76" s="193" t="s">
        <v>11</v>
      </c>
      <c r="C76" s="181">
        <v>13.5</v>
      </c>
      <c r="D76" s="195" t="str">
        <f>IF(C76&gt;=18,"A1",IF(C76&gt;=16,"A2",IF(C76&gt;=14,"B1",IF(C76&gt;=12,"B2",IF(C76&gt;=10,"C1",IF(C76&gt;=8,"C2",IF(C76&gt;=6.5,"D","E")))))))</f>
        <v>B2</v>
      </c>
      <c r="E76" s="485"/>
      <c r="F76" s="486"/>
    </row>
    <row r="77" spans="1:6" ht="20.100000000000001" customHeight="1">
      <c r="A77" s="190">
        <v>2</v>
      </c>
      <c r="B77" s="193" t="s">
        <v>12</v>
      </c>
      <c r="C77" s="181">
        <v>14.5</v>
      </c>
      <c r="D77" s="195" t="str">
        <f t="shared" ref="D77:D81" si="3">IF(C77&gt;=18,"A1",IF(C77&gt;=16,"A2",IF(C77&gt;=14,"B1",IF(C77&gt;=12,"B2",IF(C77&gt;=10,"C1",IF(C77&gt;=8,"C2",IF(C77&gt;=6.5,"D","E")))))))</f>
        <v>B1</v>
      </c>
      <c r="E77" s="481"/>
      <c r="F77" s="482"/>
    </row>
    <row r="78" spans="1:6" ht="20.100000000000001" customHeight="1">
      <c r="A78" s="190">
        <v>3</v>
      </c>
      <c r="B78" s="193" t="s">
        <v>13</v>
      </c>
      <c r="C78" s="181">
        <v>14</v>
      </c>
      <c r="D78" s="195" t="str">
        <f t="shared" si="3"/>
        <v>B1</v>
      </c>
      <c r="E78" s="481"/>
      <c r="F78" s="482"/>
    </row>
    <row r="79" spans="1:6" ht="20.100000000000001" customHeight="1">
      <c r="A79" s="190">
        <v>4</v>
      </c>
      <c r="B79" s="193" t="s">
        <v>23</v>
      </c>
      <c r="C79" s="181">
        <v>8.5</v>
      </c>
      <c r="D79" s="195" t="str">
        <f t="shared" si="3"/>
        <v>C2</v>
      </c>
      <c r="E79" s="481"/>
      <c r="F79" s="482"/>
    </row>
    <row r="80" spans="1:6" ht="20.100000000000001" customHeight="1">
      <c r="A80" s="190">
        <v>5</v>
      </c>
      <c r="B80" s="193" t="s">
        <v>36</v>
      </c>
      <c r="C80" s="181">
        <v>15.5</v>
      </c>
      <c r="D80" s="195" t="str">
        <f t="shared" si="3"/>
        <v>B1</v>
      </c>
      <c r="E80" s="481"/>
      <c r="F80" s="482"/>
    </row>
    <row r="81" spans="1:6" ht="20.100000000000001" customHeight="1">
      <c r="A81" s="190">
        <v>6</v>
      </c>
      <c r="B81" s="193" t="s">
        <v>37</v>
      </c>
      <c r="C81" s="194">
        <v>10.5</v>
      </c>
      <c r="D81" s="195" t="str">
        <f t="shared" si="3"/>
        <v>C1</v>
      </c>
      <c r="E81" s="481"/>
      <c r="F81" s="482"/>
    </row>
    <row r="82" spans="1:6" ht="20.100000000000001" customHeight="1">
      <c r="A82" s="190"/>
      <c r="B82" s="193"/>
      <c r="C82" s="194"/>
      <c r="D82" s="194"/>
      <c r="E82" s="481"/>
      <c r="F82" s="482"/>
    </row>
    <row r="83" spans="1:6" ht="20.100000000000001" customHeight="1">
      <c r="A83" s="190"/>
      <c r="B83" s="193" t="s">
        <v>10</v>
      </c>
      <c r="C83" s="194">
        <f>SUM(C76:C80)</f>
        <v>66</v>
      </c>
      <c r="D83" s="194"/>
      <c r="E83" s="481"/>
      <c r="F83" s="482"/>
    </row>
    <row r="84" spans="1:6" ht="20.100000000000001" customHeight="1">
      <c r="A84" s="190"/>
      <c r="B84" s="196" t="s">
        <v>54</v>
      </c>
      <c r="C84" s="194">
        <f>(C83/100*100)</f>
        <v>66</v>
      </c>
      <c r="D84" s="194"/>
      <c r="E84" s="481"/>
      <c r="F84" s="482"/>
    </row>
    <row r="85" spans="1:6" ht="20.100000000000001" customHeight="1">
      <c r="A85" s="471" t="s">
        <v>377</v>
      </c>
      <c r="B85" s="473" t="s">
        <v>60</v>
      </c>
      <c r="C85" s="473"/>
      <c r="D85" s="475" t="s">
        <v>53</v>
      </c>
      <c r="E85" s="476"/>
      <c r="F85" s="477"/>
    </row>
    <row r="86" spans="1:6" ht="20.100000000000001" customHeight="1" thickBot="1">
      <c r="A86" s="472"/>
      <c r="B86" s="474"/>
      <c r="C86" s="474"/>
      <c r="D86" s="478"/>
      <c r="E86" s="479"/>
      <c r="F86" s="480"/>
    </row>
    <row r="88" spans="1:6" ht="20.100000000000001" customHeight="1" thickBot="1"/>
    <row r="89" spans="1:6" ht="20.100000000000001" customHeight="1">
      <c r="A89" s="187"/>
      <c r="B89" s="489" t="s">
        <v>0</v>
      </c>
      <c r="C89" s="489"/>
      <c r="D89" s="489"/>
      <c r="E89" s="489"/>
      <c r="F89" s="490"/>
    </row>
    <row r="90" spans="1:6" ht="20.100000000000001" customHeight="1">
      <c r="A90" s="189"/>
      <c r="B90" s="483" t="s">
        <v>1</v>
      </c>
      <c r="C90" s="483"/>
      <c r="D90" s="483"/>
      <c r="E90" s="483"/>
      <c r="F90" s="484"/>
    </row>
    <row r="91" spans="1:6" ht="20.100000000000001" customHeight="1">
      <c r="A91" s="189"/>
      <c r="B91" s="483" t="s">
        <v>2</v>
      </c>
      <c r="C91" s="483"/>
      <c r="D91" s="483"/>
      <c r="E91" s="483"/>
      <c r="F91" s="484"/>
    </row>
    <row r="92" spans="1:6" ht="20.100000000000001" customHeight="1">
      <c r="A92" s="189"/>
      <c r="B92" s="491" t="s">
        <v>51</v>
      </c>
      <c r="C92" s="491"/>
      <c r="D92" s="491"/>
      <c r="E92" s="491"/>
      <c r="F92" s="492"/>
    </row>
    <row r="93" spans="1:6" ht="20.100000000000001" customHeight="1">
      <c r="A93" s="189"/>
      <c r="B93" s="483" t="s">
        <v>376</v>
      </c>
      <c r="C93" s="483"/>
      <c r="D93" s="483"/>
      <c r="E93" s="483"/>
      <c r="F93" s="484"/>
    </row>
    <row r="94" spans="1:6" ht="20.100000000000001" customHeight="1">
      <c r="A94" s="487" t="s">
        <v>66</v>
      </c>
      <c r="B94" s="483"/>
      <c r="C94" s="483"/>
      <c r="D94" s="483"/>
      <c r="E94" s="483"/>
      <c r="F94" s="484"/>
    </row>
    <row r="95" spans="1:6" ht="20.100000000000001" customHeight="1">
      <c r="A95" s="190" t="s">
        <v>3</v>
      </c>
      <c r="B95" s="485" t="s">
        <v>68</v>
      </c>
      <c r="C95" s="488"/>
      <c r="D95" s="191"/>
      <c r="E95" s="483"/>
      <c r="F95" s="484"/>
    </row>
    <row r="96" spans="1:6" ht="20.100000000000001" customHeight="1">
      <c r="A96" s="190" t="s">
        <v>4</v>
      </c>
      <c r="B96" s="485" t="s">
        <v>89</v>
      </c>
      <c r="C96" s="488"/>
      <c r="D96" s="192" t="s">
        <v>272</v>
      </c>
      <c r="E96" s="483">
        <v>21</v>
      </c>
      <c r="F96" s="484"/>
    </row>
    <row r="97" spans="1:6" ht="20.100000000000001" customHeight="1">
      <c r="A97" s="190" t="s">
        <v>8</v>
      </c>
      <c r="B97" s="193" t="s">
        <v>9</v>
      </c>
      <c r="C97" s="194" t="s">
        <v>52</v>
      </c>
      <c r="D97" s="194" t="s">
        <v>20</v>
      </c>
      <c r="E97" s="483"/>
      <c r="F97" s="484"/>
    </row>
    <row r="98" spans="1:6" ht="20.100000000000001" customHeight="1">
      <c r="A98" s="190">
        <v>1</v>
      </c>
      <c r="B98" s="193" t="s">
        <v>11</v>
      </c>
      <c r="C98" s="185">
        <v>15</v>
      </c>
      <c r="D98" s="195" t="str">
        <f>IF(C98&gt;=18,"A1",IF(C98&gt;=16,"A2",IF(C98&gt;=14,"B1",IF(C98&gt;=12,"B2",IF(C98&gt;=10,"C1",IF(C98&gt;=8,"C2",IF(C98&gt;=6.5,"D","E")))))))</f>
        <v>B1</v>
      </c>
      <c r="E98" s="485"/>
      <c r="F98" s="486"/>
    </row>
    <row r="99" spans="1:6" ht="20.100000000000001" customHeight="1">
      <c r="A99" s="190">
        <v>2</v>
      </c>
      <c r="B99" s="193" t="s">
        <v>12</v>
      </c>
      <c r="C99" s="185">
        <v>18</v>
      </c>
      <c r="D99" s="195" t="str">
        <f t="shared" ref="D99:D103" si="4">IF(C99&gt;=18,"A1",IF(C99&gt;=16,"A2",IF(C99&gt;=14,"B1",IF(C99&gt;=12,"B2",IF(C99&gt;=10,"C1",IF(C99&gt;=8,"C2",IF(C99&gt;=6.5,"D","E")))))))</f>
        <v>A1</v>
      </c>
      <c r="E99" s="481"/>
      <c r="F99" s="482"/>
    </row>
    <row r="100" spans="1:6" ht="20.100000000000001" customHeight="1">
      <c r="A100" s="190">
        <v>3</v>
      </c>
      <c r="B100" s="193" t="s">
        <v>13</v>
      </c>
      <c r="C100" s="185">
        <v>15.5</v>
      </c>
      <c r="D100" s="195" t="str">
        <f t="shared" si="4"/>
        <v>B1</v>
      </c>
      <c r="E100" s="481"/>
      <c r="F100" s="482"/>
    </row>
    <row r="101" spans="1:6" ht="20.100000000000001" customHeight="1">
      <c r="A101" s="190">
        <v>4</v>
      </c>
      <c r="B101" s="193" t="s">
        <v>23</v>
      </c>
      <c r="C101" s="185">
        <v>18.5</v>
      </c>
      <c r="D101" s="195" t="str">
        <f t="shared" si="4"/>
        <v>A1</v>
      </c>
      <c r="E101" s="481"/>
      <c r="F101" s="482"/>
    </row>
    <row r="102" spans="1:6" ht="20.100000000000001" customHeight="1">
      <c r="A102" s="190">
        <v>5</v>
      </c>
      <c r="B102" s="193" t="s">
        <v>36</v>
      </c>
      <c r="C102" s="185">
        <v>19</v>
      </c>
      <c r="D102" s="195" t="str">
        <f t="shared" si="4"/>
        <v>A1</v>
      </c>
      <c r="E102" s="481"/>
      <c r="F102" s="482"/>
    </row>
    <row r="103" spans="1:6" ht="20.100000000000001" customHeight="1">
      <c r="A103" s="190">
        <v>6</v>
      </c>
      <c r="B103" s="193" t="s">
        <v>37</v>
      </c>
      <c r="C103" s="194">
        <v>10.5</v>
      </c>
      <c r="D103" s="195" t="str">
        <f t="shared" si="4"/>
        <v>C1</v>
      </c>
      <c r="E103" s="481"/>
      <c r="F103" s="482"/>
    </row>
    <row r="104" spans="1:6" ht="20.100000000000001" customHeight="1">
      <c r="A104" s="190"/>
      <c r="B104" s="193"/>
      <c r="C104" s="194"/>
      <c r="D104" s="194"/>
      <c r="E104" s="481"/>
      <c r="F104" s="482"/>
    </row>
    <row r="105" spans="1:6" ht="20.100000000000001" customHeight="1">
      <c r="A105" s="190"/>
      <c r="B105" s="193" t="s">
        <v>10</v>
      </c>
      <c r="C105" s="194">
        <f>SUM(C98:C102)</f>
        <v>86</v>
      </c>
      <c r="D105" s="194"/>
      <c r="E105" s="481"/>
      <c r="F105" s="482"/>
    </row>
    <row r="106" spans="1:6" ht="20.100000000000001" customHeight="1">
      <c r="A106" s="190"/>
      <c r="B106" s="196" t="s">
        <v>54</v>
      </c>
      <c r="C106" s="194">
        <f>(C105/100*100)</f>
        <v>86</v>
      </c>
      <c r="D106" s="194"/>
      <c r="E106" s="481"/>
      <c r="F106" s="482"/>
    </row>
    <row r="107" spans="1:6" ht="20.100000000000001" customHeight="1">
      <c r="A107" s="471" t="s">
        <v>377</v>
      </c>
      <c r="B107" s="473" t="s">
        <v>60</v>
      </c>
      <c r="C107" s="473"/>
      <c r="D107" s="475" t="s">
        <v>53</v>
      </c>
      <c r="E107" s="476"/>
      <c r="F107" s="477"/>
    </row>
    <row r="108" spans="1:6" ht="20.100000000000001" customHeight="1" thickBot="1">
      <c r="A108" s="472"/>
      <c r="B108" s="474"/>
      <c r="C108" s="474"/>
      <c r="D108" s="478"/>
      <c r="E108" s="479"/>
      <c r="F108" s="480"/>
    </row>
    <row r="109" spans="1:6" ht="20.100000000000001" customHeight="1" thickBot="1"/>
    <row r="110" spans="1:6" ht="20.100000000000001" customHeight="1">
      <c r="A110" s="187"/>
      <c r="B110" s="489" t="s">
        <v>0</v>
      </c>
      <c r="C110" s="489"/>
      <c r="D110" s="489"/>
      <c r="E110" s="489"/>
      <c r="F110" s="490"/>
    </row>
    <row r="111" spans="1:6" ht="20.100000000000001" customHeight="1">
      <c r="A111" s="189"/>
      <c r="B111" s="483" t="s">
        <v>1</v>
      </c>
      <c r="C111" s="483"/>
      <c r="D111" s="483"/>
      <c r="E111" s="483"/>
      <c r="F111" s="484"/>
    </row>
    <row r="112" spans="1:6" ht="20.100000000000001" customHeight="1">
      <c r="A112" s="189"/>
      <c r="B112" s="483" t="s">
        <v>2</v>
      </c>
      <c r="C112" s="483"/>
      <c r="D112" s="483"/>
      <c r="E112" s="483"/>
      <c r="F112" s="484"/>
    </row>
    <row r="113" spans="1:6" ht="20.100000000000001" customHeight="1">
      <c r="A113" s="189"/>
      <c r="B113" s="491" t="s">
        <v>51</v>
      </c>
      <c r="C113" s="491"/>
      <c r="D113" s="491"/>
      <c r="E113" s="491"/>
      <c r="F113" s="492"/>
    </row>
    <row r="114" spans="1:6" ht="20.100000000000001" customHeight="1">
      <c r="A114" s="189"/>
      <c r="B114" s="483" t="s">
        <v>376</v>
      </c>
      <c r="C114" s="483"/>
      <c r="D114" s="483"/>
      <c r="E114" s="483"/>
      <c r="F114" s="484"/>
    </row>
    <row r="115" spans="1:6" ht="20.100000000000001" customHeight="1">
      <c r="A115" s="487" t="s">
        <v>66</v>
      </c>
      <c r="B115" s="483"/>
      <c r="C115" s="483"/>
      <c r="D115" s="483"/>
      <c r="E115" s="483"/>
      <c r="F115" s="484"/>
    </row>
    <row r="116" spans="1:6" ht="20.100000000000001" customHeight="1">
      <c r="A116" s="190" t="s">
        <v>3</v>
      </c>
      <c r="B116" s="485" t="s">
        <v>68</v>
      </c>
      <c r="C116" s="488"/>
      <c r="D116" s="191"/>
      <c r="E116" s="483"/>
      <c r="F116" s="484"/>
    </row>
    <row r="117" spans="1:6" ht="20.100000000000001" customHeight="1">
      <c r="A117" s="190" t="s">
        <v>4</v>
      </c>
      <c r="B117" s="485" t="s">
        <v>90</v>
      </c>
      <c r="C117" s="488"/>
      <c r="D117" s="192" t="s">
        <v>272</v>
      </c>
      <c r="E117" s="483">
        <v>22</v>
      </c>
      <c r="F117" s="484"/>
    </row>
    <row r="118" spans="1:6" ht="20.100000000000001" customHeight="1">
      <c r="A118" s="190" t="s">
        <v>8</v>
      </c>
      <c r="B118" s="193" t="s">
        <v>9</v>
      </c>
      <c r="C118" s="194" t="s">
        <v>52</v>
      </c>
      <c r="D118" s="194" t="s">
        <v>20</v>
      </c>
      <c r="E118" s="483"/>
      <c r="F118" s="484"/>
    </row>
    <row r="119" spans="1:6" ht="20.100000000000001" customHeight="1">
      <c r="A119" s="190">
        <v>1</v>
      </c>
      <c r="B119" s="193" t="s">
        <v>11</v>
      </c>
      <c r="C119" s="185">
        <v>8</v>
      </c>
      <c r="D119" s="195" t="str">
        <f>IF(C119&gt;=18,"A1",IF(C119&gt;=16,"A2",IF(C119&gt;=14,"B1",IF(C119&gt;=12,"B2",IF(C119&gt;=10,"C1",IF(C119&gt;=8,"C2",IF(C119&gt;=6.5,"D","E")))))))</f>
        <v>C2</v>
      </c>
      <c r="E119" s="485"/>
      <c r="F119" s="486"/>
    </row>
    <row r="120" spans="1:6" ht="20.100000000000001" customHeight="1">
      <c r="A120" s="190">
        <v>2</v>
      </c>
      <c r="B120" s="193" t="s">
        <v>12</v>
      </c>
      <c r="C120" s="185">
        <v>7.5</v>
      </c>
      <c r="D120" s="195" t="str">
        <f t="shared" ref="D120:D124" si="5">IF(C120&gt;=18,"A1",IF(C120&gt;=16,"A2",IF(C120&gt;=14,"B1",IF(C120&gt;=12,"B2",IF(C120&gt;=10,"C1",IF(C120&gt;=8,"C2",IF(C120&gt;=6.5,"D","E")))))))</f>
        <v>D</v>
      </c>
      <c r="E120" s="481"/>
      <c r="F120" s="482"/>
    </row>
    <row r="121" spans="1:6" ht="20.100000000000001" customHeight="1">
      <c r="A121" s="190">
        <v>3</v>
      </c>
      <c r="B121" s="193" t="s">
        <v>13</v>
      </c>
      <c r="C121" s="185">
        <v>2</v>
      </c>
      <c r="D121" s="195" t="str">
        <f t="shared" si="5"/>
        <v>E</v>
      </c>
      <c r="E121" s="481"/>
      <c r="F121" s="482"/>
    </row>
    <row r="122" spans="1:6" ht="20.100000000000001" customHeight="1">
      <c r="A122" s="190">
        <v>4</v>
      </c>
      <c r="B122" s="193" t="s">
        <v>23</v>
      </c>
      <c r="C122" s="185">
        <v>2</v>
      </c>
      <c r="D122" s="195" t="str">
        <f t="shared" si="5"/>
        <v>E</v>
      </c>
      <c r="E122" s="481"/>
      <c r="F122" s="482"/>
    </row>
    <row r="123" spans="1:6" ht="20.100000000000001" customHeight="1">
      <c r="A123" s="190">
        <v>5</v>
      </c>
      <c r="B123" s="193" t="s">
        <v>36</v>
      </c>
      <c r="C123" s="185">
        <v>8</v>
      </c>
      <c r="D123" s="195" t="str">
        <f t="shared" si="5"/>
        <v>C2</v>
      </c>
      <c r="E123" s="481"/>
      <c r="F123" s="482"/>
    </row>
    <row r="124" spans="1:6" ht="20.100000000000001" customHeight="1">
      <c r="A124" s="190">
        <v>6</v>
      </c>
      <c r="B124" s="193" t="s">
        <v>37</v>
      </c>
      <c r="C124" s="194">
        <v>3.5</v>
      </c>
      <c r="D124" s="195" t="str">
        <f t="shared" si="5"/>
        <v>E</v>
      </c>
      <c r="E124" s="481"/>
      <c r="F124" s="482"/>
    </row>
    <row r="125" spans="1:6" ht="20.100000000000001" customHeight="1">
      <c r="A125" s="190"/>
      <c r="B125" s="193"/>
      <c r="C125" s="194"/>
      <c r="D125" s="194"/>
      <c r="E125" s="481"/>
      <c r="F125" s="482"/>
    </row>
    <row r="126" spans="1:6" ht="20.100000000000001" customHeight="1">
      <c r="A126" s="190"/>
      <c r="B126" s="193" t="s">
        <v>10</v>
      </c>
      <c r="C126" s="194">
        <f>SUM(C119:C123)</f>
        <v>27.5</v>
      </c>
      <c r="D126" s="194"/>
      <c r="E126" s="481"/>
      <c r="F126" s="482"/>
    </row>
    <row r="127" spans="1:6" ht="20.100000000000001" customHeight="1">
      <c r="A127" s="190"/>
      <c r="B127" s="196" t="s">
        <v>54</v>
      </c>
      <c r="C127" s="199">
        <f>(C126/100*100)</f>
        <v>27.500000000000004</v>
      </c>
      <c r="D127" s="194"/>
      <c r="E127" s="481"/>
      <c r="F127" s="482"/>
    </row>
    <row r="128" spans="1:6" ht="20.100000000000001" customHeight="1">
      <c r="A128" s="471" t="s">
        <v>377</v>
      </c>
      <c r="B128" s="473" t="s">
        <v>60</v>
      </c>
      <c r="C128" s="473"/>
      <c r="D128" s="475" t="s">
        <v>53</v>
      </c>
      <c r="E128" s="476"/>
      <c r="F128" s="477"/>
    </row>
    <row r="129" spans="1:6" ht="20.100000000000001" customHeight="1" thickBot="1">
      <c r="A129" s="472"/>
      <c r="B129" s="474"/>
      <c r="C129" s="474"/>
      <c r="D129" s="478"/>
      <c r="E129" s="479"/>
      <c r="F129" s="480"/>
    </row>
    <row r="131" spans="1:6" ht="20.100000000000001" customHeight="1" thickBot="1"/>
    <row r="132" spans="1:6" ht="20.100000000000001" customHeight="1">
      <c r="A132" s="187"/>
      <c r="B132" s="489" t="s">
        <v>0</v>
      </c>
      <c r="C132" s="489"/>
      <c r="D132" s="489"/>
      <c r="E132" s="489"/>
      <c r="F132" s="490"/>
    </row>
    <row r="133" spans="1:6" ht="20.100000000000001" customHeight="1">
      <c r="A133" s="189"/>
      <c r="B133" s="483" t="s">
        <v>1</v>
      </c>
      <c r="C133" s="483"/>
      <c r="D133" s="483"/>
      <c r="E133" s="483"/>
      <c r="F133" s="484"/>
    </row>
    <row r="134" spans="1:6" ht="20.100000000000001" customHeight="1">
      <c r="A134" s="189"/>
      <c r="B134" s="483" t="s">
        <v>2</v>
      </c>
      <c r="C134" s="483"/>
      <c r="D134" s="483"/>
      <c r="E134" s="483"/>
      <c r="F134" s="484"/>
    </row>
    <row r="135" spans="1:6" ht="20.100000000000001" customHeight="1">
      <c r="A135" s="189"/>
      <c r="B135" s="491" t="s">
        <v>51</v>
      </c>
      <c r="C135" s="491"/>
      <c r="D135" s="491"/>
      <c r="E135" s="491"/>
      <c r="F135" s="492"/>
    </row>
    <row r="136" spans="1:6" ht="20.100000000000001" customHeight="1">
      <c r="A136" s="189"/>
      <c r="B136" s="483" t="s">
        <v>376</v>
      </c>
      <c r="C136" s="483"/>
      <c r="D136" s="483"/>
      <c r="E136" s="483"/>
      <c r="F136" s="484"/>
    </row>
    <row r="137" spans="1:6" ht="20.100000000000001" customHeight="1">
      <c r="A137" s="487" t="s">
        <v>66</v>
      </c>
      <c r="B137" s="483"/>
      <c r="C137" s="483"/>
      <c r="D137" s="483"/>
      <c r="E137" s="483"/>
      <c r="F137" s="484"/>
    </row>
    <row r="138" spans="1:6" ht="20.100000000000001" customHeight="1">
      <c r="A138" s="190" t="s">
        <v>3</v>
      </c>
      <c r="B138" s="485" t="s">
        <v>68</v>
      </c>
      <c r="C138" s="488"/>
      <c r="D138" s="191"/>
      <c r="E138" s="483"/>
      <c r="F138" s="484"/>
    </row>
    <row r="139" spans="1:6" ht="20.100000000000001" customHeight="1">
      <c r="A139" s="190" t="s">
        <v>4</v>
      </c>
      <c r="B139" s="485" t="s">
        <v>91</v>
      </c>
      <c r="C139" s="488"/>
      <c r="D139" s="192" t="s">
        <v>272</v>
      </c>
      <c r="E139" s="483">
        <v>23</v>
      </c>
      <c r="F139" s="484"/>
    </row>
    <row r="140" spans="1:6" ht="20.100000000000001" customHeight="1">
      <c r="A140" s="190" t="s">
        <v>8</v>
      </c>
      <c r="B140" s="193" t="s">
        <v>9</v>
      </c>
      <c r="C140" s="194" t="s">
        <v>52</v>
      </c>
      <c r="D140" s="194" t="s">
        <v>20</v>
      </c>
      <c r="E140" s="483"/>
      <c r="F140" s="484"/>
    </row>
    <row r="141" spans="1:6" ht="20.100000000000001" customHeight="1">
      <c r="A141" s="190">
        <v>1</v>
      </c>
      <c r="B141" s="193" t="s">
        <v>11</v>
      </c>
      <c r="C141" s="185">
        <v>16</v>
      </c>
      <c r="D141" s="195" t="str">
        <f>IF(C141&gt;=18,"A1",IF(C141&gt;=16,"A2",IF(C141&gt;=14,"B1",IF(C141&gt;=12,"B2",IF(C141&gt;=10,"C1",IF(C141&gt;=8,"C2",IF(C141&gt;=6.5,"D","E")))))))</f>
        <v>A2</v>
      </c>
      <c r="E141" s="485"/>
      <c r="F141" s="486"/>
    </row>
    <row r="142" spans="1:6" ht="20.100000000000001" customHeight="1">
      <c r="A142" s="190">
        <v>2</v>
      </c>
      <c r="B142" s="193" t="s">
        <v>12</v>
      </c>
      <c r="C142" s="185">
        <v>17</v>
      </c>
      <c r="D142" s="195" t="str">
        <f t="shared" ref="D142:D146" si="6">IF(C142&gt;=18,"A1",IF(C142&gt;=16,"A2",IF(C142&gt;=14,"B1",IF(C142&gt;=12,"B2",IF(C142&gt;=10,"C1",IF(C142&gt;=8,"C2",IF(C142&gt;=6.5,"D","E")))))))</f>
        <v>A2</v>
      </c>
      <c r="E142" s="481"/>
      <c r="F142" s="482"/>
    </row>
    <row r="143" spans="1:6" ht="20.100000000000001" customHeight="1">
      <c r="A143" s="190">
        <v>3</v>
      </c>
      <c r="B143" s="193" t="s">
        <v>13</v>
      </c>
      <c r="C143" s="185">
        <v>20</v>
      </c>
      <c r="D143" s="195" t="str">
        <f t="shared" si="6"/>
        <v>A1</v>
      </c>
      <c r="E143" s="481"/>
      <c r="F143" s="482"/>
    </row>
    <row r="144" spans="1:6" ht="20.100000000000001" customHeight="1">
      <c r="A144" s="190">
        <v>4</v>
      </c>
      <c r="B144" s="193" t="s">
        <v>23</v>
      </c>
      <c r="C144" s="185">
        <v>17.5</v>
      </c>
      <c r="D144" s="195" t="str">
        <f t="shared" si="6"/>
        <v>A2</v>
      </c>
      <c r="E144" s="481"/>
      <c r="F144" s="482"/>
    </row>
    <row r="145" spans="1:6" ht="20.100000000000001" customHeight="1">
      <c r="A145" s="190">
        <v>5</v>
      </c>
      <c r="B145" s="193" t="s">
        <v>36</v>
      </c>
      <c r="C145" s="185">
        <v>17.5</v>
      </c>
      <c r="D145" s="195" t="str">
        <f t="shared" si="6"/>
        <v>A2</v>
      </c>
      <c r="E145" s="481"/>
      <c r="F145" s="482"/>
    </row>
    <row r="146" spans="1:6" ht="20.100000000000001" customHeight="1">
      <c r="A146" s="190">
        <v>6</v>
      </c>
      <c r="B146" s="193" t="s">
        <v>37</v>
      </c>
      <c r="C146" s="194">
        <v>15.5</v>
      </c>
      <c r="D146" s="195" t="str">
        <f t="shared" si="6"/>
        <v>B1</v>
      </c>
      <c r="E146" s="481"/>
      <c r="F146" s="482"/>
    </row>
    <row r="147" spans="1:6" ht="20.100000000000001" customHeight="1">
      <c r="A147" s="190"/>
      <c r="B147" s="193"/>
      <c r="C147" s="194"/>
      <c r="D147" s="194"/>
      <c r="E147" s="481"/>
      <c r="F147" s="482"/>
    </row>
    <row r="148" spans="1:6" ht="20.100000000000001" customHeight="1">
      <c r="A148" s="190"/>
      <c r="B148" s="193" t="s">
        <v>10</v>
      </c>
      <c r="C148" s="194">
        <f>SUM(C141:C145)</f>
        <v>88</v>
      </c>
      <c r="D148" s="194"/>
      <c r="E148" s="481"/>
      <c r="F148" s="482"/>
    </row>
    <row r="149" spans="1:6" ht="20.100000000000001" customHeight="1">
      <c r="A149" s="190"/>
      <c r="B149" s="196" t="s">
        <v>54</v>
      </c>
      <c r="C149" s="197">
        <f>(C148/100*100)</f>
        <v>88</v>
      </c>
      <c r="D149" s="194"/>
      <c r="E149" s="481"/>
      <c r="F149" s="482"/>
    </row>
    <row r="150" spans="1:6" ht="20.100000000000001" customHeight="1">
      <c r="A150" s="471" t="s">
        <v>377</v>
      </c>
      <c r="B150" s="473" t="s">
        <v>60</v>
      </c>
      <c r="C150" s="473"/>
      <c r="D150" s="475" t="s">
        <v>53</v>
      </c>
      <c r="E150" s="476"/>
      <c r="F150" s="477"/>
    </row>
    <row r="151" spans="1:6" ht="20.100000000000001" customHeight="1" thickBot="1">
      <c r="A151" s="472"/>
      <c r="B151" s="474"/>
      <c r="C151" s="474"/>
      <c r="D151" s="478"/>
      <c r="E151" s="479"/>
      <c r="F151" s="480"/>
    </row>
    <row r="153" spans="1:6" ht="20.100000000000001" customHeight="1" thickBot="1"/>
    <row r="154" spans="1:6" ht="20.100000000000001" customHeight="1">
      <c r="A154" s="187"/>
      <c r="B154" s="489" t="s">
        <v>0</v>
      </c>
      <c r="C154" s="489"/>
      <c r="D154" s="489"/>
      <c r="E154" s="489"/>
      <c r="F154" s="490"/>
    </row>
    <row r="155" spans="1:6" ht="20.100000000000001" customHeight="1">
      <c r="A155" s="189"/>
      <c r="B155" s="483" t="s">
        <v>1</v>
      </c>
      <c r="C155" s="483"/>
      <c r="D155" s="483"/>
      <c r="E155" s="483"/>
      <c r="F155" s="484"/>
    </row>
    <row r="156" spans="1:6" ht="20.100000000000001" customHeight="1">
      <c r="A156" s="189"/>
      <c r="B156" s="483" t="s">
        <v>2</v>
      </c>
      <c r="C156" s="483"/>
      <c r="D156" s="483"/>
      <c r="E156" s="483"/>
      <c r="F156" s="484"/>
    </row>
    <row r="157" spans="1:6" ht="20.100000000000001" customHeight="1">
      <c r="A157" s="189"/>
      <c r="B157" s="491" t="s">
        <v>51</v>
      </c>
      <c r="C157" s="491"/>
      <c r="D157" s="491"/>
      <c r="E157" s="491"/>
      <c r="F157" s="492"/>
    </row>
    <row r="158" spans="1:6" ht="20.100000000000001" customHeight="1">
      <c r="A158" s="189"/>
      <c r="B158" s="483" t="s">
        <v>376</v>
      </c>
      <c r="C158" s="483"/>
      <c r="D158" s="483"/>
      <c r="E158" s="483"/>
      <c r="F158" s="484"/>
    </row>
    <row r="159" spans="1:6" ht="20.100000000000001" customHeight="1">
      <c r="A159" s="487" t="s">
        <v>66</v>
      </c>
      <c r="B159" s="483"/>
      <c r="C159" s="483"/>
      <c r="D159" s="483"/>
      <c r="E159" s="483"/>
      <c r="F159" s="484"/>
    </row>
    <row r="160" spans="1:6" ht="20.100000000000001" customHeight="1">
      <c r="A160" s="190" t="s">
        <v>3</v>
      </c>
      <c r="B160" s="485" t="s">
        <v>68</v>
      </c>
      <c r="C160" s="488"/>
      <c r="D160" s="191"/>
      <c r="E160" s="483"/>
      <c r="F160" s="484"/>
    </row>
    <row r="161" spans="1:6" ht="20.100000000000001" customHeight="1">
      <c r="A161" s="190" t="s">
        <v>4</v>
      </c>
      <c r="B161" s="485" t="s">
        <v>92</v>
      </c>
      <c r="C161" s="488"/>
      <c r="D161" s="192" t="s">
        <v>272</v>
      </c>
      <c r="E161" s="483">
        <v>24</v>
      </c>
      <c r="F161" s="484"/>
    </row>
    <row r="162" spans="1:6" ht="20.100000000000001" customHeight="1">
      <c r="A162" s="190" t="s">
        <v>8</v>
      </c>
      <c r="B162" s="193" t="s">
        <v>9</v>
      </c>
      <c r="C162" s="194" t="s">
        <v>52</v>
      </c>
      <c r="D162" s="194" t="s">
        <v>20</v>
      </c>
      <c r="E162" s="483"/>
      <c r="F162" s="484"/>
    </row>
    <row r="163" spans="1:6" ht="20.100000000000001" customHeight="1">
      <c r="A163" s="190">
        <v>1</v>
      </c>
      <c r="B163" s="193" t="s">
        <v>11</v>
      </c>
      <c r="C163" s="181">
        <v>18</v>
      </c>
      <c r="D163" s="195" t="str">
        <f>IF(C163&gt;=18,"A1",IF(C163&gt;=16,"A2",IF(C163&gt;=14,"B1",IF(C163&gt;=12,"B2",IF(C163&gt;=10,"C1",IF(C163&gt;=8,"C2",IF(C163&gt;=6.5,"D","E")))))))</f>
        <v>A1</v>
      </c>
      <c r="E163" s="485"/>
      <c r="F163" s="486"/>
    </row>
    <row r="164" spans="1:6" ht="20.100000000000001" customHeight="1">
      <c r="A164" s="190">
        <v>2</v>
      </c>
      <c r="B164" s="193" t="s">
        <v>12</v>
      </c>
      <c r="C164" s="181">
        <v>17.5</v>
      </c>
      <c r="D164" s="195" t="str">
        <f t="shared" ref="D164:D168" si="7">IF(C164&gt;=18,"A1",IF(C164&gt;=16,"A2",IF(C164&gt;=14,"B1",IF(C164&gt;=12,"B2",IF(C164&gt;=10,"C1",IF(C164&gt;=8,"C2",IF(C164&gt;=6.5,"D","E")))))))</f>
        <v>A2</v>
      </c>
      <c r="E164" s="481"/>
      <c r="F164" s="482"/>
    </row>
    <row r="165" spans="1:6" ht="20.100000000000001" customHeight="1">
      <c r="A165" s="190">
        <v>3</v>
      </c>
      <c r="B165" s="193" t="s">
        <v>13</v>
      </c>
      <c r="C165" s="181">
        <v>11</v>
      </c>
      <c r="D165" s="195" t="str">
        <f t="shared" si="7"/>
        <v>C1</v>
      </c>
      <c r="E165" s="481"/>
      <c r="F165" s="482"/>
    </row>
    <row r="166" spans="1:6" ht="20.100000000000001" customHeight="1">
      <c r="A166" s="190">
        <v>4</v>
      </c>
      <c r="B166" s="193" t="s">
        <v>23</v>
      </c>
      <c r="C166" s="181">
        <v>17</v>
      </c>
      <c r="D166" s="195" t="str">
        <f t="shared" si="7"/>
        <v>A2</v>
      </c>
      <c r="E166" s="481"/>
      <c r="F166" s="482"/>
    </row>
    <row r="167" spans="1:6" ht="20.100000000000001" customHeight="1">
      <c r="A167" s="190">
        <v>5</v>
      </c>
      <c r="B167" s="193" t="s">
        <v>36</v>
      </c>
      <c r="C167" s="181">
        <v>18.5</v>
      </c>
      <c r="D167" s="195" t="str">
        <f t="shared" si="7"/>
        <v>A1</v>
      </c>
      <c r="E167" s="481"/>
      <c r="F167" s="482"/>
    </row>
    <row r="168" spans="1:6" ht="20.100000000000001" customHeight="1">
      <c r="A168" s="190">
        <v>6</v>
      </c>
      <c r="B168" s="193" t="s">
        <v>37</v>
      </c>
      <c r="C168" s="194">
        <v>15.5</v>
      </c>
      <c r="D168" s="195" t="str">
        <f t="shared" si="7"/>
        <v>B1</v>
      </c>
      <c r="E168" s="481"/>
      <c r="F168" s="482"/>
    </row>
    <row r="169" spans="1:6" ht="20.100000000000001" customHeight="1">
      <c r="A169" s="190"/>
      <c r="B169" s="193"/>
      <c r="C169" s="194"/>
      <c r="D169" s="194"/>
      <c r="E169" s="481"/>
      <c r="F169" s="482"/>
    </row>
    <row r="170" spans="1:6" ht="20.100000000000001" customHeight="1">
      <c r="A170" s="190"/>
      <c r="B170" s="193" t="s">
        <v>10</v>
      </c>
      <c r="C170" s="194">
        <f>SUM(C163:C167)</f>
        <v>82</v>
      </c>
      <c r="D170" s="194"/>
      <c r="E170" s="481"/>
      <c r="F170" s="482"/>
    </row>
    <row r="171" spans="1:6" ht="20.100000000000001" customHeight="1">
      <c r="A171" s="190"/>
      <c r="B171" s="196" t="s">
        <v>54</v>
      </c>
      <c r="C171" s="197">
        <f>(C170/100*100)</f>
        <v>82</v>
      </c>
      <c r="D171" s="194"/>
      <c r="E171" s="481"/>
      <c r="F171" s="482"/>
    </row>
    <row r="172" spans="1:6" ht="20.100000000000001" customHeight="1">
      <c r="A172" s="471" t="s">
        <v>377</v>
      </c>
      <c r="B172" s="473" t="s">
        <v>60</v>
      </c>
      <c r="C172" s="473"/>
      <c r="D172" s="475" t="s">
        <v>53</v>
      </c>
      <c r="E172" s="476"/>
      <c r="F172" s="477"/>
    </row>
    <row r="173" spans="1:6" ht="20.100000000000001" customHeight="1" thickBot="1">
      <c r="A173" s="472"/>
      <c r="B173" s="474"/>
      <c r="C173" s="474"/>
      <c r="D173" s="478"/>
      <c r="E173" s="479"/>
      <c r="F173" s="480"/>
    </row>
    <row r="175" spans="1:6" ht="20.100000000000001" customHeight="1" thickBot="1"/>
    <row r="176" spans="1:6" ht="20.100000000000001" customHeight="1">
      <c r="A176" s="187"/>
      <c r="B176" s="489" t="s">
        <v>0</v>
      </c>
      <c r="C176" s="489"/>
      <c r="D176" s="489"/>
      <c r="E176" s="489"/>
      <c r="F176" s="490"/>
    </row>
    <row r="177" spans="1:6" ht="20.100000000000001" customHeight="1">
      <c r="A177" s="189"/>
      <c r="B177" s="483" t="s">
        <v>1</v>
      </c>
      <c r="C177" s="483"/>
      <c r="D177" s="483"/>
      <c r="E177" s="483"/>
      <c r="F177" s="484"/>
    </row>
    <row r="178" spans="1:6" ht="20.100000000000001" customHeight="1">
      <c r="A178" s="189"/>
      <c r="B178" s="483" t="s">
        <v>2</v>
      </c>
      <c r="C178" s="483"/>
      <c r="D178" s="483"/>
      <c r="E178" s="483"/>
      <c r="F178" s="484"/>
    </row>
    <row r="179" spans="1:6" ht="20.100000000000001" customHeight="1">
      <c r="A179" s="189"/>
      <c r="B179" s="491" t="s">
        <v>51</v>
      </c>
      <c r="C179" s="491"/>
      <c r="D179" s="491"/>
      <c r="E179" s="491"/>
      <c r="F179" s="492"/>
    </row>
    <row r="180" spans="1:6" ht="20.100000000000001" customHeight="1">
      <c r="A180" s="189"/>
      <c r="B180" s="483" t="s">
        <v>376</v>
      </c>
      <c r="C180" s="483"/>
      <c r="D180" s="483"/>
      <c r="E180" s="483"/>
      <c r="F180" s="484"/>
    </row>
    <row r="181" spans="1:6" ht="20.100000000000001" customHeight="1">
      <c r="A181" s="487" t="s">
        <v>66</v>
      </c>
      <c r="B181" s="483"/>
      <c r="C181" s="483"/>
      <c r="D181" s="483"/>
      <c r="E181" s="483"/>
      <c r="F181" s="484"/>
    </row>
    <row r="182" spans="1:6" ht="20.100000000000001" customHeight="1">
      <c r="A182" s="190" t="s">
        <v>3</v>
      </c>
      <c r="B182" s="485" t="s">
        <v>68</v>
      </c>
      <c r="C182" s="488"/>
      <c r="D182" s="191"/>
      <c r="E182" s="483"/>
      <c r="F182" s="484"/>
    </row>
    <row r="183" spans="1:6" ht="20.100000000000001" customHeight="1">
      <c r="A183" s="190" t="s">
        <v>4</v>
      </c>
      <c r="B183" s="485" t="s">
        <v>93</v>
      </c>
      <c r="C183" s="488"/>
      <c r="D183" s="192" t="s">
        <v>272</v>
      </c>
      <c r="E183" s="483">
        <v>25</v>
      </c>
      <c r="F183" s="484"/>
    </row>
    <row r="184" spans="1:6" ht="20.100000000000001" customHeight="1">
      <c r="A184" s="190" t="s">
        <v>8</v>
      </c>
      <c r="B184" s="193" t="s">
        <v>9</v>
      </c>
      <c r="C184" s="194" t="s">
        <v>52</v>
      </c>
      <c r="D184" s="194" t="s">
        <v>20</v>
      </c>
      <c r="E184" s="483"/>
      <c r="F184" s="484"/>
    </row>
    <row r="185" spans="1:6" ht="20.100000000000001" customHeight="1">
      <c r="A185" s="190">
        <v>1</v>
      </c>
      <c r="B185" s="193" t="s">
        <v>11</v>
      </c>
      <c r="C185" s="181">
        <v>16</v>
      </c>
      <c r="D185" s="195" t="str">
        <f>IF(C185&gt;=18,"A1",IF(C185&gt;=16,"A2",IF(C185&gt;=14,"B1",IF(C185&gt;=12,"B2",IF(C185&gt;=10,"C1",IF(C185&gt;=8,"C2",IF(C185&gt;=6.5,"D","E")))))))</f>
        <v>A2</v>
      </c>
      <c r="E185" s="485"/>
      <c r="F185" s="486"/>
    </row>
    <row r="186" spans="1:6" ht="20.100000000000001" customHeight="1">
      <c r="A186" s="190">
        <v>2</v>
      </c>
      <c r="B186" s="193" t="s">
        <v>12</v>
      </c>
      <c r="C186" s="181">
        <v>13.5</v>
      </c>
      <c r="D186" s="195" t="str">
        <f t="shared" ref="D186:D190" si="8">IF(C186&gt;=18,"A1",IF(C186&gt;=16,"A2",IF(C186&gt;=14,"B1",IF(C186&gt;=12,"B2",IF(C186&gt;=10,"C1",IF(C186&gt;=8,"C2",IF(C186&gt;=6.5,"D","E")))))))</f>
        <v>B2</v>
      </c>
      <c r="E186" s="481"/>
      <c r="F186" s="482"/>
    </row>
    <row r="187" spans="1:6" ht="20.100000000000001" customHeight="1">
      <c r="A187" s="190">
        <v>3</v>
      </c>
      <c r="B187" s="193" t="s">
        <v>13</v>
      </c>
      <c r="C187" s="181">
        <v>17.5</v>
      </c>
      <c r="D187" s="195" t="str">
        <f t="shared" si="8"/>
        <v>A2</v>
      </c>
      <c r="E187" s="481"/>
      <c r="F187" s="482"/>
    </row>
    <row r="188" spans="1:6" ht="20.100000000000001" customHeight="1">
      <c r="A188" s="190">
        <v>4</v>
      </c>
      <c r="B188" s="193" t="s">
        <v>23</v>
      </c>
      <c r="C188" s="181">
        <v>16</v>
      </c>
      <c r="D188" s="195" t="str">
        <f t="shared" si="8"/>
        <v>A2</v>
      </c>
      <c r="E188" s="481"/>
      <c r="F188" s="482"/>
    </row>
    <row r="189" spans="1:6" ht="20.100000000000001" customHeight="1">
      <c r="A189" s="190">
        <v>5</v>
      </c>
      <c r="B189" s="193" t="s">
        <v>36</v>
      </c>
      <c r="C189" s="181">
        <v>15</v>
      </c>
      <c r="D189" s="195" t="str">
        <f t="shared" si="8"/>
        <v>B1</v>
      </c>
      <c r="E189" s="481"/>
      <c r="F189" s="482"/>
    </row>
    <row r="190" spans="1:6" ht="20.100000000000001" customHeight="1">
      <c r="A190" s="190">
        <v>6</v>
      </c>
      <c r="B190" s="193" t="s">
        <v>37</v>
      </c>
      <c r="C190" s="194">
        <v>7.5</v>
      </c>
      <c r="D190" s="195" t="str">
        <f t="shared" si="8"/>
        <v>D</v>
      </c>
      <c r="E190" s="481"/>
      <c r="F190" s="482"/>
    </row>
    <row r="191" spans="1:6" ht="20.100000000000001" customHeight="1">
      <c r="A191" s="190"/>
      <c r="B191" s="193"/>
      <c r="C191" s="194"/>
      <c r="D191" s="194"/>
      <c r="E191" s="481"/>
      <c r="F191" s="482"/>
    </row>
    <row r="192" spans="1:6" ht="20.100000000000001" customHeight="1">
      <c r="A192" s="190"/>
      <c r="B192" s="193" t="s">
        <v>10</v>
      </c>
      <c r="C192" s="194">
        <f>SUM(C185:C189)</f>
        <v>78</v>
      </c>
      <c r="D192" s="194"/>
      <c r="E192" s="481"/>
      <c r="F192" s="482"/>
    </row>
    <row r="193" spans="1:6" ht="20.100000000000001" customHeight="1">
      <c r="A193" s="190"/>
      <c r="B193" s="196" t="s">
        <v>54</v>
      </c>
      <c r="C193" s="197">
        <f>(C192/100*100)</f>
        <v>78</v>
      </c>
      <c r="D193" s="194"/>
      <c r="E193" s="481"/>
      <c r="F193" s="482"/>
    </row>
    <row r="194" spans="1:6" ht="20.100000000000001" customHeight="1">
      <c r="A194" s="471" t="s">
        <v>377</v>
      </c>
      <c r="B194" s="473" t="s">
        <v>60</v>
      </c>
      <c r="C194" s="473"/>
      <c r="D194" s="475" t="s">
        <v>53</v>
      </c>
      <c r="E194" s="476"/>
      <c r="F194" s="477"/>
    </row>
    <row r="195" spans="1:6" ht="20.100000000000001" customHeight="1" thickBot="1">
      <c r="A195" s="472"/>
      <c r="B195" s="474"/>
      <c r="C195" s="474"/>
      <c r="D195" s="478"/>
      <c r="E195" s="479"/>
      <c r="F195" s="480"/>
    </row>
    <row r="197" spans="1:6" ht="20.100000000000001" customHeight="1" thickBot="1"/>
    <row r="198" spans="1:6" ht="20.100000000000001" customHeight="1">
      <c r="A198" s="187"/>
      <c r="B198" s="489" t="s">
        <v>0</v>
      </c>
      <c r="C198" s="489"/>
      <c r="D198" s="489"/>
      <c r="E198" s="489"/>
      <c r="F198" s="490"/>
    </row>
    <row r="199" spans="1:6" ht="20.100000000000001" customHeight="1">
      <c r="A199" s="189"/>
      <c r="B199" s="483" t="s">
        <v>1</v>
      </c>
      <c r="C199" s="483"/>
      <c r="D199" s="483"/>
      <c r="E199" s="483"/>
      <c r="F199" s="484"/>
    </row>
    <row r="200" spans="1:6" ht="20.100000000000001" customHeight="1">
      <c r="A200" s="189"/>
      <c r="B200" s="483" t="s">
        <v>2</v>
      </c>
      <c r="C200" s="483"/>
      <c r="D200" s="483"/>
      <c r="E200" s="483"/>
      <c r="F200" s="484"/>
    </row>
    <row r="201" spans="1:6" ht="20.100000000000001" customHeight="1">
      <c r="A201" s="189"/>
      <c r="B201" s="491" t="s">
        <v>51</v>
      </c>
      <c r="C201" s="491"/>
      <c r="D201" s="491"/>
      <c r="E201" s="491"/>
      <c r="F201" s="492"/>
    </row>
    <row r="202" spans="1:6" ht="20.100000000000001" customHeight="1">
      <c r="A202" s="189"/>
      <c r="B202" s="483" t="s">
        <v>376</v>
      </c>
      <c r="C202" s="483"/>
      <c r="D202" s="483"/>
      <c r="E202" s="483"/>
      <c r="F202" s="484"/>
    </row>
    <row r="203" spans="1:6" ht="20.100000000000001" customHeight="1">
      <c r="A203" s="487" t="s">
        <v>66</v>
      </c>
      <c r="B203" s="483"/>
      <c r="C203" s="483"/>
      <c r="D203" s="483"/>
      <c r="E203" s="483"/>
      <c r="F203" s="484"/>
    </row>
    <row r="204" spans="1:6" ht="20.100000000000001" customHeight="1">
      <c r="A204" s="190" t="s">
        <v>3</v>
      </c>
      <c r="B204" s="485" t="s">
        <v>68</v>
      </c>
      <c r="C204" s="488"/>
      <c r="D204" s="191"/>
      <c r="E204" s="483"/>
      <c r="F204" s="484"/>
    </row>
    <row r="205" spans="1:6" ht="20.100000000000001" customHeight="1">
      <c r="A205" s="190" t="s">
        <v>4</v>
      </c>
      <c r="B205" s="485" t="s">
        <v>94</v>
      </c>
      <c r="C205" s="488"/>
      <c r="D205" s="192" t="s">
        <v>272</v>
      </c>
      <c r="E205" s="483">
        <v>26</v>
      </c>
      <c r="F205" s="484"/>
    </row>
    <row r="206" spans="1:6" ht="20.100000000000001" customHeight="1">
      <c r="A206" s="190" t="s">
        <v>8</v>
      </c>
      <c r="B206" s="193" t="s">
        <v>9</v>
      </c>
      <c r="C206" s="194" t="s">
        <v>52</v>
      </c>
      <c r="D206" s="194" t="s">
        <v>20</v>
      </c>
      <c r="E206" s="483"/>
      <c r="F206" s="484"/>
    </row>
    <row r="207" spans="1:6" ht="20.100000000000001" customHeight="1">
      <c r="A207" s="190">
        <v>1</v>
      </c>
      <c r="B207" s="193" t="s">
        <v>11</v>
      </c>
      <c r="C207" s="181">
        <v>13.5</v>
      </c>
      <c r="D207" s="195" t="str">
        <f>IF(C207&gt;=18,"A1",IF(C207&gt;=16,"A2",IF(C207&gt;=14,"B1",IF(C207&gt;=12,"B2",IF(C207&gt;=10,"C1",IF(C207&gt;=8,"C2",IF(C207&gt;=6.5,"D","E")))))))</f>
        <v>B2</v>
      </c>
      <c r="E207" s="485"/>
      <c r="F207" s="486"/>
    </row>
    <row r="208" spans="1:6" ht="20.100000000000001" customHeight="1">
      <c r="A208" s="190">
        <v>2</v>
      </c>
      <c r="B208" s="193" t="s">
        <v>12</v>
      </c>
      <c r="C208" s="181">
        <v>17.5</v>
      </c>
      <c r="D208" s="195" t="str">
        <f t="shared" ref="D208:D212" si="9">IF(C208&gt;=18,"A1",IF(C208&gt;=16,"A2",IF(C208&gt;=14,"B1",IF(C208&gt;=12,"B2",IF(C208&gt;=10,"C1",IF(C208&gt;=8,"C2",IF(C208&gt;=6.5,"D","E")))))))</f>
        <v>A2</v>
      </c>
      <c r="E208" s="481"/>
      <c r="F208" s="482"/>
    </row>
    <row r="209" spans="1:6" ht="20.100000000000001" customHeight="1">
      <c r="A209" s="190">
        <v>3</v>
      </c>
      <c r="B209" s="193" t="s">
        <v>13</v>
      </c>
      <c r="C209" s="181">
        <v>17</v>
      </c>
      <c r="D209" s="195" t="str">
        <f t="shared" si="9"/>
        <v>A2</v>
      </c>
      <c r="E209" s="481"/>
      <c r="F209" s="482"/>
    </row>
    <row r="210" spans="1:6" ht="20.100000000000001" customHeight="1">
      <c r="A210" s="190">
        <v>4</v>
      </c>
      <c r="B210" s="193" t="s">
        <v>23</v>
      </c>
      <c r="C210" s="181">
        <v>16.5</v>
      </c>
      <c r="D210" s="195" t="str">
        <f t="shared" si="9"/>
        <v>A2</v>
      </c>
      <c r="E210" s="481"/>
      <c r="F210" s="482"/>
    </row>
    <row r="211" spans="1:6" ht="20.100000000000001" customHeight="1">
      <c r="A211" s="190">
        <v>5</v>
      </c>
      <c r="B211" s="193" t="s">
        <v>36</v>
      </c>
      <c r="C211" s="181">
        <v>18.5</v>
      </c>
      <c r="D211" s="195" t="str">
        <f t="shared" si="9"/>
        <v>A1</v>
      </c>
      <c r="E211" s="481"/>
      <c r="F211" s="482"/>
    </row>
    <row r="212" spans="1:6" ht="20.100000000000001" customHeight="1">
      <c r="A212" s="190">
        <v>6</v>
      </c>
      <c r="B212" s="193" t="s">
        <v>37</v>
      </c>
      <c r="C212" s="194">
        <v>17.5</v>
      </c>
      <c r="D212" s="195" t="str">
        <f t="shared" si="9"/>
        <v>A2</v>
      </c>
      <c r="E212" s="481"/>
      <c r="F212" s="482"/>
    </row>
    <row r="213" spans="1:6" ht="20.100000000000001" customHeight="1">
      <c r="A213" s="190"/>
      <c r="B213" s="193"/>
      <c r="C213" s="194"/>
      <c r="D213" s="194"/>
      <c r="E213" s="481"/>
      <c r="F213" s="482"/>
    </row>
    <row r="214" spans="1:6" ht="20.100000000000001" customHeight="1">
      <c r="A214" s="190"/>
      <c r="B214" s="193" t="s">
        <v>10</v>
      </c>
      <c r="C214" s="194">
        <f>SUM(C207:C211)</f>
        <v>83</v>
      </c>
      <c r="D214" s="194"/>
      <c r="E214" s="481"/>
      <c r="F214" s="482"/>
    </row>
    <row r="215" spans="1:6" ht="20.100000000000001" customHeight="1">
      <c r="A215" s="190"/>
      <c r="B215" s="196" t="s">
        <v>54</v>
      </c>
      <c r="C215" s="197">
        <f>(C214/100*100)</f>
        <v>83</v>
      </c>
      <c r="D215" s="194"/>
      <c r="E215" s="481"/>
      <c r="F215" s="482"/>
    </row>
    <row r="216" spans="1:6" ht="20.100000000000001" customHeight="1">
      <c r="A216" s="471" t="s">
        <v>377</v>
      </c>
      <c r="B216" s="473" t="s">
        <v>60</v>
      </c>
      <c r="C216" s="473"/>
      <c r="D216" s="475" t="s">
        <v>53</v>
      </c>
      <c r="E216" s="476"/>
      <c r="F216" s="477"/>
    </row>
    <row r="217" spans="1:6" ht="20.100000000000001" customHeight="1" thickBot="1">
      <c r="A217" s="472"/>
      <c r="B217" s="474"/>
      <c r="C217" s="474"/>
      <c r="D217" s="478"/>
      <c r="E217" s="479"/>
      <c r="F217" s="480"/>
    </row>
    <row r="219" spans="1:6" ht="20.100000000000001" customHeight="1" thickBot="1"/>
    <row r="220" spans="1:6" ht="20.100000000000001" customHeight="1">
      <c r="A220" s="187"/>
      <c r="B220" s="489" t="s">
        <v>0</v>
      </c>
      <c r="C220" s="489"/>
      <c r="D220" s="489"/>
      <c r="E220" s="489"/>
      <c r="F220" s="490"/>
    </row>
    <row r="221" spans="1:6" ht="20.100000000000001" customHeight="1">
      <c r="A221" s="189"/>
      <c r="B221" s="483" t="s">
        <v>1</v>
      </c>
      <c r="C221" s="483"/>
      <c r="D221" s="483"/>
      <c r="E221" s="483"/>
      <c r="F221" s="484"/>
    </row>
    <row r="222" spans="1:6" ht="20.100000000000001" customHeight="1">
      <c r="A222" s="189"/>
      <c r="B222" s="483" t="s">
        <v>2</v>
      </c>
      <c r="C222" s="483"/>
      <c r="D222" s="483"/>
      <c r="E222" s="483"/>
      <c r="F222" s="484"/>
    </row>
    <row r="223" spans="1:6" ht="20.100000000000001" customHeight="1">
      <c r="A223" s="189"/>
      <c r="B223" s="491" t="s">
        <v>51</v>
      </c>
      <c r="C223" s="491"/>
      <c r="D223" s="491"/>
      <c r="E223" s="491"/>
      <c r="F223" s="492"/>
    </row>
    <row r="224" spans="1:6" ht="20.100000000000001" customHeight="1">
      <c r="A224" s="189"/>
      <c r="B224" s="483" t="s">
        <v>376</v>
      </c>
      <c r="C224" s="483"/>
      <c r="D224" s="483"/>
      <c r="E224" s="483"/>
      <c r="F224" s="484"/>
    </row>
    <row r="225" spans="1:6" ht="20.100000000000001" customHeight="1">
      <c r="A225" s="487" t="s">
        <v>66</v>
      </c>
      <c r="B225" s="483"/>
      <c r="C225" s="483"/>
      <c r="D225" s="483"/>
      <c r="E225" s="483"/>
      <c r="F225" s="484"/>
    </row>
    <row r="226" spans="1:6" ht="20.100000000000001" customHeight="1">
      <c r="A226" s="190" t="s">
        <v>3</v>
      </c>
      <c r="B226" s="485" t="s">
        <v>68</v>
      </c>
      <c r="C226" s="488"/>
      <c r="D226" s="191"/>
      <c r="E226" s="483"/>
      <c r="F226" s="484"/>
    </row>
    <row r="227" spans="1:6" ht="20.100000000000001" customHeight="1">
      <c r="A227" s="190" t="s">
        <v>4</v>
      </c>
      <c r="B227" s="485" t="s">
        <v>95</v>
      </c>
      <c r="C227" s="488"/>
      <c r="D227" s="192" t="s">
        <v>272</v>
      </c>
      <c r="E227" s="483">
        <v>27</v>
      </c>
      <c r="F227" s="484"/>
    </row>
    <row r="228" spans="1:6" ht="20.100000000000001" customHeight="1">
      <c r="A228" s="190" t="s">
        <v>8</v>
      </c>
      <c r="B228" s="193" t="s">
        <v>9</v>
      </c>
      <c r="C228" s="194" t="s">
        <v>52</v>
      </c>
      <c r="D228" s="194" t="s">
        <v>20</v>
      </c>
      <c r="E228" s="483"/>
      <c r="F228" s="484"/>
    </row>
    <row r="229" spans="1:6" ht="20.100000000000001" customHeight="1">
      <c r="A229" s="190">
        <v>1</v>
      </c>
      <c r="B229" s="193" t="s">
        <v>11</v>
      </c>
      <c r="C229" s="181">
        <v>18</v>
      </c>
      <c r="D229" s="195" t="str">
        <f>IF(C229&gt;=18,"A1",IF(C229&gt;=16,"A2",IF(C229&gt;=14,"B1",IF(C229&gt;=12,"B2",IF(C229&gt;=10,"C1",IF(C229&gt;=8,"C2",IF(C229&gt;=6.5,"D","E")))))))</f>
        <v>A1</v>
      </c>
      <c r="E229" s="485"/>
      <c r="F229" s="486"/>
    </row>
    <row r="230" spans="1:6" ht="20.100000000000001" customHeight="1">
      <c r="A230" s="190">
        <v>2</v>
      </c>
      <c r="B230" s="193" t="s">
        <v>12</v>
      </c>
      <c r="C230" s="181">
        <v>16</v>
      </c>
      <c r="D230" s="195" t="str">
        <f t="shared" ref="D230:D234" si="10">IF(C230&gt;=18,"A1",IF(C230&gt;=16,"A2",IF(C230&gt;=14,"B1",IF(C230&gt;=12,"B2",IF(C230&gt;=10,"C1",IF(C230&gt;=8,"C2",IF(C230&gt;=6.5,"D","E")))))))</f>
        <v>A2</v>
      </c>
      <c r="E230" s="481"/>
      <c r="F230" s="482"/>
    </row>
    <row r="231" spans="1:6" ht="20.100000000000001" customHeight="1">
      <c r="A231" s="190">
        <v>3</v>
      </c>
      <c r="B231" s="193" t="s">
        <v>13</v>
      </c>
      <c r="C231" s="181">
        <v>15.5</v>
      </c>
      <c r="D231" s="195" t="str">
        <f t="shared" si="10"/>
        <v>B1</v>
      </c>
      <c r="E231" s="481"/>
      <c r="F231" s="482"/>
    </row>
    <row r="232" spans="1:6" ht="20.100000000000001" customHeight="1">
      <c r="A232" s="190">
        <v>4</v>
      </c>
      <c r="B232" s="193" t="s">
        <v>23</v>
      </c>
      <c r="C232" s="181">
        <v>19</v>
      </c>
      <c r="D232" s="195" t="str">
        <f t="shared" si="10"/>
        <v>A1</v>
      </c>
      <c r="E232" s="481"/>
      <c r="F232" s="482"/>
    </row>
    <row r="233" spans="1:6" ht="20.100000000000001" customHeight="1">
      <c r="A233" s="190">
        <v>5</v>
      </c>
      <c r="B233" s="193" t="s">
        <v>36</v>
      </c>
      <c r="C233" s="181">
        <v>19.5</v>
      </c>
      <c r="D233" s="195" t="str">
        <f t="shared" si="10"/>
        <v>A1</v>
      </c>
      <c r="E233" s="481"/>
      <c r="F233" s="482"/>
    </row>
    <row r="234" spans="1:6" ht="20.100000000000001" customHeight="1">
      <c r="A234" s="190">
        <v>6</v>
      </c>
      <c r="B234" s="193" t="s">
        <v>37</v>
      </c>
      <c r="C234" s="194">
        <v>18</v>
      </c>
      <c r="D234" s="195" t="str">
        <f t="shared" si="10"/>
        <v>A1</v>
      </c>
      <c r="E234" s="481"/>
      <c r="F234" s="482"/>
    </row>
    <row r="235" spans="1:6" ht="20.100000000000001" customHeight="1">
      <c r="A235" s="190"/>
      <c r="B235" s="193"/>
      <c r="C235" s="194"/>
      <c r="D235" s="194"/>
      <c r="E235" s="481"/>
      <c r="F235" s="482"/>
    </row>
    <row r="236" spans="1:6" ht="20.100000000000001" customHeight="1">
      <c r="A236" s="190"/>
      <c r="B236" s="193" t="s">
        <v>10</v>
      </c>
      <c r="C236" s="194">
        <f>SUM(C229:C233)</f>
        <v>88</v>
      </c>
      <c r="D236" s="194"/>
      <c r="E236" s="481"/>
      <c r="F236" s="482"/>
    </row>
    <row r="237" spans="1:6" ht="20.100000000000001" customHeight="1">
      <c r="A237" s="190"/>
      <c r="B237" s="196" t="s">
        <v>54</v>
      </c>
      <c r="C237" s="197">
        <f>(C236/100*100)</f>
        <v>88</v>
      </c>
      <c r="D237" s="194"/>
      <c r="E237" s="481"/>
      <c r="F237" s="482"/>
    </row>
    <row r="238" spans="1:6" ht="20.100000000000001" customHeight="1">
      <c r="A238" s="471" t="s">
        <v>377</v>
      </c>
      <c r="B238" s="473" t="s">
        <v>60</v>
      </c>
      <c r="C238" s="473"/>
      <c r="D238" s="475" t="s">
        <v>53</v>
      </c>
      <c r="E238" s="476"/>
      <c r="F238" s="477"/>
    </row>
    <row r="239" spans="1:6" ht="20.100000000000001" customHeight="1" thickBot="1">
      <c r="A239" s="472"/>
      <c r="B239" s="474"/>
      <c r="C239" s="474"/>
      <c r="D239" s="478"/>
      <c r="E239" s="479"/>
      <c r="F239" s="480"/>
    </row>
    <row r="241" spans="1:6" ht="20.100000000000001" customHeight="1" thickBot="1"/>
    <row r="242" spans="1:6" ht="20.100000000000001" customHeight="1">
      <c r="A242" s="187"/>
      <c r="B242" s="489" t="s">
        <v>0</v>
      </c>
      <c r="C242" s="489"/>
      <c r="D242" s="489"/>
      <c r="E242" s="489"/>
      <c r="F242" s="490"/>
    </row>
    <row r="243" spans="1:6" ht="20.100000000000001" customHeight="1">
      <c r="A243" s="189"/>
      <c r="B243" s="483" t="s">
        <v>1</v>
      </c>
      <c r="C243" s="483"/>
      <c r="D243" s="483"/>
      <c r="E243" s="483"/>
      <c r="F243" s="484"/>
    </row>
    <row r="244" spans="1:6" ht="20.100000000000001" customHeight="1">
      <c r="A244" s="189"/>
      <c r="B244" s="483" t="s">
        <v>2</v>
      </c>
      <c r="C244" s="483"/>
      <c r="D244" s="483"/>
      <c r="E244" s="483"/>
      <c r="F244" s="484"/>
    </row>
    <row r="245" spans="1:6" ht="20.100000000000001" customHeight="1">
      <c r="A245" s="189"/>
      <c r="B245" s="491" t="s">
        <v>51</v>
      </c>
      <c r="C245" s="491"/>
      <c r="D245" s="491"/>
      <c r="E245" s="491"/>
      <c r="F245" s="492"/>
    </row>
    <row r="246" spans="1:6" ht="20.100000000000001" customHeight="1">
      <c r="A246" s="189"/>
      <c r="B246" s="483" t="s">
        <v>376</v>
      </c>
      <c r="C246" s="483"/>
      <c r="D246" s="483"/>
      <c r="E246" s="483"/>
      <c r="F246" s="484"/>
    </row>
    <row r="247" spans="1:6" ht="20.100000000000001" customHeight="1">
      <c r="A247" s="487" t="s">
        <v>66</v>
      </c>
      <c r="B247" s="483"/>
      <c r="C247" s="483"/>
      <c r="D247" s="483"/>
      <c r="E247" s="483"/>
      <c r="F247" s="484"/>
    </row>
    <row r="248" spans="1:6" ht="20.100000000000001" customHeight="1">
      <c r="A248" s="190" t="s">
        <v>3</v>
      </c>
      <c r="B248" s="485" t="s">
        <v>68</v>
      </c>
      <c r="C248" s="488"/>
      <c r="D248" s="191"/>
      <c r="E248" s="483"/>
      <c r="F248" s="484"/>
    </row>
    <row r="249" spans="1:6" ht="20.100000000000001" customHeight="1">
      <c r="A249" s="190" t="s">
        <v>4</v>
      </c>
      <c r="B249" s="485" t="s">
        <v>96</v>
      </c>
      <c r="C249" s="488"/>
      <c r="D249" s="192" t="s">
        <v>272</v>
      </c>
      <c r="E249" s="483">
        <v>28</v>
      </c>
      <c r="F249" s="484"/>
    </row>
    <row r="250" spans="1:6" ht="20.100000000000001" customHeight="1">
      <c r="A250" s="190" t="s">
        <v>8</v>
      </c>
      <c r="B250" s="193" t="s">
        <v>9</v>
      </c>
      <c r="C250" s="194" t="s">
        <v>52</v>
      </c>
      <c r="D250" s="192" t="s">
        <v>20</v>
      </c>
      <c r="E250" s="483"/>
      <c r="F250" s="484"/>
    </row>
    <row r="251" spans="1:6" ht="20.100000000000001" customHeight="1">
      <c r="A251" s="190">
        <v>1</v>
      </c>
      <c r="B251" s="193" t="s">
        <v>11</v>
      </c>
      <c r="C251" s="194">
        <v>14</v>
      </c>
      <c r="D251" s="195" t="str">
        <f>IF(C251&gt;=18,"A1",IF(C251&gt;=16,"A2",IF(C251&gt;=14,"B1",IF(C251&gt;=12,"B2",IF(C251&gt;=10,"C1",IF(C251&gt;=8,"C2",IF(C251&gt;=6.5,"D","E")))))))</f>
        <v>B1</v>
      </c>
      <c r="E251" s="485"/>
      <c r="F251" s="486"/>
    </row>
    <row r="252" spans="1:6" ht="20.100000000000001" customHeight="1">
      <c r="A252" s="190">
        <v>2</v>
      </c>
      <c r="B252" s="193" t="s">
        <v>12</v>
      </c>
      <c r="C252" s="185">
        <v>14</v>
      </c>
      <c r="D252" s="195" t="str">
        <f t="shared" ref="D252:D256" si="11">IF(C252&gt;=18,"A1",IF(C252&gt;=16,"A2",IF(C252&gt;=14,"B1",IF(C252&gt;=12,"B2",IF(C252&gt;=10,"C1",IF(C252&gt;=8,"C2",IF(C252&gt;=6.5,"D","E")))))))</f>
        <v>B1</v>
      </c>
      <c r="E252" s="481"/>
      <c r="F252" s="482"/>
    </row>
    <row r="253" spans="1:6" ht="20.100000000000001" customHeight="1">
      <c r="A253" s="190">
        <v>3</v>
      </c>
      <c r="B253" s="193" t="s">
        <v>13</v>
      </c>
      <c r="C253" s="181">
        <v>18</v>
      </c>
      <c r="D253" s="195" t="str">
        <f t="shared" si="11"/>
        <v>A1</v>
      </c>
      <c r="E253" s="481"/>
      <c r="F253" s="482"/>
    </row>
    <row r="254" spans="1:6" ht="20.100000000000001" customHeight="1">
      <c r="A254" s="190">
        <v>4</v>
      </c>
      <c r="B254" s="193" t="s">
        <v>23</v>
      </c>
      <c r="C254" s="181">
        <v>10.5</v>
      </c>
      <c r="D254" s="195" t="str">
        <f t="shared" si="11"/>
        <v>C1</v>
      </c>
      <c r="E254" s="481"/>
      <c r="F254" s="482"/>
    </row>
    <row r="255" spans="1:6" ht="20.100000000000001" customHeight="1">
      <c r="A255" s="190">
        <v>5</v>
      </c>
      <c r="B255" s="193" t="s">
        <v>36</v>
      </c>
      <c r="C255" s="181">
        <v>13.5</v>
      </c>
      <c r="D255" s="195" t="str">
        <f t="shared" si="11"/>
        <v>B2</v>
      </c>
      <c r="E255" s="481"/>
      <c r="F255" s="482"/>
    </row>
    <row r="256" spans="1:6" ht="20.100000000000001" customHeight="1">
      <c r="A256" s="190">
        <v>6</v>
      </c>
      <c r="B256" s="193" t="s">
        <v>37</v>
      </c>
      <c r="C256" s="194">
        <v>14</v>
      </c>
      <c r="D256" s="195" t="str">
        <f t="shared" si="11"/>
        <v>B1</v>
      </c>
      <c r="E256" s="481"/>
      <c r="F256" s="482"/>
    </row>
    <row r="257" spans="1:6" ht="20.100000000000001" customHeight="1">
      <c r="A257" s="190"/>
      <c r="B257" s="193"/>
      <c r="C257" s="194"/>
      <c r="D257" s="194"/>
      <c r="E257" s="481"/>
      <c r="F257" s="482"/>
    </row>
    <row r="258" spans="1:6" ht="20.100000000000001" customHeight="1">
      <c r="A258" s="190"/>
      <c r="B258" s="193" t="s">
        <v>10</v>
      </c>
      <c r="C258" s="194">
        <f>SUM(C251:C255)</f>
        <v>70</v>
      </c>
      <c r="D258" s="194"/>
      <c r="E258" s="481"/>
      <c r="F258" s="482"/>
    </row>
    <row r="259" spans="1:6" ht="20.100000000000001" customHeight="1">
      <c r="A259" s="190"/>
      <c r="B259" s="196" t="s">
        <v>54</v>
      </c>
      <c r="C259" s="199">
        <f>(C258/100*100)</f>
        <v>70</v>
      </c>
      <c r="D259" s="194"/>
      <c r="E259" s="481"/>
      <c r="F259" s="482"/>
    </row>
    <row r="260" spans="1:6" ht="20.100000000000001" customHeight="1">
      <c r="A260" s="471" t="s">
        <v>377</v>
      </c>
      <c r="B260" s="473" t="s">
        <v>60</v>
      </c>
      <c r="C260" s="473"/>
      <c r="D260" s="475" t="s">
        <v>53</v>
      </c>
      <c r="E260" s="476"/>
      <c r="F260" s="477"/>
    </row>
    <row r="261" spans="1:6" ht="20.100000000000001" customHeight="1" thickBot="1">
      <c r="A261" s="472"/>
      <c r="B261" s="474"/>
      <c r="C261" s="474"/>
      <c r="D261" s="478"/>
      <c r="E261" s="479"/>
      <c r="F261" s="480"/>
    </row>
    <row r="263" spans="1:6" ht="20.100000000000001" customHeight="1" thickBot="1"/>
    <row r="264" spans="1:6" ht="20.100000000000001" customHeight="1">
      <c r="A264" s="187"/>
      <c r="B264" s="489" t="s">
        <v>0</v>
      </c>
      <c r="C264" s="489"/>
      <c r="D264" s="489"/>
      <c r="E264" s="489"/>
      <c r="F264" s="490"/>
    </row>
    <row r="265" spans="1:6" ht="20.100000000000001" customHeight="1">
      <c r="A265" s="189"/>
      <c r="B265" s="483" t="s">
        <v>1</v>
      </c>
      <c r="C265" s="483"/>
      <c r="D265" s="483"/>
      <c r="E265" s="483"/>
      <c r="F265" s="484"/>
    </row>
    <row r="266" spans="1:6" ht="20.100000000000001" customHeight="1">
      <c r="A266" s="189"/>
      <c r="B266" s="483" t="s">
        <v>2</v>
      </c>
      <c r="C266" s="483"/>
      <c r="D266" s="483"/>
      <c r="E266" s="483"/>
      <c r="F266" s="484"/>
    </row>
    <row r="267" spans="1:6" ht="20.100000000000001" customHeight="1">
      <c r="A267" s="189"/>
      <c r="B267" s="491" t="s">
        <v>51</v>
      </c>
      <c r="C267" s="491"/>
      <c r="D267" s="491"/>
      <c r="E267" s="491"/>
      <c r="F267" s="492"/>
    </row>
    <row r="268" spans="1:6" ht="20.100000000000001" customHeight="1">
      <c r="A268" s="189"/>
      <c r="B268" s="483" t="s">
        <v>376</v>
      </c>
      <c r="C268" s="483"/>
      <c r="D268" s="483"/>
      <c r="E268" s="483"/>
      <c r="F268" s="484"/>
    </row>
    <row r="269" spans="1:6" ht="20.100000000000001" customHeight="1">
      <c r="A269" s="487" t="s">
        <v>66</v>
      </c>
      <c r="B269" s="483"/>
      <c r="C269" s="483"/>
      <c r="D269" s="483"/>
      <c r="E269" s="483"/>
      <c r="F269" s="484"/>
    </row>
    <row r="270" spans="1:6" ht="20.100000000000001" customHeight="1">
      <c r="A270" s="190" t="s">
        <v>3</v>
      </c>
      <c r="B270" s="485" t="s">
        <v>68</v>
      </c>
      <c r="C270" s="488"/>
      <c r="D270" s="191"/>
      <c r="E270" s="483"/>
      <c r="F270" s="484"/>
    </row>
    <row r="271" spans="1:6" ht="20.100000000000001" customHeight="1">
      <c r="A271" s="190" t="s">
        <v>4</v>
      </c>
      <c r="B271" s="485" t="s">
        <v>97</v>
      </c>
      <c r="C271" s="488"/>
      <c r="D271" s="192" t="s">
        <v>272</v>
      </c>
      <c r="E271" s="483">
        <v>29</v>
      </c>
      <c r="F271" s="484"/>
    </row>
    <row r="272" spans="1:6" ht="20.100000000000001" customHeight="1">
      <c r="A272" s="190" t="s">
        <v>8</v>
      </c>
      <c r="B272" s="193" t="s">
        <v>9</v>
      </c>
      <c r="C272" s="194" t="s">
        <v>52</v>
      </c>
      <c r="D272" s="194" t="s">
        <v>20</v>
      </c>
      <c r="E272" s="483"/>
      <c r="F272" s="484"/>
    </row>
    <row r="273" spans="1:6" ht="20.100000000000001" customHeight="1">
      <c r="A273" s="190">
        <v>1</v>
      </c>
      <c r="B273" s="193" t="s">
        <v>11</v>
      </c>
      <c r="C273" s="194">
        <v>7.5</v>
      </c>
      <c r="D273" s="195" t="str">
        <f>IF(C273&gt;=18,"A1",IF(C273&gt;=16,"A2",IF(C273&gt;=14,"B1",IF(C273&gt;=12,"B2",IF(C273&gt;=10,"C1",IF(C273&gt;=8,"C2",IF(C273&gt;=6.5,"D","E")))))))</f>
        <v>D</v>
      </c>
      <c r="E273" s="485"/>
      <c r="F273" s="486"/>
    </row>
    <row r="274" spans="1:6" ht="20.100000000000001" customHeight="1">
      <c r="A274" s="190">
        <v>2</v>
      </c>
      <c r="B274" s="193" t="s">
        <v>12</v>
      </c>
      <c r="C274" s="181">
        <v>6</v>
      </c>
      <c r="D274" s="195" t="str">
        <f t="shared" ref="D274:D278" si="12">IF(C274&gt;=18,"A1",IF(C274&gt;=16,"A2",IF(C274&gt;=14,"B1",IF(C274&gt;=12,"B2",IF(C274&gt;=10,"C1",IF(C274&gt;=8,"C2",IF(C274&gt;=6.5,"D","E")))))))</f>
        <v>E</v>
      </c>
      <c r="E274" s="481"/>
      <c r="F274" s="482"/>
    </row>
    <row r="275" spans="1:6" ht="20.100000000000001" customHeight="1">
      <c r="A275" s="190">
        <v>3</v>
      </c>
      <c r="B275" s="193" t="s">
        <v>13</v>
      </c>
      <c r="C275" s="181">
        <v>4.5</v>
      </c>
      <c r="D275" s="195" t="str">
        <f t="shared" si="12"/>
        <v>E</v>
      </c>
      <c r="E275" s="481"/>
      <c r="F275" s="482"/>
    </row>
    <row r="276" spans="1:6" ht="20.100000000000001" customHeight="1">
      <c r="A276" s="190">
        <v>4</v>
      </c>
      <c r="B276" s="193" t="s">
        <v>23</v>
      </c>
      <c r="C276" s="181">
        <v>8</v>
      </c>
      <c r="D276" s="195" t="str">
        <f t="shared" si="12"/>
        <v>C2</v>
      </c>
      <c r="E276" s="481"/>
      <c r="F276" s="482"/>
    </row>
    <row r="277" spans="1:6" ht="20.100000000000001" customHeight="1">
      <c r="A277" s="190">
        <v>5</v>
      </c>
      <c r="B277" s="193" t="s">
        <v>36</v>
      </c>
      <c r="C277" s="181">
        <v>8.5</v>
      </c>
      <c r="D277" s="195" t="str">
        <f t="shared" si="12"/>
        <v>C2</v>
      </c>
      <c r="E277" s="481"/>
      <c r="F277" s="482"/>
    </row>
    <row r="278" spans="1:6" ht="20.100000000000001" customHeight="1">
      <c r="A278" s="190">
        <v>6</v>
      </c>
      <c r="B278" s="193" t="s">
        <v>37</v>
      </c>
      <c r="C278" s="194">
        <v>7.5</v>
      </c>
      <c r="D278" s="195" t="str">
        <f t="shared" si="12"/>
        <v>D</v>
      </c>
      <c r="E278" s="481"/>
      <c r="F278" s="482"/>
    </row>
    <row r="279" spans="1:6" ht="20.100000000000001" customHeight="1">
      <c r="A279" s="190"/>
      <c r="B279" s="193"/>
      <c r="C279" s="194"/>
      <c r="D279" s="194"/>
      <c r="E279" s="481"/>
      <c r="F279" s="482"/>
    </row>
    <row r="280" spans="1:6" ht="20.100000000000001" customHeight="1">
      <c r="A280" s="190"/>
      <c r="B280" s="193" t="s">
        <v>10</v>
      </c>
      <c r="C280" s="194">
        <f>SUM(C273:C277)</f>
        <v>34.5</v>
      </c>
      <c r="D280" s="194"/>
      <c r="E280" s="481"/>
      <c r="F280" s="482"/>
    </row>
    <row r="281" spans="1:6" ht="20.100000000000001" customHeight="1">
      <c r="A281" s="190"/>
      <c r="B281" s="196" t="s">
        <v>54</v>
      </c>
      <c r="C281" s="197">
        <f>(C280/100*100)</f>
        <v>34.5</v>
      </c>
      <c r="D281" s="194"/>
      <c r="E281" s="481"/>
      <c r="F281" s="482"/>
    </row>
    <row r="282" spans="1:6" ht="20.100000000000001" customHeight="1">
      <c r="A282" s="471" t="s">
        <v>377</v>
      </c>
      <c r="B282" s="473" t="s">
        <v>60</v>
      </c>
      <c r="C282" s="473"/>
      <c r="D282" s="475" t="s">
        <v>53</v>
      </c>
      <c r="E282" s="476"/>
      <c r="F282" s="477"/>
    </row>
    <row r="283" spans="1:6" ht="20.100000000000001" customHeight="1" thickBot="1">
      <c r="A283" s="472"/>
      <c r="B283" s="474"/>
      <c r="C283" s="474"/>
      <c r="D283" s="478"/>
      <c r="E283" s="479"/>
      <c r="F283" s="480"/>
    </row>
    <row r="285" spans="1:6" ht="20.100000000000001" customHeight="1" thickBot="1"/>
    <row r="286" spans="1:6" ht="20.100000000000001" customHeight="1">
      <c r="A286" s="187"/>
      <c r="B286" s="489" t="s">
        <v>0</v>
      </c>
      <c r="C286" s="489"/>
      <c r="D286" s="489"/>
      <c r="E286" s="489"/>
      <c r="F286" s="490"/>
    </row>
    <row r="287" spans="1:6" ht="20.100000000000001" customHeight="1">
      <c r="A287" s="189"/>
      <c r="B287" s="483" t="s">
        <v>1</v>
      </c>
      <c r="C287" s="483"/>
      <c r="D287" s="483"/>
      <c r="E287" s="483"/>
      <c r="F287" s="484"/>
    </row>
    <row r="288" spans="1:6" ht="20.100000000000001" customHeight="1">
      <c r="A288" s="189"/>
      <c r="B288" s="483" t="s">
        <v>2</v>
      </c>
      <c r="C288" s="483"/>
      <c r="D288" s="483"/>
      <c r="E288" s="483"/>
      <c r="F288" s="484"/>
    </row>
    <row r="289" spans="1:6" ht="20.100000000000001" customHeight="1">
      <c r="A289" s="189"/>
      <c r="B289" s="491" t="s">
        <v>51</v>
      </c>
      <c r="C289" s="491"/>
      <c r="D289" s="491"/>
      <c r="E289" s="491"/>
      <c r="F289" s="492"/>
    </row>
    <row r="290" spans="1:6" ht="20.100000000000001" customHeight="1">
      <c r="A290" s="189"/>
      <c r="B290" s="483" t="s">
        <v>376</v>
      </c>
      <c r="C290" s="483"/>
      <c r="D290" s="483"/>
      <c r="E290" s="483"/>
      <c r="F290" s="484"/>
    </row>
    <row r="291" spans="1:6" ht="20.100000000000001" customHeight="1">
      <c r="A291" s="487" t="s">
        <v>66</v>
      </c>
      <c r="B291" s="483"/>
      <c r="C291" s="483"/>
      <c r="D291" s="483"/>
      <c r="E291" s="483"/>
      <c r="F291" s="484"/>
    </row>
    <row r="292" spans="1:6" ht="20.100000000000001" customHeight="1">
      <c r="A292" s="190" t="s">
        <v>3</v>
      </c>
      <c r="B292" s="485" t="s">
        <v>68</v>
      </c>
      <c r="C292" s="488"/>
      <c r="D292" s="191"/>
      <c r="E292" s="483"/>
      <c r="F292" s="484"/>
    </row>
    <row r="293" spans="1:6" ht="20.100000000000001" customHeight="1">
      <c r="A293" s="190" t="s">
        <v>4</v>
      </c>
      <c r="B293" s="485" t="s">
        <v>69</v>
      </c>
      <c r="C293" s="488"/>
      <c r="D293" s="192" t="s">
        <v>272</v>
      </c>
      <c r="E293" s="483">
        <v>1</v>
      </c>
      <c r="F293" s="484"/>
    </row>
    <row r="294" spans="1:6" ht="20.100000000000001" customHeight="1">
      <c r="A294" s="190" t="s">
        <v>8</v>
      </c>
      <c r="B294" s="193" t="s">
        <v>9</v>
      </c>
      <c r="C294" s="194" t="s">
        <v>52</v>
      </c>
      <c r="D294" s="194" t="s">
        <v>20</v>
      </c>
      <c r="E294" s="483"/>
      <c r="F294" s="484"/>
    </row>
    <row r="295" spans="1:6" ht="20.100000000000001" customHeight="1">
      <c r="A295" s="190">
        <v>1</v>
      </c>
      <c r="B295" s="193" t="s">
        <v>11</v>
      </c>
      <c r="C295" s="200">
        <v>18</v>
      </c>
      <c r="D295" s="195" t="str">
        <f>IF(C295&gt;=18,"A1",IF(C295&gt;=16,"A2",IF(C295&gt;=14,"B1",IF(C295&gt;=12,"B2",IF(C295&gt;=10,"C1",IF(C295&gt;=8,"C2",IF(C295&gt;=6.5,"D","E")))))))</f>
        <v>A1</v>
      </c>
      <c r="E295" s="485"/>
      <c r="F295" s="486"/>
    </row>
    <row r="296" spans="1:6" ht="20.100000000000001" customHeight="1">
      <c r="A296" s="190">
        <v>2</v>
      </c>
      <c r="B296" s="193" t="s">
        <v>12</v>
      </c>
      <c r="C296" s="181">
        <v>15</v>
      </c>
      <c r="D296" s="195" t="str">
        <f t="shared" ref="D296:D300" si="13">IF(C296&gt;=18,"A1",IF(C296&gt;=16,"A2",IF(C296&gt;=14,"B1",IF(C296&gt;=12,"B2",IF(C296&gt;=10,"C1",IF(C296&gt;=8,"C2",IF(C296&gt;=6.5,"D","E")))))))</f>
        <v>B1</v>
      </c>
      <c r="E296" s="481"/>
      <c r="F296" s="482"/>
    </row>
    <row r="297" spans="1:6" ht="20.100000000000001" customHeight="1">
      <c r="A297" s="190">
        <v>3</v>
      </c>
      <c r="B297" s="193" t="s">
        <v>13</v>
      </c>
      <c r="C297" s="181">
        <v>17</v>
      </c>
      <c r="D297" s="195" t="str">
        <f t="shared" si="13"/>
        <v>A2</v>
      </c>
      <c r="E297" s="481"/>
      <c r="F297" s="482"/>
    </row>
    <row r="298" spans="1:6" ht="20.100000000000001" customHeight="1">
      <c r="A298" s="190">
        <v>4</v>
      </c>
      <c r="B298" s="193" t="s">
        <v>23</v>
      </c>
      <c r="C298" s="181">
        <v>15.5</v>
      </c>
      <c r="D298" s="195" t="str">
        <f t="shared" si="13"/>
        <v>B1</v>
      </c>
      <c r="E298" s="481"/>
      <c r="F298" s="482"/>
    </row>
    <row r="299" spans="1:6" ht="20.100000000000001" customHeight="1">
      <c r="A299" s="190">
        <v>5</v>
      </c>
      <c r="B299" s="193" t="s">
        <v>36</v>
      </c>
      <c r="C299" s="181">
        <v>18.5</v>
      </c>
      <c r="D299" s="195" t="str">
        <f t="shared" si="13"/>
        <v>A1</v>
      </c>
      <c r="E299" s="191"/>
      <c r="F299" s="201"/>
    </row>
    <row r="300" spans="1:6" ht="20.100000000000001" customHeight="1">
      <c r="A300" s="190">
        <v>6</v>
      </c>
      <c r="B300" s="193" t="s">
        <v>37</v>
      </c>
      <c r="C300" s="200">
        <v>18</v>
      </c>
      <c r="D300" s="195" t="str">
        <f t="shared" si="13"/>
        <v>A1</v>
      </c>
      <c r="E300" s="481"/>
      <c r="F300" s="482"/>
    </row>
    <row r="301" spans="1:6" ht="20.100000000000001" customHeight="1">
      <c r="A301" s="190"/>
      <c r="B301" s="193"/>
      <c r="C301" s="194"/>
      <c r="D301" s="194"/>
      <c r="E301" s="481"/>
      <c r="F301" s="482"/>
    </row>
    <row r="302" spans="1:6" ht="20.100000000000001" customHeight="1">
      <c r="A302" s="190"/>
      <c r="B302" s="193" t="s">
        <v>10</v>
      </c>
      <c r="C302" s="194">
        <f>SUM(C295:C299)</f>
        <v>84</v>
      </c>
      <c r="D302" s="194"/>
      <c r="E302" s="481"/>
      <c r="F302" s="482"/>
    </row>
    <row r="303" spans="1:6" ht="20.100000000000001" customHeight="1">
      <c r="A303" s="190"/>
      <c r="B303" s="196" t="s">
        <v>54</v>
      </c>
      <c r="C303" s="199">
        <f>(C302/100*100)</f>
        <v>84</v>
      </c>
      <c r="D303" s="194"/>
      <c r="E303" s="481"/>
      <c r="F303" s="482"/>
    </row>
    <row r="304" spans="1:6" ht="20.100000000000001" customHeight="1">
      <c r="A304" s="471" t="s">
        <v>377</v>
      </c>
      <c r="B304" s="473" t="s">
        <v>60</v>
      </c>
      <c r="C304" s="473"/>
      <c r="D304" s="475" t="s">
        <v>53</v>
      </c>
      <c r="E304" s="476"/>
      <c r="F304" s="477"/>
    </row>
    <row r="305" spans="1:6" ht="20.100000000000001" customHeight="1" thickBot="1">
      <c r="A305" s="472"/>
      <c r="B305" s="474"/>
      <c r="C305" s="474"/>
      <c r="D305" s="478"/>
      <c r="E305" s="479"/>
      <c r="F305" s="480"/>
    </row>
    <row r="307" spans="1:6" ht="20.100000000000001" customHeight="1" thickBot="1"/>
    <row r="308" spans="1:6" ht="20.100000000000001" customHeight="1">
      <c r="A308" s="187"/>
      <c r="B308" s="489" t="s">
        <v>0</v>
      </c>
      <c r="C308" s="489"/>
      <c r="D308" s="489"/>
      <c r="E308" s="489"/>
      <c r="F308" s="490"/>
    </row>
    <row r="309" spans="1:6" ht="20.100000000000001" customHeight="1">
      <c r="A309" s="189"/>
      <c r="B309" s="483" t="s">
        <v>1</v>
      </c>
      <c r="C309" s="483"/>
      <c r="D309" s="483"/>
      <c r="E309" s="483"/>
      <c r="F309" s="484"/>
    </row>
    <row r="310" spans="1:6" ht="20.100000000000001" customHeight="1">
      <c r="A310" s="189"/>
      <c r="B310" s="483" t="s">
        <v>2</v>
      </c>
      <c r="C310" s="483"/>
      <c r="D310" s="483"/>
      <c r="E310" s="483"/>
      <c r="F310" s="484"/>
    </row>
    <row r="311" spans="1:6" ht="20.100000000000001" customHeight="1">
      <c r="A311" s="189"/>
      <c r="B311" s="491" t="s">
        <v>51</v>
      </c>
      <c r="C311" s="491"/>
      <c r="D311" s="491"/>
      <c r="E311" s="491"/>
      <c r="F311" s="492"/>
    </row>
    <row r="312" spans="1:6" ht="20.100000000000001" customHeight="1">
      <c r="A312" s="189"/>
      <c r="B312" s="483" t="s">
        <v>376</v>
      </c>
      <c r="C312" s="483"/>
      <c r="D312" s="483"/>
      <c r="E312" s="483"/>
      <c r="F312" s="484"/>
    </row>
    <row r="313" spans="1:6" ht="20.100000000000001" customHeight="1">
      <c r="A313" s="487" t="s">
        <v>66</v>
      </c>
      <c r="B313" s="483"/>
      <c r="C313" s="483"/>
      <c r="D313" s="483"/>
      <c r="E313" s="483"/>
      <c r="F313" s="484"/>
    </row>
    <row r="314" spans="1:6" ht="20.100000000000001" customHeight="1">
      <c r="A314" s="190" t="s">
        <v>3</v>
      </c>
      <c r="B314" s="485" t="s">
        <v>68</v>
      </c>
      <c r="C314" s="488"/>
      <c r="D314" s="191"/>
      <c r="E314" s="483"/>
      <c r="F314" s="484"/>
    </row>
    <row r="315" spans="1:6" ht="20.100000000000001" customHeight="1">
      <c r="A315" s="190" t="s">
        <v>4</v>
      </c>
      <c r="B315" s="485" t="s">
        <v>70</v>
      </c>
      <c r="C315" s="488"/>
      <c r="D315" s="192" t="s">
        <v>272</v>
      </c>
      <c r="E315" s="483">
        <v>2</v>
      </c>
      <c r="F315" s="484"/>
    </row>
    <row r="316" spans="1:6" ht="20.100000000000001" customHeight="1">
      <c r="A316" s="190" t="s">
        <v>8</v>
      </c>
      <c r="B316" s="193" t="s">
        <v>9</v>
      </c>
      <c r="C316" s="194" t="s">
        <v>52</v>
      </c>
      <c r="D316" s="194" t="s">
        <v>20</v>
      </c>
      <c r="E316" s="483"/>
      <c r="F316" s="484"/>
    </row>
    <row r="317" spans="1:6" ht="20.100000000000001" customHeight="1">
      <c r="A317" s="190">
        <v>1</v>
      </c>
      <c r="B317" s="193" t="s">
        <v>11</v>
      </c>
      <c r="C317" s="200">
        <v>19</v>
      </c>
      <c r="D317" s="195" t="str">
        <f>IF(C317&gt;=18,"A1",IF(C317&gt;=16,"A2",IF(C317&gt;=14,"B1",IF(C317&gt;=12,"B2",IF(C317&gt;=10,"C1",IF(C317&gt;=8,"C2",IF(C317&gt;=6.5,"D","E")))))))</f>
        <v>A1</v>
      </c>
      <c r="E317" s="485"/>
      <c r="F317" s="486"/>
    </row>
    <row r="318" spans="1:6" ht="20.100000000000001" customHeight="1">
      <c r="A318" s="190">
        <v>2</v>
      </c>
      <c r="B318" s="193" t="s">
        <v>12</v>
      </c>
      <c r="C318" s="181">
        <v>15.5</v>
      </c>
      <c r="D318" s="195" t="str">
        <f t="shared" ref="D318:D322" si="14">IF(C318&gt;=18,"A1",IF(C318&gt;=16,"A2",IF(C318&gt;=14,"B1",IF(C318&gt;=12,"B2",IF(C318&gt;=10,"C1",IF(C318&gt;=8,"C2",IF(C318&gt;=6.5,"D","E")))))))</f>
        <v>B1</v>
      </c>
      <c r="E318" s="481"/>
      <c r="F318" s="482"/>
    </row>
    <row r="319" spans="1:6" ht="20.100000000000001" customHeight="1">
      <c r="A319" s="190">
        <v>3</v>
      </c>
      <c r="B319" s="193" t="s">
        <v>13</v>
      </c>
      <c r="C319" s="181">
        <v>19.5</v>
      </c>
      <c r="D319" s="195" t="str">
        <f t="shared" si="14"/>
        <v>A1</v>
      </c>
      <c r="E319" s="481"/>
      <c r="F319" s="482"/>
    </row>
    <row r="320" spans="1:6" ht="20.100000000000001" customHeight="1">
      <c r="A320" s="190">
        <v>4</v>
      </c>
      <c r="B320" s="193" t="s">
        <v>23</v>
      </c>
      <c r="C320" s="184">
        <v>15.5</v>
      </c>
      <c r="D320" s="195" t="str">
        <f t="shared" si="14"/>
        <v>B1</v>
      </c>
      <c r="E320" s="481"/>
      <c r="F320" s="482"/>
    </row>
    <row r="321" spans="1:6" ht="20.100000000000001" customHeight="1">
      <c r="A321" s="190">
        <v>5</v>
      </c>
      <c r="B321" s="193" t="s">
        <v>36</v>
      </c>
      <c r="C321" s="181">
        <v>19.5</v>
      </c>
      <c r="D321" s="195" t="str">
        <f t="shared" si="14"/>
        <v>A1</v>
      </c>
      <c r="E321" s="481"/>
      <c r="F321" s="482"/>
    </row>
    <row r="322" spans="1:6" ht="20.100000000000001" customHeight="1">
      <c r="A322" s="190">
        <v>6</v>
      </c>
      <c r="B322" s="193" t="s">
        <v>37</v>
      </c>
      <c r="C322" s="200">
        <v>17.5</v>
      </c>
      <c r="D322" s="195" t="str">
        <f t="shared" si="14"/>
        <v>A2</v>
      </c>
      <c r="E322" s="481"/>
      <c r="F322" s="482"/>
    </row>
    <row r="323" spans="1:6" ht="20.100000000000001" customHeight="1">
      <c r="A323" s="190"/>
      <c r="B323" s="193"/>
      <c r="C323" s="194"/>
      <c r="D323" s="194"/>
      <c r="E323" s="481"/>
      <c r="F323" s="482"/>
    </row>
    <row r="324" spans="1:6" ht="20.100000000000001" customHeight="1">
      <c r="A324" s="190"/>
      <c r="B324" s="193" t="s">
        <v>10</v>
      </c>
      <c r="C324" s="194">
        <f>SUM(C317:C321)</f>
        <v>89</v>
      </c>
      <c r="D324" s="194"/>
      <c r="E324" s="481"/>
      <c r="F324" s="482"/>
    </row>
    <row r="325" spans="1:6" ht="20.100000000000001" customHeight="1">
      <c r="A325" s="190"/>
      <c r="B325" s="196" t="s">
        <v>54</v>
      </c>
      <c r="C325" s="197">
        <f>(C324/100*100)</f>
        <v>89</v>
      </c>
      <c r="D325" s="194"/>
      <c r="E325" s="481"/>
      <c r="F325" s="482"/>
    </row>
    <row r="326" spans="1:6" ht="20.100000000000001" customHeight="1">
      <c r="A326" s="471" t="s">
        <v>377</v>
      </c>
      <c r="B326" s="473" t="s">
        <v>60</v>
      </c>
      <c r="C326" s="473"/>
      <c r="D326" s="475" t="s">
        <v>53</v>
      </c>
      <c r="E326" s="476"/>
      <c r="F326" s="477"/>
    </row>
    <row r="327" spans="1:6" ht="20.100000000000001" customHeight="1" thickBot="1">
      <c r="A327" s="472"/>
      <c r="B327" s="474"/>
      <c r="C327" s="474"/>
      <c r="D327" s="478"/>
      <c r="E327" s="479"/>
      <c r="F327" s="480"/>
    </row>
    <row r="328" spans="1:6" ht="20.100000000000001" customHeight="1" thickBot="1"/>
    <row r="329" spans="1:6" ht="20.100000000000001" customHeight="1">
      <c r="A329" s="187"/>
      <c r="B329" s="489" t="s">
        <v>0</v>
      </c>
      <c r="C329" s="489"/>
      <c r="D329" s="489"/>
      <c r="E329" s="489"/>
      <c r="F329" s="490"/>
    </row>
    <row r="330" spans="1:6" ht="20.100000000000001" customHeight="1">
      <c r="A330" s="189"/>
      <c r="B330" s="483" t="s">
        <v>1</v>
      </c>
      <c r="C330" s="483"/>
      <c r="D330" s="483"/>
      <c r="E330" s="483"/>
      <c r="F330" s="484"/>
    </row>
    <row r="331" spans="1:6" ht="20.100000000000001" customHeight="1">
      <c r="A331" s="189"/>
      <c r="B331" s="483" t="s">
        <v>2</v>
      </c>
      <c r="C331" s="483"/>
      <c r="D331" s="483"/>
      <c r="E331" s="483"/>
      <c r="F331" s="484"/>
    </row>
    <row r="332" spans="1:6" ht="20.100000000000001" customHeight="1">
      <c r="A332" s="189"/>
      <c r="B332" s="491" t="s">
        <v>51</v>
      </c>
      <c r="C332" s="491"/>
      <c r="D332" s="491"/>
      <c r="E332" s="491"/>
      <c r="F332" s="492"/>
    </row>
    <row r="333" spans="1:6" ht="20.100000000000001" customHeight="1">
      <c r="A333" s="189"/>
      <c r="B333" s="483" t="s">
        <v>376</v>
      </c>
      <c r="C333" s="483"/>
      <c r="D333" s="483"/>
      <c r="E333" s="483"/>
      <c r="F333" s="484"/>
    </row>
    <row r="334" spans="1:6" ht="20.100000000000001" customHeight="1">
      <c r="A334" s="487" t="s">
        <v>66</v>
      </c>
      <c r="B334" s="483"/>
      <c r="C334" s="483"/>
      <c r="D334" s="483"/>
      <c r="E334" s="483"/>
      <c r="F334" s="484"/>
    </row>
    <row r="335" spans="1:6" ht="20.100000000000001" customHeight="1">
      <c r="A335" s="190" t="s">
        <v>3</v>
      </c>
      <c r="B335" s="485" t="s">
        <v>68</v>
      </c>
      <c r="C335" s="488"/>
      <c r="D335" s="191"/>
      <c r="E335" s="483"/>
      <c r="F335" s="484"/>
    </row>
    <row r="336" spans="1:6" ht="20.100000000000001" customHeight="1">
      <c r="A336" s="190" t="s">
        <v>4</v>
      </c>
      <c r="B336" s="485" t="s">
        <v>71</v>
      </c>
      <c r="C336" s="488"/>
      <c r="D336" s="192" t="s">
        <v>272</v>
      </c>
      <c r="E336" s="483">
        <v>3</v>
      </c>
      <c r="F336" s="484"/>
    </row>
    <row r="337" spans="1:6" ht="20.100000000000001" customHeight="1">
      <c r="A337" s="190" t="s">
        <v>8</v>
      </c>
      <c r="B337" s="193" t="s">
        <v>9</v>
      </c>
      <c r="C337" s="194" t="s">
        <v>52</v>
      </c>
      <c r="D337" s="194" t="s">
        <v>20</v>
      </c>
      <c r="E337" s="483"/>
      <c r="F337" s="484"/>
    </row>
    <row r="338" spans="1:6" ht="20.100000000000001" customHeight="1">
      <c r="A338" s="190">
        <v>1</v>
      </c>
      <c r="B338" s="193" t="s">
        <v>11</v>
      </c>
      <c r="C338" s="194">
        <v>10</v>
      </c>
      <c r="D338" s="195" t="str">
        <f>IF(C338&gt;=18,"A1",IF(C338&gt;=16,"A2",IF(C338&gt;=14,"B1",IF(C338&gt;=12,"B2",IF(C338&gt;=10,"C1",IF(C338&gt;=8,"C2",IF(C338&gt;=6.5,"D","E")))))))</f>
        <v>C1</v>
      </c>
      <c r="E338" s="485"/>
      <c r="F338" s="486"/>
    </row>
    <row r="339" spans="1:6" ht="20.100000000000001" customHeight="1">
      <c r="A339" s="190">
        <v>2</v>
      </c>
      <c r="B339" s="193" t="s">
        <v>12</v>
      </c>
      <c r="C339" s="181">
        <v>7</v>
      </c>
      <c r="D339" s="195" t="str">
        <f t="shared" ref="D339:D343" si="15">IF(C339&gt;=18,"A1",IF(C339&gt;=16,"A2",IF(C339&gt;=14,"B1",IF(C339&gt;=12,"B2",IF(C339&gt;=10,"C1",IF(C339&gt;=8,"C2",IF(C339&gt;=6.5,"D","E")))))))</f>
        <v>D</v>
      </c>
      <c r="E339" s="481"/>
      <c r="F339" s="482"/>
    </row>
    <row r="340" spans="1:6" ht="20.100000000000001" customHeight="1">
      <c r="A340" s="190">
        <v>3</v>
      </c>
      <c r="B340" s="193" t="s">
        <v>13</v>
      </c>
      <c r="C340" s="181">
        <v>11</v>
      </c>
      <c r="D340" s="195" t="str">
        <f t="shared" si="15"/>
        <v>C1</v>
      </c>
      <c r="E340" s="481"/>
      <c r="F340" s="482"/>
    </row>
    <row r="341" spans="1:6" ht="20.100000000000001" customHeight="1">
      <c r="A341" s="190">
        <v>4</v>
      </c>
      <c r="B341" s="193" t="s">
        <v>23</v>
      </c>
      <c r="C341" s="181">
        <v>14.5</v>
      </c>
      <c r="D341" s="195" t="str">
        <f t="shared" si="15"/>
        <v>B1</v>
      </c>
      <c r="E341" s="481"/>
      <c r="F341" s="482"/>
    </row>
    <row r="342" spans="1:6" ht="20.100000000000001" customHeight="1">
      <c r="A342" s="190">
        <v>5</v>
      </c>
      <c r="B342" s="193" t="s">
        <v>36</v>
      </c>
      <c r="C342" s="181">
        <v>14.5</v>
      </c>
      <c r="D342" s="195" t="str">
        <f t="shared" si="15"/>
        <v>B1</v>
      </c>
      <c r="E342" s="481"/>
      <c r="F342" s="482"/>
    </row>
    <row r="343" spans="1:6" ht="20.100000000000001" customHeight="1">
      <c r="A343" s="190">
        <v>6</v>
      </c>
      <c r="B343" s="193" t="s">
        <v>37</v>
      </c>
      <c r="C343" s="194">
        <v>10</v>
      </c>
      <c r="D343" s="195" t="str">
        <f t="shared" si="15"/>
        <v>C1</v>
      </c>
      <c r="E343" s="481"/>
      <c r="F343" s="482"/>
    </row>
    <row r="344" spans="1:6" ht="20.100000000000001" customHeight="1">
      <c r="A344" s="190"/>
      <c r="B344" s="193"/>
      <c r="C344" s="194"/>
      <c r="D344" s="194"/>
      <c r="E344" s="481"/>
      <c r="F344" s="482"/>
    </row>
    <row r="345" spans="1:6" ht="20.100000000000001" customHeight="1">
      <c r="A345" s="190"/>
      <c r="B345" s="193" t="s">
        <v>10</v>
      </c>
      <c r="C345" s="194">
        <f>SUM(C338:C342)</f>
        <v>57</v>
      </c>
      <c r="D345" s="194"/>
      <c r="E345" s="481"/>
      <c r="F345" s="482"/>
    </row>
    <row r="346" spans="1:6" ht="20.100000000000001" customHeight="1">
      <c r="A346" s="190"/>
      <c r="B346" s="196" t="s">
        <v>54</v>
      </c>
      <c r="C346" s="197">
        <f>(C345/100*100)</f>
        <v>56.999999999999993</v>
      </c>
      <c r="D346" s="194"/>
      <c r="E346" s="481"/>
      <c r="F346" s="482"/>
    </row>
    <row r="347" spans="1:6" ht="20.100000000000001" customHeight="1">
      <c r="A347" s="471" t="s">
        <v>377</v>
      </c>
      <c r="B347" s="473" t="s">
        <v>60</v>
      </c>
      <c r="C347" s="473"/>
      <c r="D347" s="475" t="s">
        <v>53</v>
      </c>
      <c r="E347" s="476"/>
      <c r="F347" s="477"/>
    </row>
    <row r="348" spans="1:6" ht="20.100000000000001" customHeight="1" thickBot="1">
      <c r="A348" s="472"/>
      <c r="B348" s="474"/>
      <c r="C348" s="474"/>
      <c r="D348" s="478"/>
      <c r="E348" s="479"/>
      <c r="F348" s="480"/>
    </row>
    <row r="349" spans="1:6" ht="20.100000000000001" customHeight="1" thickBot="1"/>
    <row r="350" spans="1:6" ht="20.100000000000001" customHeight="1">
      <c r="A350" s="187"/>
      <c r="B350" s="489" t="s">
        <v>0</v>
      </c>
      <c r="C350" s="489"/>
      <c r="D350" s="489"/>
      <c r="E350" s="489"/>
      <c r="F350" s="490"/>
    </row>
    <row r="351" spans="1:6" ht="20.100000000000001" customHeight="1">
      <c r="A351" s="189"/>
      <c r="B351" s="483" t="s">
        <v>1</v>
      </c>
      <c r="C351" s="483"/>
      <c r="D351" s="483"/>
      <c r="E351" s="483"/>
      <c r="F351" s="484"/>
    </row>
    <row r="352" spans="1:6" ht="20.100000000000001" customHeight="1">
      <c r="A352" s="189"/>
      <c r="B352" s="483" t="s">
        <v>2</v>
      </c>
      <c r="C352" s="483"/>
      <c r="D352" s="483"/>
      <c r="E352" s="483"/>
      <c r="F352" s="484"/>
    </row>
    <row r="353" spans="1:6" ht="20.100000000000001" customHeight="1">
      <c r="A353" s="189"/>
      <c r="B353" s="491" t="s">
        <v>51</v>
      </c>
      <c r="C353" s="491"/>
      <c r="D353" s="491"/>
      <c r="E353" s="491"/>
      <c r="F353" s="492"/>
    </row>
    <row r="354" spans="1:6" ht="20.100000000000001" customHeight="1">
      <c r="A354" s="189"/>
      <c r="B354" s="483" t="s">
        <v>376</v>
      </c>
      <c r="C354" s="483"/>
      <c r="D354" s="483"/>
      <c r="E354" s="483"/>
      <c r="F354" s="484"/>
    </row>
    <row r="355" spans="1:6" ht="20.100000000000001" customHeight="1">
      <c r="A355" s="487" t="s">
        <v>66</v>
      </c>
      <c r="B355" s="483"/>
      <c r="C355" s="483"/>
      <c r="D355" s="483"/>
      <c r="E355" s="483"/>
      <c r="F355" s="484"/>
    </row>
    <row r="356" spans="1:6" ht="20.100000000000001" customHeight="1">
      <c r="A356" s="190" t="s">
        <v>3</v>
      </c>
      <c r="B356" s="485" t="s">
        <v>68</v>
      </c>
      <c r="C356" s="488"/>
      <c r="D356" s="191"/>
      <c r="E356" s="483"/>
      <c r="F356" s="484"/>
    </row>
    <row r="357" spans="1:6" ht="20.100000000000001" customHeight="1">
      <c r="A357" s="190" t="s">
        <v>4</v>
      </c>
      <c r="B357" s="485" t="s">
        <v>72</v>
      </c>
      <c r="C357" s="488"/>
      <c r="D357" s="192" t="s">
        <v>272</v>
      </c>
      <c r="E357" s="483">
        <v>4</v>
      </c>
      <c r="F357" s="484"/>
    </row>
    <row r="358" spans="1:6" ht="20.100000000000001" customHeight="1">
      <c r="A358" s="190" t="s">
        <v>8</v>
      </c>
      <c r="B358" s="193" t="s">
        <v>9</v>
      </c>
      <c r="C358" s="194" t="s">
        <v>52</v>
      </c>
      <c r="D358" s="194" t="s">
        <v>20</v>
      </c>
      <c r="E358" s="483"/>
      <c r="F358" s="484"/>
    </row>
    <row r="359" spans="1:6" ht="20.100000000000001" customHeight="1">
      <c r="A359" s="190">
        <v>1</v>
      </c>
      <c r="B359" s="193" t="s">
        <v>11</v>
      </c>
      <c r="C359" s="194">
        <v>17</v>
      </c>
      <c r="D359" s="195" t="str">
        <f>IF(C359&gt;=18,"A1",IF(C359&gt;=16,"A2",IF(C359&gt;=14,"B1",IF(C359&gt;=12,"B2",IF(C359&gt;=10,"C1",IF(C359&gt;=8,"C2",IF(C359&gt;=6.5,"D","E")))))))</f>
        <v>A2</v>
      </c>
      <c r="E359" s="485"/>
      <c r="F359" s="486"/>
    </row>
    <row r="360" spans="1:6" ht="20.100000000000001" customHeight="1">
      <c r="A360" s="190">
        <v>2</v>
      </c>
      <c r="B360" s="193" t="s">
        <v>12</v>
      </c>
      <c r="C360" s="181">
        <v>12</v>
      </c>
      <c r="D360" s="195" t="str">
        <f t="shared" ref="D360:D364" si="16">IF(C360&gt;=18,"A1",IF(C360&gt;=16,"A2",IF(C360&gt;=14,"B1",IF(C360&gt;=12,"B2",IF(C360&gt;=10,"C1",IF(C360&gt;=8,"C2",IF(C360&gt;=6.5,"D","E")))))))</f>
        <v>B2</v>
      </c>
      <c r="E360" s="481"/>
      <c r="F360" s="482"/>
    </row>
    <row r="361" spans="1:6" ht="20.100000000000001" customHeight="1">
      <c r="A361" s="190">
        <v>3</v>
      </c>
      <c r="B361" s="193" t="s">
        <v>13</v>
      </c>
      <c r="C361" s="181">
        <v>12.5</v>
      </c>
      <c r="D361" s="195" t="str">
        <f t="shared" si="16"/>
        <v>B2</v>
      </c>
      <c r="E361" s="481"/>
      <c r="F361" s="482"/>
    </row>
    <row r="362" spans="1:6" ht="20.100000000000001" customHeight="1">
      <c r="A362" s="190">
        <v>4</v>
      </c>
      <c r="B362" s="193" t="s">
        <v>23</v>
      </c>
      <c r="C362" s="181">
        <v>12.75</v>
      </c>
      <c r="D362" s="195" t="str">
        <f t="shared" si="16"/>
        <v>B2</v>
      </c>
      <c r="E362" s="481"/>
      <c r="F362" s="482"/>
    </row>
    <row r="363" spans="1:6" ht="20.100000000000001" customHeight="1">
      <c r="A363" s="190">
        <v>5</v>
      </c>
      <c r="B363" s="193" t="s">
        <v>36</v>
      </c>
      <c r="C363" s="181">
        <v>18.5</v>
      </c>
      <c r="D363" s="195" t="str">
        <f t="shared" si="16"/>
        <v>A1</v>
      </c>
      <c r="E363" s="481"/>
      <c r="F363" s="482"/>
    </row>
    <row r="364" spans="1:6" ht="20.100000000000001" customHeight="1">
      <c r="A364" s="190">
        <v>6</v>
      </c>
      <c r="B364" s="193" t="s">
        <v>37</v>
      </c>
      <c r="C364" s="194">
        <v>12.5</v>
      </c>
      <c r="D364" s="195" t="str">
        <f t="shared" si="16"/>
        <v>B2</v>
      </c>
      <c r="E364" s="481"/>
      <c r="F364" s="482"/>
    </row>
    <row r="365" spans="1:6" ht="20.100000000000001" customHeight="1">
      <c r="A365" s="190"/>
      <c r="B365" s="193"/>
      <c r="C365" s="194"/>
      <c r="D365" s="194"/>
      <c r="E365" s="481"/>
      <c r="F365" s="482"/>
    </row>
    <row r="366" spans="1:6" ht="20.100000000000001" customHeight="1">
      <c r="A366" s="190"/>
      <c r="B366" s="193" t="s">
        <v>10</v>
      </c>
      <c r="C366" s="202">
        <f>SUM(C359:C363)</f>
        <v>72.75</v>
      </c>
      <c r="D366" s="194"/>
      <c r="E366" s="481"/>
      <c r="F366" s="482"/>
    </row>
    <row r="367" spans="1:6" ht="20.100000000000001" customHeight="1">
      <c r="A367" s="190"/>
      <c r="B367" s="196" t="s">
        <v>54</v>
      </c>
      <c r="C367" s="197">
        <f>(C366/100*100)</f>
        <v>72.75</v>
      </c>
      <c r="D367" s="194"/>
      <c r="E367" s="481"/>
      <c r="F367" s="482"/>
    </row>
    <row r="368" spans="1:6" ht="20.100000000000001" customHeight="1">
      <c r="A368" s="471" t="s">
        <v>377</v>
      </c>
      <c r="B368" s="473" t="s">
        <v>60</v>
      </c>
      <c r="C368" s="473"/>
      <c r="D368" s="475" t="s">
        <v>53</v>
      </c>
      <c r="E368" s="476"/>
      <c r="F368" s="477"/>
    </row>
    <row r="369" spans="1:6" ht="20.100000000000001" customHeight="1" thickBot="1">
      <c r="A369" s="472"/>
      <c r="B369" s="474"/>
      <c r="C369" s="474"/>
      <c r="D369" s="478"/>
      <c r="E369" s="479"/>
      <c r="F369" s="480"/>
    </row>
    <row r="371" spans="1:6" ht="20.100000000000001" customHeight="1" thickBot="1"/>
    <row r="372" spans="1:6" ht="20.100000000000001" customHeight="1">
      <c r="A372" s="187"/>
      <c r="B372" s="489" t="s">
        <v>0</v>
      </c>
      <c r="C372" s="489"/>
      <c r="D372" s="489"/>
      <c r="E372" s="489"/>
      <c r="F372" s="490"/>
    </row>
    <row r="373" spans="1:6" ht="20.100000000000001" customHeight="1">
      <c r="A373" s="189"/>
      <c r="B373" s="483" t="s">
        <v>1</v>
      </c>
      <c r="C373" s="483"/>
      <c r="D373" s="483"/>
      <c r="E373" s="483"/>
      <c r="F373" s="484"/>
    </row>
    <row r="374" spans="1:6" ht="20.100000000000001" customHeight="1">
      <c r="A374" s="189"/>
      <c r="B374" s="483" t="s">
        <v>2</v>
      </c>
      <c r="C374" s="483"/>
      <c r="D374" s="483"/>
      <c r="E374" s="483"/>
      <c r="F374" s="484"/>
    </row>
    <row r="375" spans="1:6" ht="20.100000000000001" customHeight="1">
      <c r="A375" s="189"/>
      <c r="B375" s="491" t="s">
        <v>51</v>
      </c>
      <c r="C375" s="491"/>
      <c r="D375" s="491"/>
      <c r="E375" s="491"/>
      <c r="F375" s="492"/>
    </row>
    <row r="376" spans="1:6" ht="20.100000000000001" customHeight="1">
      <c r="A376" s="189"/>
      <c r="B376" s="483" t="s">
        <v>376</v>
      </c>
      <c r="C376" s="483"/>
      <c r="D376" s="483"/>
      <c r="E376" s="483"/>
      <c r="F376" s="484"/>
    </row>
    <row r="377" spans="1:6" ht="20.100000000000001" customHeight="1">
      <c r="A377" s="487" t="s">
        <v>66</v>
      </c>
      <c r="B377" s="483"/>
      <c r="C377" s="483"/>
      <c r="D377" s="483"/>
      <c r="E377" s="483"/>
      <c r="F377" s="484"/>
    </row>
    <row r="378" spans="1:6" ht="20.100000000000001" customHeight="1">
      <c r="A378" s="190" t="s">
        <v>3</v>
      </c>
      <c r="B378" s="485" t="s">
        <v>68</v>
      </c>
      <c r="C378" s="488"/>
      <c r="D378" s="191"/>
      <c r="E378" s="483"/>
      <c r="F378" s="484"/>
    </row>
    <row r="379" spans="1:6" ht="20.100000000000001" customHeight="1">
      <c r="A379" s="190" t="s">
        <v>4</v>
      </c>
      <c r="B379" s="485" t="s">
        <v>73</v>
      </c>
      <c r="C379" s="488"/>
      <c r="D379" s="192" t="s">
        <v>272</v>
      </c>
      <c r="E379" s="483">
        <v>5</v>
      </c>
      <c r="F379" s="484"/>
    </row>
    <row r="380" spans="1:6" ht="20.100000000000001" customHeight="1">
      <c r="A380" s="190" t="s">
        <v>8</v>
      </c>
      <c r="B380" s="193" t="s">
        <v>9</v>
      </c>
      <c r="C380" s="194" t="s">
        <v>52</v>
      </c>
      <c r="D380" s="194" t="s">
        <v>20</v>
      </c>
      <c r="E380" s="483"/>
      <c r="F380" s="484"/>
    </row>
    <row r="381" spans="1:6" ht="20.100000000000001" customHeight="1">
      <c r="A381" s="190">
        <v>1</v>
      </c>
      <c r="B381" s="193" t="s">
        <v>11</v>
      </c>
      <c r="C381" s="194">
        <v>19</v>
      </c>
      <c r="D381" s="195" t="str">
        <f>IF(C381&gt;=18,"A1",IF(C381&gt;=16,"A2",IF(C381&gt;=14,"B1",IF(C381&gt;=12,"B2",IF(C381&gt;=10,"C1",IF(C381&gt;=8,"C2",IF(C381&gt;=6.5,"D","E")))))))</f>
        <v>A1</v>
      </c>
      <c r="E381" s="485"/>
      <c r="F381" s="486"/>
    </row>
    <row r="382" spans="1:6" ht="20.100000000000001" customHeight="1">
      <c r="A382" s="190">
        <v>2</v>
      </c>
      <c r="B382" s="193" t="s">
        <v>12</v>
      </c>
      <c r="C382" s="181">
        <v>18</v>
      </c>
      <c r="D382" s="195" t="str">
        <f t="shared" ref="D382:D386" si="17">IF(C382&gt;=18,"A1",IF(C382&gt;=16,"A2",IF(C382&gt;=14,"B1",IF(C382&gt;=12,"B2",IF(C382&gt;=10,"C1",IF(C382&gt;=8,"C2",IF(C382&gt;=6.5,"D","E")))))))</f>
        <v>A1</v>
      </c>
      <c r="E382" s="481"/>
      <c r="F382" s="482"/>
    </row>
    <row r="383" spans="1:6" ht="20.100000000000001" customHeight="1">
      <c r="A383" s="190">
        <v>3</v>
      </c>
      <c r="B383" s="193" t="s">
        <v>13</v>
      </c>
      <c r="C383" s="181">
        <v>20</v>
      </c>
      <c r="D383" s="195" t="str">
        <f t="shared" si="17"/>
        <v>A1</v>
      </c>
      <c r="E383" s="481"/>
      <c r="F383" s="482"/>
    </row>
    <row r="384" spans="1:6" ht="20.100000000000001" customHeight="1">
      <c r="A384" s="190">
        <v>4</v>
      </c>
      <c r="B384" s="193" t="s">
        <v>23</v>
      </c>
      <c r="C384" s="181">
        <v>17</v>
      </c>
      <c r="D384" s="195" t="str">
        <f t="shared" si="17"/>
        <v>A2</v>
      </c>
      <c r="E384" s="481"/>
      <c r="F384" s="482"/>
    </row>
    <row r="385" spans="1:6" ht="20.100000000000001" customHeight="1">
      <c r="A385" s="190">
        <v>5</v>
      </c>
      <c r="B385" s="193" t="s">
        <v>36</v>
      </c>
      <c r="C385" s="181">
        <v>20</v>
      </c>
      <c r="D385" s="195" t="str">
        <f t="shared" si="17"/>
        <v>A1</v>
      </c>
      <c r="E385" s="481"/>
      <c r="F385" s="482"/>
    </row>
    <row r="386" spans="1:6" ht="20.100000000000001" customHeight="1">
      <c r="A386" s="190">
        <v>6</v>
      </c>
      <c r="B386" s="193" t="s">
        <v>37</v>
      </c>
      <c r="C386" s="194">
        <v>20</v>
      </c>
      <c r="D386" s="195" t="str">
        <f t="shared" si="17"/>
        <v>A1</v>
      </c>
      <c r="E386" s="481"/>
      <c r="F386" s="482"/>
    </row>
    <row r="387" spans="1:6" ht="20.100000000000001" customHeight="1">
      <c r="A387" s="190"/>
      <c r="B387" s="193"/>
      <c r="C387" s="194"/>
      <c r="D387" s="194"/>
      <c r="E387" s="481"/>
      <c r="F387" s="482"/>
    </row>
    <row r="388" spans="1:6" ht="20.100000000000001" customHeight="1">
      <c r="A388" s="190"/>
      <c r="B388" s="193" t="s">
        <v>10</v>
      </c>
      <c r="C388" s="194">
        <f>SUM(C381:C385)</f>
        <v>94</v>
      </c>
      <c r="D388" s="194"/>
      <c r="E388" s="481"/>
      <c r="F388" s="482"/>
    </row>
    <row r="389" spans="1:6" ht="20.100000000000001" customHeight="1">
      <c r="A389" s="190"/>
      <c r="B389" s="196" t="s">
        <v>54</v>
      </c>
      <c r="C389" s="197">
        <f>(C388/100*100)</f>
        <v>94</v>
      </c>
      <c r="D389" s="194"/>
      <c r="E389" s="481"/>
      <c r="F389" s="482"/>
    </row>
    <row r="390" spans="1:6" ht="20.100000000000001" customHeight="1">
      <c r="A390" s="471" t="s">
        <v>377</v>
      </c>
      <c r="B390" s="473" t="s">
        <v>60</v>
      </c>
      <c r="C390" s="473"/>
      <c r="D390" s="475" t="s">
        <v>53</v>
      </c>
      <c r="E390" s="476"/>
      <c r="F390" s="477"/>
    </row>
    <row r="391" spans="1:6" ht="20.100000000000001" customHeight="1" thickBot="1">
      <c r="A391" s="472"/>
      <c r="B391" s="474"/>
      <c r="C391" s="474"/>
      <c r="D391" s="478"/>
      <c r="E391" s="479"/>
      <c r="F391" s="480"/>
    </row>
    <row r="393" spans="1:6" ht="20.100000000000001" customHeight="1" thickBot="1"/>
    <row r="394" spans="1:6" ht="20.100000000000001" customHeight="1">
      <c r="A394" s="187"/>
      <c r="B394" s="489" t="s">
        <v>0</v>
      </c>
      <c r="C394" s="489"/>
      <c r="D394" s="489"/>
      <c r="E394" s="489"/>
      <c r="F394" s="490"/>
    </row>
    <row r="395" spans="1:6" ht="20.100000000000001" customHeight="1">
      <c r="A395" s="189"/>
      <c r="B395" s="483" t="s">
        <v>1</v>
      </c>
      <c r="C395" s="483"/>
      <c r="D395" s="483"/>
      <c r="E395" s="483"/>
      <c r="F395" s="484"/>
    </row>
    <row r="396" spans="1:6" ht="20.100000000000001" customHeight="1">
      <c r="A396" s="189"/>
      <c r="B396" s="483" t="s">
        <v>2</v>
      </c>
      <c r="C396" s="483"/>
      <c r="D396" s="483"/>
      <c r="E396" s="483"/>
      <c r="F396" s="484"/>
    </row>
    <row r="397" spans="1:6" ht="20.100000000000001" customHeight="1">
      <c r="A397" s="189"/>
      <c r="B397" s="491" t="s">
        <v>51</v>
      </c>
      <c r="C397" s="491"/>
      <c r="D397" s="491"/>
      <c r="E397" s="491"/>
      <c r="F397" s="492"/>
    </row>
    <row r="398" spans="1:6" ht="20.100000000000001" customHeight="1">
      <c r="A398" s="189"/>
      <c r="B398" s="483" t="s">
        <v>376</v>
      </c>
      <c r="C398" s="483"/>
      <c r="D398" s="483"/>
      <c r="E398" s="483"/>
      <c r="F398" s="484"/>
    </row>
    <row r="399" spans="1:6" ht="20.100000000000001" customHeight="1">
      <c r="A399" s="487" t="s">
        <v>66</v>
      </c>
      <c r="B399" s="483"/>
      <c r="C399" s="483"/>
      <c r="D399" s="483"/>
      <c r="E399" s="483"/>
      <c r="F399" s="484"/>
    </row>
    <row r="400" spans="1:6" ht="20.100000000000001" customHeight="1">
      <c r="A400" s="190" t="s">
        <v>3</v>
      </c>
      <c r="B400" s="485" t="s">
        <v>68</v>
      </c>
      <c r="C400" s="488"/>
      <c r="D400" s="191"/>
      <c r="E400" s="483"/>
      <c r="F400" s="484"/>
    </row>
    <row r="401" spans="1:6" ht="20.100000000000001" customHeight="1">
      <c r="A401" s="190" t="s">
        <v>4</v>
      </c>
      <c r="B401" s="485" t="s">
        <v>74</v>
      </c>
      <c r="C401" s="488"/>
      <c r="D401" s="192" t="s">
        <v>272</v>
      </c>
      <c r="E401" s="483">
        <v>6</v>
      </c>
      <c r="F401" s="484"/>
    </row>
    <row r="402" spans="1:6" ht="20.100000000000001" customHeight="1">
      <c r="A402" s="190" t="s">
        <v>8</v>
      </c>
      <c r="B402" s="193" t="s">
        <v>9</v>
      </c>
      <c r="C402" s="194" t="s">
        <v>52</v>
      </c>
      <c r="D402" s="194" t="s">
        <v>20</v>
      </c>
      <c r="E402" s="483"/>
      <c r="F402" s="484"/>
    </row>
    <row r="403" spans="1:6" ht="20.100000000000001" customHeight="1">
      <c r="A403" s="190">
        <v>1</v>
      </c>
      <c r="B403" s="193" t="s">
        <v>11</v>
      </c>
      <c r="C403" s="194">
        <v>19</v>
      </c>
      <c r="D403" s="195" t="str">
        <f>IF(C403&gt;=18,"A1",IF(C403&gt;=16,"A2",IF(C403&gt;=14,"B1",IF(C403&gt;=12,"B2",IF(C403&gt;=10,"C1",IF(C403&gt;=8,"C2",IF(C403&gt;=6.5,"D","E")))))))</f>
        <v>A1</v>
      </c>
      <c r="E403" s="485"/>
      <c r="F403" s="486"/>
    </row>
    <row r="404" spans="1:6" ht="20.100000000000001" customHeight="1">
      <c r="A404" s="190">
        <v>2</v>
      </c>
      <c r="B404" s="193" t="s">
        <v>12</v>
      </c>
      <c r="C404" s="181">
        <v>13.5</v>
      </c>
      <c r="D404" s="195" t="str">
        <f t="shared" ref="D404:D408" si="18">IF(C404&gt;=18,"A1",IF(C404&gt;=16,"A2",IF(C404&gt;=14,"B1",IF(C404&gt;=12,"B2",IF(C404&gt;=10,"C1",IF(C404&gt;=8,"C2",IF(C404&gt;=6.5,"D","E")))))))</f>
        <v>B2</v>
      </c>
      <c r="E404" s="481"/>
      <c r="F404" s="482"/>
    </row>
    <row r="405" spans="1:6" ht="20.100000000000001" customHeight="1">
      <c r="A405" s="190">
        <v>3</v>
      </c>
      <c r="B405" s="193" t="s">
        <v>13</v>
      </c>
      <c r="C405" s="181">
        <v>10.5</v>
      </c>
      <c r="D405" s="195" t="str">
        <f t="shared" si="18"/>
        <v>C1</v>
      </c>
      <c r="E405" s="481"/>
      <c r="F405" s="482"/>
    </row>
    <row r="406" spans="1:6" ht="20.100000000000001" customHeight="1">
      <c r="A406" s="190">
        <v>4</v>
      </c>
      <c r="B406" s="193" t="s">
        <v>23</v>
      </c>
      <c r="C406" s="181">
        <v>13.75</v>
      </c>
      <c r="D406" s="195" t="str">
        <f t="shared" si="18"/>
        <v>B2</v>
      </c>
      <c r="E406" s="481"/>
      <c r="F406" s="482"/>
    </row>
    <row r="407" spans="1:6" ht="20.100000000000001" customHeight="1">
      <c r="A407" s="190">
        <v>5</v>
      </c>
      <c r="B407" s="193" t="s">
        <v>36</v>
      </c>
      <c r="C407" s="181">
        <v>17.5</v>
      </c>
      <c r="D407" s="195" t="str">
        <f t="shared" si="18"/>
        <v>A2</v>
      </c>
      <c r="E407" s="481"/>
      <c r="F407" s="482"/>
    </row>
    <row r="408" spans="1:6" ht="20.100000000000001" customHeight="1">
      <c r="A408" s="190">
        <v>6</v>
      </c>
      <c r="B408" s="193" t="s">
        <v>37</v>
      </c>
      <c r="C408" s="194">
        <v>16.5</v>
      </c>
      <c r="D408" s="195" t="str">
        <f t="shared" si="18"/>
        <v>A2</v>
      </c>
      <c r="E408" s="481"/>
      <c r="F408" s="482"/>
    </row>
    <row r="409" spans="1:6" ht="20.100000000000001" customHeight="1">
      <c r="A409" s="190"/>
      <c r="B409" s="193"/>
      <c r="C409" s="194"/>
      <c r="D409" s="194"/>
      <c r="E409" s="481"/>
      <c r="F409" s="482"/>
    </row>
    <row r="410" spans="1:6" ht="20.100000000000001" customHeight="1">
      <c r="A410" s="190"/>
      <c r="B410" s="193" t="s">
        <v>10</v>
      </c>
      <c r="C410" s="194">
        <f>SUM(C403:C407)</f>
        <v>74.25</v>
      </c>
      <c r="D410" s="194"/>
      <c r="E410" s="481"/>
      <c r="F410" s="482"/>
    </row>
    <row r="411" spans="1:6" ht="20.100000000000001" customHeight="1">
      <c r="A411" s="190"/>
      <c r="B411" s="196" t="s">
        <v>54</v>
      </c>
      <c r="C411" s="199">
        <f>(C410/100*100)</f>
        <v>74.25</v>
      </c>
      <c r="D411" s="194"/>
      <c r="E411" s="481"/>
      <c r="F411" s="482"/>
    </row>
    <row r="412" spans="1:6" ht="20.100000000000001" customHeight="1">
      <c r="A412" s="471" t="s">
        <v>377</v>
      </c>
      <c r="B412" s="473" t="s">
        <v>60</v>
      </c>
      <c r="C412" s="473"/>
      <c r="D412" s="475" t="s">
        <v>53</v>
      </c>
      <c r="E412" s="476"/>
      <c r="F412" s="477"/>
    </row>
    <row r="413" spans="1:6" ht="20.100000000000001" customHeight="1" thickBot="1">
      <c r="A413" s="472"/>
      <c r="B413" s="474"/>
      <c r="C413" s="474"/>
      <c r="D413" s="478"/>
      <c r="E413" s="479"/>
      <c r="F413" s="480"/>
    </row>
    <row r="415" spans="1:6" ht="20.100000000000001" customHeight="1" thickBot="1"/>
    <row r="416" spans="1:6" ht="20.100000000000001" customHeight="1">
      <c r="A416" s="187"/>
      <c r="B416" s="489" t="s">
        <v>0</v>
      </c>
      <c r="C416" s="489"/>
      <c r="D416" s="489"/>
      <c r="E416" s="489"/>
      <c r="F416" s="490"/>
    </row>
    <row r="417" spans="1:6" ht="20.100000000000001" customHeight="1">
      <c r="A417" s="189"/>
      <c r="B417" s="483" t="s">
        <v>1</v>
      </c>
      <c r="C417" s="483"/>
      <c r="D417" s="483"/>
      <c r="E417" s="483"/>
      <c r="F417" s="484"/>
    </row>
    <row r="418" spans="1:6" ht="20.100000000000001" customHeight="1">
      <c r="A418" s="189"/>
      <c r="B418" s="483" t="s">
        <v>2</v>
      </c>
      <c r="C418" s="483"/>
      <c r="D418" s="483"/>
      <c r="E418" s="483"/>
      <c r="F418" s="484"/>
    </row>
    <row r="419" spans="1:6" ht="20.100000000000001" customHeight="1">
      <c r="A419" s="189"/>
      <c r="B419" s="491" t="s">
        <v>51</v>
      </c>
      <c r="C419" s="491"/>
      <c r="D419" s="491"/>
      <c r="E419" s="491"/>
      <c r="F419" s="492"/>
    </row>
    <row r="420" spans="1:6" ht="20.100000000000001" customHeight="1">
      <c r="A420" s="189"/>
      <c r="B420" s="483" t="s">
        <v>376</v>
      </c>
      <c r="C420" s="483"/>
      <c r="D420" s="483"/>
      <c r="E420" s="483"/>
      <c r="F420" s="484"/>
    </row>
    <row r="421" spans="1:6" ht="20.100000000000001" customHeight="1">
      <c r="A421" s="487" t="s">
        <v>66</v>
      </c>
      <c r="B421" s="483"/>
      <c r="C421" s="483"/>
      <c r="D421" s="483"/>
      <c r="E421" s="483"/>
      <c r="F421" s="484"/>
    </row>
    <row r="422" spans="1:6" ht="20.100000000000001" customHeight="1">
      <c r="A422" s="190" t="s">
        <v>3</v>
      </c>
      <c r="B422" s="485" t="s">
        <v>68</v>
      </c>
      <c r="C422" s="488"/>
      <c r="D422" s="191"/>
      <c r="E422" s="483"/>
      <c r="F422" s="484"/>
    </row>
    <row r="423" spans="1:6" ht="20.100000000000001" customHeight="1">
      <c r="A423" s="190" t="s">
        <v>4</v>
      </c>
      <c r="B423" s="485" t="s">
        <v>75</v>
      </c>
      <c r="C423" s="488"/>
      <c r="D423" s="192" t="s">
        <v>272</v>
      </c>
      <c r="E423" s="483">
        <v>7</v>
      </c>
      <c r="F423" s="484"/>
    </row>
    <row r="424" spans="1:6" ht="20.100000000000001" customHeight="1">
      <c r="A424" s="190" t="s">
        <v>8</v>
      </c>
      <c r="B424" s="193" t="s">
        <v>9</v>
      </c>
      <c r="C424" s="194" t="s">
        <v>52</v>
      </c>
      <c r="D424" s="194" t="s">
        <v>20</v>
      </c>
      <c r="E424" s="483"/>
      <c r="F424" s="484"/>
    </row>
    <row r="425" spans="1:6" ht="20.100000000000001" customHeight="1">
      <c r="A425" s="190">
        <v>1</v>
      </c>
      <c r="B425" s="193" t="s">
        <v>11</v>
      </c>
      <c r="C425" s="194">
        <v>18</v>
      </c>
      <c r="D425" s="195" t="str">
        <f>IF(C425&gt;=18,"A1",IF(C425&gt;=16,"A2",IF(C425&gt;=14,"B1",IF(C425&gt;=12,"B2",IF(C425&gt;=10,"C1",IF(C425&gt;=8,"C2",IF(C425&gt;=6.5,"D","E")))))))</f>
        <v>A1</v>
      </c>
      <c r="E425" s="485"/>
      <c r="F425" s="486"/>
    </row>
    <row r="426" spans="1:6" ht="20.100000000000001" customHeight="1">
      <c r="A426" s="190">
        <v>2</v>
      </c>
      <c r="B426" s="193" t="s">
        <v>12</v>
      </c>
      <c r="C426" s="185">
        <v>15.5</v>
      </c>
      <c r="D426" s="195" t="str">
        <f t="shared" ref="D426:D430" si="19">IF(C426&gt;=18,"A1",IF(C426&gt;=16,"A2",IF(C426&gt;=14,"B1",IF(C426&gt;=12,"B2",IF(C426&gt;=10,"C1",IF(C426&gt;=8,"C2",IF(C426&gt;=6.5,"D","E")))))))</f>
        <v>B1</v>
      </c>
      <c r="E426" s="481"/>
      <c r="F426" s="482"/>
    </row>
    <row r="427" spans="1:6" ht="20.100000000000001" customHeight="1">
      <c r="A427" s="190">
        <v>3</v>
      </c>
      <c r="B427" s="193" t="s">
        <v>13</v>
      </c>
      <c r="C427" s="181">
        <v>17</v>
      </c>
      <c r="D427" s="195" t="str">
        <f t="shared" si="19"/>
        <v>A2</v>
      </c>
      <c r="E427" s="481"/>
      <c r="F427" s="482"/>
    </row>
    <row r="428" spans="1:6" ht="20.100000000000001" customHeight="1">
      <c r="A428" s="190">
        <v>4</v>
      </c>
      <c r="B428" s="193" t="s">
        <v>23</v>
      </c>
      <c r="C428" s="181">
        <v>18.25</v>
      </c>
      <c r="D428" s="195" t="str">
        <f t="shared" si="19"/>
        <v>A1</v>
      </c>
      <c r="E428" s="481"/>
      <c r="F428" s="482"/>
    </row>
    <row r="429" spans="1:6" ht="20.100000000000001" customHeight="1">
      <c r="A429" s="190">
        <v>5</v>
      </c>
      <c r="B429" s="193" t="s">
        <v>36</v>
      </c>
      <c r="C429" s="181">
        <v>19</v>
      </c>
      <c r="D429" s="195" t="str">
        <f t="shared" si="19"/>
        <v>A1</v>
      </c>
      <c r="E429" s="481"/>
      <c r="F429" s="482"/>
    </row>
    <row r="430" spans="1:6" ht="20.100000000000001" customHeight="1">
      <c r="A430" s="190">
        <v>6</v>
      </c>
      <c r="B430" s="193" t="s">
        <v>37</v>
      </c>
      <c r="C430" s="194">
        <v>15.5</v>
      </c>
      <c r="D430" s="195" t="str">
        <f t="shared" si="19"/>
        <v>B1</v>
      </c>
      <c r="E430" s="481"/>
      <c r="F430" s="482"/>
    </row>
    <row r="431" spans="1:6" ht="20.100000000000001" customHeight="1">
      <c r="A431" s="190"/>
      <c r="B431" s="193"/>
      <c r="C431" s="194"/>
      <c r="D431" s="194"/>
      <c r="E431" s="481"/>
      <c r="F431" s="482"/>
    </row>
    <row r="432" spans="1:6" ht="20.100000000000001" customHeight="1">
      <c r="A432" s="190"/>
      <c r="B432" s="193" t="s">
        <v>10</v>
      </c>
      <c r="C432" s="202">
        <f>SUM(C425:C429)</f>
        <v>87.75</v>
      </c>
      <c r="D432" s="194"/>
      <c r="E432" s="481"/>
      <c r="F432" s="482"/>
    </row>
    <row r="433" spans="1:6" ht="20.100000000000001" customHeight="1">
      <c r="A433" s="190"/>
      <c r="B433" s="196" t="s">
        <v>54</v>
      </c>
      <c r="C433" s="197">
        <f>(C432/100*100)</f>
        <v>87.75</v>
      </c>
      <c r="D433" s="194"/>
      <c r="E433" s="481"/>
      <c r="F433" s="482"/>
    </row>
    <row r="434" spans="1:6" ht="20.100000000000001" customHeight="1">
      <c r="A434" s="471" t="s">
        <v>377</v>
      </c>
      <c r="B434" s="473" t="s">
        <v>60</v>
      </c>
      <c r="C434" s="473"/>
      <c r="D434" s="475" t="s">
        <v>53</v>
      </c>
      <c r="E434" s="476"/>
      <c r="F434" s="477"/>
    </row>
    <row r="435" spans="1:6" ht="20.100000000000001" customHeight="1" thickBot="1">
      <c r="A435" s="472"/>
      <c r="B435" s="474"/>
      <c r="C435" s="474"/>
      <c r="D435" s="478"/>
      <c r="E435" s="479"/>
      <c r="F435" s="480"/>
    </row>
    <row r="437" spans="1:6" ht="20.100000000000001" customHeight="1" thickBot="1"/>
    <row r="438" spans="1:6" ht="20.100000000000001" customHeight="1">
      <c r="A438" s="187"/>
      <c r="B438" s="489" t="s">
        <v>0</v>
      </c>
      <c r="C438" s="489"/>
      <c r="D438" s="489"/>
      <c r="E438" s="489"/>
      <c r="F438" s="490"/>
    </row>
    <row r="439" spans="1:6" ht="20.100000000000001" customHeight="1">
      <c r="A439" s="189"/>
      <c r="B439" s="483" t="s">
        <v>1</v>
      </c>
      <c r="C439" s="483"/>
      <c r="D439" s="483"/>
      <c r="E439" s="483"/>
      <c r="F439" s="484"/>
    </row>
    <row r="440" spans="1:6" ht="20.100000000000001" customHeight="1">
      <c r="A440" s="189"/>
      <c r="B440" s="483" t="s">
        <v>2</v>
      </c>
      <c r="C440" s="483"/>
      <c r="D440" s="483"/>
      <c r="E440" s="483"/>
      <c r="F440" s="484"/>
    </row>
    <row r="441" spans="1:6" ht="20.100000000000001" customHeight="1">
      <c r="A441" s="189"/>
      <c r="B441" s="491" t="s">
        <v>51</v>
      </c>
      <c r="C441" s="491"/>
      <c r="D441" s="491"/>
      <c r="E441" s="491"/>
      <c r="F441" s="492"/>
    </row>
    <row r="442" spans="1:6" ht="20.100000000000001" customHeight="1">
      <c r="A442" s="189"/>
      <c r="B442" s="483" t="s">
        <v>376</v>
      </c>
      <c r="C442" s="483"/>
      <c r="D442" s="483"/>
      <c r="E442" s="483"/>
      <c r="F442" s="484"/>
    </row>
    <row r="443" spans="1:6" ht="20.100000000000001" customHeight="1">
      <c r="A443" s="487" t="s">
        <v>66</v>
      </c>
      <c r="B443" s="483"/>
      <c r="C443" s="483"/>
      <c r="D443" s="483"/>
      <c r="E443" s="483"/>
      <c r="F443" s="484"/>
    </row>
    <row r="444" spans="1:6" ht="20.100000000000001" customHeight="1">
      <c r="A444" s="190" t="s">
        <v>3</v>
      </c>
      <c r="B444" s="485" t="s">
        <v>68</v>
      </c>
      <c r="C444" s="488"/>
      <c r="D444" s="191"/>
      <c r="E444" s="483"/>
      <c r="F444" s="484"/>
    </row>
    <row r="445" spans="1:6" ht="20.100000000000001" customHeight="1">
      <c r="A445" s="190" t="s">
        <v>4</v>
      </c>
      <c r="B445" s="485" t="s">
        <v>76</v>
      </c>
      <c r="C445" s="488"/>
      <c r="D445" s="192" t="s">
        <v>272</v>
      </c>
      <c r="E445" s="483">
        <v>8</v>
      </c>
      <c r="F445" s="484"/>
    </row>
    <row r="446" spans="1:6" ht="20.100000000000001" customHeight="1">
      <c r="A446" s="190" t="s">
        <v>8</v>
      </c>
      <c r="B446" s="193" t="s">
        <v>9</v>
      </c>
      <c r="C446" s="194" t="s">
        <v>52</v>
      </c>
      <c r="D446" s="194" t="s">
        <v>20</v>
      </c>
      <c r="E446" s="483"/>
      <c r="F446" s="484"/>
    </row>
    <row r="447" spans="1:6" ht="20.100000000000001" customHeight="1">
      <c r="A447" s="190">
        <v>1</v>
      </c>
      <c r="B447" s="193" t="s">
        <v>11</v>
      </c>
      <c r="C447" s="194">
        <v>17</v>
      </c>
      <c r="D447" s="195" t="str">
        <f>IF(C447&gt;=18,"A1",IF(C447&gt;=16,"A2",IF(C447&gt;=14,"B1",IF(C447&gt;=12,"B2",IF(C447&gt;=10,"C1",IF(C447&gt;=8,"C2",IF(C447&gt;=6.5,"D","E")))))))</f>
        <v>A2</v>
      </c>
      <c r="E447" s="485"/>
      <c r="F447" s="486"/>
    </row>
    <row r="448" spans="1:6" ht="20.100000000000001" customHeight="1">
      <c r="A448" s="190">
        <v>2</v>
      </c>
      <c r="B448" s="193" t="s">
        <v>12</v>
      </c>
      <c r="C448" s="181">
        <v>11.5</v>
      </c>
      <c r="D448" s="195" t="str">
        <f t="shared" ref="D448:D452" si="20">IF(C448&gt;=18,"A1",IF(C448&gt;=16,"A2",IF(C448&gt;=14,"B1",IF(C448&gt;=12,"B2",IF(C448&gt;=10,"C1",IF(C448&gt;=8,"C2",IF(C448&gt;=6.5,"D","E")))))))</f>
        <v>C1</v>
      </c>
      <c r="E448" s="481"/>
      <c r="F448" s="482"/>
    </row>
    <row r="449" spans="1:6" ht="20.100000000000001" customHeight="1">
      <c r="A449" s="190">
        <v>3</v>
      </c>
      <c r="B449" s="193" t="s">
        <v>13</v>
      </c>
      <c r="C449" s="181">
        <v>7</v>
      </c>
      <c r="D449" s="195" t="str">
        <f t="shared" si="20"/>
        <v>D</v>
      </c>
      <c r="E449" s="481"/>
      <c r="F449" s="482"/>
    </row>
    <row r="450" spans="1:6" ht="20.100000000000001" customHeight="1">
      <c r="A450" s="190">
        <v>4</v>
      </c>
      <c r="B450" s="193" t="s">
        <v>23</v>
      </c>
      <c r="C450" s="194"/>
      <c r="D450" s="195" t="str">
        <f t="shared" si="20"/>
        <v>E</v>
      </c>
      <c r="E450" s="481"/>
      <c r="F450" s="482"/>
    </row>
    <row r="451" spans="1:6" ht="20.100000000000001" customHeight="1">
      <c r="A451" s="190">
        <v>5</v>
      </c>
      <c r="B451" s="193" t="s">
        <v>36</v>
      </c>
      <c r="C451" s="194"/>
      <c r="D451" s="195" t="str">
        <f t="shared" si="20"/>
        <v>E</v>
      </c>
      <c r="E451" s="481"/>
      <c r="F451" s="482"/>
    </row>
    <row r="452" spans="1:6" ht="20.100000000000001" customHeight="1">
      <c r="A452" s="190">
        <v>6</v>
      </c>
      <c r="B452" s="193" t="s">
        <v>37</v>
      </c>
      <c r="C452" s="194">
        <v>8.5</v>
      </c>
      <c r="D452" s="195" t="str">
        <f t="shared" si="20"/>
        <v>C2</v>
      </c>
      <c r="E452" s="481"/>
      <c r="F452" s="482"/>
    </row>
    <row r="453" spans="1:6" ht="20.100000000000001" customHeight="1">
      <c r="A453" s="190"/>
      <c r="B453" s="193"/>
      <c r="C453" s="194"/>
      <c r="D453" s="194"/>
      <c r="E453" s="481"/>
      <c r="F453" s="482"/>
    </row>
    <row r="454" spans="1:6" ht="20.100000000000001" customHeight="1">
      <c r="A454" s="190"/>
      <c r="B454" s="193" t="s">
        <v>10</v>
      </c>
      <c r="C454" s="194">
        <f>SUM(C447:C451)</f>
        <v>35.5</v>
      </c>
      <c r="D454" s="194"/>
      <c r="E454" s="481"/>
      <c r="F454" s="482"/>
    </row>
    <row r="455" spans="1:6" ht="20.100000000000001" customHeight="1">
      <c r="A455" s="190"/>
      <c r="B455" s="196" t="s">
        <v>54</v>
      </c>
      <c r="C455" s="197">
        <f>(C454/100*100)</f>
        <v>35.5</v>
      </c>
      <c r="D455" s="194"/>
      <c r="E455" s="481"/>
      <c r="F455" s="482"/>
    </row>
    <row r="456" spans="1:6" ht="20.100000000000001" customHeight="1">
      <c r="A456" s="471" t="s">
        <v>377</v>
      </c>
      <c r="B456" s="473" t="s">
        <v>60</v>
      </c>
      <c r="C456" s="473"/>
      <c r="D456" s="475" t="s">
        <v>53</v>
      </c>
      <c r="E456" s="476"/>
      <c r="F456" s="477"/>
    </row>
    <row r="457" spans="1:6" ht="20.100000000000001" customHeight="1" thickBot="1">
      <c r="A457" s="472"/>
      <c r="B457" s="474"/>
      <c r="C457" s="474"/>
      <c r="D457" s="478"/>
      <c r="E457" s="479"/>
      <c r="F457" s="480"/>
    </row>
    <row r="459" spans="1:6" ht="20.100000000000001" customHeight="1" thickBot="1"/>
    <row r="460" spans="1:6" ht="20.100000000000001" customHeight="1">
      <c r="A460" s="187"/>
      <c r="B460" s="489" t="s">
        <v>0</v>
      </c>
      <c r="C460" s="489"/>
      <c r="D460" s="489"/>
      <c r="E460" s="489"/>
      <c r="F460" s="490"/>
    </row>
    <row r="461" spans="1:6" ht="20.100000000000001" customHeight="1">
      <c r="A461" s="189"/>
      <c r="B461" s="483" t="s">
        <v>1</v>
      </c>
      <c r="C461" s="483"/>
      <c r="D461" s="483"/>
      <c r="E461" s="483"/>
      <c r="F461" s="484"/>
    </row>
    <row r="462" spans="1:6" ht="20.100000000000001" customHeight="1">
      <c r="A462" s="189"/>
      <c r="B462" s="483" t="s">
        <v>2</v>
      </c>
      <c r="C462" s="483"/>
      <c r="D462" s="483"/>
      <c r="E462" s="483"/>
      <c r="F462" s="484"/>
    </row>
    <row r="463" spans="1:6" ht="20.100000000000001" customHeight="1">
      <c r="A463" s="189"/>
      <c r="B463" s="491" t="s">
        <v>51</v>
      </c>
      <c r="C463" s="491"/>
      <c r="D463" s="491"/>
      <c r="E463" s="491"/>
      <c r="F463" s="492"/>
    </row>
    <row r="464" spans="1:6" ht="20.100000000000001" customHeight="1">
      <c r="A464" s="189"/>
      <c r="B464" s="483" t="s">
        <v>376</v>
      </c>
      <c r="C464" s="483"/>
      <c r="D464" s="483"/>
      <c r="E464" s="483"/>
      <c r="F464" s="484"/>
    </row>
    <row r="465" spans="1:6" ht="20.100000000000001" customHeight="1">
      <c r="A465" s="487" t="s">
        <v>66</v>
      </c>
      <c r="B465" s="483"/>
      <c r="C465" s="483"/>
      <c r="D465" s="483"/>
      <c r="E465" s="483"/>
      <c r="F465" s="484"/>
    </row>
    <row r="466" spans="1:6" ht="20.100000000000001" customHeight="1">
      <c r="A466" s="190" t="s">
        <v>3</v>
      </c>
      <c r="B466" s="485" t="s">
        <v>68</v>
      </c>
      <c r="C466" s="488"/>
      <c r="D466" s="191"/>
      <c r="E466" s="483">
        <v>9</v>
      </c>
      <c r="F466" s="484"/>
    </row>
    <row r="467" spans="1:6" ht="20.100000000000001" customHeight="1">
      <c r="A467" s="190" t="s">
        <v>4</v>
      </c>
      <c r="B467" s="485" t="s">
        <v>77</v>
      </c>
      <c r="C467" s="488"/>
      <c r="D467" s="192" t="s">
        <v>272</v>
      </c>
      <c r="E467" s="483"/>
      <c r="F467" s="484"/>
    </row>
    <row r="468" spans="1:6" ht="20.100000000000001" customHeight="1">
      <c r="A468" s="190" t="s">
        <v>8</v>
      </c>
      <c r="B468" s="193" t="s">
        <v>9</v>
      </c>
      <c r="C468" s="194" t="s">
        <v>52</v>
      </c>
      <c r="D468" s="194" t="s">
        <v>20</v>
      </c>
      <c r="E468" s="483"/>
      <c r="F468" s="484"/>
    </row>
    <row r="469" spans="1:6" ht="20.100000000000001" customHeight="1">
      <c r="A469" s="190">
        <v>1</v>
      </c>
      <c r="B469" s="193" t="s">
        <v>11</v>
      </c>
      <c r="C469" s="194">
        <v>16.5</v>
      </c>
      <c r="D469" s="195" t="str">
        <f>IF(C469&gt;=18,"A1",IF(C469&gt;=16,"A2",IF(C469&gt;=14,"B1",IF(C469&gt;=12,"B2",IF(C469&gt;=10,"C1",IF(C469&gt;=8,"C2",IF(C469&gt;=6.5,"D","E")))))))</f>
        <v>A2</v>
      </c>
      <c r="E469" s="485"/>
      <c r="F469" s="486"/>
    </row>
    <row r="470" spans="1:6" ht="20.100000000000001" customHeight="1">
      <c r="A470" s="190">
        <v>2</v>
      </c>
      <c r="B470" s="193" t="s">
        <v>12</v>
      </c>
      <c r="C470" s="181">
        <v>18</v>
      </c>
      <c r="D470" s="195" t="str">
        <f t="shared" ref="D470:D474" si="21">IF(C470&gt;=18,"A1",IF(C470&gt;=16,"A2",IF(C470&gt;=14,"B1",IF(C470&gt;=12,"B2",IF(C470&gt;=10,"C1",IF(C470&gt;=8,"C2",IF(C470&gt;=6.5,"D","E")))))))</f>
        <v>A1</v>
      </c>
      <c r="E470" s="481"/>
      <c r="F470" s="482"/>
    </row>
    <row r="471" spans="1:6" ht="20.100000000000001" customHeight="1">
      <c r="A471" s="190">
        <v>3</v>
      </c>
      <c r="B471" s="193" t="s">
        <v>13</v>
      </c>
      <c r="C471" s="181">
        <v>18.5</v>
      </c>
      <c r="D471" s="195" t="str">
        <f t="shared" si="21"/>
        <v>A1</v>
      </c>
      <c r="E471" s="481"/>
      <c r="F471" s="482"/>
    </row>
    <row r="472" spans="1:6" ht="20.100000000000001" customHeight="1">
      <c r="A472" s="190">
        <v>4</v>
      </c>
      <c r="B472" s="193" t="s">
        <v>23</v>
      </c>
      <c r="C472" s="181">
        <v>18.5</v>
      </c>
      <c r="D472" s="195" t="str">
        <f t="shared" si="21"/>
        <v>A1</v>
      </c>
      <c r="E472" s="481"/>
      <c r="F472" s="482"/>
    </row>
    <row r="473" spans="1:6" ht="20.100000000000001" customHeight="1">
      <c r="A473" s="190">
        <v>5</v>
      </c>
      <c r="B473" s="193" t="s">
        <v>36</v>
      </c>
      <c r="C473" s="181">
        <v>20</v>
      </c>
      <c r="D473" s="195" t="str">
        <f t="shared" si="21"/>
        <v>A1</v>
      </c>
      <c r="E473" s="481"/>
      <c r="F473" s="482"/>
    </row>
    <row r="474" spans="1:6" ht="20.100000000000001" customHeight="1">
      <c r="A474" s="190">
        <v>6</v>
      </c>
      <c r="B474" s="193" t="s">
        <v>37</v>
      </c>
      <c r="C474" s="194">
        <v>19</v>
      </c>
      <c r="D474" s="195" t="str">
        <f t="shared" si="21"/>
        <v>A1</v>
      </c>
      <c r="E474" s="481"/>
      <c r="F474" s="482"/>
    </row>
    <row r="475" spans="1:6" ht="20.100000000000001" customHeight="1">
      <c r="A475" s="190"/>
      <c r="B475" s="193"/>
      <c r="C475" s="194"/>
      <c r="D475" s="194"/>
      <c r="E475" s="481"/>
      <c r="F475" s="482"/>
    </row>
    <row r="476" spans="1:6" ht="20.100000000000001" customHeight="1">
      <c r="A476" s="190"/>
      <c r="B476" s="193" t="s">
        <v>10</v>
      </c>
      <c r="C476" s="194">
        <f>SUM(C469:C473)</f>
        <v>91.5</v>
      </c>
      <c r="D476" s="194"/>
      <c r="E476" s="481"/>
      <c r="F476" s="482"/>
    </row>
    <row r="477" spans="1:6" ht="20.100000000000001" customHeight="1">
      <c r="A477" s="190"/>
      <c r="B477" s="196" t="s">
        <v>54</v>
      </c>
      <c r="C477" s="199">
        <f>(C476/100*100)</f>
        <v>91.5</v>
      </c>
      <c r="D477" s="194"/>
      <c r="E477" s="481"/>
      <c r="F477" s="482"/>
    </row>
    <row r="478" spans="1:6" ht="20.100000000000001" customHeight="1">
      <c r="A478" s="471" t="s">
        <v>377</v>
      </c>
      <c r="B478" s="473" t="s">
        <v>60</v>
      </c>
      <c r="C478" s="473"/>
      <c r="D478" s="475" t="s">
        <v>53</v>
      </c>
      <c r="E478" s="476"/>
      <c r="F478" s="477"/>
    </row>
    <row r="479" spans="1:6" ht="20.100000000000001" customHeight="1" thickBot="1">
      <c r="A479" s="472"/>
      <c r="B479" s="474"/>
      <c r="C479" s="474"/>
      <c r="D479" s="478"/>
      <c r="E479" s="479"/>
      <c r="F479" s="480"/>
    </row>
    <row r="481" spans="1:6" ht="20.100000000000001" customHeight="1" thickBot="1"/>
    <row r="482" spans="1:6" ht="20.100000000000001" customHeight="1">
      <c r="A482" s="187"/>
      <c r="B482" s="489" t="s">
        <v>0</v>
      </c>
      <c r="C482" s="489"/>
      <c r="D482" s="489"/>
      <c r="E482" s="489"/>
      <c r="F482" s="490"/>
    </row>
    <row r="483" spans="1:6" ht="20.100000000000001" customHeight="1">
      <c r="A483" s="189"/>
      <c r="B483" s="483" t="s">
        <v>1</v>
      </c>
      <c r="C483" s="483"/>
      <c r="D483" s="483"/>
      <c r="E483" s="483"/>
      <c r="F483" s="484"/>
    </row>
    <row r="484" spans="1:6" ht="20.100000000000001" customHeight="1">
      <c r="A484" s="189"/>
      <c r="B484" s="483" t="s">
        <v>2</v>
      </c>
      <c r="C484" s="483"/>
      <c r="D484" s="483"/>
      <c r="E484" s="483"/>
      <c r="F484" s="484"/>
    </row>
    <row r="485" spans="1:6" ht="20.100000000000001" customHeight="1">
      <c r="A485" s="189"/>
      <c r="B485" s="491" t="s">
        <v>51</v>
      </c>
      <c r="C485" s="491"/>
      <c r="D485" s="491"/>
      <c r="E485" s="491"/>
      <c r="F485" s="492"/>
    </row>
    <row r="486" spans="1:6" ht="20.100000000000001" customHeight="1">
      <c r="A486" s="189"/>
      <c r="B486" s="483" t="s">
        <v>376</v>
      </c>
      <c r="C486" s="483"/>
      <c r="D486" s="483"/>
      <c r="E486" s="483"/>
      <c r="F486" s="484"/>
    </row>
    <row r="487" spans="1:6" ht="20.100000000000001" customHeight="1">
      <c r="A487" s="487" t="s">
        <v>66</v>
      </c>
      <c r="B487" s="483"/>
      <c r="C487" s="483"/>
      <c r="D487" s="483"/>
      <c r="E487" s="483"/>
      <c r="F487" s="484"/>
    </row>
    <row r="488" spans="1:6" ht="20.100000000000001" customHeight="1">
      <c r="A488" s="190" t="s">
        <v>3</v>
      </c>
      <c r="B488" s="485" t="s">
        <v>68</v>
      </c>
      <c r="C488" s="488"/>
      <c r="D488" s="191"/>
      <c r="E488" s="483"/>
      <c r="F488" s="484"/>
    </row>
    <row r="489" spans="1:6" ht="20.100000000000001" customHeight="1">
      <c r="A489" s="190" t="s">
        <v>4</v>
      </c>
      <c r="B489" s="485" t="s">
        <v>78</v>
      </c>
      <c r="C489" s="488"/>
      <c r="D489" s="192" t="s">
        <v>272</v>
      </c>
      <c r="E489" s="483">
        <v>10</v>
      </c>
      <c r="F489" s="484"/>
    </row>
    <row r="490" spans="1:6" ht="20.100000000000001" customHeight="1">
      <c r="A490" s="190" t="s">
        <v>8</v>
      </c>
      <c r="B490" s="193" t="s">
        <v>9</v>
      </c>
      <c r="C490" s="194" t="s">
        <v>52</v>
      </c>
      <c r="D490" s="194" t="s">
        <v>20</v>
      </c>
      <c r="E490" s="483"/>
      <c r="F490" s="484"/>
    </row>
    <row r="491" spans="1:6" ht="20.100000000000001" customHeight="1">
      <c r="A491" s="190">
        <v>1</v>
      </c>
      <c r="B491" s="193" t="s">
        <v>11</v>
      </c>
      <c r="C491" s="194">
        <v>17.5</v>
      </c>
      <c r="D491" s="195" t="str">
        <f>IF(C491&gt;=18,"A1",IF(C491&gt;=16,"A2",IF(C491&gt;=14,"B1",IF(C491&gt;=12,"B2",IF(C491&gt;=10,"C1",IF(C491&gt;=8,"C2",IF(C491&gt;=6.5,"D","E")))))))</f>
        <v>A2</v>
      </c>
      <c r="E491" s="485"/>
      <c r="F491" s="486"/>
    </row>
    <row r="492" spans="1:6" ht="20.100000000000001" customHeight="1">
      <c r="A492" s="190">
        <v>2</v>
      </c>
      <c r="B492" s="193" t="s">
        <v>12</v>
      </c>
      <c r="C492" s="181">
        <v>16.5</v>
      </c>
      <c r="D492" s="195" t="str">
        <f t="shared" ref="D492:D496" si="22">IF(C492&gt;=18,"A1",IF(C492&gt;=16,"A2",IF(C492&gt;=14,"B1",IF(C492&gt;=12,"B2",IF(C492&gt;=10,"C1",IF(C492&gt;=8,"C2",IF(C492&gt;=6.5,"D","E")))))))</f>
        <v>A2</v>
      </c>
      <c r="E492" s="481"/>
      <c r="F492" s="482"/>
    </row>
    <row r="493" spans="1:6" ht="20.100000000000001" customHeight="1">
      <c r="A493" s="190">
        <v>3</v>
      </c>
      <c r="B493" s="193" t="s">
        <v>13</v>
      </c>
      <c r="C493" s="186">
        <v>20</v>
      </c>
      <c r="D493" s="195" t="str">
        <f t="shared" si="22"/>
        <v>A1</v>
      </c>
      <c r="E493" s="481"/>
      <c r="F493" s="482"/>
    </row>
    <row r="494" spans="1:6" ht="20.100000000000001" customHeight="1">
      <c r="A494" s="190">
        <v>4</v>
      </c>
      <c r="B494" s="193" t="s">
        <v>23</v>
      </c>
      <c r="C494" s="181">
        <v>20</v>
      </c>
      <c r="D494" s="195" t="str">
        <f t="shared" si="22"/>
        <v>A1</v>
      </c>
      <c r="E494" s="481"/>
      <c r="F494" s="482"/>
    </row>
    <row r="495" spans="1:6" ht="20.100000000000001" customHeight="1">
      <c r="A495" s="190">
        <v>5</v>
      </c>
      <c r="B495" s="193" t="s">
        <v>36</v>
      </c>
      <c r="C495" s="181">
        <v>20</v>
      </c>
      <c r="D495" s="195" t="str">
        <f t="shared" si="22"/>
        <v>A1</v>
      </c>
      <c r="E495" s="481"/>
      <c r="F495" s="482"/>
    </row>
    <row r="496" spans="1:6" ht="20.100000000000001" customHeight="1">
      <c r="A496" s="190">
        <v>6</v>
      </c>
      <c r="B496" s="193" t="s">
        <v>37</v>
      </c>
      <c r="C496" s="194">
        <v>17</v>
      </c>
      <c r="D496" s="195" t="str">
        <f t="shared" si="22"/>
        <v>A2</v>
      </c>
      <c r="E496" s="481"/>
      <c r="F496" s="482"/>
    </row>
    <row r="497" spans="1:6" ht="20.100000000000001" customHeight="1">
      <c r="A497" s="190"/>
      <c r="B497" s="193"/>
      <c r="C497" s="194"/>
      <c r="D497" s="194"/>
      <c r="E497" s="481"/>
      <c r="F497" s="482"/>
    </row>
    <row r="498" spans="1:6" ht="20.100000000000001" customHeight="1">
      <c r="A498" s="190"/>
      <c r="B498" s="193" t="s">
        <v>10</v>
      </c>
      <c r="C498" s="194">
        <f>SUM(C491:C495)</f>
        <v>94</v>
      </c>
      <c r="D498" s="194"/>
      <c r="E498" s="481"/>
      <c r="F498" s="482"/>
    </row>
    <row r="499" spans="1:6" ht="20.100000000000001" customHeight="1">
      <c r="A499" s="190"/>
      <c r="B499" s="196" t="s">
        <v>54</v>
      </c>
      <c r="C499" s="197">
        <f>(C498/100*100)</f>
        <v>94</v>
      </c>
      <c r="D499" s="194"/>
      <c r="E499" s="481"/>
      <c r="F499" s="482"/>
    </row>
    <row r="500" spans="1:6" ht="20.100000000000001" customHeight="1">
      <c r="A500" s="471" t="s">
        <v>377</v>
      </c>
      <c r="B500" s="473" t="s">
        <v>60</v>
      </c>
      <c r="C500" s="473"/>
      <c r="D500" s="475" t="s">
        <v>53</v>
      </c>
      <c r="E500" s="476"/>
      <c r="F500" s="477"/>
    </row>
    <row r="501" spans="1:6" ht="20.100000000000001" customHeight="1" thickBot="1">
      <c r="A501" s="472"/>
      <c r="B501" s="474"/>
      <c r="C501" s="474"/>
      <c r="D501" s="478"/>
      <c r="E501" s="479"/>
      <c r="F501" s="480"/>
    </row>
    <row r="503" spans="1:6" ht="20.100000000000001" customHeight="1" thickBot="1"/>
    <row r="504" spans="1:6" ht="20.100000000000001" customHeight="1">
      <c r="A504" s="187"/>
      <c r="B504" s="489" t="s">
        <v>0</v>
      </c>
      <c r="C504" s="489"/>
      <c r="D504" s="489"/>
      <c r="E504" s="489"/>
      <c r="F504" s="490"/>
    </row>
    <row r="505" spans="1:6" ht="20.100000000000001" customHeight="1">
      <c r="A505" s="189"/>
      <c r="B505" s="483" t="s">
        <v>1</v>
      </c>
      <c r="C505" s="483"/>
      <c r="D505" s="483"/>
      <c r="E505" s="483"/>
      <c r="F505" s="484"/>
    </row>
    <row r="506" spans="1:6" ht="20.100000000000001" customHeight="1">
      <c r="A506" s="189"/>
      <c r="B506" s="483" t="s">
        <v>2</v>
      </c>
      <c r="C506" s="483"/>
      <c r="D506" s="483"/>
      <c r="E506" s="483"/>
      <c r="F506" s="484"/>
    </row>
    <row r="507" spans="1:6" ht="20.100000000000001" customHeight="1">
      <c r="A507" s="189"/>
      <c r="B507" s="491" t="s">
        <v>51</v>
      </c>
      <c r="C507" s="491"/>
      <c r="D507" s="491"/>
      <c r="E507" s="491"/>
      <c r="F507" s="492"/>
    </row>
    <row r="508" spans="1:6" ht="20.100000000000001" customHeight="1">
      <c r="A508" s="189"/>
      <c r="B508" s="483" t="s">
        <v>376</v>
      </c>
      <c r="C508" s="483"/>
      <c r="D508" s="483"/>
      <c r="E508" s="483"/>
      <c r="F508" s="484"/>
    </row>
    <row r="509" spans="1:6" ht="20.100000000000001" customHeight="1">
      <c r="A509" s="487" t="s">
        <v>66</v>
      </c>
      <c r="B509" s="483"/>
      <c r="C509" s="483"/>
      <c r="D509" s="483"/>
      <c r="E509" s="483"/>
      <c r="F509" s="484"/>
    </row>
    <row r="510" spans="1:6" ht="20.100000000000001" customHeight="1">
      <c r="A510" s="190" t="s">
        <v>3</v>
      </c>
      <c r="B510" s="485" t="s">
        <v>68</v>
      </c>
      <c r="C510" s="488"/>
      <c r="D510" s="191"/>
      <c r="E510" s="483"/>
      <c r="F510" s="484"/>
    </row>
    <row r="511" spans="1:6" ht="20.100000000000001" customHeight="1">
      <c r="A511" s="190" t="s">
        <v>4</v>
      </c>
      <c r="B511" s="485" t="s">
        <v>79</v>
      </c>
      <c r="C511" s="488"/>
      <c r="D511" s="192" t="s">
        <v>272</v>
      </c>
      <c r="E511" s="483">
        <v>11</v>
      </c>
      <c r="F511" s="484"/>
    </row>
    <row r="512" spans="1:6" ht="20.100000000000001" customHeight="1">
      <c r="A512" s="190" t="s">
        <v>8</v>
      </c>
      <c r="B512" s="193" t="s">
        <v>9</v>
      </c>
      <c r="C512" s="194" t="s">
        <v>52</v>
      </c>
      <c r="D512" s="194" t="s">
        <v>20</v>
      </c>
      <c r="E512" s="483"/>
      <c r="F512" s="484"/>
    </row>
    <row r="513" spans="1:6" ht="20.100000000000001" customHeight="1">
      <c r="A513" s="190">
        <v>1</v>
      </c>
      <c r="B513" s="193" t="s">
        <v>11</v>
      </c>
      <c r="C513" s="194">
        <v>18</v>
      </c>
      <c r="D513" s="195" t="str">
        <f>IF(C513&gt;=18,"A1",IF(C513&gt;=16,"A2",IF(C513&gt;=14,"B1",IF(C513&gt;=12,"B2",IF(C513&gt;=10,"C1",IF(C513&gt;=8,"C2",IF(C513&gt;=6.5,"D","E")))))))</f>
        <v>A1</v>
      </c>
      <c r="E513" s="485"/>
      <c r="F513" s="486"/>
    </row>
    <row r="514" spans="1:6" ht="20.100000000000001" customHeight="1">
      <c r="A514" s="190">
        <v>2</v>
      </c>
      <c r="B514" s="193" t="s">
        <v>12</v>
      </c>
      <c r="C514" s="181">
        <v>12</v>
      </c>
      <c r="D514" s="195" t="str">
        <f t="shared" ref="D514:D518" si="23">IF(C514&gt;=18,"A1",IF(C514&gt;=16,"A2",IF(C514&gt;=14,"B1",IF(C514&gt;=12,"B2",IF(C514&gt;=10,"C1",IF(C514&gt;=8,"C2",IF(C514&gt;=6.5,"D","E")))))))</f>
        <v>B2</v>
      </c>
      <c r="E514" s="481"/>
      <c r="F514" s="482"/>
    </row>
    <row r="515" spans="1:6" ht="20.100000000000001" customHeight="1">
      <c r="A515" s="190">
        <v>3</v>
      </c>
      <c r="B515" s="193" t="s">
        <v>13</v>
      </c>
      <c r="C515" s="181">
        <v>8.5</v>
      </c>
      <c r="D515" s="195" t="str">
        <f t="shared" si="23"/>
        <v>C2</v>
      </c>
      <c r="E515" s="481"/>
      <c r="F515" s="482"/>
    </row>
    <row r="516" spans="1:6" ht="20.100000000000001" customHeight="1">
      <c r="A516" s="190">
        <v>4</v>
      </c>
      <c r="B516" s="193" t="s">
        <v>23</v>
      </c>
      <c r="C516" s="181">
        <v>12.5</v>
      </c>
      <c r="D516" s="195" t="str">
        <f t="shared" si="23"/>
        <v>B2</v>
      </c>
      <c r="E516" s="481"/>
      <c r="F516" s="482"/>
    </row>
    <row r="517" spans="1:6" ht="20.100000000000001" customHeight="1">
      <c r="A517" s="190">
        <v>5</v>
      </c>
      <c r="B517" s="193" t="s">
        <v>36</v>
      </c>
      <c r="C517" s="181">
        <v>17.5</v>
      </c>
      <c r="D517" s="195" t="str">
        <f t="shared" si="23"/>
        <v>A2</v>
      </c>
      <c r="E517" s="481"/>
      <c r="F517" s="482"/>
    </row>
    <row r="518" spans="1:6" ht="20.100000000000001" customHeight="1">
      <c r="A518" s="190">
        <v>6</v>
      </c>
      <c r="B518" s="193" t="s">
        <v>37</v>
      </c>
      <c r="C518" s="194">
        <v>14</v>
      </c>
      <c r="D518" s="195" t="str">
        <f t="shared" si="23"/>
        <v>B1</v>
      </c>
      <c r="E518" s="481"/>
      <c r="F518" s="482"/>
    </row>
    <row r="519" spans="1:6" ht="20.100000000000001" customHeight="1">
      <c r="A519" s="190"/>
      <c r="B519" s="193"/>
      <c r="C519" s="194"/>
      <c r="D519" s="194"/>
      <c r="E519" s="481"/>
      <c r="F519" s="482"/>
    </row>
    <row r="520" spans="1:6" ht="20.100000000000001" customHeight="1">
      <c r="A520" s="190"/>
      <c r="B520" s="193" t="s">
        <v>10</v>
      </c>
      <c r="C520" s="194">
        <f>SUM(C513:C517)</f>
        <v>68.5</v>
      </c>
      <c r="D520" s="194"/>
      <c r="E520" s="481"/>
      <c r="F520" s="482"/>
    </row>
    <row r="521" spans="1:6" ht="20.100000000000001" customHeight="1">
      <c r="A521" s="190"/>
      <c r="B521" s="196" t="s">
        <v>54</v>
      </c>
      <c r="C521" s="197">
        <f>(C520/100*100)</f>
        <v>68.5</v>
      </c>
      <c r="D521" s="194"/>
      <c r="E521" s="481"/>
      <c r="F521" s="482"/>
    </row>
    <row r="522" spans="1:6" ht="20.100000000000001" customHeight="1">
      <c r="A522" s="471" t="s">
        <v>377</v>
      </c>
      <c r="B522" s="473" t="s">
        <v>60</v>
      </c>
      <c r="C522" s="473"/>
      <c r="D522" s="475" t="s">
        <v>53</v>
      </c>
      <c r="E522" s="476"/>
      <c r="F522" s="477"/>
    </row>
    <row r="523" spans="1:6" ht="20.100000000000001" customHeight="1" thickBot="1">
      <c r="A523" s="472"/>
      <c r="B523" s="474"/>
      <c r="C523" s="474"/>
      <c r="D523" s="478"/>
      <c r="E523" s="479"/>
      <c r="F523" s="480"/>
    </row>
    <row r="525" spans="1:6" ht="20.100000000000001" customHeight="1" thickBot="1"/>
    <row r="526" spans="1:6" ht="20.100000000000001" customHeight="1">
      <c r="A526" s="187"/>
      <c r="B526" s="489" t="s">
        <v>0</v>
      </c>
      <c r="C526" s="489"/>
      <c r="D526" s="489"/>
      <c r="E526" s="489"/>
      <c r="F526" s="490"/>
    </row>
    <row r="527" spans="1:6" ht="20.100000000000001" customHeight="1">
      <c r="A527" s="189"/>
      <c r="B527" s="483" t="s">
        <v>1</v>
      </c>
      <c r="C527" s="483"/>
      <c r="D527" s="483"/>
      <c r="E527" s="483"/>
      <c r="F527" s="484"/>
    </row>
    <row r="528" spans="1:6" ht="20.100000000000001" customHeight="1">
      <c r="A528" s="189"/>
      <c r="B528" s="483" t="s">
        <v>2</v>
      </c>
      <c r="C528" s="483"/>
      <c r="D528" s="483"/>
      <c r="E528" s="483"/>
      <c r="F528" s="484"/>
    </row>
    <row r="529" spans="1:6" ht="20.100000000000001" customHeight="1">
      <c r="A529" s="189"/>
      <c r="B529" s="491" t="s">
        <v>51</v>
      </c>
      <c r="C529" s="491"/>
      <c r="D529" s="491"/>
      <c r="E529" s="491"/>
      <c r="F529" s="492"/>
    </row>
    <row r="530" spans="1:6" ht="20.100000000000001" customHeight="1">
      <c r="A530" s="189"/>
      <c r="B530" s="483" t="s">
        <v>376</v>
      </c>
      <c r="C530" s="483"/>
      <c r="D530" s="483"/>
      <c r="E530" s="483"/>
      <c r="F530" s="484"/>
    </row>
    <row r="531" spans="1:6" ht="20.100000000000001" customHeight="1">
      <c r="A531" s="487" t="s">
        <v>66</v>
      </c>
      <c r="B531" s="483"/>
      <c r="C531" s="483"/>
      <c r="D531" s="483"/>
      <c r="E531" s="483"/>
      <c r="F531" s="484"/>
    </row>
    <row r="532" spans="1:6" ht="20.100000000000001" customHeight="1">
      <c r="A532" s="190" t="s">
        <v>3</v>
      </c>
      <c r="B532" s="485" t="s">
        <v>68</v>
      </c>
      <c r="C532" s="488"/>
      <c r="D532" s="191"/>
      <c r="E532" s="483"/>
      <c r="F532" s="484"/>
    </row>
    <row r="533" spans="1:6" ht="20.100000000000001" customHeight="1">
      <c r="A533" s="190" t="s">
        <v>4</v>
      </c>
      <c r="B533" s="485" t="s">
        <v>80</v>
      </c>
      <c r="C533" s="488"/>
      <c r="D533" s="192" t="s">
        <v>272</v>
      </c>
      <c r="E533" s="483">
        <v>12</v>
      </c>
      <c r="F533" s="484"/>
    </row>
    <row r="534" spans="1:6" ht="20.100000000000001" customHeight="1">
      <c r="A534" s="190" t="s">
        <v>8</v>
      </c>
      <c r="B534" s="193" t="s">
        <v>9</v>
      </c>
      <c r="C534" s="194" t="s">
        <v>52</v>
      </c>
      <c r="D534" s="194" t="s">
        <v>20</v>
      </c>
      <c r="E534" s="483"/>
      <c r="F534" s="484"/>
    </row>
    <row r="535" spans="1:6" ht="20.100000000000001" customHeight="1">
      <c r="A535" s="190">
        <v>1</v>
      </c>
      <c r="B535" s="193" t="s">
        <v>11</v>
      </c>
      <c r="C535" s="194">
        <v>16.5</v>
      </c>
      <c r="D535" s="195" t="str">
        <f>IF(C535&gt;=18,"A1",IF(C535&gt;=16,"A2",IF(C535&gt;=14,"B1",IF(C535&gt;=12,"B2",IF(C535&gt;=10,"C1",IF(C535&gt;=8,"C2",IF(C535&gt;=6.5,"D","E")))))))</f>
        <v>A2</v>
      </c>
      <c r="E535" s="485"/>
      <c r="F535" s="486"/>
    </row>
    <row r="536" spans="1:6" ht="20.100000000000001" customHeight="1">
      <c r="A536" s="190">
        <v>2</v>
      </c>
      <c r="B536" s="193" t="s">
        <v>12</v>
      </c>
      <c r="C536" s="181">
        <v>15.5</v>
      </c>
      <c r="D536" s="195" t="str">
        <f t="shared" ref="D536:D540" si="24">IF(C536&gt;=18,"A1",IF(C536&gt;=16,"A2",IF(C536&gt;=14,"B1",IF(C536&gt;=12,"B2",IF(C536&gt;=10,"C1",IF(C536&gt;=8,"C2",IF(C536&gt;=6.5,"D","E")))))))</f>
        <v>B1</v>
      </c>
      <c r="E536" s="181"/>
      <c r="F536" s="181"/>
    </row>
    <row r="537" spans="1:6" ht="20.100000000000001" customHeight="1">
      <c r="A537" s="190">
        <v>3</v>
      </c>
      <c r="B537" s="193" t="s">
        <v>13</v>
      </c>
      <c r="C537" s="181">
        <v>18</v>
      </c>
      <c r="D537" s="195" t="str">
        <f t="shared" si="24"/>
        <v>A1</v>
      </c>
      <c r="E537" s="181"/>
      <c r="F537" s="181"/>
    </row>
    <row r="538" spans="1:6" ht="20.100000000000001" customHeight="1">
      <c r="A538" s="190">
        <v>4</v>
      </c>
      <c r="B538" s="193" t="s">
        <v>23</v>
      </c>
      <c r="C538" s="181">
        <v>18</v>
      </c>
      <c r="D538" s="195" t="str">
        <f t="shared" si="24"/>
        <v>A1</v>
      </c>
      <c r="E538" s="181"/>
      <c r="F538" s="181"/>
    </row>
    <row r="539" spans="1:6" ht="20.100000000000001" customHeight="1">
      <c r="A539" s="190">
        <v>5</v>
      </c>
      <c r="B539" s="193" t="s">
        <v>36</v>
      </c>
      <c r="C539" s="181">
        <v>16</v>
      </c>
      <c r="D539" s="195" t="str">
        <f t="shared" si="24"/>
        <v>A2</v>
      </c>
      <c r="E539" s="181"/>
      <c r="F539" s="181"/>
    </row>
    <row r="540" spans="1:6" ht="20.100000000000001" customHeight="1">
      <c r="A540" s="190">
        <v>6</v>
      </c>
      <c r="B540" s="193" t="s">
        <v>37</v>
      </c>
      <c r="C540" s="194">
        <v>16</v>
      </c>
      <c r="D540" s="195" t="str">
        <f t="shared" si="24"/>
        <v>A2</v>
      </c>
      <c r="E540" s="481"/>
      <c r="F540" s="482"/>
    </row>
    <row r="541" spans="1:6" ht="20.100000000000001" customHeight="1">
      <c r="A541" s="190"/>
      <c r="B541" s="193"/>
      <c r="C541" s="194"/>
      <c r="D541" s="194"/>
      <c r="E541" s="481"/>
      <c r="F541" s="482"/>
    </row>
    <row r="542" spans="1:6" ht="20.100000000000001" customHeight="1">
      <c r="A542" s="190"/>
      <c r="B542" s="193" t="s">
        <v>10</v>
      </c>
      <c r="C542" s="194">
        <f>SUM(C535:C539)</f>
        <v>84</v>
      </c>
      <c r="D542" s="194"/>
      <c r="E542" s="481"/>
      <c r="F542" s="482"/>
    </row>
    <row r="543" spans="1:6" ht="20.100000000000001" customHeight="1">
      <c r="A543" s="190"/>
      <c r="B543" s="196" t="s">
        <v>54</v>
      </c>
      <c r="C543" s="197">
        <f>(C542/100*100)</f>
        <v>84</v>
      </c>
      <c r="D543" s="194"/>
      <c r="E543" s="481"/>
      <c r="F543" s="482"/>
    </row>
    <row r="544" spans="1:6" ht="20.100000000000001" customHeight="1">
      <c r="A544" s="471" t="s">
        <v>377</v>
      </c>
      <c r="B544" s="473" t="s">
        <v>60</v>
      </c>
      <c r="C544" s="473"/>
      <c r="D544" s="475" t="s">
        <v>53</v>
      </c>
      <c r="E544" s="476"/>
      <c r="F544" s="477"/>
    </row>
    <row r="545" spans="1:6" ht="20.100000000000001" customHeight="1" thickBot="1">
      <c r="A545" s="472"/>
      <c r="B545" s="474"/>
      <c r="C545" s="474"/>
      <c r="D545" s="478"/>
      <c r="E545" s="479"/>
      <c r="F545" s="480"/>
    </row>
    <row r="546" spans="1:6" ht="20.100000000000001" customHeight="1" thickBot="1"/>
    <row r="547" spans="1:6" ht="20.100000000000001" customHeight="1">
      <c r="A547" s="187"/>
      <c r="B547" s="489" t="s">
        <v>0</v>
      </c>
      <c r="C547" s="489"/>
      <c r="D547" s="489"/>
      <c r="E547" s="489"/>
      <c r="F547" s="490"/>
    </row>
    <row r="548" spans="1:6" ht="20.100000000000001" customHeight="1">
      <c r="A548" s="189"/>
      <c r="B548" s="483" t="s">
        <v>1</v>
      </c>
      <c r="C548" s="483"/>
      <c r="D548" s="483"/>
      <c r="E548" s="483"/>
      <c r="F548" s="484"/>
    </row>
    <row r="549" spans="1:6" ht="20.100000000000001" customHeight="1">
      <c r="A549" s="189"/>
      <c r="B549" s="483" t="s">
        <v>2</v>
      </c>
      <c r="C549" s="483"/>
      <c r="D549" s="483"/>
      <c r="E549" s="483"/>
      <c r="F549" s="484"/>
    </row>
    <row r="550" spans="1:6" ht="20.100000000000001" customHeight="1">
      <c r="A550" s="189"/>
      <c r="B550" s="491" t="s">
        <v>51</v>
      </c>
      <c r="C550" s="491"/>
      <c r="D550" s="491"/>
      <c r="E550" s="491"/>
      <c r="F550" s="492"/>
    </row>
    <row r="551" spans="1:6" ht="20.100000000000001" customHeight="1">
      <c r="A551" s="189"/>
      <c r="B551" s="483" t="s">
        <v>376</v>
      </c>
      <c r="C551" s="483"/>
      <c r="D551" s="483"/>
      <c r="E551" s="483"/>
      <c r="F551" s="484"/>
    </row>
    <row r="552" spans="1:6" ht="20.100000000000001" customHeight="1">
      <c r="A552" s="487" t="s">
        <v>66</v>
      </c>
      <c r="B552" s="483"/>
      <c r="C552" s="483"/>
      <c r="D552" s="483"/>
      <c r="E552" s="483"/>
      <c r="F552" s="484"/>
    </row>
    <row r="553" spans="1:6" ht="20.100000000000001" customHeight="1">
      <c r="A553" s="190" t="s">
        <v>3</v>
      </c>
      <c r="B553" s="485" t="s">
        <v>68</v>
      </c>
      <c r="C553" s="488"/>
      <c r="D553" s="191"/>
      <c r="E553" s="483"/>
      <c r="F553" s="484"/>
    </row>
    <row r="554" spans="1:6" ht="20.100000000000001" customHeight="1">
      <c r="A554" s="190" t="s">
        <v>4</v>
      </c>
      <c r="B554" s="485" t="s">
        <v>81</v>
      </c>
      <c r="C554" s="488"/>
      <c r="D554" s="192" t="s">
        <v>272</v>
      </c>
      <c r="E554" s="483">
        <v>13</v>
      </c>
      <c r="F554" s="484"/>
    </row>
    <row r="555" spans="1:6" ht="20.100000000000001" customHeight="1">
      <c r="A555" s="190" t="s">
        <v>8</v>
      </c>
      <c r="B555" s="193" t="s">
        <v>9</v>
      </c>
      <c r="C555" s="194" t="s">
        <v>52</v>
      </c>
      <c r="D555" s="194" t="s">
        <v>20</v>
      </c>
      <c r="E555" s="483"/>
      <c r="F555" s="484"/>
    </row>
    <row r="556" spans="1:6" ht="20.100000000000001" customHeight="1">
      <c r="A556" s="190">
        <v>1</v>
      </c>
      <c r="B556" s="193" t="s">
        <v>11</v>
      </c>
      <c r="C556" s="194">
        <v>16.5</v>
      </c>
      <c r="D556" s="195" t="str">
        <f>IF(C556&gt;=18,"A1",IF(C556&gt;=16,"A2",IF(C556&gt;=14,"B1",IF(C556&gt;=12,"B2",IF(C556&gt;=10,"C1",IF(C556&gt;=8,"C2",IF(C556&gt;=6.5,"D","E")))))))</f>
        <v>A2</v>
      </c>
      <c r="E556" s="485"/>
      <c r="F556" s="486"/>
    </row>
    <row r="557" spans="1:6" ht="20.100000000000001" customHeight="1">
      <c r="A557" s="190">
        <v>2</v>
      </c>
      <c r="B557" s="193" t="s">
        <v>12</v>
      </c>
      <c r="C557" s="181">
        <v>14</v>
      </c>
      <c r="D557" s="195" t="str">
        <f t="shared" ref="D557:D561" si="25">IF(C557&gt;=18,"A1",IF(C557&gt;=16,"A2",IF(C557&gt;=14,"B1",IF(C557&gt;=12,"B2",IF(C557&gt;=10,"C1",IF(C557&gt;=8,"C2",IF(C557&gt;=6.5,"D","E")))))))</f>
        <v>B1</v>
      </c>
      <c r="E557" s="481"/>
      <c r="F557" s="482"/>
    </row>
    <row r="558" spans="1:6" ht="20.100000000000001" customHeight="1">
      <c r="A558" s="190">
        <v>3</v>
      </c>
      <c r="B558" s="193" t="s">
        <v>13</v>
      </c>
      <c r="C558" s="181">
        <v>14.5</v>
      </c>
      <c r="D558" s="195" t="str">
        <f t="shared" si="25"/>
        <v>B1</v>
      </c>
      <c r="E558" s="481"/>
      <c r="F558" s="482"/>
    </row>
    <row r="559" spans="1:6" ht="20.100000000000001" customHeight="1">
      <c r="A559" s="190">
        <v>4</v>
      </c>
      <c r="B559" s="193" t="s">
        <v>23</v>
      </c>
      <c r="C559" s="181">
        <v>15</v>
      </c>
      <c r="D559" s="195" t="str">
        <f t="shared" si="25"/>
        <v>B1</v>
      </c>
      <c r="E559" s="481"/>
      <c r="F559" s="482"/>
    </row>
    <row r="560" spans="1:6" ht="20.100000000000001" customHeight="1">
      <c r="A560" s="190">
        <v>5</v>
      </c>
      <c r="B560" s="193" t="s">
        <v>36</v>
      </c>
      <c r="C560" s="181">
        <v>17.5</v>
      </c>
      <c r="D560" s="195" t="str">
        <f t="shared" si="25"/>
        <v>A2</v>
      </c>
      <c r="E560" s="481"/>
      <c r="F560" s="482"/>
    </row>
    <row r="561" spans="1:6" ht="20.100000000000001" customHeight="1">
      <c r="A561" s="190">
        <v>6</v>
      </c>
      <c r="B561" s="193" t="s">
        <v>37</v>
      </c>
      <c r="C561" s="194">
        <v>10.5</v>
      </c>
      <c r="D561" s="195" t="str">
        <f t="shared" si="25"/>
        <v>C1</v>
      </c>
      <c r="E561" s="481"/>
      <c r="F561" s="482"/>
    </row>
    <row r="562" spans="1:6" ht="20.100000000000001" customHeight="1">
      <c r="A562" s="190"/>
      <c r="B562" s="193"/>
      <c r="C562" s="194"/>
      <c r="D562" s="194"/>
      <c r="E562" s="481"/>
      <c r="F562" s="482"/>
    </row>
    <row r="563" spans="1:6" ht="20.100000000000001" customHeight="1">
      <c r="A563" s="190"/>
      <c r="B563" s="193" t="s">
        <v>10</v>
      </c>
      <c r="C563" s="194">
        <f>SUM(C556:C560)</f>
        <v>77.5</v>
      </c>
      <c r="D563" s="194"/>
      <c r="E563" s="481"/>
      <c r="F563" s="482"/>
    </row>
    <row r="564" spans="1:6" ht="20.100000000000001" customHeight="1">
      <c r="A564" s="190"/>
      <c r="B564" s="196" t="s">
        <v>54</v>
      </c>
      <c r="C564" s="197">
        <f>(C563/100*100)</f>
        <v>77.5</v>
      </c>
      <c r="D564" s="194"/>
      <c r="E564" s="481"/>
      <c r="F564" s="482"/>
    </row>
    <row r="565" spans="1:6" ht="20.100000000000001" customHeight="1">
      <c r="A565" s="471" t="s">
        <v>377</v>
      </c>
      <c r="B565" s="473" t="s">
        <v>60</v>
      </c>
      <c r="C565" s="473"/>
      <c r="D565" s="475" t="s">
        <v>53</v>
      </c>
      <c r="E565" s="476"/>
      <c r="F565" s="477"/>
    </row>
    <row r="566" spans="1:6" ht="20.100000000000001" customHeight="1" thickBot="1">
      <c r="A566" s="472"/>
      <c r="B566" s="474"/>
      <c r="C566" s="474"/>
      <c r="D566" s="478"/>
      <c r="E566" s="479"/>
      <c r="F566" s="480"/>
    </row>
    <row r="568" spans="1:6" ht="20.100000000000001" customHeight="1" thickBot="1"/>
    <row r="569" spans="1:6" ht="20.100000000000001" customHeight="1">
      <c r="A569" s="187"/>
      <c r="B569" s="489" t="s">
        <v>0</v>
      </c>
      <c r="C569" s="489"/>
      <c r="D569" s="489"/>
      <c r="E569" s="489"/>
      <c r="F569" s="490"/>
    </row>
    <row r="570" spans="1:6" ht="20.100000000000001" customHeight="1">
      <c r="A570" s="189"/>
      <c r="B570" s="483" t="s">
        <v>1</v>
      </c>
      <c r="C570" s="483"/>
      <c r="D570" s="483"/>
      <c r="E570" s="483"/>
      <c r="F570" s="484"/>
    </row>
    <row r="571" spans="1:6" ht="20.100000000000001" customHeight="1">
      <c r="A571" s="189"/>
      <c r="B571" s="483" t="s">
        <v>2</v>
      </c>
      <c r="C571" s="483"/>
      <c r="D571" s="483"/>
      <c r="E571" s="483"/>
      <c r="F571" s="484"/>
    </row>
    <row r="572" spans="1:6" ht="20.100000000000001" customHeight="1">
      <c r="A572" s="189"/>
      <c r="B572" s="491" t="s">
        <v>51</v>
      </c>
      <c r="C572" s="491"/>
      <c r="D572" s="491"/>
      <c r="E572" s="491"/>
      <c r="F572" s="492"/>
    </row>
    <row r="573" spans="1:6" ht="20.100000000000001" customHeight="1">
      <c r="A573" s="189"/>
      <c r="B573" s="483" t="s">
        <v>376</v>
      </c>
      <c r="C573" s="483"/>
      <c r="D573" s="483"/>
      <c r="E573" s="483"/>
      <c r="F573" s="484"/>
    </row>
    <row r="574" spans="1:6" ht="20.100000000000001" customHeight="1">
      <c r="A574" s="487" t="s">
        <v>66</v>
      </c>
      <c r="B574" s="483"/>
      <c r="C574" s="483"/>
      <c r="D574" s="483"/>
      <c r="E574" s="483"/>
      <c r="F574" s="484"/>
    </row>
    <row r="575" spans="1:6" ht="20.100000000000001" customHeight="1">
      <c r="A575" s="190" t="s">
        <v>3</v>
      </c>
      <c r="B575" s="485" t="s">
        <v>68</v>
      </c>
      <c r="C575" s="488"/>
      <c r="D575" s="191"/>
      <c r="E575" s="483"/>
      <c r="F575" s="484"/>
    </row>
    <row r="576" spans="1:6" ht="20.100000000000001" customHeight="1">
      <c r="A576" s="190" t="s">
        <v>4</v>
      </c>
      <c r="B576" s="485" t="s">
        <v>82</v>
      </c>
      <c r="C576" s="488"/>
      <c r="D576" s="192" t="s">
        <v>272</v>
      </c>
      <c r="E576" s="483">
        <v>14</v>
      </c>
      <c r="F576" s="484"/>
    </row>
    <row r="577" spans="1:6" ht="20.100000000000001" customHeight="1">
      <c r="A577" s="190" t="s">
        <v>8</v>
      </c>
      <c r="B577" s="193" t="s">
        <v>9</v>
      </c>
      <c r="C577" s="194" t="s">
        <v>52</v>
      </c>
      <c r="D577" s="194" t="s">
        <v>20</v>
      </c>
      <c r="E577" s="483"/>
      <c r="F577" s="484"/>
    </row>
    <row r="578" spans="1:6" ht="20.100000000000001" customHeight="1">
      <c r="A578" s="190">
        <v>1</v>
      </c>
      <c r="B578" s="193" t="s">
        <v>11</v>
      </c>
      <c r="C578" s="194">
        <v>8</v>
      </c>
      <c r="D578" s="195" t="str">
        <f>IF(C578&gt;=18,"A1",IF(C578&gt;=16,"A2",IF(C578&gt;=14,"B1",IF(C578&gt;=12,"B2",IF(C578&gt;=10,"C1",IF(C578&gt;=8,"C2",IF(C578&gt;=6.5,"D","E")))))))</f>
        <v>C2</v>
      </c>
      <c r="E578" s="485"/>
      <c r="F578" s="486"/>
    </row>
    <row r="579" spans="1:6" ht="20.100000000000001" customHeight="1">
      <c r="A579" s="190">
        <v>2</v>
      </c>
      <c r="B579" s="193" t="s">
        <v>12</v>
      </c>
      <c r="C579" s="181">
        <v>9.5</v>
      </c>
      <c r="D579" s="195" t="str">
        <f t="shared" ref="D579:D583" si="26">IF(C579&gt;=18,"A1",IF(C579&gt;=16,"A2",IF(C579&gt;=14,"B1",IF(C579&gt;=12,"B2",IF(C579&gt;=10,"C1",IF(C579&gt;=8,"C2",IF(C579&gt;=6.5,"D","E")))))))</f>
        <v>C2</v>
      </c>
      <c r="E579" s="481"/>
      <c r="F579" s="482"/>
    </row>
    <row r="580" spans="1:6" ht="20.100000000000001" customHeight="1">
      <c r="A580" s="190">
        <v>3</v>
      </c>
      <c r="B580" s="193" t="s">
        <v>13</v>
      </c>
      <c r="C580" s="181">
        <v>5</v>
      </c>
      <c r="D580" s="195" t="str">
        <f t="shared" si="26"/>
        <v>E</v>
      </c>
      <c r="E580" s="481"/>
      <c r="F580" s="482"/>
    </row>
    <row r="581" spans="1:6" ht="20.100000000000001" customHeight="1">
      <c r="A581" s="190">
        <v>4</v>
      </c>
      <c r="B581" s="193" t="s">
        <v>23</v>
      </c>
      <c r="C581" s="181">
        <v>4.5</v>
      </c>
      <c r="D581" s="195" t="str">
        <f t="shared" si="26"/>
        <v>E</v>
      </c>
      <c r="E581" s="481"/>
      <c r="F581" s="482"/>
    </row>
    <row r="582" spans="1:6" ht="20.100000000000001" customHeight="1">
      <c r="A582" s="190">
        <v>5</v>
      </c>
      <c r="B582" s="193" t="s">
        <v>36</v>
      </c>
      <c r="C582" s="181">
        <v>10</v>
      </c>
      <c r="D582" s="195" t="str">
        <f t="shared" si="26"/>
        <v>C1</v>
      </c>
      <c r="E582" s="481"/>
      <c r="F582" s="482"/>
    </row>
    <row r="583" spans="1:6" ht="20.100000000000001" customHeight="1">
      <c r="A583" s="190">
        <v>6</v>
      </c>
      <c r="B583" s="193" t="s">
        <v>37</v>
      </c>
      <c r="C583" s="194">
        <v>7.5</v>
      </c>
      <c r="D583" s="195" t="str">
        <f t="shared" si="26"/>
        <v>D</v>
      </c>
      <c r="E583" s="481"/>
      <c r="F583" s="482"/>
    </row>
    <row r="584" spans="1:6" ht="20.100000000000001" customHeight="1">
      <c r="A584" s="190"/>
      <c r="B584" s="193"/>
      <c r="C584" s="194"/>
      <c r="D584" s="195"/>
      <c r="E584" s="481"/>
      <c r="F584" s="482"/>
    </row>
    <row r="585" spans="1:6" ht="20.100000000000001" customHeight="1">
      <c r="A585" s="190"/>
      <c r="B585" s="193" t="s">
        <v>10</v>
      </c>
      <c r="C585" s="194">
        <f>SUM(C578:C582)</f>
        <v>37</v>
      </c>
      <c r="D585" s="194"/>
      <c r="E585" s="481"/>
      <c r="F585" s="482"/>
    </row>
    <row r="586" spans="1:6" ht="20.100000000000001" customHeight="1">
      <c r="A586" s="190"/>
      <c r="B586" s="196" t="s">
        <v>54</v>
      </c>
      <c r="C586" s="197">
        <f>(C585/100*100)</f>
        <v>37</v>
      </c>
      <c r="D586" s="194"/>
      <c r="E586" s="481"/>
      <c r="F586" s="482"/>
    </row>
    <row r="587" spans="1:6" ht="20.100000000000001" customHeight="1">
      <c r="A587" s="471" t="s">
        <v>377</v>
      </c>
      <c r="B587" s="473" t="s">
        <v>60</v>
      </c>
      <c r="C587" s="473"/>
      <c r="D587" s="475" t="s">
        <v>53</v>
      </c>
      <c r="E587" s="476"/>
      <c r="F587" s="477"/>
    </row>
    <row r="588" spans="1:6" ht="20.100000000000001" customHeight="1" thickBot="1">
      <c r="A588" s="472"/>
      <c r="B588" s="474"/>
      <c r="C588" s="474"/>
      <c r="D588" s="478"/>
      <c r="E588" s="479"/>
      <c r="F588" s="480"/>
    </row>
    <row r="589" spans="1:6" ht="20.100000000000001" customHeight="1" thickBot="1"/>
    <row r="590" spans="1:6" ht="20.100000000000001" customHeight="1">
      <c r="A590" s="187"/>
      <c r="B590" s="489" t="s">
        <v>0</v>
      </c>
      <c r="C590" s="489"/>
      <c r="D590" s="489"/>
      <c r="E590" s="489"/>
      <c r="F590" s="490"/>
    </row>
    <row r="591" spans="1:6" ht="20.100000000000001" customHeight="1">
      <c r="A591" s="189"/>
      <c r="B591" s="483" t="s">
        <v>1</v>
      </c>
      <c r="C591" s="483"/>
      <c r="D591" s="483"/>
      <c r="E591" s="483"/>
      <c r="F591" s="484"/>
    </row>
    <row r="592" spans="1:6" ht="20.100000000000001" customHeight="1">
      <c r="A592" s="189"/>
      <c r="B592" s="483" t="s">
        <v>2</v>
      </c>
      <c r="C592" s="483"/>
      <c r="D592" s="483"/>
      <c r="E592" s="483"/>
      <c r="F592" s="484"/>
    </row>
    <row r="593" spans="1:6" ht="20.100000000000001" customHeight="1">
      <c r="A593" s="189"/>
      <c r="B593" s="491" t="s">
        <v>51</v>
      </c>
      <c r="C593" s="491"/>
      <c r="D593" s="491"/>
      <c r="E593" s="491"/>
      <c r="F593" s="492"/>
    </row>
    <row r="594" spans="1:6" ht="20.100000000000001" customHeight="1">
      <c r="A594" s="189"/>
      <c r="B594" s="483" t="s">
        <v>376</v>
      </c>
      <c r="C594" s="483"/>
      <c r="D594" s="483"/>
      <c r="E594" s="483"/>
      <c r="F594" s="484"/>
    </row>
    <row r="595" spans="1:6" ht="20.100000000000001" customHeight="1">
      <c r="A595" s="487" t="s">
        <v>66</v>
      </c>
      <c r="B595" s="483"/>
      <c r="C595" s="483"/>
      <c r="D595" s="483"/>
      <c r="E595" s="483"/>
      <c r="F595" s="484"/>
    </row>
    <row r="596" spans="1:6" ht="20.100000000000001" customHeight="1">
      <c r="A596" s="190" t="s">
        <v>3</v>
      </c>
      <c r="B596" s="485" t="s">
        <v>68</v>
      </c>
      <c r="C596" s="488"/>
      <c r="D596" s="191"/>
      <c r="E596" s="483"/>
      <c r="F596" s="484"/>
    </row>
    <row r="597" spans="1:6" ht="20.100000000000001" customHeight="1">
      <c r="A597" s="190" t="s">
        <v>4</v>
      </c>
      <c r="B597" s="485" t="s">
        <v>83</v>
      </c>
      <c r="C597" s="488"/>
      <c r="D597" s="192" t="s">
        <v>272</v>
      </c>
      <c r="E597" s="483">
        <v>15</v>
      </c>
      <c r="F597" s="484"/>
    </row>
    <row r="598" spans="1:6" ht="20.100000000000001" customHeight="1">
      <c r="A598" s="190" t="s">
        <v>8</v>
      </c>
      <c r="B598" s="193" t="s">
        <v>9</v>
      </c>
      <c r="C598" s="194" t="s">
        <v>52</v>
      </c>
      <c r="D598" s="194" t="s">
        <v>20</v>
      </c>
      <c r="E598" s="483"/>
      <c r="F598" s="484"/>
    </row>
    <row r="599" spans="1:6" ht="20.100000000000001" customHeight="1">
      <c r="A599" s="190">
        <v>1</v>
      </c>
      <c r="B599" s="193" t="s">
        <v>11</v>
      </c>
      <c r="C599" s="194">
        <v>7</v>
      </c>
      <c r="D599" s="195" t="str">
        <f>IF(C599&gt;=18,"A1",IF(C599&gt;=16,"A2",IF(C599&gt;=14,"B1",IF(C599&gt;=12,"B2",IF(C599&gt;=10,"C1",IF(C599&gt;=8,"C2",IF(C599&gt;=6.5,"D","E")))))))</f>
        <v>D</v>
      </c>
      <c r="E599" s="485"/>
      <c r="F599" s="486"/>
    </row>
    <row r="600" spans="1:6" ht="20.100000000000001" customHeight="1">
      <c r="A600" s="190">
        <v>2</v>
      </c>
      <c r="B600" s="193" t="s">
        <v>12</v>
      </c>
      <c r="C600" s="181">
        <v>7.5</v>
      </c>
      <c r="D600" s="195" t="str">
        <f t="shared" ref="D600:D604" si="27">IF(C600&gt;=18,"A1",IF(C600&gt;=16,"A2",IF(C600&gt;=14,"B1",IF(C600&gt;=12,"B2",IF(C600&gt;=10,"C1",IF(C600&gt;=8,"C2",IF(C600&gt;=6.5,"D","E")))))))</f>
        <v>D</v>
      </c>
      <c r="E600" s="481"/>
      <c r="F600" s="482"/>
    </row>
    <row r="601" spans="1:6" ht="20.100000000000001" customHeight="1">
      <c r="A601" s="190">
        <v>3</v>
      </c>
      <c r="B601" s="193" t="s">
        <v>13</v>
      </c>
      <c r="C601" s="181">
        <v>7</v>
      </c>
      <c r="D601" s="195" t="str">
        <f t="shared" si="27"/>
        <v>D</v>
      </c>
      <c r="E601" s="481"/>
      <c r="F601" s="482"/>
    </row>
    <row r="602" spans="1:6" ht="20.100000000000001" customHeight="1">
      <c r="A602" s="190">
        <v>4</v>
      </c>
      <c r="B602" s="193" t="s">
        <v>23</v>
      </c>
      <c r="C602" s="181">
        <v>5</v>
      </c>
      <c r="D602" s="195" t="str">
        <f t="shared" si="27"/>
        <v>E</v>
      </c>
      <c r="E602" s="481"/>
      <c r="F602" s="482"/>
    </row>
    <row r="603" spans="1:6" ht="20.100000000000001" customHeight="1">
      <c r="A603" s="190">
        <v>5</v>
      </c>
      <c r="B603" s="193" t="s">
        <v>36</v>
      </c>
      <c r="C603" s="181">
        <v>6</v>
      </c>
      <c r="D603" s="195" t="str">
        <f t="shared" si="27"/>
        <v>E</v>
      </c>
      <c r="E603" s="481"/>
      <c r="F603" s="482"/>
    </row>
    <row r="604" spans="1:6" ht="20.100000000000001" customHeight="1">
      <c r="A604" s="190">
        <v>6</v>
      </c>
      <c r="B604" s="193" t="s">
        <v>37</v>
      </c>
      <c r="C604" s="194">
        <v>3</v>
      </c>
      <c r="D604" s="195" t="str">
        <f t="shared" si="27"/>
        <v>E</v>
      </c>
      <c r="E604" s="481"/>
      <c r="F604" s="482"/>
    </row>
    <row r="605" spans="1:6" ht="20.100000000000001" customHeight="1">
      <c r="A605" s="190"/>
      <c r="B605" s="193"/>
      <c r="C605" s="194"/>
      <c r="D605" s="194"/>
      <c r="E605" s="481"/>
      <c r="F605" s="482"/>
    </row>
    <row r="606" spans="1:6" ht="20.100000000000001" customHeight="1">
      <c r="A606" s="190"/>
      <c r="B606" s="193" t="s">
        <v>10</v>
      </c>
      <c r="C606" s="194">
        <f>SUM(C599:C603)</f>
        <v>32.5</v>
      </c>
      <c r="D606" s="194"/>
      <c r="E606" s="481"/>
      <c r="F606" s="482"/>
    </row>
    <row r="607" spans="1:6" ht="20.100000000000001" customHeight="1">
      <c r="A607" s="190"/>
      <c r="B607" s="196" t="s">
        <v>54</v>
      </c>
      <c r="C607" s="197">
        <f>(C606/100*100)</f>
        <v>32.5</v>
      </c>
      <c r="D607" s="194"/>
      <c r="E607" s="481"/>
      <c r="F607" s="482"/>
    </row>
    <row r="608" spans="1:6" ht="20.100000000000001" customHeight="1">
      <c r="A608" s="471" t="s">
        <v>377</v>
      </c>
      <c r="B608" s="473" t="s">
        <v>60</v>
      </c>
      <c r="C608" s="473"/>
      <c r="D608" s="475" t="s">
        <v>53</v>
      </c>
      <c r="E608" s="476"/>
      <c r="F608" s="477"/>
    </row>
    <row r="609" spans="1:6" ht="20.100000000000001" customHeight="1" thickBot="1">
      <c r="A609" s="472"/>
      <c r="B609" s="474"/>
      <c r="C609" s="474"/>
      <c r="D609" s="478"/>
      <c r="E609" s="479"/>
      <c r="F609" s="480"/>
    </row>
    <row r="610" spans="1:6" ht="20.100000000000001" customHeight="1" thickBot="1">
      <c r="A610" s="203"/>
      <c r="B610" s="204"/>
      <c r="C610" s="205"/>
      <c r="D610" s="205"/>
      <c r="E610" s="205"/>
      <c r="F610" s="206"/>
    </row>
    <row r="611" spans="1:6" ht="20.100000000000001" customHeight="1">
      <c r="A611" s="187"/>
      <c r="B611" s="489" t="s">
        <v>0</v>
      </c>
      <c r="C611" s="489"/>
      <c r="D611" s="489"/>
      <c r="E611" s="489"/>
      <c r="F611" s="490"/>
    </row>
    <row r="612" spans="1:6" ht="20.100000000000001" customHeight="1">
      <c r="A612" s="189"/>
      <c r="B612" s="483" t="s">
        <v>1</v>
      </c>
      <c r="C612" s="483"/>
      <c r="D612" s="483"/>
      <c r="E612" s="483"/>
      <c r="F612" s="484"/>
    </row>
    <row r="613" spans="1:6" ht="20.100000000000001" customHeight="1">
      <c r="A613" s="189"/>
      <c r="B613" s="483" t="s">
        <v>2</v>
      </c>
      <c r="C613" s="483"/>
      <c r="D613" s="483"/>
      <c r="E613" s="483"/>
      <c r="F613" s="484"/>
    </row>
    <row r="614" spans="1:6" ht="20.100000000000001" customHeight="1">
      <c r="A614" s="189"/>
      <c r="B614" s="491" t="s">
        <v>51</v>
      </c>
      <c r="C614" s="491"/>
      <c r="D614" s="491"/>
      <c r="E614" s="491"/>
      <c r="F614" s="492"/>
    </row>
    <row r="615" spans="1:6" ht="20.100000000000001" customHeight="1">
      <c r="A615" s="189"/>
      <c r="B615" s="483" t="s">
        <v>376</v>
      </c>
      <c r="C615" s="483"/>
      <c r="D615" s="483"/>
      <c r="E615" s="483"/>
      <c r="F615" s="484"/>
    </row>
    <row r="616" spans="1:6" ht="20.100000000000001" customHeight="1">
      <c r="A616" s="487" t="s">
        <v>66</v>
      </c>
      <c r="B616" s="483"/>
      <c r="C616" s="483"/>
      <c r="D616" s="483"/>
      <c r="E616" s="483"/>
      <c r="F616" s="484"/>
    </row>
    <row r="617" spans="1:6" ht="20.100000000000001" customHeight="1">
      <c r="A617" s="190" t="s">
        <v>3</v>
      </c>
      <c r="B617" s="485" t="s">
        <v>68</v>
      </c>
      <c r="C617" s="488"/>
      <c r="D617" s="191"/>
      <c r="E617" s="483"/>
      <c r="F617" s="484"/>
    </row>
    <row r="618" spans="1:6" ht="20.100000000000001" customHeight="1">
      <c r="A618" s="190" t="s">
        <v>4</v>
      </c>
      <c r="B618" s="485" t="s">
        <v>84</v>
      </c>
      <c r="C618" s="488"/>
      <c r="D618" s="192" t="s">
        <v>272</v>
      </c>
      <c r="E618" s="483">
        <v>16</v>
      </c>
      <c r="F618" s="484"/>
    </row>
    <row r="619" spans="1:6" ht="20.100000000000001" customHeight="1">
      <c r="A619" s="190" t="s">
        <v>8</v>
      </c>
      <c r="B619" s="193" t="s">
        <v>9</v>
      </c>
      <c r="C619" s="194" t="s">
        <v>52</v>
      </c>
      <c r="D619" s="194" t="s">
        <v>20</v>
      </c>
      <c r="E619" s="483"/>
      <c r="F619" s="484"/>
    </row>
    <row r="620" spans="1:6" ht="20.100000000000001" customHeight="1">
      <c r="A620" s="190">
        <v>1</v>
      </c>
      <c r="B620" s="193" t="s">
        <v>11</v>
      </c>
      <c r="C620" s="194">
        <v>17.5</v>
      </c>
      <c r="D620" s="195" t="str">
        <f>IF(C620&gt;=18,"A1",IF(C620&gt;=16,"A2",IF(C620&gt;=14,"B1",IF(C620&gt;=12,"B2",IF(C620&gt;=10,"C1",IF(C620&gt;=8,"C2",IF(C620&gt;=6.5,"D","E")))))))</f>
        <v>A2</v>
      </c>
      <c r="E620" s="485"/>
      <c r="F620" s="486"/>
    </row>
    <row r="621" spans="1:6" ht="20.100000000000001" customHeight="1">
      <c r="A621" s="190">
        <v>2</v>
      </c>
      <c r="B621" s="193" t="s">
        <v>12</v>
      </c>
      <c r="C621" s="181">
        <v>17</v>
      </c>
      <c r="D621" s="195" t="str">
        <f t="shared" ref="D621:D625" si="28">IF(C621&gt;=18,"A1",IF(C621&gt;=16,"A2",IF(C621&gt;=14,"B1",IF(C621&gt;=12,"B2",IF(C621&gt;=10,"C1",IF(C621&gt;=8,"C2",IF(C621&gt;=6.5,"D","E")))))))</f>
        <v>A2</v>
      </c>
      <c r="E621" s="481"/>
      <c r="F621" s="482"/>
    </row>
    <row r="622" spans="1:6" ht="20.100000000000001" customHeight="1">
      <c r="A622" s="190">
        <v>3</v>
      </c>
      <c r="B622" s="193" t="s">
        <v>13</v>
      </c>
      <c r="C622" s="181">
        <v>16.5</v>
      </c>
      <c r="D622" s="195" t="str">
        <f t="shared" si="28"/>
        <v>A2</v>
      </c>
      <c r="E622" s="481"/>
      <c r="F622" s="482"/>
    </row>
    <row r="623" spans="1:6" ht="20.100000000000001" customHeight="1">
      <c r="A623" s="190">
        <v>4</v>
      </c>
      <c r="B623" s="193" t="s">
        <v>23</v>
      </c>
      <c r="C623" s="181">
        <v>20</v>
      </c>
      <c r="D623" s="195" t="str">
        <f t="shared" si="28"/>
        <v>A1</v>
      </c>
      <c r="E623" s="481"/>
      <c r="F623" s="482"/>
    </row>
    <row r="624" spans="1:6" ht="20.100000000000001" customHeight="1">
      <c r="A624" s="190">
        <v>5</v>
      </c>
      <c r="B624" s="193" t="s">
        <v>36</v>
      </c>
      <c r="C624" s="181">
        <v>20</v>
      </c>
      <c r="D624" s="195" t="str">
        <f t="shared" si="28"/>
        <v>A1</v>
      </c>
      <c r="E624" s="481"/>
      <c r="F624" s="482"/>
    </row>
    <row r="625" spans="1:6" ht="20.100000000000001" customHeight="1">
      <c r="A625" s="190">
        <v>6</v>
      </c>
      <c r="B625" s="193" t="s">
        <v>37</v>
      </c>
      <c r="C625" s="194">
        <v>16.5</v>
      </c>
      <c r="D625" s="195" t="str">
        <f t="shared" si="28"/>
        <v>A2</v>
      </c>
      <c r="E625" s="481"/>
      <c r="F625" s="482"/>
    </row>
    <row r="626" spans="1:6" ht="20.100000000000001" customHeight="1">
      <c r="A626" s="190"/>
      <c r="B626" s="193"/>
      <c r="C626" s="194"/>
      <c r="D626" s="194"/>
      <c r="E626" s="481"/>
      <c r="F626" s="482"/>
    </row>
    <row r="627" spans="1:6" ht="20.100000000000001" customHeight="1">
      <c r="A627" s="190"/>
      <c r="B627" s="193" t="s">
        <v>10</v>
      </c>
      <c r="C627" s="194">
        <f>SUM(C620:C624)</f>
        <v>91</v>
      </c>
      <c r="D627" s="194"/>
      <c r="E627" s="481"/>
      <c r="F627" s="482"/>
    </row>
    <row r="628" spans="1:6" ht="20.100000000000001" customHeight="1">
      <c r="A628" s="190"/>
      <c r="B628" s="196" t="s">
        <v>54</v>
      </c>
      <c r="C628" s="197">
        <f>(C627/100*100)</f>
        <v>91</v>
      </c>
      <c r="D628" s="194"/>
      <c r="E628" s="481"/>
      <c r="F628" s="482"/>
    </row>
    <row r="629" spans="1:6" ht="20.100000000000001" customHeight="1">
      <c r="A629" s="471" t="s">
        <v>377</v>
      </c>
      <c r="B629" s="473" t="s">
        <v>60</v>
      </c>
      <c r="C629" s="473"/>
      <c r="D629" s="475" t="s">
        <v>53</v>
      </c>
      <c r="E629" s="476"/>
      <c r="F629" s="477"/>
    </row>
    <row r="630" spans="1:6" ht="20.100000000000001" customHeight="1" thickBot="1">
      <c r="A630" s="472"/>
      <c r="B630" s="474"/>
      <c r="C630" s="474"/>
      <c r="D630" s="478"/>
      <c r="E630" s="479"/>
      <c r="F630" s="480"/>
    </row>
  </sheetData>
  <mergeCells count="662">
    <mergeCell ref="A6:F6"/>
    <mergeCell ref="B1:F1"/>
    <mergeCell ref="B2:F2"/>
    <mergeCell ref="B3:F3"/>
    <mergeCell ref="B4:F4"/>
    <mergeCell ref="B5:F5"/>
    <mergeCell ref="E16:F16"/>
    <mergeCell ref="B7:C7"/>
    <mergeCell ref="E7:F7"/>
    <mergeCell ref="B8:C8"/>
    <mergeCell ref="E8:F8"/>
    <mergeCell ref="E9:F9"/>
    <mergeCell ref="E10:F10"/>
    <mergeCell ref="E11:F11"/>
    <mergeCell ref="E12:F12"/>
    <mergeCell ref="E13:F13"/>
    <mergeCell ref="E14:F14"/>
    <mergeCell ref="E15:F15"/>
    <mergeCell ref="E17:F17"/>
    <mergeCell ref="E31:F31"/>
    <mergeCell ref="E32:F32"/>
    <mergeCell ref="E33:F33"/>
    <mergeCell ref="E34:F34"/>
    <mergeCell ref="E35:F35"/>
    <mergeCell ref="A28:F28"/>
    <mergeCell ref="B29:C29"/>
    <mergeCell ref="E29:F29"/>
    <mergeCell ref="B30:C30"/>
    <mergeCell ref="E30:F30"/>
    <mergeCell ref="E18:F18"/>
    <mergeCell ref="A19:A20"/>
    <mergeCell ref="B19:C20"/>
    <mergeCell ref="D19:F20"/>
    <mergeCell ref="B23:F23"/>
    <mergeCell ref="B24:F24"/>
    <mergeCell ref="B25:F25"/>
    <mergeCell ref="B26:F26"/>
    <mergeCell ref="B27:F27"/>
    <mergeCell ref="A41:A42"/>
    <mergeCell ref="B41:C42"/>
    <mergeCell ref="D41:F42"/>
    <mergeCell ref="B45:F45"/>
    <mergeCell ref="B46:F46"/>
    <mergeCell ref="E36:F36"/>
    <mergeCell ref="E37:F37"/>
    <mergeCell ref="E38:F38"/>
    <mergeCell ref="E39:F39"/>
    <mergeCell ref="E40:F40"/>
    <mergeCell ref="B52:C52"/>
    <mergeCell ref="E52:F52"/>
    <mergeCell ref="E53:F53"/>
    <mergeCell ref="E54:F54"/>
    <mergeCell ref="E55:F55"/>
    <mergeCell ref="B47:F47"/>
    <mergeCell ref="B48:F48"/>
    <mergeCell ref="B49:F49"/>
    <mergeCell ref="A50:F50"/>
    <mergeCell ref="B51:C51"/>
    <mergeCell ref="E51:F51"/>
    <mergeCell ref="E61:F61"/>
    <mergeCell ref="E62:F62"/>
    <mergeCell ref="A63:A64"/>
    <mergeCell ref="B63:C64"/>
    <mergeCell ref="D63:F64"/>
    <mergeCell ref="E56:F56"/>
    <mergeCell ref="E57:F57"/>
    <mergeCell ref="E58:F58"/>
    <mergeCell ref="E59:F59"/>
    <mergeCell ref="E60:F60"/>
    <mergeCell ref="A72:F72"/>
    <mergeCell ref="B73:C73"/>
    <mergeCell ref="E73:F73"/>
    <mergeCell ref="B74:C74"/>
    <mergeCell ref="E74:F74"/>
    <mergeCell ref="B67:F67"/>
    <mergeCell ref="B68:F68"/>
    <mergeCell ref="B69:F69"/>
    <mergeCell ref="B70:F70"/>
    <mergeCell ref="B71:F71"/>
    <mergeCell ref="E80:F80"/>
    <mergeCell ref="E81:F81"/>
    <mergeCell ref="E82:F82"/>
    <mergeCell ref="E83:F83"/>
    <mergeCell ref="E84:F84"/>
    <mergeCell ref="E75:F75"/>
    <mergeCell ref="E76:F76"/>
    <mergeCell ref="E77:F77"/>
    <mergeCell ref="E78:F78"/>
    <mergeCell ref="E79:F79"/>
    <mergeCell ref="B91:F91"/>
    <mergeCell ref="B92:F92"/>
    <mergeCell ref="B93:F93"/>
    <mergeCell ref="A94:F94"/>
    <mergeCell ref="B95:C95"/>
    <mergeCell ref="E95:F95"/>
    <mergeCell ref="A85:A86"/>
    <mergeCell ref="B85:C86"/>
    <mergeCell ref="D85:F86"/>
    <mergeCell ref="B89:F89"/>
    <mergeCell ref="B90:F90"/>
    <mergeCell ref="E100:F100"/>
    <mergeCell ref="E101:F101"/>
    <mergeCell ref="E102:F102"/>
    <mergeCell ref="E103:F103"/>
    <mergeCell ref="E104:F104"/>
    <mergeCell ref="B96:C96"/>
    <mergeCell ref="E96:F96"/>
    <mergeCell ref="E97:F97"/>
    <mergeCell ref="E98:F98"/>
    <mergeCell ref="E99:F99"/>
    <mergeCell ref="B110:F110"/>
    <mergeCell ref="B111:F111"/>
    <mergeCell ref="B112:F112"/>
    <mergeCell ref="B113:F113"/>
    <mergeCell ref="B114:F114"/>
    <mergeCell ref="E105:F105"/>
    <mergeCell ref="E106:F106"/>
    <mergeCell ref="A107:A108"/>
    <mergeCell ref="B107:C108"/>
    <mergeCell ref="D107:F108"/>
    <mergeCell ref="E118:F118"/>
    <mergeCell ref="E119:F119"/>
    <mergeCell ref="E120:F120"/>
    <mergeCell ref="E121:F121"/>
    <mergeCell ref="E122:F122"/>
    <mergeCell ref="A115:F115"/>
    <mergeCell ref="B116:C116"/>
    <mergeCell ref="E116:F116"/>
    <mergeCell ref="B117:C117"/>
    <mergeCell ref="E117:F117"/>
    <mergeCell ref="A128:A129"/>
    <mergeCell ref="B128:C129"/>
    <mergeCell ref="D128:F129"/>
    <mergeCell ref="B132:F132"/>
    <mergeCell ref="B133:F133"/>
    <mergeCell ref="E123:F123"/>
    <mergeCell ref="E124:F124"/>
    <mergeCell ref="E125:F125"/>
    <mergeCell ref="E126:F126"/>
    <mergeCell ref="E127:F127"/>
    <mergeCell ref="B139:C139"/>
    <mergeCell ref="E139:F139"/>
    <mergeCell ref="E140:F140"/>
    <mergeCell ref="E141:F141"/>
    <mergeCell ref="E142:F142"/>
    <mergeCell ref="B134:F134"/>
    <mergeCell ref="B135:F135"/>
    <mergeCell ref="B136:F136"/>
    <mergeCell ref="A137:F137"/>
    <mergeCell ref="B138:C138"/>
    <mergeCell ref="E138:F138"/>
    <mergeCell ref="E148:F148"/>
    <mergeCell ref="E149:F149"/>
    <mergeCell ref="A150:A151"/>
    <mergeCell ref="B150:C151"/>
    <mergeCell ref="D150:F151"/>
    <mergeCell ref="E143:F143"/>
    <mergeCell ref="E144:F144"/>
    <mergeCell ref="E145:F145"/>
    <mergeCell ref="E146:F146"/>
    <mergeCell ref="E147:F147"/>
    <mergeCell ref="A159:F159"/>
    <mergeCell ref="B160:C160"/>
    <mergeCell ref="E160:F160"/>
    <mergeCell ref="B161:C161"/>
    <mergeCell ref="E161:F161"/>
    <mergeCell ref="B154:F154"/>
    <mergeCell ref="B155:F155"/>
    <mergeCell ref="B156:F156"/>
    <mergeCell ref="B157:F157"/>
    <mergeCell ref="B158:F158"/>
    <mergeCell ref="E167:F167"/>
    <mergeCell ref="E168:F168"/>
    <mergeCell ref="E169:F169"/>
    <mergeCell ref="E170:F170"/>
    <mergeCell ref="E171:F171"/>
    <mergeCell ref="E162:F162"/>
    <mergeCell ref="E163:F163"/>
    <mergeCell ref="E164:F164"/>
    <mergeCell ref="E165:F165"/>
    <mergeCell ref="E166:F166"/>
    <mergeCell ref="B178:F178"/>
    <mergeCell ref="B179:F179"/>
    <mergeCell ref="B180:F180"/>
    <mergeCell ref="A181:F181"/>
    <mergeCell ref="B182:C182"/>
    <mergeCell ref="E182:F182"/>
    <mergeCell ref="A172:A173"/>
    <mergeCell ref="B172:C173"/>
    <mergeCell ref="D172:F173"/>
    <mergeCell ref="B176:F176"/>
    <mergeCell ref="B177:F177"/>
    <mergeCell ref="E187:F187"/>
    <mergeCell ref="E188:F188"/>
    <mergeCell ref="E189:F189"/>
    <mergeCell ref="E190:F190"/>
    <mergeCell ref="E191:F191"/>
    <mergeCell ref="B183:C183"/>
    <mergeCell ref="E183:F183"/>
    <mergeCell ref="E184:F184"/>
    <mergeCell ref="E185:F185"/>
    <mergeCell ref="E186:F186"/>
    <mergeCell ref="B198:F198"/>
    <mergeCell ref="B199:F199"/>
    <mergeCell ref="B200:F200"/>
    <mergeCell ref="B201:F201"/>
    <mergeCell ref="B202:F202"/>
    <mergeCell ref="E192:F192"/>
    <mergeCell ref="E193:F193"/>
    <mergeCell ref="A194:A195"/>
    <mergeCell ref="B194:C195"/>
    <mergeCell ref="D194:F195"/>
    <mergeCell ref="E206:F206"/>
    <mergeCell ref="E207:F207"/>
    <mergeCell ref="E208:F208"/>
    <mergeCell ref="E209:F209"/>
    <mergeCell ref="E210:F210"/>
    <mergeCell ref="A203:F203"/>
    <mergeCell ref="B204:C204"/>
    <mergeCell ref="E204:F204"/>
    <mergeCell ref="B205:C205"/>
    <mergeCell ref="E205:F205"/>
    <mergeCell ref="A216:A217"/>
    <mergeCell ref="B216:C217"/>
    <mergeCell ref="D216:F217"/>
    <mergeCell ref="B220:F220"/>
    <mergeCell ref="B221:F221"/>
    <mergeCell ref="E211:F211"/>
    <mergeCell ref="E212:F212"/>
    <mergeCell ref="E213:F213"/>
    <mergeCell ref="E214:F214"/>
    <mergeCell ref="E215:F215"/>
    <mergeCell ref="B227:C227"/>
    <mergeCell ref="E227:F227"/>
    <mergeCell ref="E228:F228"/>
    <mergeCell ref="E229:F229"/>
    <mergeCell ref="E230:F230"/>
    <mergeCell ref="B222:F222"/>
    <mergeCell ref="B223:F223"/>
    <mergeCell ref="B224:F224"/>
    <mergeCell ref="A225:F225"/>
    <mergeCell ref="B226:C226"/>
    <mergeCell ref="E226:F226"/>
    <mergeCell ref="E236:F236"/>
    <mergeCell ref="E237:F237"/>
    <mergeCell ref="A238:A239"/>
    <mergeCell ref="B238:C239"/>
    <mergeCell ref="D238:F239"/>
    <mergeCell ref="E231:F231"/>
    <mergeCell ref="E232:F232"/>
    <mergeCell ref="E233:F233"/>
    <mergeCell ref="E234:F234"/>
    <mergeCell ref="E235:F235"/>
    <mergeCell ref="A247:F247"/>
    <mergeCell ref="B248:C248"/>
    <mergeCell ref="E248:F248"/>
    <mergeCell ref="B249:C249"/>
    <mergeCell ref="E249:F249"/>
    <mergeCell ref="B242:F242"/>
    <mergeCell ref="B243:F243"/>
    <mergeCell ref="B244:F244"/>
    <mergeCell ref="B245:F245"/>
    <mergeCell ref="B246:F246"/>
    <mergeCell ref="E255:F255"/>
    <mergeCell ref="E256:F256"/>
    <mergeCell ref="E257:F257"/>
    <mergeCell ref="E258:F258"/>
    <mergeCell ref="E259:F259"/>
    <mergeCell ref="E250:F250"/>
    <mergeCell ref="E251:F251"/>
    <mergeCell ref="E252:F252"/>
    <mergeCell ref="E253:F253"/>
    <mergeCell ref="E254:F254"/>
    <mergeCell ref="B266:F266"/>
    <mergeCell ref="B267:F267"/>
    <mergeCell ref="B268:F268"/>
    <mergeCell ref="A269:F269"/>
    <mergeCell ref="B270:C270"/>
    <mergeCell ref="E270:F270"/>
    <mergeCell ref="A260:A261"/>
    <mergeCell ref="B260:C261"/>
    <mergeCell ref="D260:F261"/>
    <mergeCell ref="B264:F264"/>
    <mergeCell ref="B265:F265"/>
    <mergeCell ref="E275:F275"/>
    <mergeCell ref="E276:F276"/>
    <mergeCell ref="E277:F277"/>
    <mergeCell ref="E278:F278"/>
    <mergeCell ref="E279:F279"/>
    <mergeCell ref="B271:C271"/>
    <mergeCell ref="E271:F271"/>
    <mergeCell ref="E272:F272"/>
    <mergeCell ref="E273:F273"/>
    <mergeCell ref="E274:F274"/>
    <mergeCell ref="B286:F286"/>
    <mergeCell ref="B287:F287"/>
    <mergeCell ref="B288:F288"/>
    <mergeCell ref="B289:F289"/>
    <mergeCell ref="B290:F290"/>
    <mergeCell ref="E280:F280"/>
    <mergeCell ref="E281:F281"/>
    <mergeCell ref="A282:A283"/>
    <mergeCell ref="B282:C283"/>
    <mergeCell ref="D282:F283"/>
    <mergeCell ref="A304:A305"/>
    <mergeCell ref="B304:C305"/>
    <mergeCell ref="D304:F305"/>
    <mergeCell ref="E294:F294"/>
    <mergeCell ref="E295:F295"/>
    <mergeCell ref="E296:F296"/>
    <mergeCell ref="E297:F297"/>
    <mergeCell ref="E298:F298"/>
    <mergeCell ref="A291:F291"/>
    <mergeCell ref="B292:C292"/>
    <mergeCell ref="E292:F292"/>
    <mergeCell ref="B293:C293"/>
    <mergeCell ref="E293:F293"/>
    <mergeCell ref="B308:F308"/>
    <mergeCell ref="B309:F309"/>
    <mergeCell ref="B310:F310"/>
    <mergeCell ref="B311:F311"/>
    <mergeCell ref="B312:F312"/>
    <mergeCell ref="E300:F300"/>
    <mergeCell ref="E301:F301"/>
    <mergeCell ref="E302:F302"/>
    <mergeCell ref="E303:F303"/>
    <mergeCell ref="E316:F316"/>
    <mergeCell ref="E317:F317"/>
    <mergeCell ref="E318:F318"/>
    <mergeCell ref="E319:F319"/>
    <mergeCell ref="E320:F320"/>
    <mergeCell ref="A313:F313"/>
    <mergeCell ref="B314:C314"/>
    <mergeCell ref="E314:F314"/>
    <mergeCell ref="B315:C315"/>
    <mergeCell ref="E315:F315"/>
    <mergeCell ref="A326:A327"/>
    <mergeCell ref="B326:C327"/>
    <mergeCell ref="D326:F327"/>
    <mergeCell ref="B329:F329"/>
    <mergeCell ref="B330:F330"/>
    <mergeCell ref="E321:F321"/>
    <mergeCell ref="E322:F322"/>
    <mergeCell ref="E323:F323"/>
    <mergeCell ref="E324:F324"/>
    <mergeCell ref="E325:F325"/>
    <mergeCell ref="B336:C336"/>
    <mergeCell ref="E336:F336"/>
    <mergeCell ref="E337:F337"/>
    <mergeCell ref="E338:F338"/>
    <mergeCell ref="E339:F339"/>
    <mergeCell ref="B331:F331"/>
    <mergeCell ref="B332:F332"/>
    <mergeCell ref="B333:F333"/>
    <mergeCell ref="A334:F334"/>
    <mergeCell ref="B335:C335"/>
    <mergeCell ref="E335:F335"/>
    <mergeCell ref="E345:F345"/>
    <mergeCell ref="E346:F346"/>
    <mergeCell ref="A347:A348"/>
    <mergeCell ref="B347:C348"/>
    <mergeCell ref="D347:F348"/>
    <mergeCell ref="E340:F340"/>
    <mergeCell ref="E341:F341"/>
    <mergeCell ref="E342:F342"/>
    <mergeCell ref="E343:F343"/>
    <mergeCell ref="E344:F344"/>
    <mergeCell ref="A355:F355"/>
    <mergeCell ref="B356:C356"/>
    <mergeCell ref="E356:F356"/>
    <mergeCell ref="B357:C357"/>
    <mergeCell ref="E357:F357"/>
    <mergeCell ref="B350:F350"/>
    <mergeCell ref="B351:F351"/>
    <mergeCell ref="B352:F352"/>
    <mergeCell ref="B353:F353"/>
    <mergeCell ref="B354:F354"/>
    <mergeCell ref="E363:F363"/>
    <mergeCell ref="E364:F364"/>
    <mergeCell ref="E365:F365"/>
    <mergeCell ref="E366:F366"/>
    <mergeCell ref="E367:F367"/>
    <mergeCell ref="E358:F358"/>
    <mergeCell ref="E359:F359"/>
    <mergeCell ref="E360:F360"/>
    <mergeCell ref="E361:F361"/>
    <mergeCell ref="E362:F362"/>
    <mergeCell ref="B374:F374"/>
    <mergeCell ref="B375:F375"/>
    <mergeCell ref="B376:F376"/>
    <mergeCell ref="A377:F377"/>
    <mergeCell ref="B378:C378"/>
    <mergeCell ref="E378:F378"/>
    <mergeCell ref="A368:A369"/>
    <mergeCell ref="B368:C369"/>
    <mergeCell ref="D368:F369"/>
    <mergeCell ref="B372:F372"/>
    <mergeCell ref="B373:F373"/>
    <mergeCell ref="E383:F383"/>
    <mergeCell ref="E384:F384"/>
    <mergeCell ref="E385:F385"/>
    <mergeCell ref="E386:F386"/>
    <mergeCell ref="E387:F387"/>
    <mergeCell ref="B379:C379"/>
    <mergeCell ref="E379:F379"/>
    <mergeCell ref="E380:F380"/>
    <mergeCell ref="E381:F381"/>
    <mergeCell ref="E382:F382"/>
    <mergeCell ref="B394:F394"/>
    <mergeCell ref="B395:F395"/>
    <mergeCell ref="B396:F396"/>
    <mergeCell ref="B397:F397"/>
    <mergeCell ref="B398:F398"/>
    <mergeCell ref="E388:F388"/>
    <mergeCell ref="E389:F389"/>
    <mergeCell ref="A390:A391"/>
    <mergeCell ref="B390:C391"/>
    <mergeCell ref="D390:F391"/>
    <mergeCell ref="E402:F402"/>
    <mergeCell ref="E403:F403"/>
    <mergeCell ref="E404:F404"/>
    <mergeCell ref="E405:F405"/>
    <mergeCell ref="E406:F406"/>
    <mergeCell ref="A399:F399"/>
    <mergeCell ref="B400:C400"/>
    <mergeCell ref="E400:F400"/>
    <mergeCell ref="B401:C401"/>
    <mergeCell ref="E401:F401"/>
    <mergeCell ref="A412:A413"/>
    <mergeCell ref="B412:C413"/>
    <mergeCell ref="D412:F413"/>
    <mergeCell ref="B416:F416"/>
    <mergeCell ref="B417:F417"/>
    <mergeCell ref="E407:F407"/>
    <mergeCell ref="E408:F408"/>
    <mergeCell ref="E409:F409"/>
    <mergeCell ref="E410:F410"/>
    <mergeCell ref="E411:F411"/>
    <mergeCell ref="B423:C423"/>
    <mergeCell ref="E423:F423"/>
    <mergeCell ref="E424:F424"/>
    <mergeCell ref="E425:F425"/>
    <mergeCell ref="E426:F426"/>
    <mergeCell ref="B418:F418"/>
    <mergeCell ref="B419:F419"/>
    <mergeCell ref="B420:F420"/>
    <mergeCell ref="A421:F421"/>
    <mergeCell ref="B422:C422"/>
    <mergeCell ref="E422:F422"/>
    <mergeCell ref="E432:F432"/>
    <mergeCell ref="E433:F433"/>
    <mergeCell ref="A434:A435"/>
    <mergeCell ref="B434:C435"/>
    <mergeCell ref="D434:F435"/>
    <mergeCell ref="E427:F427"/>
    <mergeCell ref="E428:F428"/>
    <mergeCell ref="E429:F429"/>
    <mergeCell ref="E430:F430"/>
    <mergeCell ref="E431:F431"/>
    <mergeCell ref="A443:F443"/>
    <mergeCell ref="B444:C444"/>
    <mergeCell ref="E444:F444"/>
    <mergeCell ref="B445:C445"/>
    <mergeCell ref="E445:F445"/>
    <mergeCell ref="B438:F438"/>
    <mergeCell ref="B439:F439"/>
    <mergeCell ref="B440:F440"/>
    <mergeCell ref="B441:F441"/>
    <mergeCell ref="B442:F442"/>
    <mergeCell ref="E451:F451"/>
    <mergeCell ref="E452:F452"/>
    <mergeCell ref="E453:F453"/>
    <mergeCell ref="E454:F454"/>
    <mergeCell ref="E455:F455"/>
    <mergeCell ref="E446:F446"/>
    <mergeCell ref="E447:F447"/>
    <mergeCell ref="E448:F448"/>
    <mergeCell ref="E449:F449"/>
    <mergeCell ref="E450:F450"/>
    <mergeCell ref="B462:F462"/>
    <mergeCell ref="B463:F463"/>
    <mergeCell ref="B464:F464"/>
    <mergeCell ref="A465:F465"/>
    <mergeCell ref="B466:C466"/>
    <mergeCell ref="E466:F466"/>
    <mergeCell ref="A456:A457"/>
    <mergeCell ref="B456:C457"/>
    <mergeCell ref="D456:F457"/>
    <mergeCell ref="B460:F460"/>
    <mergeCell ref="B461:F461"/>
    <mergeCell ref="E471:F471"/>
    <mergeCell ref="E472:F472"/>
    <mergeCell ref="E473:F473"/>
    <mergeCell ref="E474:F474"/>
    <mergeCell ref="E475:F475"/>
    <mergeCell ref="B467:C467"/>
    <mergeCell ref="E467:F467"/>
    <mergeCell ref="E468:F468"/>
    <mergeCell ref="E469:F469"/>
    <mergeCell ref="E470:F470"/>
    <mergeCell ref="B482:F482"/>
    <mergeCell ref="B483:F483"/>
    <mergeCell ref="B484:F484"/>
    <mergeCell ref="B485:F485"/>
    <mergeCell ref="B486:F486"/>
    <mergeCell ref="E476:F476"/>
    <mergeCell ref="E477:F477"/>
    <mergeCell ref="A478:A479"/>
    <mergeCell ref="B478:C479"/>
    <mergeCell ref="D478:F479"/>
    <mergeCell ref="E490:F490"/>
    <mergeCell ref="E491:F491"/>
    <mergeCell ref="E492:F492"/>
    <mergeCell ref="E493:F493"/>
    <mergeCell ref="E494:F494"/>
    <mergeCell ref="A487:F487"/>
    <mergeCell ref="B488:C488"/>
    <mergeCell ref="E488:F488"/>
    <mergeCell ref="B489:C489"/>
    <mergeCell ref="E489:F489"/>
    <mergeCell ref="A500:A501"/>
    <mergeCell ref="B500:C501"/>
    <mergeCell ref="D500:F501"/>
    <mergeCell ref="B504:F504"/>
    <mergeCell ref="B505:F505"/>
    <mergeCell ref="E495:F495"/>
    <mergeCell ref="E496:F496"/>
    <mergeCell ref="E497:F497"/>
    <mergeCell ref="E498:F498"/>
    <mergeCell ref="E499:F499"/>
    <mergeCell ref="B511:C511"/>
    <mergeCell ref="E511:F511"/>
    <mergeCell ref="E512:F512"/>
    <mergeCell ref="E513:F513"/>
    <mergeCell ref="E514:F514"/>
    <mergeCell ref="B506:F506"/>
    <mergeCell ref="B507:F507"/>
    <mergeCell ref="B508:F508"/>
    <mergeCell ref="A509:F509"/>
    <mergeCell ref="B510:C510"/>
    <mergeCell ref="E510:F510"/>
    <mergeCell ref="E520:F520"/>
    <mergeCell ref="E521:F521"/>
    <mergeCell ref="A522:A523"/>
    <mergeCell ref="B522:C523"/>
    <mergeCell ref="D522:F523"/>
    <mergeCell ref="E515:F515"/>
    <mergeCell ref="E516:F516"/>
    <mergeCell ref="E517:F517"/>
    <mergeCell ref="E518:F518"/>
    <mergeCell ref="E519:F519"/>
    <mergeCell ref="A531:F531"/>
    <mergeCell ref="B532:C532"/>
    <mergeCell ref="E532:F532"/>
    <mergeCell ref="B533:C533"/>
    <mergeCell ref="E533:F533"/>
    <mergeCell ref="B526:F526"/>
    <mergeCell ref="B527:F527"/>
    <mergeCell ref="B528:F528"/>
    <mergeCell ref="B529:F529"/>
    <mergeCell ref="B530:F530"/>
    <mergeCell ref="E540:F540"/>
    <mergeCell ref="E541:F541"/>
    <mergeCell ref="E542:F542"/>
    <mergeCell ref="E543:F543"/>
    <mergeCell ref="E534:F534"/>
    <mergeCell ref="E535:F535"/>
    <mergeCell ref="B549:F549"/>
    <mergeCell ref="B550:F550"/>
    <mergeCell ref="B551:F551"/>
    <mergeCell ref="A552:F552"/>
    <mergeCell ref="B553:C553"/>
    <mergeCell ref="E553:F553"/>
    <mergeCell ref="A544:A545"/>
    <mergeCell ref="B544:C545"/>
    <mergeCell ref="D544:F545"/>
    <mergeCell ref="B547:F547"/>
    <mergeCell ref="B548:F548"/>
    <mergeCell ref="E558:F558"/>
    <mergeCell ref="E559:F559"/>
    <mergeCell ref="E560:F560"/>
    <mergeCell ref="E561:F561"/>
    <mergeCell ref="E562:F562"/>
    <mergeCell ref="B554:C554"/>
    <mergeCell ref="E554:F554"/>
    <mergeCell ref="E555:F555"/>
    <mergeCell ref="E556:F556"/>
    <mergeCell ref="E557:F557"/>
    <mergeCell ref="B569:F569"/>
    <mergeCell ref="B570:F570"/>
    <mergeCell ref="B571:F571"/>
    <mergeCell ref="B572:F572"/>
    <mergeCell ref="B573:F573"/>
    <mergeCell ref="E563:F563"/>
    <mergeCell ref="E564:F564"/>
    <mergeCell ref="A565:A566"/>
    <mergeCell ref="B565:C566"/>
    <mergeCell ref="D565:F566"/>
    <mergeCell ref="E577:F577"/>
    <mergeCell ref="E578:F578"/>
    <mergeCell ref="E579:F579"/>
    <mergeCell ref="E580:F580"/>
    <mergeCell ref="E581:F581"/>
    <mergeCell ref="A574:F574"/>
    <mergeCell ref="B575:C575"/>
    <mergeCell ref="E575:F575"/>
    <mergeCell ref="B576:C576"/>
    <mergeCell ref="E576:F576"/>
    <mergeCell ref="A587:A588"/>
    <mergeCell ref="B587:C588"/>
    <mergeCell ref="D587:F588"/>
    <mergeCell ref="B590:F590"/>
    <mergeCell ref="B591:F591"/>
    <mergeCell ref="E582:F582"/>
    <mergeCell ref="E583:F583"/>
    <mergeCell ref="E584:F584"/>
    <mergeCell ref="E585:F585"/>
    <mergeCell ref="E586:F586"/>
    <mergeCell ref="B597:C597"/>
    <mergeCell ref="E597:F597"/>
    <mergeCell ref="E598:F598"/>
    <mergeCell ref="E599:F599"/>
    <mergeCell ref="E600:F600"/>
    <mergeCell ref="B592:F592"/>
    <mergeCell ref="B593:F593"/>
    <mergeCell ref="B594:F594"/>
    <mergeCell ref="A595:F595"/>
    <mergeCell ref="B596:C596"/>
    <mergeCell ref="E596:F596"/>
    <mergeCell ref="E606:F606"/>
    <mergeCell ref="E607:F607"/>
    <mergeCell ref="A608:A609"/>
    <mergeCell ref="B608:C609"/>
    <mergeCell ref="D608:F609"/>
    <mergeCell ref="E601:F601"/>
    <mergeCell ref="E602:F602"/>
    <mergeCell ref="E603:F603"/>
    <mergeCell ref="E604:F604"/>
    <mergeCell ref="E605:F605"/>
    <mergeCell ref="A616:F616"/>
    <mergeCell ref="B617:C617"/>
    <mergeCell ref="E617:F617"/>
    <mergeCell ref="B618:C618"/>
    <mergeCell ref="E618:F618"/>
    <mergeCell ref="B611:F611"/>
    <mergeCell ref="B612:F612"/>
    <mergeCell ref="B613:F613"/>
    <mergeCell ref="B614:F614"/>
    <mergeCell ref="B615:F615"/>
    <mergeCell ref="A629:A630"/>
    <mergeCell ref="B629:C630"/>
    <mergeCell ref="D629:F630"/>
    <mergeCell ref="E624:F624"/>
    <mergeCell ref="E625:F625"/>
    <mergeCell ref="E626:F626"/>
    <mergeCell ref="E627:F627"/>
    <mergeCell ref="E628:F628"/>
    <mergeCell ref="E619:F619"/>
    <mergeCell ref="E620:F620"/>
    <mergeCell ref="E621:F621"/>
    <mergeCell ref="E622:F622"/>
    <mergeCell ref="E623:F62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8"/>
  <sheetViews>
    <sheetView topLeftCell="AW1" zoomScaleNormal="100" workbookViewId="0">
      <selection activeCell="BR34" sqref="BR34"/>
    </sheetView>
  </sheetViews>
  <sheetFormatPr defaultRowHeight="15"/>
  <cols>
    <col min="1" max="1" width="4.140625" customWidth="1"/>
    <col min="2" max="2" width="21" customWidth="1"/>
    <col min="3" max="3" width="5.28515625" customWidth="1"/>
    <col min="4" max="4" width="5.5703125" customWidth="1"/>
    <col min="5" max="5" width="4.42578125" customWidth="1"/>
    <col min="6" max="6" width="5.5703125" customWidth="1"/>
    <col min="7" max="7" width="6.28515625" customWidth="1"/>
    <col min="8" max="8" width="4" customWidth="1"/>
    <col min="9" max="9" width="5.28515625" style="227" customWidth="1"/>
    <col min="10" max="10" width="4.42578125" style="227" customWidth="1"/>
    <col min="11" max="11" width="3.85546875" style="227" customWidth="1"/>
    <col min="12" max="12" width="6.140625" style="227" customWidth="1"/>
    <col min="13" max="13" width="6.85546875" style="227" bestFit="1" customWidth="1"/>
    <col min="14" max="14" width="3.42578125" style="227" bestFit="1" customWidth="1"/>
    <col min="15" max="15" width="5.28515625" customWidth="1"/>
    <col min="16" max="16" width="5" customWidth="1"/>
    <col min="17" max="17" width="4.85546875" customWidth="1"/>
    <col min="18" max="18" width="6.28515625" customWidth="1"/>
    <col min="19" max="19" width="5.5703125" customWidth="1"/>
    <col min="20" max="20" width="3.85546875" customWidth="1"/>
    <col min="21" max="21" width="5.28515625" style="227" customWidth="1"/>
    <col min="22" max="22" width="3.85546875" style="227" customWidth="1"/>
    <col min="23" max="23" width="3" style="227" customWidth="1"/>
    <col min="24" max="24" width="6.140625" style="227" bestFit="1" customWidth="1"/>
    <col min="25" max="25" width="8.42578125" style="227" bestFit="1" customWidth="1"/>
    <col min="26" max="26" width="3.42578125" style="227" bestFit="1" customWidth="1"/>
    <col min="27" max="27" width="3.28515625" customWidth="1"/>
    <col min="28" max="28" width="21" customWidth="1"/>
    <col min="29" max="29" width="4.85546875" customWidth="1"/>
    <col min="30" max="30" width="4.140625" customWidth="1"/>
    <col min="31" max="31" width="4.42578125" customWidth="1"/>
    <col min="32" max="32" width="5" customWidth="1"/>
    <col min="33" max="33" width="6.140625" customWidth="1"/>
    <col min="34" max="34" width="3.85546875" customWidth="1"/>
    <col min="35" max="35" width="5.28515625" style="227" customWidth="1"/>
    <col min="36" max="36" width="4.28515625" style="227" bestFit="1" customWidth="1"/>
    <col min="37" max="37" width="3.42578125" style="227" customWidth="1"/>
    <col min="38" max="38" width="6.7109375" style="227" customWidth="1"/>
    <col min="39" max="39" width="7.28515625" style="227" customWidth="1"/>
    <col min="40" max="40" width="3.42578125" style="227" bestFit="1" customWidth="1"/>
    <col min="41" max="41" width="5" customWidth="1"/>
    <col min="42" max="42" width="5.85546875" customWidth="1"/>
    <col min="43" max="43" width="5.5703125" customWidth="1"/>
    <col min="44" max="44" width="5.7109375" customWidth="1"/>
    <col min="45" max="45" width="5.140625" customWidth="1"/>
    <col min="46" max="46" width="3.5703125" customWidth="1"/>
    <col min="47" max="47" width="5.5703125" style="227" customWidth="1"/>
    <col min="48" max="48" width="4.7109375" style="227" customWidth="1"/>
    <col min="49" max="49" width="4.28515625" style="227" customWidth="1"/>
    <col min="50" max="50" width="6.140625" style="227" customWidth="1"/>
    <col min="51" max="51" width="7.140625" style="227" customWidth="1"/>
    <col min="52" max="52" width="4.28515625" style="227" customWidth="1"/>
    <col min="53" max="53" width="5" customWidth="1"/>
    <col min="54" max="54" width="23.42578125" customWidth="1"/>
    <col min="55" max="55" width="5" customWidth="1"/>
    <col min="56" max="56" width="4.140625" customWidth="1"/>
    <col min="57" max="57" width="5.140625" bestFit="1" customWidth="1"/>
    <col min="58" max="58" width="5.28515625" customWidth="1"/>
    <col min="59" max="59" width="6.5703125" style="228" customWidth="1"/>
    <col min="60" max="60" width="3.7109375" customWidth="1"/>
    <col min="61" max="61" width="5.42578125" style="227" customWidth="1"/>
    <col min="62" max="62" width="5" style="227" customWidth="1"/>
    <col min="63" max="63" width="4.7109375" style="227" customWidth="1"/>
    <col min="64" max="64" width="5.7109375" style="227" customWidth="1"/>
    <col min="65" max="65" width="6.42578125" style="227" customWidth="1"/>
    <col min="66" max="66" width="3.42578125" style="227" bestFit="1" customWidth="1"/>
    <col min="67" max="67" width="9.7109375" customWidth="1"/>
    <col min="68" max="68" width="9" customWidth="1"/>
    <col min="69" max="69" width="5.85546875" customWidth="1"/>
    <col min="70" max="70" width="6.140625" customWidth="1"/>
    <col min="71" max="71" width="6.5703125" customWidth="1"/>
    <col min="72" max="72" width="6" customWidth="1"/>
    <col min="73" max="73" width="10.7109375" customWidth="1"/>
    <col min="74" max="74" width="10.140625" customWidth="1"/>
    <col min="75" max="77" width="8.7109375" customWidth="1"/>
    <col min="78" max="78" width="8.42578125" style="229" customWidth="1"/>
    <col min="79" max="79" width="8.5703125" customWidth="1"/>
  </cols>
  <sheetData>
    <row r="1" spans="1:79" ht="18.75">
      <c r="A1" s="387" t="s">
        <v>378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 t="s">
        <v>378</v>
      </c>
      <c r="AB1" s="387"/>
      <c r="AC1" s="387"/>
      <c r="AD1" s="387"/>
      <c r="AE1" s="387"/>
      <c r="AF1" s="387"/>
      <c r="AG1" s="387"/>
      <c r="AH1" s="387"/>
      <c r="AI1" s="387"/>
      <c r="AJ1" s="387"/>
      <c r="AK1" s="387"/>
      <c r="AL1" s="387"/>
      <c r="AM1" s="387"/>
      <c r="AN1" s="387"/>
      <c r="AO1" s="387"/>
      <c r="AP1" s="387"/>
      <c r="AQ1" s="387"/>
      <c r="AR1" s="387"/>
      <c r="AS1" s="387"/>
      <c r="AT1" s="387"/>
      <c r="AU1" s="387"/>
      <c r="AV1" s="387"/>
      <c r="AW1" s="387"/>
      <c r="AX1" s="387"/>
      <c r="AY1" s="387"/>
      <c r="AZ1" s="387"/>
      <c r="BA1" s="385" t="s">
        <v>378</v>
      </c>
      <c r="BB1" s="493"/>
      <c r="BC1" s="493"/>
      <c r="BD1" s="493"/>
      <c r="BE1" s="493"/>
      <c r="BF1" s="493"/>
      <c r="BG1" s="493"/>
      <c r="BH1" s="493"/>
      <c r="BI1" s="493"/>
      <c r="BJ1" s="493"/>
      <c r="BK1" s="493"/>
      <c r="BL1" s="493"/>
      <c r="BM1" s="493"/>
      <c r="BN1" s="493"/>
      <c r="BO1" s="493"/>
      <c r="BP1" s="493"/>
      <c r="BQ1" s="493"/>
      <c r="BR1" s="493"/>
      <c r="BS1" s="493"/>
      <c r="BT1" s="493"/>
      <c r="BU1" s="493"/>
      <c r="BV1" s="493"/>
      <c r="BW1" s="493"/>
      <c r="BX1" s="493"/>
      <c r="BY1" s="493"/>
      <c r="BZ1" s="493"/>
      <c r="CA1" s="386"/>
    </row>
    <row r="2" spans="1:79" ht="18.75">
      <c r="A2" s="387" t="s">
        <v>379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387"/>
      <c r="X2" s="387"/>
      <c r="Y2" s="387"/>
      <c r="Z2" s="387"/>
      <c r="AA2" s="387" t="s">
        <v>379</v>
      </c>
      <c r="AB2" s="387"/>
      <c r="AC2" s="387"/>
      <c r="AD2" s="387"/>
      <c r="AE2" s="387"/>
      <c r="AF2" s="387"/>
      <c r="AG2" s="387"/>
      <c r="AH2" s="387"/>
      <c r="AI2" s="387"/>
      <c r="AJ2" s="387"/>
      <c r="AK2" s="387"/>
      <c r="AL2" s="387"/>
      <c r="AM2" s="387"/>
      <c r="AN2" s="387"/>
      <c r="AO2" s="387"/>
      <c r="AP2" s="387"/>
      <c r="AQ2" s="387"/>
      <c r="AR2" s="387"/>
      <c r="AS2" s="387"/>
      <c r="AT2" s="387"/>
      <c r="AU2" s="387"/>
      <c r="AV2" s="387"/>
      <c r="AW2" s="387"/>
      <c r="AX2" s="387"/>
      <c r="AY2" s="387"/>
      <c r="AZ2" s="387"/>
      <c r="BA2" s="385" t="s">
        <v>379</v>
      </c>
      <c r="BB2" s="493"/>
      <c r="BC2" s="493"/>
      <c r="BD2" s="493"/>
      <c r="BE2" s="493"/>
      <c r="BF2" s="493"/>
      <c r="BG2" s="493"/>
      <c r="BH2" s="493"/>
      <c r="BI2" s="493"/>
      <c r="BJ2" s="493"/>
      <c r="BK2" s="493"/>
      <c r="BL2" s="493"/>
      <c r="BM2" s="493"/>
      <c r="BN2" s="493"/>
      <c r="BO2" s="493"/>
      <c r="BP2" s="493"/>
      <c r="BQ2" s="493"/>
      <c r="BR2" s="493"/>
      <c r="BS2" s="493"/>
      <c r="BT2" s="493"/>
      <c r="BU2" s="493"/>
      <c r="BV2" s="493"/>
      <c r="BW2" s="493"/>
      <c r="BX2" s="493"/>
      <c r="BY2" s="493"/>
      <c r="BZ2" s="493"/>
      <c r="CA2" s="386"/>
    </row>
    <row r="3" spans="1:79" ht="18.75">
      <c r="A3" s="287" t="s">
        <v>111</v>
      </c>
      <c r="B3" s="287"/>
      <c r="C3" s="497" t="s">
        <v>68</v>
      </c>
      <c r="D3" s="497"/>
      <c r="E3" s="287"/>
      <c r="F3" s="287"/>
      <c r="G3" s="287"/>
      <c r="H3" s="287"/>
      <c r="I3" s="287"/>
      <c r="J3" s="287"/>
      <c r="K3" s="287"/>
      <c r="L3" s="387" t="s">
        <v>380</v>
      </c>
      <c r="M3" s="387"/>
      <c r="N3" s="387"/>
      <c r="O3" s="387"/>
      <c r="P3" s="387"/>
      <c r="Q3" s="387" t="s">
        <v>391</v>
      </c>
      <c r="R3" s="387"/>
      <c r="S3" s="387"/>
      <c r="T3" s="387"/>
      <c r="U3" s="387"/>
      <c r="V3" s="387"/>
      <c r="W3" s="387"/>
      <c r="X3" s="80"/>
      <c r="Y3" s="80"/>
      <c r="Z3" s="80"/>
      <c r="AA3" s="287" t="s">
        <v>355</v>
      </c>
      <c r="AB3" s="287"/>
      <c r="AC3" s="497" t="s">
        <v>392</v>
      </c>
      <c r="AD3" s="497"/>
      <c r="AE3" s="287"/>
      <c r="AF3" s="287"/>
      <c r="AG3" s="287"/>
      <c r="AH3" s="287"/>
      <c r="AI3" s="287"/>
      <c r="AJ3" s="287"/>
      <c r="AK3" s="287"/>
      <c r="AL3" s="387" t="s">
        <v>380</v>
      </c>
      <c r="AM3" s="387"/>
      <c r="AN3" s="387"/>
      <c r="AO3" s="387"/>
      <c r="AP3" s="387"/>
      <c r="AQ3" s="387" t="s">
        <v>391</v>
      </c>
      <c r="AR3" s="387"/>
      <c r="AS3" s="387"/>
      <c r="AT3" s="387"/>
      <c r="AU3" s="387"/>
      <c r="AV3" s="387"/>
      <c r="AW3" s="387"/>
      <c r="AX3" s="80"/>
      <c r="AY3" s="80"/>
      <c r="AZ3" s="80"/>
      <c r="BA3" s="494" t="s">
        <v>677</v>
      </c>
      <c r="BB3" s="495"/>
      <c r="BC3" s="496"/>
      <c r="BD3" s="287"/>
      <c r="BE3" s="385" t="s">
        <v>393</v>
      </c>
      <c r="BF3" s="493"/>
      <c r="BG3" s="493"/>
      <c r="BH3" s="493"/>
      <c r="BI3" s="493"/>
      <c r="BJ3" s="493"/>
      <c r="BK3" s="493"/>
      <c r="BL3" s="493"/>
      <c r="BM3" s="493"/>
      <c r="BN3" s="386"/>
      <c r="BO3" s="494"/>
      <c r="BP3" s="495"/>
      <c r="BQ3" s="495"/>
      <c r="BR3" s="495"/>
      <c r="BS3" s="495"/>
      <c r="BT3" s="495"/>
      <c r="BU3" s="495"/>
      <c r="BV3" s="495"/>
      <c r="BW3" s="495"/>
      <c r="BX3" s="495"/>
      <c r="BY3" s="495"/>
      <c r="BZ3" s="495"/>
      <c r="CA3" s="496"/>
    </row>
    <row r="4" spans="1:79" ht="18.75" customHeight="1">
      <c r="A4" s="207" t="s">
        <v>381</v>
      </c>
      <c r="B4" s="208" t="s">
        <v>382</v>
      </c>
      <c r="C4" s="498" t="s">
        <v>11</v>
      </c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 t="s">
        <v>12</v>
      </c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498"/>
      <c r="AA4" s="293"/>
      <c r="AB4" s="293"/>
      <c r="AC4" s="498" t="s">
        <v>13</v>
      </c>
      <c r="AD4" s="498"/>
      <c r="AE4" s="498"/>
      <c r="AF4" s="498"/>
      <c r="AG4" s="498"/>
      <c r="AH4" s="293"/>
      <c r="AI4" s="293"/>
      <c r="AJ4" s="293"/>
      <c r="AK4" s="293"/>
      <c r="AL4" s="293"/>
      <c r="AM4" s="293"/>
      <c r="AN4" s="293"/>
      <c r="AO4" s="498" t="s">
        <v>23</v>
      </c>
      <c r="AP4" s="498"/>
      <c r="AQ4" s="498"/>
      <c r="AR4" s="498"/>
      <c r="AS4" s="498"/>
      <c r="AT4" s="293"/>
      <c r="AU4" s="293"/>
      <c r="AV4" s="293"/>
      <c r="AW4" s="293"/>
      <c r="AX4" s="293"/>
      <c r="AY4" s="293"/>
      <c r="AZ4" s="293"/>
      <c r="BA4" s="498" t="s">
        <v>36</v>
      </c>
      <c r="BB4" s="498"/>
      <c r="BC4" s="498"/>
      <c r="BD4" s="498"/>
      <c r="BE4" s="498"/>
      <c r="BF4" s="498"/>
      <c r="BG4" s="498"/>
      <c r="BH4" s="498"/>
      <c r="BI4" s="498"/>
      <c r="BJ4" s="498"/>
      <c r="BK4" s="498"/>
      <c r="BL4" s="498"/>
      <c r="BM4" s="498"/>
      <c r="BN4" s="498"/>
      <c r="BO4" s="208" t="s">
        <v>37</v>
      </c>
      <c r="BP4" s="208"/>
      <c r="BQ4" s="498" t="s">
        <v>57</v>
      </c>
      <c r="BR4" s="498"/>
      <c r="BS4" s="498" t="s">
        <v>383</v>
      </c>
      <c r="BT4" s="498"/>
      <c r="BU4" s="498" t="s">
        <v>394</v>
      </c>
      <c r="BV4" s="498"/>
      <c r="BW4" s="498"/>
      <c r="BX4" s="498"/>
      <c r="BY4" s="498"/>
      <c r="BZ4" s="498"/>
      <c r="CA4" s="293"/>
    </row>
    <row r="5" spans="1:79" ht="75">
      <c r="A5" s="208"/>
      <c r="B5" s="208"/>
      <c r="C5" s="209" t="s">
        <v>384</v>
      </c>
      <c r="D5" s="209" t="s">
        <v>385</v>
      </c>
      <c r="E5" s="210" t="s">
        <v>386</v>
      </c>
      <c r="F5" s="209" t="s">
        <v>55</v>
      </c>
      <c r="G5" s="209" t="s">
        <v>387</v>
      </c>
      <c r="H5" s="209"/>
      <c r="I5" s="209" t="s">
        <v>388</v>
      </c>
      <c r="J5" s="209" t="s">
        <v>59</v>
      </c>
      <c r="K5" s="209" t="s">
        <v>389</v>
      </c>
      <c r="L5" s="209" t="s">
        <v>56</v>
      </c>
      <c r="M5" s="209" t="s">
        <v>10</v>
      </c>
      <c r="N5" s="209"/>
      <c r="O5" s="209" t="s">
        <v>384</v>
      </c>
      <c r="P5" s="209" t="s">
        <v>385</v>
      </c>
      <c r="Q5" s="210" t="s">
        <v>386</v>
      </c>
      <c r="R5" s="209" t="s">
        <v>55</v>
      </c>
      <c r="S5" s="209" t="s">
        <v>387</v>
      </c>
      <c r="T5" s="209"/>
      <c r="U5" s="209" t="s">
        <v>388</v>
      </c>
      <c r="V5" s="209" t="s">
        <v>59</v>
      </c>
      <c r="W5" s="209" t="s">
        <v>58</v>
      </c>
      <c r="X5" s="209" t="s">
        <v>56</v>
      </c>
      <c r="Y5" s="209" t="s">
        <v>10</v>
      </c>
      <c r="Z5" s="209"/>
      <c r="AA5" s="207" t="s">
        <v>381</v>
      </c>
      <c r="AB5" s="208" t="s">
        <v>382</v>
      </c>
      <c r="AC5" s="209" t="s">
        <v>384</v>
      </c>
      <c r="AD5" s="209" t="s">
        <v>385</v>
      </c>
      <c r="AE5" s="210" t="s">
        <v>386</v>
      </c>
      <c r="AF5" s="209" t="s">
        <v>55</v>
      </c>
      <c r="AG5" s="209" t="s">
        <v>387</v>
      </c>
      <c r="AH5" s="209"/>
      <c r="AI5" s="209" t="s">
        <v>388</v>
      </c>
      <c r="AJ5" s="209" t="s">
        <v>59</v>
      </c>
      <c r="AK5" s="209" t="s">
        <v>389</v>
      </c>
      <c r="AL5" s="209" t="s">
        <v>56</v>
      </c>
      <c r="AM5" s="211" t="s">
        <v>10</v>
      </c>
      <c r="AN5" s="209"/>
      <c r="AO5" s="209" t="s">
        <v>384</v>
      </c>
      <c r="AP5" s="209" t="s">
        <v>385</v>
      </c>
      <c r="AQ5" s="210" t="s">
        <v>386</v>
      </c>
      <c r="AR5" s="209" t="s">
        <v>55</v>
      </c>
      <c r="AS5" s="209" t="s">
        <v>387</v>
      </c>
      <c r="AT5" s="209"/>
      <c r="AU5" s="209" t="s">
        <v>388</v>
      </c>
      <c r="AV5" s="209" t="s">
        <v>59</v>
      </c>
      <c r="AW5" s="209" t="s">
        <v>389</v>
      </c>
      <c r="AX5" s="209" t="s">
        <v>56</v>
      </c>
      <c r="AY5" s="209" t="s">
        <v>10</v>
      </c>
      <c r="AZ5" s="209"/>
      <c r="BA5" s="207" t="s">
        <v>381</v>
      </c>
      <c r="BB5" s="208" t="s">
        <v>382</v>
      </c>
      <c r="BC5" s="209" t="s">
        <v>384</v>
      </c>
      <c r="BD5" s="209" t="s">
        <v>385</v>
      </c>
      <c r="BE5" s="210" t="s">
        <v>386</v>
      </c>
      <c r="BF5" s="209" t="s">
        <v>55</v>
      </c>
      <c r="BG5" s="209" t="s">
        <v>387</v>
      </c>
      <c r="BH5" s="209"/>
      <c r="BI5" s="209" t="s">
        <v>388</v>
      </c>
      <c r="BJ5" s="209" t="s">
        <v>59</v>
      </c>
      <c r="BK5" s="209" t="s">
        <v>389</v>
      </c>
      <c r="BL5" s="209" t="s">
        <v>56</v>
      </c>
      <c r="BM5" s="209" t="s">
        <v>10</v>
      </c>
      <c r="BN5" s="209"/>
      <c r="BO5" s="209" t="s">
        <v>55</v>
      </c>
      <c r="BP5" s="210" t="s">
        <v>56</v>
      </c>
      <c r="BQ5" s="209" t="s">
        <v>55</v>
      </c>
      <c r="BR5" s="210" t="s">
        <v>56</v>
      </c>
      <c r="BS5" s="209" t="s">
        <v>55</v>
      </c>
      <c r="BT5" s="210" t="s">
        <v>56</v>
      </c>
      <c r="BU5" s="209" t="s">
        <v>55</v>
      </c>
      <c r="BV5" s="210" t="s">
        <v>56</v>
      </c>
      <c r="BW5" s="210" t="s">
        <v>7</v>
      </c>
      <c r="BX5" s="210" t="s">
        <v>390</v>
      </c>
      <c r="BY5" s="210" t="s">
        <v>34</v>
      </c>
      <c r="BZ5" s="212" t="s">
        <v>16</v>
      </c>
      <c r="CA5" s="209" t="s">
        <v>33</v>
      </c>
    </row>
    <row r="6" spans="1:79" s="44" customFormat="1">
      <c r="A6" s="213"/>
      <c r="B6" s="213"/>
      <c r="C6" s="42">
        <v>10</v>
      </c>
      <c r="D6" s="42">
        <v>5</v>
      </c>
      <c r="E6" s="42">
        <v>5</v>
      </c>
      <c r="F6" s="42">
        <v>80</v>
      </c>
      <c r="G6" s="42">
        <f>SUM(C6:F6)</f>
        <v>100</v>
      </c>
      <c r="H6" s="42"/>
      <c r="I6" s="42">
        <v>10</v>
      </c>
      <c r="J6" s="42">
        <v>5</v>
      </c>
      <c r="K6" s="42">
        <v>5</v>
      </c>
      <c r="L6" s="42">
        <v>80</v>
      </c>
      <c r="M6" s="42">
        <v>100</v>
      </c>
      <c r="N6" s="42" t="s">
        <v>33</v>
      </c>
      <c r="O6" s="42">
        <v>10</v>
      </c>
      <c r="P6" s="42">
        <v>5</v>
      </c>
      <c r="Q6" s="42">
        <v>5</v>
      </c>
      <c r="R6" s="42">
        <v>80</v>
      </c>
      <c r="S6" s="42">
        <f>SUM(O6:R6)</f>
        <v>100</v>
      </c>
      <c r="T6" s="42"/>
      <c r="U6" s="42">
        <v>10</v>
      </c>
      <c r="V6" s="42">
        <v>5</v>
      </c>
      <c r="W6" s="42">
        <v>5</v>
      </c>
      <c r="X6" s="42">
        <v>80</v>
      </c>
      <c r="Y6" s="42">
        <v>100</v>
      </c>
      <c r="Z6" s="42" t="s">
        <v>33</v>
      </c>
      <c r="AA6" s="213"/>
      <c r="AB6" s="213"/>
      <c r="AC6" s="42">
        <v>10</v>
      </c>
      <c r="AD6" s="42">
        <v>5</v>
      </c>
      <c r="AE6" s="42">
        <v>5</v>
      </c>
      <c r="AF6" s="42">
        <v>80</v>
      </c>
      <c r="AG6" s="42">
        <f>SUM(AC6:AF6)</f>
        <v>100</v>
      </c>
      <c r="AH6" s="42"/>
      <c r="AI6" s="42">
        <v>10</v>
      </c>
      <c r="AJ6" s="42">
        <v>5</v>
      </c>
      <c r="AK6" s="42">
        <v>5</v>
      </c>
      <c r="AL6" s="42">
        <v>80</v>
      </c>
      <c r="AM6" s="42">
        <v>100</v>
      </c>
      <c r="AN6" s="42" t="s">
        <v>33</v>
      </c>
      <c r="AO6" s="42">
        <v>10</v>
      </c>
      <c r="AP6" s="42">
        <v>5</v>
      </c>
      <c r="AQ6" s="42">
        <v>5</v>
      </c>
      <c r="AR6" s="42">
        <v>80</v>
      </c>
      <c r="AS6" s="42">
        <f>SUM(AO6:AR6)</f>
        <v>100</v>
      </c>
      <c r="AT6" s="42"/>
      <c r="AU6" s="42">
        <v>10</v>
      </c>
      <c r="AV6" s="42">
        <v>5</v>
      </c>
      <c r="AW6" s="42">
        <v>5</v>
      </c>
      <c r="AX6" s="42">
        <v>80</v>
      </c>
      <c r="AY6" s="42">
        <v>100</v>
      </c>
      <c r="AZ6" s="42" t="s">
        <v>33</v>
      </c>
      <c r="BA6" s="213"/>
      <c r="BB6" s="213"/>
      <c r="BC6" s="42">
        <v>10</v>
      </c>
      <c r="BD6" s="42">
        <v>5</v>
      </c>
      <c r="BE6" s="42">
        <v>5</v>
      </c>
      <c r="BF6" s="42">
        <v>80</v>
      </c>
      <c r="BG6" s="42">
        <f>SUM(BC6:BF6)</f>
        <v>100</v>
      </c>
      <c r="BH6" s="42"/>
      <c r="BI6" s="42">
        <v>10</v>
      </c>
      <c r="BJ6" s="42">
        <v>5</v>
      </c>
      <c r="BK6" s="42">
        <v>5</v>
      </c>
      <c r="BL6" s="42">
        <v>80</v>
      </c>
      <c r="BM6" s="42">
        <v>100</v>
      </c>
      <c r="BN6" s="42" t="s">
        <v>33</v>
      </c>
      <c r="BO6" s="214">
        <v>50</v>
      </c>
      <c r="BP6" s="42">
        <v>50</v>
      </c>
      <c r="BQ6" s="42">
        <v>50</v>
      </c>
      <c r="BR6" s="42">
        <v>50</v>
      </c>
      <c r="BS6" s="42">
        <v>50</v>
      </c>
      <c r="BT6" s="42">
        <v>50</v>
      </c>
      <c r="BU6" s="42">
        <v>50</v>
      </c>
      <c r="BV6" s="42">
        <v>50</v>
      </c>
      <c r="BW6" s="213">
        <f t="shared" ref="BW6:BW35" si="0">(G6+S6+AG6+AS6+BG6)</f>
        <v>500</v>
      </c>
      <c r="BX6" s="213">
        <f t="shared" ref="BX6:BX35" si="1">(M6+Y6+AM6+AY6+BM6)</f>
        <v>500</v>
      </c>
      <c r="BY6" s="213">
        <f>SUM(BW6:BX6)</f>
        <v>1000</v>
      </c>
      <c r="BZ6" s="215"/>
      <c r="CA6" s="213"/>
    </row>
    <row r="7" spans="1:79" ht="15.75">
      <c r="A7" s="216">
        <v>1</v>
      </c>
      <c r="B7" s="76" t="s">
        <v>69</v>
      </c>
      <c r="C7" s="24">
        <v>8</v>
      </c>
      <c r="D7" s="279">
        <v>3</v>
      </c>
      <c r="E7" s="279">
        <v>3</v>
      </c>
      <c r="F7" s="24">
        <v>61</v>
      </c>
      <c r="G7" s="27">
        <f>SUM(C7:F7)</f>
        <v>75</v>
      </c>
      <c r="H7" s="279" t="str">
        <f t="shared" ref="H7:H35" si="2">IF(G7&gt;=91,"A1",IF(G7&gt;=81,"A2",IF(G7&gt;=71,"B1",IF(G7&gt;=61,"B2",IF(G7&gt;=51,"C1",IF(G7&gt;=41,"C2",IF(G7&gt;=33,"D","E")))))))</f>
        <v>B1</v>
      </c>
      <c r="I7" s="181">
        <v>9</v>
      </c>
      <c r="J7" s="170">
        <v>5</v>
      </c>
      <c r="K7" s="170">
        <v>5</v>
      </c>
      <c r="L7" s="276">
        <v>62</v>
      </c>
      <c r="M7" s="218">
        <f t="shared" ref="M7:M35" si="3">SUM(I7:L7)</f>
        <v>81</v>
      </c>
      <c r="N7" s="217" t="str">
        <f>IF(M7&gt;=91,"A1",IF(M7&gt;=81,"A2",IF(M7&gt;=71,"B1",IF(M7&gt;=61,"B2",IF(M7&gt;=51,"C1",IF(M7&gt;=41,"C2",IF(M7&gt;=33,"D","E")))))))</f>
        <v>A2</v>
      </c>
      <c r="O7" s="29">
        <v>7.5</v>
      </c>
      <c r="P7" s="29">
        <v>4</v>
      </c>
      <c r="Q7" s="279">
        <v>4</v>
      </c>
      <c r="R7" s="279">
        <v>58.5</v>
      </c>
      <c r="S7" s="280">
        <f>SUM(O7:R7)</f>
        <v>74</v>
      </c>
      <c r="T7" s="279" t="str">
        <f t="shared" ref="T7:T36" si="4">IF(S7&gt;=91,"A1",IF(S7&gt;=81,"A2",IF(S7&gt;=71,"B1",IF(S7&gt;=61,"B2",IF(S7&gt;=51,"C1",IF(S7&gt;=41,"C2",IF(S7&gt;=33,"D","E")))))))</f>
        <v>B1</v>
      </c>
      <c r="U7" s="281">
        <v>7.5</v>
      </c>
      <c r="V7" s="281">
        <v>5</v>
      </c>
      <c r="W7" s="281">
        <v>4</v>
      </c>
      <c r="X7" s="281">
        <v>62.5</v>
      </c>
      <c r="Y7" s="282">
        <f t="shared" ref="Y7:Y8" si="5">SUM(U7:X7)</f>
        <v>79</v>
      </c>
      <c r="Z7" s="280" t="str">
        <f>IF(Y7&gt;=91,"A1",IF(Y7&gt;=81,"A2",IF(Y7&gt;=71,"B1",IF(Y7&gt;=61,"B2",IF(Y7&gt;=51,"C1",IF(Y7&gt;=41,"C2",IF(Y7&gt;=33,"D","E")))))))</f>
        <v>B1</v>
      </c>
      <c r="AA7" s="26">
        <v>1</v>
      </c>
      <c r="AB7" s="76" t="s">
        <v>69</v>
      </c>
      <c r="AC7" s="279">
        <v>6.25</v>
      </c>
      <c r="AD7" s="279">
        <v>4</v>
      </c>
      <c r="AE7" s="279">
        <v>5</v>
      </c>
      <c r="AF7" s="279">
        <v>55</v>
      </c>
      <c r="AG7" s="279">
        <f>SUM(AC7:AF7)</f>
        <v>70.25</v>
      </c>
      <c r="AH7" s="279" t="str">
        <f t="shared" ref="AH7:AH36" si="6">IF(AG7&gt;=91,"A1",IF(AG7&gt;=81,"A2",IF(AG7&gt;=71,"B1",IF(AG7&gt;=61,"B2",IF(AG7&gt;=51,"C1",IF(AG7&gt;=41,"C2",IF(AG7&gt;=33,"D","E")))))))</f>
        <v>B2</v>
      </c>
      <c r="AI7" s="281">
        <v>8.5</v>
      </c>
      <c r="AJ7" s="279">
        <v>4</v>
      </c>
      <c r="AK7" s="279">
        <v>5</v>
      </c>
      <c r="AL7" s="30">
        <v>59</v>
      </c>
      <c r="AM7" s="282">
        <f>SUM(AI7:AL7)</f>
        <v>76.5</v>
      </c>
      <c r="AN7" s="280" t="str">
        <f>IF(AM7&gt;=91,"A1",IF(AM7&gt;=81,"A2",IF(AM7&gt;=71,"B1",IF(AM7&gt;=61,"B2",IF(AM7&gt;=51,"C1",IF(AM7&gt;=41,"C2",IF(AM7&gt;=33,"D","E")))))))</f>
        <v>B1</v>
      </c>
      <c r="AO7" s="279">
        <v>8.5</v>
      </c>
      <c r="AP7" s="279">
        <v>4</v>
      </c>
      <c r="AQ7" s="279">
        <v>4</v>
      </c>
      <c r="AR7" s="279">
        <v>50.5</v>
      </c>
      <c r="AS7" s="279">
        <f>SUM(AO7:AR7)</f>
        <v>67</v>
      </c>
      <c r="AT7" s="279" t="str">
        <f t="shared" ref="AT7:AT36" si="7">IF(AS7&gt;=91,"A1",IF(AS7&gt;=81,"A2",IF(AS7&gt;=71,"B1",IF(AS7&gt;=61,"B2",IF(AS7&gt;=51,"C1",IF(AS7&gt;=41,"C2",IF(AS7&gt;=33,"D","E")))))))</f>
        <v>B2</v>
      </c>
      <c r="AU7" s="35">
        <v>7.75</v>
      </c>
      <c r="AV7" s="279">
        <v>5</v>
      </c>
      <c r="AW7" s="279">
        <v>4</v>
      </c>
      <c r="AX7" s="170">
        <v>56</v>
      </c>
      <c r="AY7" s="282">
        <f t="shared" ref="AY7:AY8" si="8">SUM(AU7:AX7)</f>
        <v>72.75</v>
      </c>
      <c r="AZ7" s="282" t="str">
        <f>IF(AY7&gt;=91,"A1",IF(AY7&gt;=81,"A2",IF(AY7&gt;=71,"B1",IF(AY7&gt;=61,"B2",IF(AY7&gt;=51,"C1",IF(AY7&gt;=41,"C2",IF(AY7&gt;=33,"D","E")))))))</f>
        <v>B1</v>
      </c>
      <c r="BA7" s="26">
        <v>1</v>
      </c>
      <c r="BB7" s="76" t="s">
        <v>69</v>
      </c>
      <c r="BC7" s="279">
        <v>9.25</v>
      </c>
      <c r="BD7" s="279">
        <v>5</v>
      </c>
      <c r="BE7" s="279">
        <v>5</v>
      </c>
      <c r="BF7" s="279">
        <v>58</v>
      </c>
      <c r="BG7" s="279">
        <f>SUM(BC7:BF7)</f>
        <v>77.25</v>
      </c>
      <c r="BH7" s="279" t="str">
        <f t="shared" ref="BH7:BH35" si="9">IF(BG7&gt;=91,"A1",IF(BG7&gt;=81,"A2",IF(BG7&gt;=71,"B1",IF(BG7&gt;=61,"B2",IF(BG7&gt;=51,"C1",IF(BG7&gt;=41,"C2",IF(BG7&gt;=33,"D","E")))))))</f>
        <v>B1</v>
      </c>
      <c r="BI7" s="279">
        <v>9.25</v>
      </c>
      <c r="BJ7" s="279">
        <v>5</v>
      </c>
      <c r="BK7" s="279">
        <v>5</v>
      </c>
      <c r="BL7" s="42">
        <v>62.5</v>
      </c>
      <c r="BM7" s="282">
        <f>SUM(BI7:BL7)</f>
        <v>81.75</v>
      </c>
      <c r="BN7" s="280" t="str">
        <f>IF(BM7&gt;=91,"A1",IF(BM7&gt;=81,"A2",IF(BM7&gt;=71,"B1",IF(BM7&gt;=61,"B2",IF(BM7&gt;=51,"C1",IF(BM7&gt;=41,"C2",IF(BM7&gt;=33,"D","E")))))))</f>
        <v>A2</v>
      </c>
      <c r="BO7" s="279">
        <v>45</v>
      </c>
      <c r="BP7" s="42">
        <v>46</v>
      </c>
      <c r="BQ7" s="295">
        <v>33</v>
      </c>
      <c r="BR7" s="281">
        <v>46</v>
      </c>
      <c r="BS7" s="296">
        <v>43</v>
      </c>
      <c r="BT7" s="281">
        <v>42</v>
      </c>
      <c r="BU7" s="281">
        <v>43</v>
      </c>
      <c r="BV7" s="281">
        <v>43</v>
      </c>
      <c r="BW7" s="42">
        <f t="shared" si="0"/>
        <v>363.5</v>
      </c>
      <c r="BX7" s="42">
        <f t="shared" si="1"/>
        <v>391</v>
      </c>
      <c r="BY7" s="280">
        <f t="shared" ref="BY7:BY35" si="10">SUM(BW7:BX7)</f>
        <v>754.5</v>
      </c>
      <c r="BZ7" s="282">
        <f>BY7/1000*100</f>
        <v>75.449999999999989</v>
      </c>
      <c r="CA7" s="280" t="str">
        <f>IF(BZ7&gt;=91,"A1",IF(BZ7&gt;=81,"A2",IF(BZ7&gt;=71,"B1",IF(BZ7&gt;=61,"B2",IF(BZ7&gt;=51,"C1",IF(BZ7&gt;=41,"C2",IF(BZ7&gt;=33,"D","E")))))))</f>
        <v>B1</v>
      </c>
    </row>
    <row r="8" spans="1:79" ht="15.75">
      <c r="A8" s="216">
        <v>2</v>
      </c>
      <c r="B8" s="76" t="s">
        <v>98</v>
      </c>
      <c r="C8" s="24">
        <v>9.25</v>
      </c>
      <c r="D8" s="279">
        <v>4</v>
      </c>
      <c r="E8" s="279">
        <v>3</v>
      </c>
      <c r="F8" s="24">
        <v>68.5</v>
      </c>
      <c r="G8" s="27">
        <f t="shared" ref="G8:G36" si="11">SUM(C8:F8)</f>
        <v>84.75</v>
      </c>
      <c r="H8" s="279" t="str">
        <f t="shared" si="2"/>
        <v>A2</v>
      </c>
      <c r="I8" s="181">
        <v>9.5</v>
      </c>
      <c r="J8" s="170">
        <v>4</v>
      </c>
      <c r="K8" s="170">
        <v>4</v>
      </c>
      <c r="L8" s="276">
        <v>64.5</v>
      </c>
      <c r="M8" s="218">
        <f t="shared" si="3"/>
        <v>82</v>
      </c>
      <c r="N8" s="217" t="str">
        <f t="shared" ref="N8:N35" si="12">IF(M8&gt;=91,"A1",IF(M8&gt;=81,"A2",IF(M8&gt;=71,"B1",IF(M8&gt;=61,"B2",IF(M8&gt;=51,"C1",IF(M8&gt;=41,"C2",IF(M8&gt;=33,"D","E")))))))</f>
        <v>A2</v>
      </c>
      <c r="O8" s="29">
        <v>8</v>
      </c>
      <c r="P8" s="29">
        <v>4</v>
      </c>
      <c r="Q8" s="279">
        <v>4</v>
      </c>
      <c r="R8" s="279">
        <v>61</v>
      </c>
      <c r="S8" s="280">
        <f t="shared" ref="S8:S36" si="13">SUM(O8:R8)</f>
        <v>77</v>
      </c>
      <c r="T8" s="279" t="str">
        <f t="shared" si="4"/>
        <v>B1</v>
      </c>
      <c r="U8" s="281">
        <v>7.75</v>
      </c>
      <c r="V8" s="281">
        <v>5</v>
      </c>
      <c r="W8" s="281">
        <v>4.5</v>
      </c>
      <c r="X8" s="281">
        <v>59</v>
      </c>
      <c r="Y8" s="282">
        <f t="shared" si="5"/>
        <v>76.25</v>
      </c>
      <c r="Z8" s="280" t="str">
        <f t="shared" ref="Z8:Z35" si="14">IF(Y8&gt;=91,"A1",IF(Y8&gt;=81,"A2",IF(Y8&gt;=71,"B1",IF(Y8&gt;=61,"B2",IF(Y8&gt;=51,"C1",IF(Y8&gt;=41,"C2",IF(Y8&gt;=33,"D","E")))))))</f>
        <v>B1</v>
      </c>
      <c r="AA8" s="26">
        <v>2</v>
      </c>
      <c r="AB8" s="76" t="s">
        <v>98</v>
      </c>
      <c r="AC8" s="279">
        <v>8.5</v>
      </c>
      <c r="AD8" s="279">
        <v>5</v>
      </c>
      <c r="AE8" s="279">
        <v>5</v>
      </c>
      <c r="AF8" s="279">
        <v>72</v>
      </c>
      <c r="AG8" s="279">
        <f t="shared" ref="AG8:AG36" si="15">SUM(AC8:AF8)</f>
        <v>90.5</v>
      </c>
      <c r="AH8" s="279" t="str">
        <f t="shared" si="6"/>
        <v>A2</v>
      </c>
      <c r="AI8" s="281">
        <v>9.75</v>
      </c>
      <c r="AJ8" s="279">
        <v>5</v>
      </c>
      <c r="AK8" s="279">
        <v>5</v>
      </c>
      <c r="AL8" s="281">
        <v>71</v>
      </c>
      <c r="AM8" s="282">
        <f t="shared" ref="AM8:AM9" si="16">SUM(AI8:AL8)</f>
        <v>90.75</v>
      </c>
      <c r="AN8" s="280" t="str">
        <f t="shared" ref="AN8:AN35" si="17">IF(AM8&gt;=91,"A1",IF(AM8&gt;=81,"A2",IF(AM8&gt;=71,"B1",IF(AM8&gt;=61,"B2",IF(AM8&gt;=51,"C1",IF(AM8&gt;=41,"C2",IF(AM8&gt;=33,"D","E")))))))</f>
        <v>A2</v>
      </c>
      <c r="AO8" s="279">
        <v>8.5</v>
      </c>
      <c r="AP8" s="279">
        <v>5</v>
      </c>
      <c r="AQ8" s="279">
        <v>5</v>
      </c>
      <c r="AR8" s="279">
        <v>55.5</v>
      </c>
      <c r="AS8" s="279">
        <f t="shared" ref="AS8:AS36" si="18">SUM(AO8:AR8)</f>
        <v>74</v>
      </c>
      <c r="AT8" s="279" t="str">
        <f t="shared" si="7"/>
        <v>B1</v>
      </c>
      <c r="AU8" s="35">
        <v>7.75</v>
      </c>
      <c r="AV8" s="279">
        <v>5</v>
      </c>
      <c r="AW8" s="279">
        <v>4</v>
      </c>
      <c r="AX8" s="281">
        <v>66.5</v>
      </c>
      <c r="AY8" s="282">
        <f t="shared" si="8"/>
        <v>83.25</v>
      </c>
      <c r="AZ8" s="282" t="str">
        <f t="shared" ref="AZ8:AZ35" si="19">IF(AY8&gt;=91,"A1",IF(AY8&gt;=81,"A2",IF(AY8&gt;=71,"B1",IF(AY8&gt;=61,"B2",IF(AY8&gt;=51,"C1",IF(AY8&gt;=41,"C2",IF(AY8&gt;=33,"D","E")))))))</f>
        <v>A2</v>
      </c>
      <c r="BA8" s="26">
        <v>2</v>
      </c>
      <c r="BB8" s="76" t="s">
        <v>98</v>
      </c>
      <c r="BC8" s="279">
        <v>8.75</v>
      </c>
      <c r="BD8" s="279">
        <v>4.5</v>
      </c>
      <c r="BE8" s="279">
        <v>5</v>
      </c>
      <c r="BF8" s="279">
        <v>70</v>
      </c>
      <c r="BG8" s="279">
        <f t="shared" ref="BG8:BG35" si="20">SUM(BC8:BF8)</f>
        <v>88.25</v>
      </c>
      <c r="BH8" s="279" t="str">
        <f t="shared" si="9"/>
        <v>A2</v>
      </c>
      <c r="BI8" s="279">
        <v>9.75</v>
      </c>
      <c r="BJ8" s="279">
        <v>5</v>
      </c>
      <c r="BK8" s="279">
        <v>5</v>
      </c>
      <c r="BL8" s="281">
        <v>71</v>
      </c>
      <c r="BM8" s="282">
        <f t="shared" ref="BM8" si="21">SUM(BI8:BL8)</f>
        <v>90.75</v>
      </c>
      <c r="BN8" s="280" t="str">
        <f t="shared" ref="BN8:BN35" si="22">IF(BM8&gt;=91,"A1",IF(BM8&gt;=81,"A2",IF(BM8&gt;=71,"B1",IF(BM8&gt;=61,"B2",IF(BM8&gt;=51,"C1",IF(BM8&gt;=41,"C2",IF(BM8&gt;=33,"D","E")))))))</f>
        <v>A2</v>
      </c>
      <c r="BO8" s="279">
        <v>47</v>
      </c>
      <c r="BP8" s="281">
        <v>43</v>
      </c>
      <c r="BQ8" s="297">
        <v>27</v>
      </c>
      <c r="BR8" s="281">
        <v>40.5</v>
      </c>
      <c r="BS8" s="297">
        <v>40</v>
      </c>
      <c r="BT8" s="281">
        <v>35</v>
      </c>
      <c r="BU8" s="281">
        <v>26</v>
      </c>
      <c r="BV8" s="281">
        <v>31</v>
      </c>
      <c r="BW8" s="42">
        <f t="shared" si="0"/>
        <v>414.5</v>
      </c>
      <c r="BX8" s="42">
        <f t="shared" si="1"/>
        <v>423</v>
      </c>
      <c r="BY8" s="280">
        <f t="shared" si="10"/>
        <v>837.5</v>
      </c>
      <c r="BZ8" s="282">
        <f t="shared" ref="BZ8:BZ35" si="23">BY8/1000*100</f>
        <v>83.75</v>
      </c>
      <c r="CA8" s="280" t="str">
        <f t="shared" ref="CA8:CA35" si="24">IF(BZ8&gt;=91,"A1",IF(BZ8&gt;=81,"A2",IF(BZ8&gt;=71,"B1",IF(BZ8&gt;=61,"B2",IF(BZ8&gt;=51,"C1",IF(BZ8&gt;=41,"C2",IF(BZ8&gt;=33,"D","E")))))))</f>
        <v>A2</v>
      </c>
    </row>
    <row r="9" spans="1:79" ht="15.75">
      <c r="A9" s="216">
        <v>3</v>
      </c>
      <c r="B9" s="76" t="s">
        <v>99</v>
      </c>
      <c r="C9" s="25">
        <v>5.75</v>
      </c>
      <c r="D9" s="279">
        <v>4</v>
      </c>
      <c r="E9" s="279">
        <v>3</v>
      </c>
      <c r="F9" s="25">
        <v>36</v>
      </c>
      <c r="G9" s="27">
        <f t="shared" si="11"/>
        <v>48.75</v>
      </c>
      <c r="H9" s="278" t="str">
        <f t="shared" si="2"/>
        <v>C2</v>
      </c>
      <c r="I9" s="181">
        <v>5</v>
      </c>
      <c r="J9" s="170">
        <v>4</v>
      </c>
      <c r="K9" s="170">
        <v>4</v>
      </c>
      <c r="L9" s="276">
        <v>48</v>
      </c>
      <c r="M9" s="218">
        <f t="shared" si="3"/>
        <v>61</v>
      </c>
      <c r="N9" s="217" t="str">
        <f t="shared" si="12"/>
        <v>B2</v>
      </c>
      <c r="O9" s="25">
        <v>5</v>
      </c>
      <c r="P9" s="25">
        <v>4</v>
      </c>
      <c r="Q9" s="279">
        <v>4</v>
      </c>
      <c r="R9" s="281">
        <v>35</v>
      </c>
      <c r="S9" s="280">
        <f>SUM(O9:R9)</f>
        <v>48</v>
      </c>
      <c r="T9" s="279" t="str">
        <f t="shared" si="4"/>
        <v>C2</v>
      </c>
      <c r="U9" s="281">
        <v>3.5</v>
      </c>
      <c r="V9" s="281">
        <v>4</v>
      </c>
      <c r="W9" s="281">
        <v>3</v>
      </c>
      <c r="X9" s="281">
        <v>34</v>
      </c>
      <c r="Y9" s="282">
        <f>SUM(U9:X9)</f>
        <v>44.5</v>
      </c>
      <c r="Z9" s="280" t="str">
        <f t="shared" si="14"/>
        <v>C2</v>
      </c>
      <c r="AA9" s="26">
        <v>3</v>
      </c>
      <c r="AB9" s="76" t="s">
        <v>99</v>
      </c>
      <c r="AC9" s="279">
        <v>4.5</v>
      </c>
      <c r="AD9" s="279">
        <v>3</v>
      </c>
      <c r="AE9" s="279">
        <v>3</v>
      </c>
      <c r="AF9" s="279">
        <v>46</v>
      </c>
      <c r="AG9" s="279">
        <f t="shared" si="15"/>
        <v>56.5</v>
      </c>
      <c r="AH9" s="279" t="str">
        <f t="shared" si="6"/>
        <v>C1</v>
      </c>
      <c r="AI9" s="281">
        <v>5.5</v>
      </c>
      <c r="AJ9" s="279">
        <v>3</v>
      </c>
      <c r="AK9" s="279">
        <v>3</v>
      </c>
      <c r="AL9" s="30">
        <v>29</v>
      </c>
      <c r="AM9" s="282">
        <f t="shared" si="16"/>
        <v>40.5</v>
      </c>
      <c r="AN9" s="280" t="str">
        <f t="shared" si="17"/>
        <v>D</v>
      </c>
      <c r="AO9" s="279">
        <v>7.25</v>
      </c>
      <c r="AP9" s="279">
        <v>3</v>
      </c>
      <c r="AQ9" s="279">
        <v>3</v>
      </c>
      <c r="AR9" s="281">
        <v>34.5</v>
      </c>
      <c r="AS9" s="279">
        <f t="shared" si="18"/>
        <v>47.75</v>
      </c>
      <c r="AT9" s="279" t="str">
        <f t="shared" si="7"/>
        <v>C2</v>
      </c>
      <c r="AU9" s="35">
        <v>7.25</v>
      </c>
      <c r="AV9" s="279">
        <v>3</v>
      </c>
      <c r="AW9" s="279">
        <v>3.5</v>
      </c>
      <c r="AX9" s="281">
        <v>45.5</v>
      </c>
      <c r="AY9" s="282">
        <f>SUM(AU9:AX9)</f>
        <v>59.25</v>
      </c>
      <c r="AZ9" s="282" t="str">
        <f t="shared" si="19"/>
        <v>C1</v>
      </c>
      <c r="BA9" s="26">
        <v>3</v>
      </c>
      <c r="BB9" s="76" t="s">
        <v>99</v>
      </c>
      <c r="BC9" s="279">
        <v>6.25</v>
      </c>
      <c r="BD9" s="279">
        <v>3</v>
      </c>
      <c r="BE9" s="279">
        <v>3</v>
      </c>
      <c r="BF9" s="281">
        <v>32</v>
      </c>
      <c r="BG9" s="279">
        <f t="shared" si="20"/>
        <v>44.25</v>
      </c>
      <c r="BH9" s="279" t="str">
        <f t="shared" si="9"/>
        <v>C2</v>
      </c>
      <c r="BI9" s="281">
        <v>7.25</v>
      </c>
      <c r="BJ9" s="279">
        <v>4</v>
      </c>
      <c r="BK9" s="279">
        <v>3.5</v>
      </c>
      <c r="BL9" s="281">
        <v>49</v>
      </c>
      <c r="BM9" s="282">
        <f>SUM(BI9:BL9)</f>
        <v>63.75</v>
      </c>
      <c r="BN9" s="280" t="str">
        <f t="shared" si="22"/>
        <v>B2</v>
      </c>
      <c r="BO9" s="281">
        <v>33.5</v>
      </c>
      <c r="BP9" s="30">
        <v>39</v>
      </c>
      <c r="BQ9" s="21">
        <v>27</v>
      </c>
      <c r="BR9" s="281">
        <v>24</v>
      </c>
      <c r="BS9" s="21">
        <v>31</v>
      </c>
      <c r="BT9" s="281">
        <v>20</v>
      </c>
      <c r="BU9" s="281">
        <v>10</v>
      </c>
      <c r="BV9" s="281">
        <v>11</v>
      </c>
      <c r="BW9" s="42">
        <f t="shared" si="0"/>
        <v>245.25</v>
      </c>
      <c r="BX9" s="42">
        <f t="shared" si="1"/>
        <v>269</v>
      </c>
      <c r="BY9" s="280">
        <f t="shared" si="10"/>
        <v>514.25</v>
      </c>
      <c r="BZ9" s="282">
        <f t="shared" si="23"/>
        <v>51.424999999999997</v>
      </c>
      <c r="CA9" s="280" t="str">
        <f t="shared" si="24"/>
        <v>C1</v>
      </c>
    </row>
    <row r="10" spans="1:79" ht="15.75">
      <c r="A10" s="216">
        <v>4</v>
      </c>
      <c r="B10" s="76" t="s">
        <v>72</v>
      </c>
      <c r="C10" s="25">
        <v>8.25</v>
      </c>
      <c r="D10" s="279">
        <v>5</v>
      </c>
      <c r="E10" s="279">
        <v>4</v>
      </c>
      <c r="F10" s="25">
        <v>67</v>
      </c>
      <c r="G10" s="27">
        <f t="shared" si="11"/>
        <v>84.25</v>
      </c>
      <c r="H10" s="278" t="str">
        <f t="shared" si="2"/>
        <v>A2</v>
      </c>
      <c r="I10" s="181">
        <v>8.5</v>
      </c>
      <c r="J10" s="170">
        <v>4</v>
      </c>
      <c r="K10" s="170">
        <v>5</v>
      </c>
      <c r="L10" s="276">
        <v>66.5</v>
      </c>
      <c r="M10" s="218">
        <f t="shared" si="3"/>
        <v>84</v>
      </c>
      <c r="N10" s="217" t="str">
        <f t="shared" si="12"/>
        <v>A2</v>
      </c>
      <c r="O10" s="25">
        <v>6.5</v>
      </c>
      <c r="P10" s="25">
        <v>4</v>
      </c>
      <c r="Q10" s="279">
        <v>4</v>
      </c>
      <c r="R10" s="279">
        <v>41.5</v>
      </c>
      <c r="S10" s="280">
        <f t="shared" si="13"/>
        <v>56</v>
      </c>
      <c r="T10" s="279" t="str">
        <f t="shared" si="4"/>
        <v>C1</v>
      </c>
      <c r="U10" s="281">
        <v>6</v>
      </c>
      <c r="V10" s="281">
        <v>5</v>
      </c>
      <c r="W10" s="281">
        <v>4</v>
      </c>
      <c r="X10" s="30">
        <v>47</v>
      </c>
      <c r="Y10" s="282">
        <f>SUM(U10:X10)</f>
        <v>62</v>
      </c>
      <c r="Z10" s="280" t="str">
        <f t="shared" si="14"/>
        <v>B2</v>
      </c>
      <c r="AA10" s="26">
        <v>4</v>
      </c>
      <c r="AB10" s="76" t="s">
        <v>72</v>
      </c>
      <c r="AC10" s="279">
        <v>6</v>
      </c>
      <c r="AD10" s="279">
        <v>4</v>
      </c>
      <c r="AE10" s="279">
        <v>5</v>
      </c>
      <c r="AF10" s="279">
        <v>60</v>
      </c>
      <c r="AG10" s="279">
        <f t="shared" si="15"/>
        <v>75</v>
      </c>
      <c r="AH10" s="279" t="str">
        <f t="shared" si="6"/>
        <v>B1</v>
      </c>
      <c r="AI10" s="281">
        <v>6.25</v>
      </c>
      <c r="AJ10" s="279">
        <v>5</v>
      </c>
      <c r="AK10" s="279">
        <v>4</v>
      </c>
      <c r="AL10" s="30">
        <v>51</v>
      </c>
      <c r="AM10" s="282">
        <f t="shared" ref="AM10:AM35" si="25">SUM(AI10:AL10)</f>
        <v>66.25</v>
      </c>
      <c r="AN10" s="280" t="str">
        <f t="shared" si="17"/>
        <v>B2</v>
      </c>
      <c r="AO10" s="281">
        <v>9.25</v>
      </c>
      <c r="AP10" s="279">
        <v>4</v>
      </c>
      <c r="AQ10" s="279">
        <v>4</v>
      </c>
      <c r="AR10" s="279">
        <v>60.5</v>
      </c>
      <c r="AS10" s="279">
        <f t="shared" si="18"/>
        <v>77.75</v>
      </c>
      <c r="AT10" s="279" t="str">
        <f t="shared" si="7"/>
        <v>B1</v>
      </c>
      <c r="AU10" s="35">
        <v>6.375</v>
      </c>
      <c r="AV10" s="279">
        <v>3.5</v>
      </c>
      <c r="AW10" s="279">
        <v>3.5</v>
      </c>
      <c r="AX10" s="30">
        <v>44</v>
      </c>
      <c r="AY10" s="282">
        <f>SUM(AU10:AX10)</f>
        <v>57.375</v>
      </c>
      <c r="AZ10" s="282" t="str">
        <f t="shared" si="19"/>
        <v>C1</v>
      </c>
      <c r="BA10" s="26">
        <v>4</v>
      </c>
      <c r="BB10" s="76" t="s">
        <v>72</v>
      </c>
      <c r="BC10" s="279">
        <v>8</v>
      </c>
      <c r="BD10" s="279">
        <v>5</v>
      </c>
      <c r="BE10" s="279">
        <v>5</v>
      </c>
      <c r="BF10" s="279">
        <v>63</v>
      </c>
      <c r="BG10" s="279">
        <f t="shared" si="20"/>
        <v>81</v>
      </c>
      <c r="BH10" s="279" t="str">
        <f t="shared" si="9"/>
        <v>A2</v>
      </c>
      <c r="BI10" s="279">
        <v>9.25</v>
      </c>
      <c r="BJ10" s="279">
        <v>5</v>
      </c>
      <c r="BK10" s="279">
        <v>5</v>
      </c>
      <c r="BL10" s="30">
        <v>60</v>
      </c>
      <c r="BM10" s="282">
        <f>SUM(BI10:BL10)</f>
        <v>79.25</v>
      </c>
      <c r="BN10" s="280" t="str">
        <f t="shared" si="22"/>
        <v>B1</v>
      </c>
      <c r="BO10" s="279">
        <v>47.5</v>
      </c>
      <c r="BP10" s="30">
        <v>35.5</v>
      </c>
      <c r="BQ10" s="21">
        <v>21</v>
      </c>
      <c r="BR10" s="281">
        <v>35.5</v>
      </c>
      <c r="BS10" s="21">
        <v>42</v>
      </c>
      <c r="BT10" s="281">
        <v>37</v>
      </c>
      <c r="BU10" s="281"/>
      <c r="BV10" s="281">
        <v>19.5</v>
      </c>
      <c r="BW10" s="42">
        <f t="shared" si="0"/>
        <v>374</v>
      </c>
      <c r="BX10" s="42">
        <f t="shared" si="1"/>
        <v>348.875</v>
      </c>
      <c r="BY10" s="280">
        <f t="shared" si="10"/>
        <v>722.875</v>
      </c>
      <c r="BZ10" s="282">
        <f t="shared" si="23"/>
        <v>72.287500000000009</v>
      </c>
      <c r="CA10" s="280" t="str">
        <f t="shared" si="24"/>
        <v>B1</v>
      </c>
    </row>
    <row r="11" spans="1:79" ht="15.75">
      <c r="A11" s="216">
        <v>5</v>
      </c>
      <c r="B11" s="76" t="s">
        <v>73</v>
      </c>
      <c r="C11" s="25">
        <v>10</v>
      </c>
      <c r="D11" s="279">
        <v>5</v>
      </c>
      <c r="E11" s="279">
        <v>5</v>
      </c>
      <c r="F11" s="25">
        <v>75.5</v>
      </c>
      <c r="G11" s="27">
        <f t="shared" si="11"/>
        <v>95.5</v>
      </c>
      <c r="H11" s="278" t="str">
        <f t="shared" si="2"/>
        <v>A1</v>
      </c>
      <c r="I11" s="181">
        <v>9.5</v>
      </c>
      <c r="J11" s="170">
        <v>5</v>
      </c>
      <c r="K11" s="170">
        <v>5</v>
      </c>
      <c r="L11" s="276">
        <v>77</v>
      </c>
      <c r="M11" s="218">
        <f t="shared" si="3"/>
        <v>96.5</v>
      </c>
      <c r="N11" s="217" t="str">
        <f t="shared" si="12"/>
        <v>A1</v>
      </c>
      <c r="O11" s="25">
        <v>9.25</v>
      </c>
      <c r="P11" s="25">
        <v>5</v>
      </c>
      <c r="Q11" s="279">
        <v>5</v>
      </c>
      <c r="R11" s="279">
        <v>70.5</v>
      </c>
      <c r="S11" s="280">
        <f t="shared" si="13"/>
        <v>89.75</v>
      </c>
      <c r="T11" s="279" t="str">
        <f t="shared" si="4"/>
        <v>A2</v>
      </c>
      <c r="U11" s="281">
        <v>9</v>
      </c>
      <c r="V11" s="281">
        <v>5</v>
      </c>
      <c r="W11" s="281">
        <v>5</v>
      </c>
      <c r="X11" s="30">
        <v>75.5</v>
      </c>
      <c r="Y11" s="282">
        <f t="shared" ref="Y11:Y35" si="26">SUM(U11:X11)</f>
        <v>94.5</v>
      </c>
      <c r="Z11" s="280" t="str">
        <f t="shared" si="14"/>
        <v>A1</v>
      </c>
      <c r="AA11" s="26">
        <v>5</v>
      </c>
      <c r="AB11" s="76" t="s">
        <v>73</v>
      </c>
      <c r="AC11" s="279">
        <v>8.5</v>
      </c>
      <c r="AD11" s="279">
        <v>5</v>
      </c>
      <c r="AE11" s="279">
        <v>5</v>
      </c>
      <c r="AF11" s="279">
        <v>75</v>
      </c>
      <c r="AG11" s="279">
        <f t="shared" si="15"/>
        <v>93.5</v>
      </c>
      <c r="AH11" s="279" t="str">
        <f t="shared" si="6"/>
        <v>A1</v>
      </c>
      <c r="AI11" s="281">
        <v>10</v>
      </c>
      <c r="AJ11" s="279">
        <v>5</v>
      </c>
      <c r="AK11" s="279">
        <v>5</v>
      </c>
      <c r="AL11" s="30">
        <v>77.5</v>
      </c>
      <c r="AM11" s="282">
        <f t="shared" si="25"/>
        <v>97.5</v>
      </c>
      <c r="AN11" s="280" t="str">
        <f t="shared" si="17"/>
        <v>A1</v>
      </c>
      <c r="AO11" s="279">
        <v>9.75</v>
      </c>
      <c r="AP11" s="279">
        <v>5</v>
      </c>
      <c r="AQ11" s="279">
        <v>5</v>
      </c>
      <c r="AR11" s="279">
        <v>75</v>
      </c>
      <c r="AS11" s="279">
        <f t="shared" si="18"/>
        <v>94.75</v>
      </c>
      <c r="AT11" s="279" t="str">
        <f t="shared" si="7"/>
        <v>A1</v>
      </c>
      <c r="AU11" s="35">
        <v>8.5</v>
      </c>
      <c r="AV11" s="279">
        <v>5</v>
      </c>
      <c r="AW11" s="279">
        <v>5</v>
      </c>
      <c r="AX11" s="30">
        <v>79</v>
      </c>
      <c r="AY11" s="282">
        <f t="shared" ref="AY11:AY35" si="27">SUM(AU11:AX11)</f>
        <v>97.5</v>
      </c>
      <c r="AZ11" s="282" t="str">
        <f t="shared" si="19"/>
        <v>A1</v>
      </c>
      <c r="BA11" s="26">
        <v>5</v>
      </c>
      <c r="BB11" s="76" t="s">
        <v>73</v>
      </c>
      <c r="BC11" s="279">
        <v>9.5</v>
      </c>
      <c r="BD11" s="279">
        <v>5</v>
      </c>
      <c r="BE11" s="279">
        <v>5</v>
      </c>
      <c r="BF11" s="279">
        <v>79</v>
      </c>
      <c r="BG11" s="279">
        <f t="shared" si="20"/>
        <v>98.5</v>
      </c>
      <c r="BH11" s="279" t="str">
        <f t="shared" si="9"/>
        <v>A1</v>
      </c>
      <c r="BI11" s="279">
        <v>10</v>
      </c>
      <c r="BJ11" s="279">
        <v>5</v>
      </c>
      <c r="BK11" s="279">
        <v>5</v>
      </c>
      <c r="BL11" s="30">
        <v>78.5</v>
      </c>
      <c r="BM11" s="282">
        <f t="shared" ref="BM11:BM35" si="28">SUM(BI11:BL11)</f>
        <v>98.5</v>
      </c>
      <c r="BN11" s="280" t="str">
        <f t="shared" si="22"/>
        <v>A1</v>
      </c>
      <c r="BO11" s="279">
        <v>49.5</v>
      </c>
      <c r="BP11" s="30">
        <v>48</v>
      </c>
      <c r="BQ11" s="297">
        <v>41</v>
      </c>
      <c r="BR11" s="281">
        <v>50</v>
      </c>
      <c r="BS11" s="297">
        <v>48</v>
      </c>
      <c r="BT11" s="281">
        <v>47</v>
      </c>
      <c r="BU11" s="281">
        <v>48.5</v>
      </c>
      <c r="BV11" s="281">
        <v>46.5</v>
      </c>
      <c r="BW11" s="42">
        <f t="shared" si="0"/>
        <v>472</v>
      </c>
      <c r="BX11" s="42">
        <f t="shared" si="1"/>
        <v>484.5</v>
      </c>
      <c r="BY11" s="280">
        <f t="shared" si="10"/>
        <v>956.5</v>
      </c>
      <c r="BZ11" s="282">
        <f t="shared" si="23"/>
        <v>95.65</v>
      </c>
      <c r="CA11" s="280" t="str">
        <f t="shared" si="24"/>
        <v>A1</v>
      </c>
    </row>
    <row r="12" spans="1:79" ht="15.75">
      <c r="A12" s="216">
        <v>6</v>
      </c>
      <c r="B12" s="76" t="s">
        <v>100</v>
      </c>
      <c r="C12" s="25">
        <v>8.75</v>
      </c>
      <c r="D12" s="279">
        <v>5</v>
      </c>
      <c r="E12" s="279">
        <v>4</v>
      </c>
      <c r="F12" s="25">
        <v>72.5</v>
      </c>
      <c r="G12" s="27">
        <f t="shared" si="11"/>
        <v>90.25</v>
      </c>
      <c r="H12" s="278" t="str">
        <f t="shared" si="2"/>
        <v>A2</v>
      </c>
      <c r="I12" s="181">
        <v>9.5</v>
      </c>
      <c r="J12" s="170">
        <v>5</v>
      </c>
      <c r="K12" s="170">
        <v>5</v>
      </c>
      <c r="L12" s="276">
        <v>70</v>
      </c>
      <c r="M12" s="218">
        <f t="shared" si="3"/>
        <v>89.5</v>
      </c>
      <c r="N12" s="217" t="str">
        <f t="shared" si="12"/>
        <v>A2</v>
      </c>
      <c r="O12" s="25">
        <v>5.5</v>
      </c>
      <c r="P12" s="25">
        <v>4</v>
      </c>
      <c r="Q12" s="279">
        <v>4</v>
      </c>
      <c r="R12" s="279">
        <v>61</v>
      </c>
      <c r="S12" s="280">
        <f t="shared" si="13"/>
        <v>74.5</v>
      </c>
      <c r="T12" s="279" t="str">
        <f t="shared" si="4"/>
        <v>B1</v>
      </c>
      <c r="U12" s="281">
        <v>6.75</v>
      </c>
      <c r="V12" s="281">
        <v>5</v>
      </c>
      <c r="W12" s="281">
        <v>4</v>
      </c>
      <c r="X12" s="30">
        <v>55.5</v>
      </c>
      <c r="Y12" s="282">
        <f t="shared" si="26"/>
        <v>71.25</v>
      </c>
      <c r="Z12" s="280" t="str">
        <f t="shared" si="14"/>
        <v>B1</v>
      </c>
      <c r="AA12" s="26">
        <v>6</v>
      </c>
      <c r="AB12" s="76" t="s">
        <v>100</v>
      </c>
      <c r="AC12" s="279">
        <v>4.5</v>
      </c>
      <c r="AD12" s="279">
        <v>4</v>
      </c>
      <c r="AE12" s="279">
        <v>5</v>
      </c>
      <c r="AF12" s="279">
        <v>49.5</v>
      </c>
      <c r="AG12" s="279">
        <f t="shared" si="15"/>
        <v>63</v>
      </c>
      <c r="AH12" s="279" t="str">
        <f t="shared" si="6"/>
        <v>B2</v>
      </c>
      <c r="AI12" s="281">
        <v>5.25</v>
      </c>
      <c r="AJ12" s="279">
        <v>5</v>
      </c>
      <c r="AK12" s="279">
        <v>4</v>
      </c>
      <c r="AL12" s="30">
        <v>48.5</v>
      </c>
      <c r="AM12" s="282">
        <f t="shared" si="25"/>
        <v>62.75</v>
      </c>
      <c r="AN12" s="280" t="str">
        <f t="shared" si="17"/>
        <v>B2</v>
      </c>
      <c r="AO12" s="279">
        <v>6.25</v>
      </c>
      <c r="AP12" s="279">
        <v>4</v>
      </c>
      <c r="AQ12" s="279">
        <v>4</v>
      </c>
      <c r="AR12" s="279">
        <v>43.5</v>
      </c>
      <c r="AS12" s="279">
        <f t="shared" si="18"/>
        <v>57.75</v>
      </c>
      <c r="AT12" s="279" t="str">
        <f t="shared" si="7"/>
        <v>C1</v>
      </c>
      <c r="AU12" s="35">
        <v>6.875</v>
      </c>
      <c r="AV12" s="279">
        <v>4</v>
      </c>
      <c r="AW12" s="279">
        <v>4</v>
      </c>
      <c r="AX12" s="30">
        <v>61</v>
      </c>
      <c r="AY12" s="282">
        <f t="shared" si="27"/>
        <v>75.875</v>
      </c>
      <c r="AZ12" s="282" t="str">
        <f t="shared" si="19"/>
        <v>B1</v>
      </c>
      <c r="BA12" s="26">
        <v>6</v>
      </c>
      <c r="BB12" s="76" t="s">
        <v>100</v>
      </c>
      <c r="BC12" s="279">
        <v>8</v>
      </c>
      <c r="BD12" s="279">
        <v>4</v>
      </c>
      <c r="BE12" s="279">
        <v>5</v>
      </c>
      <c r="BF12" s="279">
        <v>51</v>
      </c>
      <c r="BG12" s="279">
        <f t="shared" si="20"/>
        <v>68</v>
      </c>
      <c r="BH12" s="279" t="str">
        <f t="shared" si="9"/>
        <v>B2</v>
      </c>
      <c r="BI12" s="279">
        <v>8.75</v>
      </c>
      <c r="BJ12" s="279">
        <v>5</v>
      </c>
      <c r="BK12" s="279">
        <v>5</v>
      </c>
      <c r="BL12" s="30">
        <v>61.5</v>
      </c>
      <c r="BM12" s="282">
        <f t="shared" si="28"/>
        <v>80.25</v>
      </c>
      <c r="BN12" s="280" t="str">
        <f t="shared" si="22"/>
        <v>B1</v>
      </c>
      <c r="BO12" s="279">
        <v>35</v>
      </c>
      <c r="BP12" s="30">
        <v>42.5</v>
      </c>
      <c r="BQ12" s="21">
        <v>26.5</v>
      </c>
      <c r="BR12" s="281">
        <v>47</v>
      </c>
      <c r="BS12" s="21">
        <v>44.5</v>
      </c>
      <c r="BT12" s="281">
        <v>45</v>
      </c>
      <c r="BU12" s="281"/>
      <c r="BV12" s="281">
        <v>21</v>
      </c>
      <c r="BW12" s="42">
        <f t="shared" si="0"/>
        <v>353.5</v>
      </c>
      <c r="BX12" s="42">
        <f t="shared" si="1"/>
        <v>379.625</v>
      </c>
      <c r="BY12" s="280">
        <f t="shared" si="10"/>
        <v>733.125</v>
      </c>
      <c r="BZ12" s="282">
        <f t="shared" si="23"/>
        <v>73.3125</v>
      </c>
      <c r="CA12" s="280" t="str">
        <f t="shared" si="24"/>
        <v>B1</v>
      </c>
    </row>
    <row r="13" spans="1:79" ht="15.75">
      <c r="A13" s="216">
        <v>7</v>
      </c>
      <c r="B13" s="76" t="s">
        <v>75</v>
      </c>
      <c r="C13" s="25">
        <v>8.5</v>
      </c>
      <c r="D13" s="279">
        <v>4</v>
      </c>
      <c r="E13" s="279">
        <v>4</v>
      </c>
      <c r="F13" s="25">
        <v>63.5</v>
      </c>
      <c r="G13" s="27">
        <f t="shared" si="11"/>
        <v>80</v>
      </c>
      <c r="H13" s="278" t="str">
        <f t="shared" si="2"/>
        <v>B1</v>
      </c>
      <c r="I13" s="181">
        <v>9</v>
      </c>
      <c r="J13" s="170">
        <v>4</v>
      </c>
      <c r="K13" s="170">
        <v>5</v>
      </c>
      <c r="L13" s="276">
        <v>61.5</v>
      </c>
      <c r="M13" s="218">
        <f t="shared" si="3"/>
        <v>79.5</v>
      </c>
      <c r="N13" s="217" t="str">
        <f t="shared" si="12"/>
        <v>B1</v>
      </c>
      <c r="O13" s="25">
        <v>7.75</v>
      </c>
      <c r="P13" s="25">
        <v>4</v>
      </c>
      <c r="Q13" s="279">
        <v>4</v>
      </c>
      <c r="R13" s="279">
        <v>59</v>
      </c>
      <c r="S13" s="280">
        <f t="shared" si="13"/>
        <v>74.75</v>
      </c>
      <c r="T13" s="279" t="str">
        <f t="shared" si="4"/>
        <v>B1</v>
      </c>
      <c r="U13" s="281">
        <v>7.75</v>
      </c>
      <c r="V13" s="281">
        <v>5</v>
      </c>
      <c r="W13" s="281">
        <v>4.5</v>
      </c>
      <c r="X13" s="30">
        <v>61.5</v>
      </c>
      <c r="Y13" s="282">
        <f t="shared" si="26"/>
        <v>78.75</v>
      </c>
      <c r="Z13" s="280" t="str">
        <f t="shared" si="14"/>
        <v>B1</v>
      </c>
      <c r="AA13" s="26">
        <v>7</v>
      </c>
      <c r="AB13" s="76" t="s">
        <v>75</v>
      </c>
      <c r="AC13" s="279">
        <v>6.5</v>
      </c>
      <c r="AD13" s="279">
        <v>4</v>
      </c>
      <c r="AE13" s="279">
        <v>5</v>
      </c>
      <c r="AF13" s="279">
        <v>57</v>
      </c>
      <c r="AG13" s="279">
        <f t="shared" si="15"/>
        <v>72.5</v>
      </c>
      <c r="AH13" s="279" t="str">
        <f t="shared" si="6"/>
        <v>B1</v>
      </c>
      <c r="AI13" s="281">
        <v>8.5</v>
      </c>
      <c r="AJ13" s="279">
        <v>5</v>
      </c>
      <c r="AK13" s="279">
        <v>5</v>
      </c>
      <c r="AL13" s="30">
        <v>63.5</v>
      </c>
      <c r="AM13" s="282">
        <f t="shared" si="25"/>
        <v>82</v>
      </c>
      <c r="AN13" s="280" t="str">
        <f t="shared" si="17"/>
        <v>A2</v>
      </c>
      <c r="AO13" s="279">
        <v>7.75</v>
      </c>
      <c r="AP13" s="279">
        <v>4</v>
      </c>
      <c r="AQ13" s="279">
        <v>4</v>
      </c>
      <c r="AR13" s="279">
        <v>49</v>
      </c>
      <c r="AS13" s="279">
        <f t="shared" si="18"/>
        <v>64.75</v>
      </c>
      <c r="AT13" s="279" t="str">
        <f t="shared" si="7"/>
        <v>B2</v>
      </c>
      <c r="AU13" s="35">
        <v>9.125</v>
      </c>
      <c r="AV13" s="279">
        <v>4</v>
      </c>
      <c r="AW13" s="279">
        <v>4</v>
      </c>
      <c r="AX13" s="30">
        <v>67</v>
      </c>
      <c r="AY13" s="282">
        <f t="shared" si="27"/>
        <v>84.125</v>
      </c>
      <c r="AZ13" s="282" t="str">
        <f t="shared" si="19"/>
        <v>A2</v>
      </c>
      <c r="BA13" s="26">
        <v>7</v>
      </c>
      <c r="BB13" s="76" t="s">
        <v>75</v>
      </c>
      <c r="BC13" s="279">
        <v>9.75</v>
      </c>
      <c r="BD13" s="279">
        <v>5</v>
      </c>
      <c r="BE13" s="279">
        <v>5</v>
      </c>
      <c r="BF13" s="279">
        <v>63.5</v>
      </c>
      <c r="BG13" s="279">
        <f t="shared" si="20"/>
        <v>83.25</v>
      </c>
      <c r="BH13" s="279" t="str">
        <f t="shared" si="9"/>
        <v>A2</v>
      </c>
      <c r="BI13" s="279">
        <v>9.5</v>
      </c>
      <c r="BJ13" s="279">
        <v>5</v>
      </c>
      <c r="BK13" s="279">
        <v>5</v>
      </c>
      <c r="BL13" s="30">
        <v>69</v>
      </c>
      <c r="BM13" s="282">
        <f t="shared" si="28"/>
        <v>88.5</v>
      </c>
      <c r="BN13" s="280" t="str">
        <f t="shared" si="22"/>
        <v>A2</v>
      </c>
      <c r="BO13" s="279">
        <v>44.5</v>
      </c>
      <c r="BP13" s="30">
        <v>47.5</v>
      </c>
      <c r="BQ13" s="21">
        <v>38</v>
      </c>
      <c r="BR13" s="281">
        <v>45.5</v>
      </c>
      <c r="BS13" s="21">
        <v>40</v>
      </c>
      <c r="BT13" s="281">
        <v>42</v>
      </c>
      <c r="BU13" s="281">
        <v>36</v>
      </c>
      <c r="BV13" s="281">
        <v>38.5</v>
      </c>
      <c r="BW13" s="42">
        <f t="shared" si="0"/>
        <v>375.25</v>
      </c>
      <c r="BX13" s="42">
        <f t="shared" si="1"/>
        <v>412.875</v>
      </c>
      <c r="BY13" s="280">
        <f t="shared" si="10"/>
        <v>788.125</v>
      </c>
      <c r="BZ13" s="282">
        <f t="shared" si="23"/>
        <v>78.8125</v>
      </c>
      <c r="CA13" s="280" t="str">
        <f t="shared" si="24"/>
        <v>B1</v>
      </c>
    </row>
    <row r="14" spans="1:79" ht="15.75">
      <c r="A14" s="216">
        <v>8</v>
      </c>
      <c r="B14" s="76" t="s">
        <v>76</v>
      </c>
      <c r="C14" s="25">
        <v>7.75</v>
      </c>
      <c r="D14" s="279">
        <v>5</v>
      </c>
      <c r="E14" s="279">
        <v>3</v>
      </c>
      <c r="F14" s="25">
        <v>60.5</v>
      </c>
      <c r="G14" s="27">
        <f t="shared" si="11"/>
        <v>76.25</v>
      </c>
      <c r="H14" s="278" t="str">
        <f t="shared" si="2"/>
        <v>B1</v>
      </c>
      <c r="I14" s="181">
        <v>8.5</v>
      </c>
      <c r="J14" s="170">
        <v>4</v>
      </c>
      <c r="K14" s="170">
        <v>5</v>
      </c>
      <c r="L14" s="276">
        <v>56.5</v>
      </c>
      <c r="M14" s="218">
        <f t="shared" si="3"/>
        <v>74</v>
      </c>
      <c r="N14" s="217" t="str">
        <f t="shared" si="12"/>
        <v>B1</v>
      </c>
      <c r="O14" s="25">
        <v>7.25</v>
      </c>
      <c r="P14" s="25">
        <v>4</v>
      </c>
      <c r="Q14" s="279">
        <v>4</v>
      </c>
      <c r="R14" s="279">
        <v>48</v>
      </c>
      <c r="S14" s="280">
        <f t="shared" si="13"/>
        <v>63.25</v>
      </c>
      <c r="T14" s="279" t="str">
        <f t="shared" si="4"/>
        <v>B2</v>
      </c>
      <c r="U14" s="281">
        <v>5.75</v>
      </c>
      <c r="V14" s="281">
        <v>3.5</v>
      </c>
      <c r="W14" s="281">
        <v>4.5</v>
      </c>
      <c r="X14" s="281">
        <v>54.5</v>
      </c>
      <c r="Y14" s="282">
        <f t="shared" si="26"/>
        <v>68.25</v>
      </c>
      <c r="Z14" s="280" t="str">
        <f t="shared" si="14"/>
        <v>B2</v>
      </c>
      <c r="AA14" s="26">
        <v>8</v>
      </c>
      <c r="AB14" s="76" t="s">
        <v>76</v>
      </c>
      <c r="AC14" s="279">
        <v>3.75</v>
      </c>
      <c r="AD14" s="279">
        <v>3</v>
      </c>
      <c r="AE14" s="279">
        <v>3.5</v>
      </c>
      <c r="AF14" s="279">
        <v>35.5</v>
      </c>
      <c r="AG14" s="279">
        <f t="shared" si="15"/>
        <v>45.75</v>
      </c>
      <c r="AH14" s="279" t="str">
        <f t="shared" si="6"/>
        <v>C2</v>
      </c>
      <c r="AI14" s="281">
        <v>3.5</v>
      </c>
      <c r="AJ14" s="279">
        <v>3</v>
      </c>
      <c r="AK14" s="279">
        <v>3</v>
      </c>
      <c r="AL14" s="281">
        <v>35</v>
      </c>
      <c r="AM14" s="282">
        <f t="shared" si="25"/>
        <v>44.5</v>
      </c>
      <c r="AN14" s="280" t="str">
        <f t="shared" si="17"/>
        <v>C2</v>
      </c>
      <c r="AO14" s="279">
        <v>7.25</v>
      </c>
      <c r="AP14" s="279">
        <v>3.5</v>
      </c>
      <c r="AQ14" s="279">
        <v>3.5</v>
      </c>
      <c r="AR14" s="279">
        <v>33.5</v>
      </c>
      <c r="AS14" s="279">
        <f t="shared" si="18"/>
        <v>47.75</v>
      </c>
      <c r="AT14" s="279" t="str">
        <f t="shared" si="7"/>
        <v>C2</v>
      </c>
      <c r="AU14" s="35">
        <v>0</v>
      </c>
      <c r="AV14" s="279">
        <v>3.5</v>
      </c>
      <c r="AW14" s="279">
        <v>3.5</v>
      </c>
      <c r="AX14" s="281">
        <v>40</v>
      </c>
      <c r="AY14" s="282">
        <f t="shared" si="27"/>
        <v>47</v>
      </c>
      <c r="AZ14" s="282" t="str">
        <f t="shared" si="19"/>
        <v>C2</v>
      </c>
      <c r="BA14" s="26">
        <v>8</v>
      </c>
      <c r="BB14" s="76" t="s">
        <v>76</v>
      </c>
      <c r="BC14" s="279">
        <v>7</v>
      </c>
      <c r="BD14" s="279">
        <v>3.5</v>
      </c>
      <c r="BE14" s="279">
        <v>3</v>
      </c>
      <c r="BF14" s="279">
        <v>28.5</v>
      </c>
      <c r="BG14" s="279">
        <f t="shared" si="20"/>
        <v>42</v>
      </c>
      <c r="BH14" s="279" t="str">
        <f t="shared" si="9"/>
        <v>C2</v>
      </c>
      <c r="BI14" s="279">
        <v>0</v>
      </c>
      <c r="BJ14" s="279">
        <v>5</v>
      </c>
      <c r="BK14" s="279">
        <v>3</v>
      </c>
      <c r="BL14" s="281">
        <v>34.5</v>
      </c>
      <c r="BM14" s="282">
        <f t="shared" si="28"/>
        <v>42.5</v>
      </c>
      <c r="BN14" s="280" t="str">
        <f t="shared" si="22"/>
        <v>C2</v>
      </c>
      <c r="BO14" s="279">
        <v>26.5</v>
      </c>
      <c r="BP14" s="281">
        <v>29.5</v>
      </c>
      <c r="BQ14" s="297">
        <v>11</v>
      </c>
      <c r="BR14" s="281">
        <v>35</v>
      </c>
      <c r="BS14" s="297">
        <v>29</v>
      </c>
      <c r="BT14" s="281">
        <v>27</v>
      </c>
      <c r="BU14" s="281">
        <v>6</v>
      </c>
      <c r="BV14" s="281">
        <v>14</v>
      </c>
      <c r="BW14" s="42">
        <f t="shared" si="0"/>
        <v>275</v>
      </c>
      <c r="BX14" s="42">
        <f t="shared" si="1"/>
        <v>276.25</v>
      </c>
      <c r="BY14" s="280">
        <f t="shared" si="10"/>
        <v>551.25</v>
      </c>
      <c r="BZ14" s="282">
        <f t="shared" si="23"/>
        <v>55.125</v>
      </c>
      <c r="CA14" s="280" t="str">
        <f t="shared" si="24"/>
        <v>C1</v>
      </c>
    </row>
    <row r="15" spans="1:79" ht="15.75">
      <c r="A15" s="216">
        <v>9</v>
      </c>
      <c r="B15" s="76" t="s">
        <v>77</v>
      </c>
      <c r="C15" s="25">
        <v>9</v>
      </c>
      <c r="D15" s="279">
        <v>5</v>
      </c>
      <c r="E15" s="279">
        <v>5</v>
      </c>
      <c r="F15" s="25">
        <v>59.5</v>
      </c>
      <c r="G15" s="27">
        <f t="shared" si="11"/>
        <v>78.5</v>
      </c>
      <c r="H15" s="278" t="str">
        <f t="shared" si="2"/>
        <v>B1</v>
      </c>
      <c r="I15" s="181">
        <v>8.25</v>
      </c>
      <c r="J15" s="170">
        <v>5</v>
      </c>
      <c r="K15" s="170">
        <v>5</v>
      </c>
      <c r="L15" s="276">
        <v>70</v>
      </c>
      <c r="M15" s="218">
        <f t="shared" si="3"/>
        <v>88.25</v>
      </c>
      <c r="N15" s="217" t="str">
        <f t="shared" si="12"/>
        <v>A2</v>
      </c>
      <c r="O15" s="25">
        <v>8</v>
      </c>
      <c r="P15" s="25">
        <v>4</v>
      </c>
      <c r="Q15" s="279">
        <v>4</v>
      </c>
      <c r="R15" s="279">
        <v>60</v>
      </c>
      <c r="S15" s="280">
        <f t="shared" si="13"/>
        <v>76</v>
      </c>
      <c r="T15" s="279" t="str">
        <f t="shared" si="4"/>
        <v>B1</v>
      </c>
      <c r="U15" s="281">
        <v>9</v>
      </c>
      <c r="V15" s="281">
        <v>5</v>
      </c>
      <c r="W15" s="281">
        <v>5</v>
      </c>
      <c r="X15" s="281">
        <v>71.5</v>
      </c>
      <c r="Y15" s="282">
        <f t="shared" si="26"/>
        <v>90.5</v>
      </c>
      <c r="Z15" s="280" t="str">
        <f t="shared" si="14"/>
        <v>A2</v>
      </c>
      <c r="AA15" s="26">
        <v>9</v>
      </c>
      <c r="AB15" s="76" t="s">
        <v>77</v>
      </c>
      <c r="AC15" s="279">
        <v>8.5</v>
      </c>
      <c r="AD15" s="279">
        <v>4</v>
      </c>
      <c r="AE15" s="279">
        <v>5</v>
      </c>
      <c r="AF15" s="279">
        <v>73.5</v>
      </c>
      <c r="AG15" s="279">
        <f t="shared" si="15"/>
        <v>91</v>
      </c>
      <c r="AH15" s="279" t="str">
        <f t="shared" si="6"/>
        <v>A1</v>
      </c>
      <c r="AI15" s="281">
        <v>9.25</v>
      </c>
      <c r="AJ15" s="279">
        <v>5</v>
      </c>
      <c r="AK15" s="279">
        <v>5</v>
      </c>
      <c r="AL15" s="281">
        <v>68</v>
      </c>
      <c r="AM15" s="282">
        <f t="shared" si="25"/>
        <v>87.25</v>
      </c>
      <c r="AN15" s="280" t="str">
        <f t="shared" si="17"/>
        <v>A2</v>
      </c>
      <c r="AO15" s="279">
        <v>9.25</v>
      </c>
      <c r="AP15" s="279">
        <v>4</v>
      </c>
      <c r="AQ15" s="279">
        <v>4</v>
      </c>
      <c r="AR15" s="279">
        <v>59</v>
      </c>
      <c r="AS15" s="279">
        <f t="shared" si="18"/>
        <v>76.25</v>
      </c>
      <c r="AT15" s="279" t="str">
        <f t="shared" si="7"/>
        <v>B1</v>
      </c>
      <c r="AU15" s="35">
        <v>9.25</v>
      </c>
      <c r="AV15" s="279">
        <v>4</v>
      </c>
      <c r="AW15" s="279">
        <v>4</v>
      </c>
      <c r="AX15" s="281">
        <v>68.5</v>
      </c>
      <c r="AY15" s="282">
        <f t="shared" si="27"/>
        <v>85.75</v>
      </c>
      <c r="AZ15" s="282" t="str">
        <f t="shared" si="19"/>
        <v>A2</v>
      </c>
      <c r="BA15" s="26">
        <v>9</v>
      </c>
      <c r="BB15" s="76" t="s">
        <v>77</v>
      </c>
      <c r="BC15" s="279">
        <v>8.5</v>
      </c>
      <c r="BD15" s="279">
        <v>5</v>
      </c>
      <c r="BE15" s="279">
        <v>5</v>
      </c>
      <c r="BF15" s="279">
        <v>66.5</v>
      </c>
      <c r="BG15" s="279">
        <f t="shared" si="20"/>
        <v>85</v>
      </c>
      <c r="BH15" s="279" t="str">
        <f t="shared" si="9"/>
        <v>A2</v>
      </c>
      <c r="BI15" s="279">
        <v>10</v>
      </c>
      <c r="BJ15" s="279">
        <v>5</v>
      </c>
      <c r="BK15" s="279">
        <v>5</v>
      </c>
      <c r="BL15" s="281">
        <v>74</v>
      </c>
      <c r="BM15" s="282">
        <f t="shared" si="28"/>
        <v>94</v>
      </c>
      <c r="BN15" s="280" t="str">
        <f t="shared" si="22"/>
        <v>A1</v>
      </c>
      <c r="BO15" s="279">
        <v>44</v>
      </c>
      <c r="BP15" s="281">
        <v>46.5</v>
      </c>
      <c r="BQ15" s="296">
        <v>46.5</v>
      </c>
      <c r="BR15" s="281">
        <v>44</v>
      </c>
      <c r="BS15" s="296">
        <v>42</v>
      </c>
      <c r="BT15" s="281">
        <v>43</v>
      </c>
      <c r="BU15" s="281">
        <v>37.5</v>
      </c>
      <c r="BV15" s="281">
        <v>41.5</v>
      </c>
      <c r="BW15" s="42">
        <f t="shared" si="0"/>
        <v>406.75</v>
      </c>
      <c r="BX15" s="42">
        <f t="shared" si="1"/>
        <v>445.75</v>
      </c>
      <c r="BY15" s="280">
        <f t="shared" si="10"/>
        <v>852.5</v>
      </c>
      <c r="BZ15" s="282">
        <f t="shared" si="23"/>
        <v>85.25</v>
      </c>
      <c r="CA15" s="280" t="str">
        <f t="shared" si="24"/>
        <v>A2</v>
      </c>
    </row>
    <row r="16" spans="1:79" ht="15.75">
      <c r="A16" s="216">
        <v>10</v>
      </c>
      <c r="B16" s="76" t="s">
        <v>78</v>
      </c>
      <c r="C16" s="25">
        <v>8.75</v>
      </c>
      <c r="D16" s="279">
        <v>5</v>
      </c>
      <c r="E16" s="279">
        <v>5</v>
      </c>
      <c r="F16" s="25">
        <v>64.5</v>
      </c>
      <c r="G16" s="27">
        <f t="shared" si="11"/>
        <v>83.25</v>
      </c>
      <c r="H16" s="278" t="str">
        <f t="shared" si="2"/>
        <v>A2</v>
      </c>
      <c r="I16" s="181">
        <v>8.75</v>
      </c>
      <c r="J16" s="170">
        <v>5</v>
      </c>
      <c r="K16" s="170">
        <v>5</v>
      </c>
      <c r="L16" s="276">
        <v>67.5</v>
      </c>
      <c r="M16" s="218">
        <f t="shared" si="3"/>
        <v>86.25</v>
      </c>
      <c r="N16" s="217" t="str">
        <f t="shared" si="12"/>
        <v>A2</v>
      </c>
      <c r="O16" s="25">
        <v>7.5</v>
      </c>
      <c r="P16" s="25">
        <v>5</v>
      </c>
      <c r="Q16" s="279">
        <v>5</v>
      </c>
      <c r="R16" s="279">
        <v>63</v>
      </c>
      <c r="S16" s="280">
        <f t="shared" si="13"/>
        <v>80.5</v>
      </c>
      <c r="T16" s="279" t="str">
        <f t="shared" si="4"/>
        <v>B1</v>
      </c>
      <c r="U16" s="281">
        <v>8.25</v>
      </c>
      <c r="V16" s="281">
        <v>5</v>
      </c>
      <c r="W16" s="281">
        <v>4.5</v>
      </c>
      <c r="X16" s="281">
        <v>66</v>
      </c>
      <c r="Y16" s="282">
        <f t="shared" si="26"/>
        <v>83.75</v>
      </c>
      <c r="Z16" s="280" t="str">
        <f t="shared" si="14"/>
        <v>A2</v>
      </c>
      <c r="AA16" s="26">
        <v>10</v>
      </c>
      <c r="AB16" s="76" t="s">
        <v>78</v>
      </c>
      <c r="AC16" s="279">
        <v>8</v>
      </c>
      <c r="AD16" s="279">
        <v>5</v>
      </c>
      <c r="AE16" s="279">
        <v>5</v>
      </c>
      <c r="AF16" s="279">
        <v>75.5</v>
      </c>
      <c r="AG16" s="279">
        <f t="shared" si="15"/>
        <v>93.5</v>
      </c>
      <c r="AH16" s="279" t="str">
        <f t="shared" si="6"/>
        <v>A1</v>
      </c>
      <c r="AI16" s="281">
        <v>10</v>
      </c>
      <c r="AJ16" s="279">
        <v>5</v>
      </c>
      <c r="AK16" s="279">
        <v>5</v>
      </c>
      <c r="AL16" s="281">
        <v>70</v>
      </c>
      <c r="AM16" s="282">
        <f t="shared" si="25"/>
        <v>90</v>
      </c>
      <c r="AN16" s="280" t="str">
        <f t="shared" si="17"/>
        <v>A2</v>
      </c>
      <c r="AO16" s="279">
        <v>9.5</v>
      </c>
      <c r="AP16" s="279">
        <v>5</v>
      </c>
      <c r="AQ16" s="279">
        <v>5</v>
      </c>
      <c r="AR16" s="279">
        <v>75</v>
      </c>
      <c r="AS16" s="279">
        <f t="shared" si="18"/>
        <v>94.5</v>
      </c>
      <c r="AT16" s="279" t="str">
        <f t="shared" si="7"/>
        <v>A1</v>
      </c>
      <c r="AU16" s="35">
        <v>10</v>
      </c>
      <c r="AV16" s="279">
        <v>5</v>
      </c>
      <c r="AW16" s="279">
        <v>5</v>
      </c>
      <c r="AX16" s="281">
        <v>73.5</v>
      </c>
      <c r="AY16" s="282">
        <f t="shared" si="27"/>
        <v>93.5</v>
      </c>
      <c r="AZ16" s="282" t="str">
        <f t="shared" si="19"/>
        <v>A1</v>
      </c>
      <c r="BA16" s="26">
        <v>10</v>
      </c>
      <c r="BB16" s="76" t="s">
        <v>78</v>
      </c>
      <c r="BC16" s="279">
        <v>9.5</v>
      </c>
      <c r="BD16" s="279">
        <v>5</v>
      </c>
      <c r="BE16" s="279">
        <v>5</v>
      </c>
      <c r="BF16" s="279">
        <v>79</v>
      </c>
      <c r="BG16" s="279">
        <f t="shared" si="20"/>
        <v>98.5</v>
      </c>
      <c r="BH16" s="279" t="str">
        <f t="shared" si="9"/>
        <v>A1</v>
      </c>
      <c r="BI16" s="279">
        <v>10</v>
      </c>
      <c r="BJ16" s="279">
        <v>5</v>
      </c>
      <c r="BK16" s="279">
        <v>5</v>
      </c>
      <c r="BL16" s="281">
        <v>79.5</v>
      </c>
      <c r="BM16" s="282">
        <f t="shared" si="28"/>
        <v>99.5</v>
      </c>
      <c r="BN16" s="280" t="str">
        <f t="shared" si="22"/>
        <v>A1</v>
      </c>
      <c r="BO16" s="279">
        <v>47.5</v>
      </c>
      <c r="BP16" s="281">
        <v>48</v>
      </c>
      <c r="BQ16" s="297">
        <v>29</v>
      </c>
      <c r="BR16" s="281">
        <v>47.75</v>
      </c>
      <c r="BS16" s="297">
        <v>46</v>
      </c>
      <c r="BT16" s="281">
        <v>46</v>
      </c>
      <c r="BU16" s="281">
        <v>30</v>
      </c>
      <c r="BV16" s="281">
        <v>47</v>
      </c>
      <c r="BW16" s="42">
        <f t="shared" si="0"/>
        <v>450.25</v>
      </c>
      <c r="BX16" s="42">
        <f t="shared" si="1"/>
        <v>453</v>
      </c>
      <c r="BY16" s="280">
        <f t="shared" si="10"/>
        <v>903.25</v>
      </c>
      <c r="BZ16" s="282">
        <f t="shared" si="23"/>
        <v>90.325000000000003</v>
      </c>
      <c r="CA16" s="280" t="str">
        <f t="shared" si="24"/>
        <v>A2</v>
      </c>
    </row>
    <row r="17" spans="1:79" ht="15.75">
      <c r="A17" s="216">
        <v>11</v>
      </c>
      <c r="B17" s="76" t="s">
        <v>79</v>
      </c>
      <c r="C17" s="25">
        <v>9.25</v>
      </c>
      <c r="D17" s="279">
        <v>4</v>
      </c>
      <c r="E17" s="279">
        <v>5</v>
      </c>
      <c r="F17" s="25">
        <v>72.5</v>
      </c>
      <c r="G17" s="27">
        <f t="shared" si="11"/>
        <v>90.75</v>
      </c>
      <c r="H17" s="278" t="str">
        <f t="shared" si="2"/>
        <v>A2</v>
      </c>
      <c r="I17" s="181">
        <v>9</v>
      </c>
      <c r="J17" s="170">
        <v>5</v>
      </c>
      <c r="K17" s="170">
        <v>5</v>
      </c>
      <c r="L17" s="276">
        <v>74</v>
      </c>
      <c r="M17" s="218">
        <f t="shared" si="3"/>
        <v>93</v>
      </c>
      <c r="N17" s="217" t="str">
        <f t="shared" si="12"/>
        <v>A1</v>
      </c>
      <c r="O17" s="25">
        <v>5.5</v>
      </c>
      <c r="P17" s="25">
        <v>4</v>
      </c>
      <c r="Q17" s="279">
        <v>4</v>
      </c>
      <c r="R17" s="279">
        <v>48.5</v>
      </c>
      <c r="S17" s="280">
        <f t="shared" si="13"/>
        <v>62</v>
      </c>
      <c r="T17" s="279" t="str">
        <f t="shared" si="4"/>
        <v>B2</v>
      </c>
      <c r="U17" s="30">
        <v>6</v>
      </c>
      <c r="V17" s="281">
        <v>5</v>
      </c>
      <c r="W17" s="281">
        <v>4.5</v>
      </c>
      <c r="X17" s="281">
        <v>60</v>
      </c>
      <c r="Y17" s="282">
        <f t="shared" si="26"/>
        <v>75.5</v>
      </c>
      <c r="Z17" s="280" t="str">
        <f t="shared" si="14"/>
        <v>B1</v>
      </c>
      <c r="AA17" s="26">
        <v>11</v>
      </c>
      <c r="AB17" s="76" t="s">
        <v>79</v>
      </c>
      <c r="AC17" s="279">
        <v>3.75</v>
      </c>
      <c r="AD17" s="279">
        <v>3</v>
      </c>
      <c r="AE17" s="279">
        <v>5</v>
      </c>
      <c r="AF17" s="279">
        <v>37.5</v>
      </c>
      <c r="AG17" s="279">
        <f t="shared" si="15"/>
        <v>49.25</v>
      </c>
      <c r="AH17" s="279" t="str">
        <f t="shared" si="6"/>
        <v>C2</v>
      </c>
      <c r="AI17" s="30">
        <v>4.25</v>
      </c>
      <c r="AJ17" s="279">
        <v>5</v>
      </c>
      <c r="AK17" s="279">
        <v>4</v>
      </c>
      <c r="AL17" s="281">
        <v>56</v>
      </c>
      <c r="AM17" s="282">
        <f t="shared" si="25"/>
        <v>69.25</v>
      </c>
      <c r="AN17" s="280" t="str">
        <f t="shared" si="17"/>
        <v>B2</v>
      </c>
      <c r="AO17" s="279">
        <v>3.75</v>
      </c>
      <c r="AP17" s="279">
        <v>3</v>
      </c>
      <c r="AQ17" s="279">
        <v>4</v>
      </c>
      <c r="AR17" s="279">
        <v>31</v>
      </c>
      <c r="AS17" s="279">
        <f t="shared" si="18"/>
        <v>41.75</v>
      </c>
      <c r="AT17" s="279" t="str">
        <f t="shared" si="7"/>
        <v>C2</v>
      </c>
      <c r="AU17" s="35">
        <v>6.25</v>
      </c>
      <c r="AV17" s="279">
        <v>4</v>
      </c>
      <c r="AW17" s="279">
        <v>4</v>
      </c>
      <c r="AX17" s="281">
        <v>63.5</v>
      </c>
      <c r="AY17" s="282">
        <f t="shared" si="27"/>
        <v>77.75</v>
      </c>
      <c r="AZ17" s="282" t="str">
        <f t="shared" si="19"/>
        <v>B1</v>
      </c>
      <c r="BA17" s="26">
        <v>11</v>
      </c>
      <c r="BB17" s="76" t="s">
        <v>79</v>
      </c>
      <c r="BC17" s="279">
        <v>6.5</v>
      </c>
      <c r="BD17" s="279">
        <v>4</v>
      </c>
      <c r="BE17" s="279">
        <v>4.5</v>
      </c>
      <c r="BF17" s="279">
        <v>54.5</v>
      </c>
      <c r="BG17" s="279">
        <f t="shared" si="20"/>
        <v>69.5</v>
      </c>
      <c r="BH17" s="279" t="str">
        <f t="shared" si="9"/>
        <v>B2</v>
      </c>
      <c r="BI17" s="279">
        <v>8.75</v>
      </c>
      <c r="BJ17" s="279">
        <v>5</v>
      </c>
      <c r="BK17" s="279">
        <v>5</v>
      </c>
      <c r="BL17" s="281">
        <v>67</v>
      </c>
      <c r="BM17" s="282">
        <f t="shared" si="28"/>
        <v>85.75</v>
      </c>
      <c r="BN17" s="280" t="str">
        <f t="shared" si="22"/>
        <v>A2</v>
      </c>
      <c r="BO17" s="279">
        <v>34.5</v>
      </c>
      <c r="BP17" s="281">
        <v>42</v>
      </c>
      <c r="BQ17" s="21">
        <v>23.5</v>
      </c>
      <c r="BR17" s="281">
        <v>48</v>
      </c>
      <c r="BS17" s="21">
        <v>39.5</v>
      </c>
      <c r="BT17" s="281">
        <v>46</v>
      </c>
      <c r="BU17" s="281">
        <v>16.5</v>
      </c>
      <c r="BV17" s="281">
        <v>24</v>
      </c>
      <c r="BW17" s="42">
        <f t="shared" si="0"/>
        <v>313.25</v>
      </c>
      <c r="BX17" s="42">
        <f t="shared" si="1"/>
        <v>401.25</v>
      </c>
      <c r="BY17" s="280">
        <f t="shared" si="10"/>
        <v>714.5</v>
      </c>
      <c r="BZ17" s="282">
        <f t="shared" si="23"/>
        <v>71.45</v>
      </c>
      <c r="CA17" s="280" t="str">
        <f t="shared" si="24"/>
        <v>B1</v>
      </c>
    </row>
    <row r="18" spans="1:79" ht="15.75">
      <c r="A18" s="216">
        <v>12</v>
      </c>
      <c r="B18" s="76" t="s">
        <v>101</v>
      </c>
      <c r="C18" s="25">
        <v>8.5</v>
      </c>
      <c r="D18" s="279">
        <v>3</v>
      </c>
      <c r="E18" s="279">
        <v>4</v>
      </c>
      <c r="F18" s="25">
        <v>58.5</v>
      </c>
      <c r="G18" s="27">
        <f t="shared" si="11"/>
        <v>74</v>
      </c>
      <c r="H18" s="278" t="str">
        <f t="shared" si="2"/>
        <v>B1</v>
      </c>
      <c r="I18" s="181">
        <v>8.25</v>
      </c>
      <c r="J18" s="170">
        <v>4</v>
      </c>
      <c r="K18" s="170">
        <v>5</v>
      </c>
      <c r="L18" s="276">
        <v>54</v>
      </c>
      <c r="M18" s="218">
        <f t="shared" si="3"/>
        <v>71.25</v>
      </c>
      <c r="N18" s="217" t="str">
        <f t="shared" si="12"/>
        <v>B1</v>
      </c>
      <c r="O18" s="25">
        <v>7</v>
      </c>
      <c r="P18" s="25">
        <v>4</v>
      </c>
      <c r="Q18" s="279">
        <v>4</v>
      </c>
      <c r="R18" s="279">
        <v>56.5</v>
      </c>
      <c r="S18" s="280">
        <f t="shared" si="13"/>
        <v>71.5</v>
      </c>
      <c r="T18" s="279" t="str">
        <f t="shared" si="4"/>
        <v>B1</v>
      </c>
      <c r="U18" s="281">
        <v>7.75</v>
      </c>
      <c r="V18" s="281">
        <v>5</v>
      </c>
      <c r="W18" s="281">
        <v>4.5</v>
      </c>
      <c r="X18" s="281">
        <v>58.5</v>
      </c>
      <c r="Y18" s="282">
        <f t="shared" si="26"/>
        <v>75.75</v>
      </c>
      <c r="Z18" s="280" t="str">
        <f t="shared" si="14"/>
        <v>B1</v>
      </c>
      <c r="AA18" s="26">
        <v>12</v>
      </c>
      <c r="AB18" s="76" t="s">
        <v>101</v>
      </c>
      <c r="AC18" s="279">
        <v>5.75</v>
      </c>
      <c r="AD18" s="279">
        <v>5</v>
      </c>
      <c r="AE18" s="279">
        <v>5</v>
      </c>
      <c r="AF18" s="279">
        <v>71</v>
      </c>
      <c r="AG18" s="279">
        <f t="shared" si="15"/>
        <v>86.75</v>
      </c>
      <c r="AH18" s="279" t="str">
        <f t="shared" si="6"/>
        <v>A2</v>
      </c>
      <c r="AI18" s="281">
        <v>9</v>
      </c>
      <c r="AJ18" s="279">
        <v>5</v>
      </c>
      <c r="AK18" s="279">
        <v>5</v>
      </c>
      <c r="AL18" s="281">
        <v>67.5</v>
      </c>
      <c r="AM18" s="282">
        <f t="shared" si="25"/>
        <v>86.5</v>
      </c>
      <c r="AN18" s="280" t="str">
        <f t="shared" si="17"/>
        <v>A2</v>
      </c>
      <c r="AO18" s="279">
        <v>5.5</v>
      </c>
      <c r="AP18" s="279">
        <v>3.5</v>
      </c>
      <c r="AQ18" s="279">
        <v>4</v>
      </c>
      <c r="AR18" s="279">
        <v>44.5</v>
      </c>
      <c r="AS18" s="279">
        <f t="shared" si="18"/>
        <v>57.5</v>
      </c>
      <c r="AT18" s="279" t="str">
        <f t="shared" si="7"/>
        <v>C1</v>
      </c>
      <c r="AU18" s="35">
        <v>9</v>
      </c>
      <c r="AV18" s="279">
        <v>4</v>
      </c>
      <c r="AW18" s="279">
        <v>4</v>
      </c>
      <c r="AX18" s="281">
        <v>53.5</v>
      </c>
      <c r="AY18" s="282">
        <f t="shared" si="27"/>
        <v>70.5</v>
      </c>
      <c r="AZ18" s="282" t="str">
        <f t="shared" si="19"/>
        <v>B2</v>
      </c>
      <c r="BA18" s="26">
        <v>12</v>
      </c>
      <c r="BB18" s="76" t="s">
        <v>101</v>
      </c>
      <c r="BC18" s="279">
        <v>7.5</v>
      </c>
      <c r="BD18" s="279">
        <v>4</v>
      </c>
      <c r="BE18" s="279">
        <v>5</v>
      </c>
      <c r="BF18" s="279">
        <v>57</v>
      </c>
      <c r="BG18" s="279">
        <f t="shared" si="20"/>
        <v>73.5</v>
      </c>
      <c r="BH18" s="279" t="str">
        <f t="shared" si="9"/>
        <v>B1</v>
      </c>
      <c r="BI18" s="279">
        <v>8</v>
      </c>
      <c r="BJ18" s="279">
        <v>4</v>
      </c>
      <c r="BK18" s="279">
        <v>4</v>
      </c>
      <c r="BL18" s="281">
        <v>59.5</v>
      </c>
      <c r="BM18" s="282">
        <f t="shared" si="28"/>
        <v>75.5</v>
      </c>
      <c r="BN18" s="280" t="str">
        <f t="shared" si="22"/>
        <v>B1</v>
      </c>
      <c r="BO18" s="279">
        <v>41</v>
      </c>
      <c r="BP18" s="281">
        <v>39.5</v>
      </c>
      <c r="BQ18" s="296">
        <v>27</v>
      </c>
      <c r="BR18" s="281">
        <v>43.5</v>
      </c>
      <c r="BS18" s="296">
        <v>34.5</v>
      </c>
      <c r="BT18" s="281">
        <v>41</v>
      </c>
      <c r="BU18" s="281">
        <v>50</v>
      </c>
      <c r="BV18" s="281">
        <v>50</v>
      </c>
      <c r="BW18" s="42">
        <f t="shared" si="0"/>
        <v>363.25</v>
      </c>
      <c r="BX18" s="42">
        <f t="shared" si="1"/>
        <v>379.5</v>
      </c>
      <c r="BY18" s="280">
        <f t="shared" si="10"/>
        <v>742.75</v>
      </c>
      <c r="BZ18" s="282">
        <f t="shared" si="23"/>
        <v>74.275000000000006</v>
      </c>
      <c r="CA18" s="280" t="str">
        <f t="shared" si="24"/>
        <v>B1</v>
      </c>
    </row>
    <row r="19" spans="1:79" ht="15.75">
      <c r="A19" s="216">
        <v>13</v>
      </c>
      <c r="B19" s="76" t="s">
        <v>102</v>
      </c>
      <c r="C19" s="25">
        <v>8.75</v>
      </c>
      <c r="D19" s="279">
        <v>4</v>
      </c>
      <c r="E19" s="279">
        <v>4</v>
      </c>
      <c r="F19" s="25">
        <v>65.5</v>
      </c>
      <c r="G19" s="27">
        <f t="shared" si="11"/>
        <v>82.25</v>
      </c>
      <c r="H19" s="278" t="str">
        <f t="shared" si="2"/>
        <v>A2</v>
      </c>
      <c r="I19" s="181">
        <v>8.25</v>
      </c>
      <c r="J19" s="170">
        <v>5</v>
      </c>
      <c r="K19" s="170">
        <v>5</v>
      </c>
      <c r="L19" s="276">
        <v>73</v>
      </c>
      <c r="M19" s="218">
        <f t="shared" si="3"/>
        <v>91.25</v>
      </c>
      <c r="N19" s="217" t="str">
        <f t="shared" si="12"/>
        <v>A1</v>
      </c>
      <c r="O19" s="25">
        <v>8.25</v>
      </c>
      <c r="P19" s="25">
        <v>4</v>
      </c>
      <c r="Q19" s="279">
        <v>4</v>
      </c>
      <c r="R19" s="279">
        <v>55</v>
      </c>
      <c r="S19" s="280">
        <f t="shared" si="13"/>
        <v>71.25</v>
      </c>
      <c r="T19" s="279" t="str">
        <f t="shared" si="4"/>
        <v>B1</v>
      </c>
      <c r="U19" s="281">
        <v>7</v>
      </c>
      <c r="V19" s="281">
        <v>5</v>
      </c>
      <c r="W19" s="281">
        <v>4.5</v>
      </c>
      <c r="X19" s="281">
        <v>67</v>
      </c>
      <c r="Y19" s="282">
        <f t="shared" si="26"/>
        <v>83.5</v>
      </c>
      <c r="Z19" s="280" t="str">
        <f t="shared" si="14"/>
        <v>A2</v>
      </c>
      <c r="AA19" s="26">
        <v>13</v>
      </c>
      <c r="AB19" s="76" t="s">
        <v>102</v>
      </c>
      <c r="AC19" s="279">
        <v>6.5</v>
      </c>
      <c r="AD19" s="279">
        <v>3</v>
      </c>
      <c r="AE19" s="279">
        <v>5</v>
      </c>
      <c r="AF19" s="279">
        <v>42</v>
      </c>
      <c r="AG19" s="279">
        <f t="shared" si="15"/>
        <v>56.5</v>
      </c>
      <c r="AH19" s="279" t="str">
        <f t="shared" si="6"/>
        <v>C1</v>
      </c>
      <c r="AI19" s="281">
        <v>7.25</v>
      </c>
      <c r="AJ19" s="279">
        <v>4</v>
      </c>
      <c r="AK19" s="279">
        <v>4</v>
      </c>
      <c r="AL19" s="281">
        <v>52</v>
      </c>
      <c r="AM19" s="282">
        <f t="shared" si="25"/>
        <v>67.25</v>
      </c>
      <c r="AN19" s="280" t="str">
        <f t="shared" si="17"/>
        <v>B2</v>
      </c>
      <c r="AO19" s="279">
        <v>8.25</v>
      </c>
      <c r="AP19" s="279">
        <v>3.5</v>
      </c>
      <c r="AQ19" s="279">
        <v>4</v>
      </c>
      <c r="AR19" s="279">
        <v>40.5</v>
      </c>
      <c r="AS19" s="279">
        <f t="shared" si="18"/>
        <v>56.25</v>
      </c>
      <c r="AT19" s="279" t="str">
        <f t="shared" si="7"/>
        <v>C1</v>
      </c>
      <c r="AU19" s="35">
        <v>7.5</v>
      </c>
      <c r="AV19" s="279">
        <v>4</v>
      </c>
      <c r="AW19" s="279">
        <v>4.5</v>
      </c>
      <c r="AX19" s="281">
        <v>65</v>
      </c>
      <c r="AY19" s="282">
        <f t="shared" si="27"/>
        <v>81</v>
      </c>
      <c r="AZ19" s="282" t="str">
        <f t="shared" si="19"/>
        <v>A2</v>
      </c>
      <c r="BA19" s="26">
        <v>13</v>
      </c>
      <c r="BB19" s="76" t="s">
        <v>102</v>
      </c>
      <c r="BC19" s="279">
        <v>7.75</v>
      </c>
      <c r="BD19" s="279">
        <v>4</v>
      </c>
      <c r="BE19" s="279">
        <v>5</v>
      </c>
      <c r="BF19" s="279">
        <v>54</v>
      </c>
      <c r="BG19" s="279">
        <f t="shared" si="20"/>
        <v>70.75</v>
      </c>
      <c r="BH19" s="279" t="str">
        <f t="shared" si="9"/>
        <v>B2</v>
      </c>
      <c r="BI19" s="279">
        <v>8.75</v>
      </c>
      <c r="BJ19" s="279">
        <v>5</v>
      </c>
      <c r="BK19" s="279">
        <v>4.5</v>
      </c>
      <c r="BL19" s="281">
        <v>67</v>
      </c>
      <c r="BM19" s="282">
        <f t="shared" si="28"/>
        <v>85.25</v>
      </c>
      <c r="BN19" s="280" t="str">
        <f t="shared" si="22"/>
        <v>A2</v>
      </c>
      <c r="BO19" s="279">
        <v>39.5</v>
      </c>
      <c r="BP19" s="281">
        <v>39</v>
      </c>
      <c r="BQ19" s="297">
        <v>42</v>
      </c>
      <c r="BR19" s="281">
        <v>47</v>
      </c>
      <c r="BS19" s="297">
        <v>40.5</v>
      </c>
      <c r="BT19" s="281">
        <v>33.5</v>
      </c>
      <c r="BU19" s="281">
        <v>41.5</v>
      </c>
      <c r="BV19" s="281">
        <v>43</v>
      </c>
      <c r="BW19" s="42">
        <f t="shared" si="0"/>
        <v>337</v>
      </c>
      <c r="BX19" s="42">
        <f t="shared" si="1"/>
        <v>408.25</v>
      </c>
      <c r="BY19" s="280">
        <f t="shared" si="10"/>
        <v>745.25</v>
      </c>
      <c r="BZ19" s="282">
        <f t="shared" si="23"/>
        <v>74.524999999999991</v>
      </c>
      <c r="CA19" s="280" t="str">
        <f t="shared" si="24"/>
        <v>B1</v>
      </c>
    </row>
    <row r="20" spans="1:79" ht="15.75">
      <c r="A20" s="216">
        <v>14</v>
      </c>
      <c r="B20" s="76" t="s">
        <v>82</v>
      </c>
      <c r="C20" s="25">
        <v>4</v>
      </c>
      <c r="D20" s="279">
        <v>3</v>
      </c>
      <c r="E20" s="279">
        <v>3</v>
      </c>
      <c r="F20" s="25">
        <v>37.5</v>
      </c>
      <c r="G20" s="27">
        <f t="shared" si="11"/>
        <v>47.5</v>
      </c>
      <c r="H20" s="278" t="str">
        <f t="shared" si="2"/>
        <v>C2</v>
      </c>
      <c r="I20" s="181">
        <v>4</v>
      </c>
      <c r="J20" s="170">
        <v>4</v>
      </c>
      <c r="K20" s="170">
        <v>4</v>
      </c>
      <c r="L20" s="276">
        <v>35</v>
      </c>
      <c r="M20" s="218">
        <f t="shared" si="3"/>
        <v>47</v>
      </c>
      <c r="N20" s="217" t="str">
        <f t="shared" si="12"/>
        <v>C2</v>
      </c>
      <c r="O20" s="25">
        <v>4.25</v>
      </c>
      <c r="P20" s="25">
        <v>3.5</v>
      </c>
      <c r="Q20" s="279">
        <v>3.5</v>
      </c>
      <c r="R20" s="279">
        <v>28</v>
      </c>
      <c r="S20" s="280">
        <f t="shared" si="13"/>
        <v>39.25</v>
      </c>
      <c r="T20" s="279" t="str">
        <f t="shared" si="4"/>
        <v>D</v>
      </c>
      <c r="U20" s="281">
        <v>4.75</v>
      </c>
      <c r="V20" s="281">
        <v>4.5</v>
      </c>
      <c r="W20" s="281">
        <v>3</v>
      </c>
      <c r="X20" s="281">
        <v>33</v>
      </c>
      <c r="Y20" s="282">
        <f t="shared" si="26"/>
        <v>45.25</v>
      </c>
      <c r="Z20" s="280" t="str">
        <f t="shared" si="14"/>
        <v>C2</v>
      </c>
      <c r="AA20" s="26">
        <v>14</v>
      </c>
      <c r="AB20" s="76" t="s">
        <v>82</v>
      </c>
      <c r="AC20" s="279">
        <v>2</v>
      </c>
      <c r="AD20" s="279">
        <v>3</v>
      </c>
      <c r="AE20" s="279">
        <v>4</v>
      </c>
      <c r="AF20" s="279">
        <v>21</v>
      </c>
      <c r="AG20" s="279">
        <f t="shared" si="15"/>
        <v>30</v>
      </c>
      <c r="AH20" s="279" t="str">
        <f t="shared" si="6"/>
        <v>E</v>
      </c>
      <c r="AI20" s="281">
        <v>2.5</v>
      </c>
      <c r="AJ20" s="279">
        <v>4</v>
      </c>
      <c r="AK20" s="279">
        <v>3</v>
      </c>
      <c r="AL20" s="281">
        <v>27</v>
      </c>
      <c r="AM20" s="282">
        <f t="shared" si="25"/>
        <v>36.5</v>
      </c>
      <c r="AN20" s="280" t="str">
        <f t="shared" si="17"/>
        <v>D</v>
      </c>
      <c r="AO20" s="279">
        <v>3.75</v>
      </c>
      <c r="AP20" s="279">
        <v>2.5</v>
      </c>
      <c r="AQ20" s="279">
        <v>3</v>
      </c>
      <c r="AR20" s="279">
        <v>16</v>
      </c>
      <c r="AS20" s="279">
        <f t="shared" si="18"/>
        <v>25.25</v>
      </c>
      <c r="AT20" s="279" t="str">
        <f t="shared" si="7"/>
        <v>E</v>
      </c>
      <c r="AU20" s="35">
        <v>2.25</v>
      </c>
      <c r="AV20" s="279">
        <v>3.5</v>
      </c>
      <c r="AW20" s="279">
        <v>3</v>
      </c>
      <c r="AX20" s="281">
        <v>27</v>
      </c>
      <c r="AY20" s="282">
        <f t="shared" si="27"/>
        <v>35.75</v>
      </c>
      <c r="AZ20" s="282" t="str">
        <f t="shared" si="19"/>
        <v>D</v>
      </c>
      <c r="BA20" s="26">
        <v>14</v>
      </c>
      <c r="BB20" s="76" t="s">
        <v>82</v>
      </c>
      <c r="BC20" s="279">
        <v>3.75</v>
      </c>
      <c r="BD20" s="279">
        <v>3</v>
      </c>
      <c r="BE20" s="279">
        <v>3</v>
      </c>
      <c r="BF20" s="279">
        <v>23.5</v>
      </c>
      <c r="BG20" s="279">
        <f t="shared" si="20"/>
        <v>33.25</v>
      </c>
      <c r="BH20" s="279" t="str">
        <f t="shared" si="9"/>
        <v>D</v>
      </c>
      <c r="BI20" s="279">
        <v>5</v>
      </c>
      <c r="BJ20" s="279">
        <v>4</v>
      </c>
      <c r="BK20" s="279">
        <v>3.5</v>
      </c>
      <c r="BL20" s="281">
        <v>32.5</v>
      </c>
      <c r="BM20" s="282">
        <f t="shared" si="28"/>
        <v>45</v>
      </c>
      <c r="BN20" s="280" t="str">
        <f t="shared" si="22"/>
        <v>C2</v>
      </c>
      <c r="BO20" s="279">
        <v>20</v>
      </c>
      <c r="BP20" s="281">
        <v>21</v>
      </c>
      <c r="BQ20" s="297">
        <v>3</v>
      </c>
      <c r="BR20" s="281">
        <v>16.5</v>
      </c>
      <c r="BS20" s="297">
        <v>19.5</v>
      </c>
      <c r="BT20" s="281">
        <v>9</v>
      </c>
      <c r="BU20" s="281">
        <v>10</v>
      </c>
      <c r="BV20" s="281">
        <v>10</v>
      </c>
      <c r="BW20" s="42">
        <f t="shared" si="0"/>
        <v>175.25</v>
      </c>
      <c r="BX20" s="42">
        <f t="shared" si="1"/>
        <v>209.5</v>
      </c>
      <c r="BY20" s="280">
        <f t="shared" si="10"/>
        <v>384.75</v>
      </c>
      <c r="BZ20" s="282">
        <f t="shared" si="23"/>
        <v>38.475000000000001</v>
      </c>
      <c r="CA20" s="280" t="str">
        <f t="shared" si="24"/>
        <v>D</v>
      </c>
    </row>
    <row r="21" spans="1:79" ht="15.75">
      <c r="A21" s="216">
        <v>15</v>
      </c>
      <c r="B21" s="76" t="s">
        <v>83</v>
      </c>
      <c r="C21" s="25">
        <v>2.75</v>
      </c>
      <c r="D21" s="279">
        <v>3</v>
      </c>
      <c r="E21" s="279">
        <v>3</v>
      </c>
      <c r="F21" s="25">
        <v>23.5</v>
      </c>
      <c r="G21" s="27">
        <f t="shared" si="11"/>
        <v>32.25</v>
      </c>
      <c r="H21" s="278" t="str">
        <f t="shared" si="2"/>
        <v>E</v>
      </c>
      <c r="I21" s="181">
        <v>3.5</v>
      </c>
      <c r="J21" s="170">
        <v>3</v>
      </c>
      <c r="K21" s="170">
        <v>3</v>
      </c>
      <c r="L21" s="276">
        <v>32</v>
      </c>
      <c r="M21" s="218">
        <f t="shared" si="3"/>
        <v>41.5</v>
      </c>
      <c r="N21" s="217" t="str">
        <f t="shared" si="12"/>
        <v>C2</v>
      </c>
      <c r="O21" s="25">
        <v>4.5</v>
      </c>
      <c r="P21" s="25">
        <v>3.5</v>
      </c>
      <c r="Q21" s="279">
        <v>3.5</v>
      </c>
      <c r="R21" s="279">
        <v>31</v>
      </c>
      <c r="S21" s="280">
        <f t="shared" si="13"/>
        <v>42.5</v>
      </c>
      <c r="T21" s="279" t="str">
        <f t="shared" si="4"/>
        <v>C2</v>
      </c>
      <c r="U21" s="281">
        <v>3.75</v>
      </c>
      <c r="V21" s="281">
        <v>4</v>
      </c>
      <c r="W21" s="281">
        <v>2.5</v>
      </c>
      <c r="X21" s="30">
        <v>27.5</v>
      </c>
      <c r="Y21" s="282">
        <f t="shared" si="26"/>
        <v>37.75</v>
      </c>
      <c r="Z21" s="280" t="str">
        <f t="shared" si="14"/>
        <v>D</v>
      </c>
      <c r="AA21" s="26">
        <v>15</v>
      </c>
      <c r="AB21" s="76" t="s">
        <v>83</v>
      </c>
      <c r="AC21" s="279">
        <v>3.5</v>
      </c>
      <c r="AD21" s="279">
        <v>3</v>
      </c>
      <c r="AE21" s="279">
        <v>3.5</v>
      </c>
      <c r="AF21" s="279">
        <v>28.5</v>
      </c>
      <c r="AG21" s="279">
        <f t="shared" si="15"/>
        <v>38.5</v>
      </c>
      <c r="AH21" s="279" t="str">
        <f t="shared" si="6"/>
        <v>D</v>
      </c>
      <c r="AI21" s="281">
        <v>3.5</v>
      </c>
      <c r="AJ21" s="279">
        <v>3</v>
      </c>
      <c r="AK21" s="279">
        <v>3</v>
      </c>
      <c r="AL21" s="30">
        <v>30.5</v>
      </c>
      <c r="AM21" s="282">
        <f t="shared" si="25"/>
        <v>40</v>
      </c>
      <c r="AN21" s="280" t="str">
        <f t="shared" si="17"/>
        <v>D</v>
      </c>
      <c r="AO21" s="279">
        <v>3.5</v>
      </c>
      <c r="AP21" s="279">
        <v>2</v>
      </c>
      <c r="AQ21" s="279">
        <v>2</v>
      </c>
      <c r="AR21" s="279">
        <v>13</v>
      </c>
      <c r="AS21" s="279">
        <f t="shared" si="18"/>
        <v>20.5</v>
      </c>
      <c r="AT21" s="279" t="str">
        <f t="shared" si="7"/>
        <v>E</v>
      </c>
      <c r="AU21" s="35">
        <v>2.5</v>
      </c>
      <c r="AV21" s="279">
        <v>3</v>
      </c>
      <c r="AW21" s="279">
        <v>3</v>
      </c>
      <c r="AX21" s="30">
        <v>21</v>
      </c>
      <c r="AY21" s="282">
        <f t="shared" si="27"/>
        <v>29.5</v>
      </c>
      <c r="AZ21" s="282" t="str">
        <f t="shared" si="19"/>
        <v>E</v>
      </c>
      <c r="BA21" s="26">
        <v>15</v>
      </c>
      <c r="BB21" s="76" t="s">
        <v>83</v>
      </c>
      <c r="BC21" s="279">
        <v>4.25</v>
      </c>
      <c r="BD21" s="279">
        <v>3</v>
      </c>
      <c r="BE21" s="279">
        <v>3</v>
      </c>
      <c r="BF21" s="279">
        <v>22.5</v>
      </c>
      <c r="BG21" s="279">
        <f t="shared" si="20"/>
        <v>32.75</v>
      </c>
      <c r="BH21" s="279" t="str">
        <f t="shared" si="9"/>
        <v>E</v>
      </c>
      <c r="BI21" s="279">
        <v>3</v>
      </c>
      <c r="BJ21" s="279">
        <v>3</v>
      </c>
      <c r="BK21" s="279">
        <v>3</v>
      </c>
      <c r="BL21" s="30">
        <v>18.5</v>
      </c>
      <c r="BM21" s="282">
        <f t="shared" si="28"/>
        <v>27.5</v>
      </c>
      <c r="BN21" s="280" t="str">
        <f t="shared" si="22"/>
        <v>E</v>
      </c>
      <c r="BO21" s="279">
        <v>20.5</v>
      </c>
      <c r="BP21" s="30">
        <v>18</v>
      </c>
      <c r="BQ21" s="297">
        <v>11</v>
      </c>
      <c r="BR21" s="281">
        <v>16</v>
      </c>
      <c r="BS21" s="297">
        <v>9</v>
      </c>
      <c r="BT21" s="281">
        <v>7</v>
      </c>
      <c r="BU21" s="281">
        <v>14.5</v>
      </c>
      <c r="BV21" s="281">
        <v>13</v>
      </c>
      <c r="BW21" s="42">
        <f t="shared" si="0"/>
        <v>166.5</v>
      </c>
      <c r="BX21" s="42">
        <f t="shared" si="1"/>
        <v>176.25</v>
      </c>
      <c r="BY21" s="280">
        <f t="shared" si="10"/>
        <v>342.75</v>
      </c>
      <c r="BZ21" s="282">
        <f t="shared" si="23"/>
        <v>34.274999999999999</v>
      </c>
      <c r="CA21" s="280" t="str">
        <f t="shared" si="24"/>
        <v>D</v>
      </c>
    </row>
    <row r="22" spans="1:79" ht="15.75">
      <c r="A22" s="216">
        <v>16</v>
      </c>
      <c r="B22" s="76" t="s">
        <v>84</v>
      </c>
      <c r="C22" s="25">
        <v>9.5</v>
      </c>
      <c r="D22" s="279">
        <v>5</v>
      </c>
      <c r="E22" s="279">
        <v>5</v>
      </c>
      <c r="F22" s="25">
        <v>73.5</v>
      </c>
      <c r="G22" s="27">
        <f t="shared" si="11"/>
        <v>93</v>
      </c>
      <c r="H22" s="278" t="str">
        <f t="shared" si="2"/>
        <v>A1</v>
      </c>
      <c r="I22" s="181">
        <v>8.75</v>
      </c>
      <c r="J22" s="170">
        <v>5</v>
      </c>
      <c r="K22" s="170">
        <v>5</v>
      </c>
      <c r="L22" s="276">
        <v>75</v>
      </c>
      <c r="M22" s="218">
        <f t="shared" si="3"/>
        <v>93.75</v>
      </c>
      <c r="N22" s="217" t="str">
        <f t="shared" si="12"/>
        <v>A1</v>
      </c>
      <c r="O22" s="25">
        <v>7.75</v>
      </c>
      <c r="P22" s="25">
        <v>4</v>
      </c>
      <c r="Q22" s="279">
        <v>4</v>
      </c>
      <c r="R22" s="279">
        <v>55.5</v>
      </c>
      <c r="S22" s="280">
        <f t="shared" si="13"/>
        <v>71.25</v>
      </c>
      <c r="T22" s="279" t="str">
        <f t="shared" si="4"/>
        <v>B1</v>
      </c>
      <c r="U22" s="281">
        <v>8.5</v>
      </c>
      <c r="V22" s="281">
        <v>5</v>
      </c>
      <c r="W22" s="281">
        <v>5</v>
      </c>
      <c r="X22" s="30">
        <v>68</v>
      </c>
      <c r="Y22" s="282">
        <f t="shared" si="26"/>
        <v>86.5</v>
      </c>
      <c r="Z22" s="280" t="str">
        <f t="shared" si="14"/>
        <v>A2</v>
      </c>
      <c r="AA22" s="26">
        <v>16</v>
      </c>
      <c r="AB22" s="76" t="s">
        <v>84</v>
      </c>
      <c r="AC22" s="279">
        <v>9.5</v>
      </c>
      <c r="AD22" s="279">
        <v>5</v>
      </c>
      <c r="AE22" s="279">
        <v>5</v>
      </c>
      <c r="AF22" s="279">
        <v>74</v>
      </c>
      <c r="AG22" s="279">
        <f t="shared" si="15"/>
        <v>93.5</v>
      </c>
      <c r="AH22" s="279" t="str">
        <f t="shared" si="6"/>
        <v>A1</v>
      </c>
      <c r="AI22" s="281">
        <v>8.25</v>
      </c>
      <c r="AJ22" s="279">
        <v>5</v>
      </c>
      <c r="AK22" s="279">
        <v>5</v>
      </c>
      <c r="AL22" s="30">
        <v>73</v>
      </c>
      <c r="AM22" s="282">
        <f t="shared" si="25"/>
        <v>91.25</v>
      </c>
      <c r="AN22" s="280" t="str">
        <f t="shared" si="17"/>
        <v>A1</v>
      </c>
      <c r="AO22" s="279">
        <v>10</v>
      </c>
      <c r="AP22" s="279">
        <v>5</v>
      </c>
      <c r="AQ22" s="279">
        <v>5</v>
      </c>
      <c r="AR22" s="279">
        <v>75.5</v>
      </c>
      <c r="AS22" s="279">
        <f t="shared" si="18"/>
        <v>95.5</v>
      </c>
      <c r="AT22" s="279" t="str">
        <f t="shared" si="7"/>
        <v>A1</v>
      </c>
      <c r="AU22" s="35">
        <v>10</v>
      </c>
      <c r="AV22" s="279">
        <v>5</v>
      </c>
      <c r="AW22" s="279">
        <v>5</v>
      </c>
      <c r="AX22" s="30">
        <v>72</v>
      </c>
      <c r="AY22" s="282">
        <f t="shared" si="27"/>
        <v>92</v>
      </c>
      <c r="AZ22" s="282" t="str">
        <f t="shared" si="19"/>
        <v>A1</v>
      </c>
      <c r="BA22" s="26">
        <v>16</v>
      </c>
      <c r="BB22" s="76" t="s">
        <v>84</v>
      </c>
      <c r="BC22" s="279">
        <v>9.25</v>
      </c>
      <c r="BD22" s="279">
        <v>5</v>
      </c>
      <c r="BE22" s="279">
        <v>5</v>
      </c>
      <c r="BF22" s="279">
        <v>78</v>
      </c>
      <c r="BG22" s="279">
        <f t="shared" si="20"/>
        <v>97.25</v>
      </c>
      <c r="BH22" s="279" t="str">
        <f t="shared" si="9"/>
        <v>A1</v>
      </c>
      <c r="BI22" s="279">
        <v>10</v>
      </c>
      <c r="BJ22" s="279">
        <v>5</v>
      </c>
      <c r="BK22" s="279">
        <v>5</v>
      </c>
      <c r="BL22" s="30">
        <v>79</v>
      </c>
      <c r="BM22" s="282">
        <f t="shared" si="28"/>
        <v>99</v>
      </c>
      <c r="BN22" s="280" t="str">
        <f t="shared" si="22"/>
        <v>A1</v>
      </c>
      <c r="BO22" s="279">
        <v>47.5</v>
      </c>
      <c r="BP22" s="30">
        <v>45.5</v>
      </c>
      <c r="BQ22" s="297">
        <v>48</v>
      </c>
      <c r="BR22" s="281">
        <v>48</v>
      </c>
      <c r="BS22" s="297">
        <v>47</v>
      </c>
      <c r="BT22" s="281">
        <v>41</v>
      </c>
      <c r="BU22" s="281">
        <v>42.5</v>
      </c>
      <c r="BV22" s="281">
        <v>41.5</v>
      </c>
      <c r="BW22" s="42">
        <f t="shared" si="0"/>
        <v>450.5</v>
      </c>
      <c r="BX22" s="42">
        <f t="shared" si="1"/>
        <v>462.5</v>
      </c>
      <c r="BY22" s="280">
        <f t="shared" si="10"/>
        <v>913</v>
      </c>
      <c r="BZ22" s="282">
        <f t="shared" si="23"/>
        <v>91.3</v>
      </c>
      <c r="CA22" s="280" t="str">
        <f t="shared" si="24"/>
        <v>A1</v>
      </c>
    </row>
    <row r="23" spans="1:79" ht="15.75">
      <c r="A23" s="216">
        <v>17</v>
      </c>
      <c r="B23" s="76" t="s">
        <v>103</v>
      </c>
      <c r="C23" s="25">
        <v>6.75</v>
      </c>
      <c r="D23" s="279">
        <v>4</v>
      </c>
      <c r="E23" s="279">
        <v>5</v>
      </c>
      <c r="F23" s="25">
        <v>36</v>
      </c>
      <c r="G23" s="27">
        <f t="shared" si="11"/>
        <v>51.75</v>
      </c>
      <c r="H23" s="278" t="str">
        <f t="shared" si="2"/>
        <v>C1</v>
      </c>
      <c r="I23" s="181">
        <v>4</v>
      </c>
      <c r="J23" s="170">
        <v>4</v>
      </c>
      <c r="K23" s="170">
        <v>5</v>
      </c>
      <c r="L23" s="276">
        <v>47.5</v>
      </c>
      <c r="M23" s="218">
        <f t="shared" si="3"/>
        <v>60.5</v>
      </c>
      <c r="N23" s="217" t="str">
        <f t="shared" si="12"/>
        <v>C1</v>
      </c>
      <c r="O23" s="25">
        <v>4.25</v>
      </c>
      <c r="P23" s="25">
        <v>4</v>
      </c>
      <c r="Q23" s="279">
        <v>4</v>
      </c>
      <c r="R23" s="279">
        <v>34.5</v>
      </c>
      <c r="S23" s="280">
        <f t="shared" si="13"/>
        <v>46.75</v>
      </c>
      <c r="T23" s="279" t="str">
        <f t="shared" si="4"/>
        <v>C2</v>
      </c>
      <c r="U23" s="281">
        <v>5.5</v>
      </c>
      <c r="V23" s="281">
        <v>4.5</v>
      </c>
      <c r="W23" s="281">
        <v>3.5</v>
      </c>
      <c r="X23" s="30">
        <v>45.5</v>
      </c>
      <c r="Y23" s="282">
        <f t="shared" si="26"/>
        <v>59</v>
      </c>
      <c r="Z23" s="280" t="str">
        <f t="shared" si="14"/>
        <v>C1</v>
      </c>
      <c r="AA23" s="26">
        <v>17</v>
      </c>
      <c r="AB23" s="76" t="s">
        <v>103</v>
      </c>
      <c r="AC23" s="279">
        <v>2.5</v>
      </c>
      <c r="AD23" s="279">
        <v>3</v>
      </c>
      <c r="AE23" s="279">
        <v>3.5</v>
      </c>
      <c r="AF23" s="279">
        <v>40.5</v>
      </c>
      <c r="AG23" s="279">
        <f t="shared" si="15"/>
        <v>49.5</v>
      </c>
      <c r="AH23" s="279" t="str">
        <f t="shared" si="6"/>
        <v>C2</v>
      </c>
      <c r="AI23" s="281">
        <v>7.75</v>
      </c>
      <c r="AJ23" s="279">
        <v>4</v>
      </c>
      <c r="AK23" s="279">
        <v>3</v>
      </c>
      <c r="AL23" s="30">
        <v>36</v>
      </c>
      <c r="AM23" s="282">
        <f t="shared" si="25"/>
        <v>50.75</v>
      </c>
      <c r="AN23" s="280" t="str">
        <f t="shared" si="17"/>
        <v>C2</v>
      </c>
      <c r="AO23" s="279">
        <v>5</v>
      </c>
      <c r="AP23" s="279">
        <v>2.5</v>
      </c>
      <c r="AQ23" s="279">
        <v>2.5</v>
      </c>
      <c r="AR23" s="279">
        <v>32.5</v>
      </c>
      <c r="AS23" s="279">
        <f t="shared" si="18"/>
        <v>42.5</v>
      </c>
      <c r="AT23" s="279" t="str">
        <f t="shared" si="7"/>
        <v>C2</v>
      </c>
      <c r="AU23" s="35">
        <v>6</v>
      </c>
      <c r="AV23" s="279">
        <v>3</v>
      </c>
      <c r="AW23" s="279">
        <v>3</v>
      </c>
      <c r="AX23" s="30">
        <v>35.5</v>
      </c>
      <c r="AY23" s="282">
        <f t="shared" si="27"/>
        <v>47.5</v>
      </c>
      <c r="AZ23" s="282" t="str">
        <f t="shared" si="19"/>
        <v>C2</v>
      </c>
      <c r="BA23" s="26">
        <v>17</v>
      </c>
      <c r="BB23" s="76" t="s">
        <v>103</v>
      </c>
      <c r="BC23" s="279">
        <v>6</v>
      </c>
      <c r="BD23" s="279">
        <v>3.5</v>
      </c>
      <c r="BE23" s="279">
        <v>3</v>
      </c>
      <c r="BF23" s="279">
        <v>34</v>
      </c>
      <c r="BG23" s="279">
        <f t="shared" si="20"/>
        <v>46.5</v>
      </c>
      <c r="BH23" s="279" t="str">
        <f t="shared" si="9"/>
        <v>C2</v>
      </c>
      <c r="BI23" s="279">
        <v>4</v>
      </c>
      <c r="BJ23" s="279">
        <v>3</v>
      </c>
      <c r="BK23" s="279">
        <v>3</v>
      </c>
      <c r="BL23" s="30">
        <v>38</v>
      </c>
      <c r="BM23" s="282">
        <f t="shared" si="28"/>
        <v>48</v>
      </c>
      <c r="BN23" s="280" t="str">
        <f t="shared" si="22"/>
        <v>C2</v>
      </c>
      <c r="BO23" s="279">
        <v>20.5</v>
      </c>
      <c r="BP23" s="30">
        <v>19</v>
      </c>
      <c r="BQ23" s="297">
        <v>5</v>
      </c>
      <c r="BR23" s="281">
        <v>19.5</v>
      </c>
      <c r="BS23" s="297">
        <v>14.5</v>
      </c>
      <c r="BT23" s="281">
        <v>19</v>
      </c>
      <c r="BU23" s="281">
        <v>9</v>
      </c>
      <c r="BV23" s="281">
        <v>14</v>
      </c>
      <c r="BW23" s="42">
        <f t="shared" si="0"/>
        <v>237</v>
      </c>
      <c r="BX23" s="42">
        <f t="shared" si="1"/>
        <v>265.75</v>
      </c>
      <c r="BY23" s="280">
        <f t="shared" si="10"/>
        <v>502.75</v>
      </c>
      <c r="BZ23" s="282">
        <f t="shared" si="23"/>
        <v>50.275000000000006</v>
      </c>
      <c r="CA23" s="280" t="str">
        <f t="shared" si="24"/>
        <v>C2</v>
      </c>
    </row>
    <row r="24" spans="1:79" ht="15.75">
      <c r="A24" s="216">
        <v>18</v>
      </c>
      <c r="B24" s="76" t="s">
        <v>104</v>
      </c>
      <c r="C24" s="25">
        <v>9.75</v>
      </c>
      <c r="D24" s="279">
        <v>4.5</v>
      </c>
      <c r="E24" s="279">
        <v>5</v>
      </c>
      <c r="F24" s="25">
        <v>59.5</v>
      </c>
      <c r="G24" s="27">
        <f t="shared" si="11"/>
        <v>78.75</v>
      </c>
      <c r="H24" s="278" t="str">
        <f t="shared" si="2"/>
        <v>B1</v>
      </c>
      <c r="I24" s="181">
        <v>7.75</v>
      </c>
      <c r="J24" s="170">
        <v>5</v>
      </c>
      <c r="K24" s="170">
        <v>5</v>
      </c>
      <c r="L24" s="276">
        <v>67.5</v>
      </c>
      <c r="M24" s="218">
        <f t="shared" si="3"/>
        <v>85.25</v>
      </c>
      <c r="N24" s="217" t="str">
        <f t="shared" si="12"/>
        <v>A2</v>
      </c>
      <c r="O24" s="25">
        <v>8.75</v>
      </c>
      <c r="P24" s="25">
        <v>4</v>
      </c>
      <c r="Q24" s="279">
        <v>4</v>
      </c>
      <c r="R24" s="279">
        <v>61.5</v>
      </c>
      <c r="S24" s="280">
        <f t="shared" si="13"/>
        <v>78.25</v>
      </c>
      <c r="T24" s="279" t="str">
        <f t="shared" si="4"/>
        <v>B1</v>
      </c>
      <c r="U24" s="220">
        <v>8.75</v>
      </c>
      <c r="V24" s="281">
        <v>5</v>
      </c>
      <c r="W24" s="281">
        <v>4.5</v>
      </c>
      <c r="X24" s="30">
        <v>67</v>
      </c>
      <c r="Y24" s="282">
        <f t="shared" si="26"/>
        <v>85.25</v>
      </c>
      <c r="Z24" s="280" t="str">
        <f t="shared" si="14"/>
        <v>A2</v>
      </c>
      <c r="AA24" s="26">
        <v>18</v>
      </c>
      <c r="AB24" s="76" t="s">
        <v>104</v>
      </c>
      <c r="AC24" s="279">
        <v>7</v>
      </c>
      <c r="AD24" s="279">
        <v>5</v>
      </c>
      <c r="AE24" s="279">
        <v>5</v>
      </c>
      <c r="AF24" s="279">
        <v>58.5</v>
      </c>
      <c r="AG24" s="279">
        <f t="shared" si="15"/>
        <v>75.5</v>
      </c>
      <c r="AH24" s="279" t="str">
        <f t="shared" si="6"/>
        <v>B1</v>
      </c>
      <c r="AI24" s="220">
        <v>9.5</v>
      </c>
      <c r="AJ24" s="279">
        <v>5</v>
      </c>
      <c r="AK24" s="279">
        <v>5</v>
      </c>
      <c r="AL24" s="30">
        <v>53.5</v>
      </c>
      <c r="AM24" s="282">
        <f t="shared" si="25"/>
        <v>73</v>
      </c>
      <c r="AN24" s="280" t="str">
        <f t="shared" si="17"/>
        <v>B1</v>
      </c>
      <c r="AO24" s="279">
        <v>9.25</v>
      </c>
      <c r="AP24" s="279">
        <v>4</v>
      </c>
      <c r="AQ24" s="279">
        <v>4</v>
      </c>
      <c r="AR24" s="279">
        <v>56</v>
      </c>
      <c r="AS24" s="279">
        <f t="shared" si="18"/>
        <v>73.25</v>
      </c>
      <c r="AT24" s="279" t="str">
        <f t="shared" si="7"/>
        <v>B1</v>
      </c>
      <c r="AU24" s="35">
        <v>8</v>
      </c>
      <c r="AV24" s="279">
        <v>4</v>
      </c>
      <c r="AW24" s="279">
        <v>4</v>
      </c>
      <c r="AX24" s="30">
        <v>50</v>
      </c>
      <c r="AY24" s="282">
        <f t="shared" si="27"/>
        <v>66</v>
      </c>
      <c r="AZ24" s="282" t="str">
        <f t="shared" si="19"/>
        <v>B2</v>
      </c>
      <c r="BA24" s="26">
        <v>18</v>
      </c>
      <c r="BB24" s="76" t="s">
        <v>104</v>
      </c>
      <c r="BC24" s="279">
        <v>7.75</v>
      </c>
      <c r="BD24" s="279">
        <v>5</v>
      </c>
      <c r="BE24" s="279">
        <v>5</v>
      </c>
      <c r="BF24" s="279">
        <v>73.5</v>
      </c>
      <c r="BG24" s="279">
        <f t="shared" si="20"/>
        <v>91.25</v>
      </c>
      <c r="BH24" s="279" t="str">
        <f t="shared" si="9"/>
        <v>A1</v>
      </c>
      <c r="BI24" s="279">
        <v>9</v>
      </c>
      <c r="BJ24" s="279">
        <v>5</v>
      </c>
      <c r="BK24" s="279">
        <v>5</v>
      </c>
      <c r="BL24" s="30">
        <v>69</v>
      </c>
      <c r="BM24" s="282">
        <f t="shared" si="28"/>
        <v>88</v>
      </c>
      <c r="BN24" s="280" t="str">
        <f t="shared" si="22"/>
        <v>A2</v>
      </c>
      <c r="BO24" s="279">
        <v>44.5</v>
      </c>
      <c r="BP24" s="30">
        <v>41</v>
      </c>
      <c r="BQ24" s="21">
        <v>28</v>
      </c>
      <c r="BR24" s="281">
        <v>47.75</v>
      </c>
      <c r="BS24" s="21">
        <v>42.5</v>
      </c>
      <c r="BT24" s="281">
        <v>42</v>
      </c>
      <c r="BU24" s="281">
        <v>43.5</v>
      </c>
      <c r="BV24" s="281">
        <v>42</v>
      </c>
      <c r="BW24" s="42">
        <f t="shared" si="0"/>
        <v>397</v>
      </c>
      <c r="BX24" s="42">
        <f t="shared" si="1"/>
        <v>397.5</v>
      </c>
      <c r="BY24" s="280">
        <f t="shared" si="10"/>
        <v>794.5</v>
      </c>
      <c r="BZ24" s="282">
        <f t="shared" si="23"/>
        <v>79.45</v>
      </c>
      <c r="CA24" s="280" t="str">
        <f t="shared" si="24"/>
        <v>B1</v>
      </c>
    </row>
    <row r="25" spans="1:79" ht="15.75">
      <c r="A25" s="216">
        <v>19</v>
      </c>
      <c r="B25" s="76" t="s">
        <v>87</v>
      </c>
      <c r="C25" s="25">
        <v>9.5</v>
      </c>
      <c r="D25" s="279">
        <v>5</v>
      </c>
      <c r="E25" s="279">
        <v>5</v>
      </c>
      <c r="F25" s="25">
        <v>73</v>
      </c>
      <c r="G25" s="27">
        <f t="shared" si="11"/>
        <v>92.5</v>
      </c>
      <c r="H25" s="278" t="str">
        <f t="shared" si="2"/>
        <v>A1</v>
      </c>
      <c r="I25" s="181">
        <v>9.5</v>
      </c>
      <c r="J25" s="170">
        <v>5</v>
      </c>
      <c r="K25" s="170">
        <v>5</v>
      </c>
      <c r="L25" s="276">
        <v>76</v>
      </c>
      <c r="M25" s="218">
        <f t="shared" si="3"/>
        <v>95.5</v>
      </c>
      <c r="N25" s="217" t="str">
        <f t="shared" si="12"/>
        <v>A1</v>
      </c>
      <c r="O25" s="25">
        <v>8.75</v>
      </c>
      <c r="P25" s="25">
        <v>5</v>
      </c>
      <c r="Q25" s="279">
        <v>5</v>
      </c>
      <c r="R25" s="279">
        <v>70</v>
      </c>
      <c r="S25" s="280">
        <f t="shared" si="13"/>
        <v>88.75</v>
      </c>
      <c r="T25" s="279" t="str">
        <f t="shared" si="4"/>
        <v>A2</v>
      </c>
      <c r="U25" s="30">
        <v>9.25</v>
      </c>
      <c r="V25" s="281">
        <v>5</v>
      </c>
      <c r="W25" s="281">
        <v>5</v>
      </c>
      <c r="X25" s="30">
        <v>74.5</v>
      </c>
      <c r="Y25" s="282">
        <f t="shared" si="26"/>
        <v>93.75</v>
      </c>
      <c r="Z25" s="280" t="str">
        <f t="shared" si="14"/>
        <v>A1</v>
      </c>
      <c r="AA25" s="26">
        <v>19</v>
      </c>
      <c r="AB25" s="76" t="s">
        <v>87</v>
      </c>
      <c r="AC25" s="279">
        <v>8</v>
      </c>
      <c r="AD25" s="279">
        <v>5</v>
      </c>
      <c r="AE25" s="279">
        <v>5</v>
      </c>
      <c r="AF25" s="279">
        <v>66.5</v>
      </c>
      <c r="AG25" s="279">
        <f t="shared" si="15"/>
        <v>84.5</v>
      </c>
      <c r="AH25" s="279" t="str">
        <f t="shared" si="6"/>
        <v>A2</v>
      </c>
      <c r="AI25" s="30">
        <v>10</v>
      </c>
      <c r="AJ25" s="279">
        <v>5</v>
      </c>
      <c r="AK25" s="279">
        <v>5</v>
      </c>
      <c r="AL25" s="30">
        <v>68.5</v>
      </c>
      <c r="AM25" s="282">
        <f t="shared" si="25"/>
        <v>88.5</v>
      </c>
      <c r="AN25" s="280" t="str">
        <f t="shared" si="17"/>
        <v>A2</v>
      </c>
      <c r="AO25" s="279">
        <v>9.5</v>
      </c>
      <c r="AP25" s="279">
        <v>4</v>
      </c>
      <c r="AQ25" s="279">
        <v>5</v>
      </c>
      <c r="AR25" s="279">
        <v>61.5</v>
      </c>
      <c r="AS25" s="279">
        <f t="shared" si="18"/>
        <v>80</v>
      </c>
      <c r="AT25" s="279" t="str">
        <f t="shared" si="7"/>
        <v>B1</v>
      </c>
      <c r="AU25" s="35">
        <v>8.25</v>
      </c>
      <c r="AV25" s="279">
        <v>5</v>
      </c>
      <c r="AW25" s="279">
        <v>4.5</v>
      </c>
      <c r="AX25" s="30">
        <v>73.5</v>
      </c>
      <c r="AY25" s="282">
        <f t="shared" si="27"/>
        <v>91.25</v>
      </c>
      <c r="AZ25" s="282" t="str">
        <f t="shared" si="19"/>
        <v>A1</v>
      </c>
      <c r="BA25" s="26">
        <v>19</v>
      </c>
      <c r="BB25" s="76" t="s">
        <v>87</v>
      </c>
      <c r="BC25" s="279">
        <v>9.5</v>
      </c>
      <c r="BD25" s="279">
        <v>5</v>
      </c>
      <c r="BE25" s="279">
        <v>5</v>
      </c>
      <c r="BF25" s="281">
        <v>70</v>
      </c>
      <c r="BG25" s="279">
        <f t="shared" si="20"/>
        <v>89.5</v>
      </c>
      <c r="BH25" s="279" t="str">
        <f t="shared" si="9"/>
        <v>A2</v>
      </c>
      <c r="BI25" s="279">
        <v>10</v>
      </c>
      <c r="BJ25" s="279">
        <v>5</v>
      </c>
      <c r="BK25" s="279">
        <v>5</v>
      </c>
      <c r="BL25" s="30">
        <v>79</v>
      </c>
      <c r="BM25" s="282">
        <f t="shared" si="28"/>
        <v>99</v>
      </c>
      <c r="BN25" s="280" t="str">
        <f t="shared" si="22"/>
        <v>A1</v>
      </c>
      <c r="BO25" s="279">
        <v>48.5</v>
      </c>
      <c r="BP25" s="30">
        <v>46</v>
      </c>
      <c r="BQ25" s="297">
        <v>43</v>
      </c>
      <c r="BR25" s="281">
        <v>49</v>
      </c>
      <c r="BS25" s="297">
        <v>48</v>
      </c>
      <c r="BT25" s="281">
        <v>47</v>
      </c>
      <c r="BU25" s="281">
        <v>48.5</v>
      </c>
      <c r="BV25" s="281">
        <v>48</v>
      </c>
      <c r="BW25" s="42">
        <f t="shared" si="0"/>
        <v>435.25</v>
      </c>
      <c r="BX25" s="42">
        <f t="shared" si="1"/>
        <v>468</v>
      </c>
      <c r="BY25" s="280">
        <f t="shared" si="10"/>
        <v>903.25</v>
      </c>
      <c r="BZ25" s="282">
        <f t="shared" si="23"/>
        <v>90.325000000000003</v>
      </c>
      <c r="CA25" s="280" t="str">
        <f t="shared" si="24"/>
        <v>A2</v>
      </c>
    </row>
    <row r="26" spans="1:79" ht="15.75">
      <c r="A26" s="216">
        <v>20</v>
      </c>
      <c r="B26" s="76" t="s">
        <v>88</v>
      </c>
      <c r="C26" s="25">
        <v>6.25</v>
      </c>
      <c r="D26" s="279">
        <v>4</v>
      </c>
      <c r="E26" s="279">
        <v>4</v>
      </c>
      <c r="F26" s="25">
        <v>48.5</v>
      </c>
      <c r="G26" s="27">
        <f t="shared" si="11"/>
        <v>62.75</v>
      </c>
      <c r="H26" s="278" t="str">
        <f t="shared" si="2"/>
        <v>B2</v>
      </c>
      <c r="I26" s="181">
        <v>6.75</v>
      </c>
      <c r="J26" s="170">
        <v>4</v>
      </c>
      <c r="K26" s="170">
        <v>3</v>
      </c>
      <c r="L26" s="276">
        <v>41.5</v>
      </c>
      <c r="M26" s="218">
        <f t="shared" si="3"/>
        <v>55.25</v>
      </c>
      <c r="N26" s="217" t="str">
        <f t="shared" si="12"/>
        <v>C1</v>
      </c>
      <c r="O26" s="25">
        <v>6.5</v>
      </c>
      <c r="P26" s="25">
        <v>3</v>
      </c>
      <c r="Q26" s="279">
        <v>4</v>
      </c>
      <c r="R26" s="279">
        <v>38.5</v>
      </c>
      <c r="S26" s="280">
        <f t="shared" si="13"/>
        <v>52</v>
      </c>
      <c r="T26" s="279" t="str">
        <f t="shared" si="4"/>
        <v>C1</v>
      </c>
      <c r="U26" s="281">
        <v>7.25</v>
      </c>
      <c r="V26" s="281">
        <v>4.5</v>
      </c>
      <c r="W26" s="281">
        <v>3.5</v>
      </c>
      <c r="X26" s="30">
        <v>41</v>
      </c>
      <c r="Y26" s="282">
        <f t="shared" si="26"/>
        <v>56.25</v>
      </c>
      <c r="Z26" s="280" t="str">
        <f t="shared" si="14"/>
        <v>C1</v>
      </c>
      <c r="AA26" s="26">
        <v>20</v>
      </c>
      <c r="AB26" s="76" t="s">
        <v>88</v>
      </c>
      <c r="AC26" s="279">
        <v>5.75</v>
      </c>
      <c r="AD26" s="279">
        <v>3</v>
      </c>
      <c r="AE26" s="279">
        <v>4</v>
      </c>
      <c r="AF26" s="279">
        <v>54</v>
      </c>
      <c r="AG26" s="279">
        <f t="shared" si="15"/>
        <v>66.75</v>
      </c>
      <c r="AH26" s="279" t="str">
        <f t="shared" si="6"/>
        <v>B2</v>
      </c>
      <c r="AI26" s="281">
        <v>7</v>
      </c>
      <c r="AJ26" s="279">
        <v>4</v>
      </c>
      <c r="AK26" s="279">
        <v>3</v>
      </c>
      <c r="AL26" s="30">
        <v>43.5</v>
      </c>
      <c r="AM26" s="282">
        <f t="shared" si="25"/>
        <v>57.5</v>
      </c>
      <c r="AN26" s="280" t="str">
        <f t="shared" si="17"/>
        <v>C1</v>
      </c>
      <c r="AO26" s="279">
        <v>5.5</v>
      </c>
      <c r="AP26" s="279">
        <v>2.5</v>
      </c>
      <c r="AQ26" s="279">
        <v>2</v>
      </c>
      <c r="AR26" s="279">
        <v>27</v>
      </c>
      <c r="AS26" s="279">
        <f t="shared" si="18"/>
        <v>37</v>
      </c>
      <c r="AT26" s="279" t="str">
        <f t="shared" si="7"/>
        <v>D</v>
      </c>
      <c r="AU26" s="35">
        <v>4.25</v>
      </c>
      <c r="AV26" s="279">
        <v>3</v>
      </c>
      <c r="AW26" s="279">
        <v>3</v>
      </c>
      <c r="AX26" s="30">
        <v>32.5</v>
      </c>
      <c r="AY26" s="282">
        <f t="shared" si="27"/>
        <v>42.75</v>
      </c>
      <c r="AZ26" s="282" t="str">
        <f t="shared" si="19"/>
        <v>C2</v>
      </c>
      <c r="BA26" s="26">
        <v>20</v>
      </c>
      <c r="BB26" s="76" t="s">
        <v>88</v>
      </c>
      <c r="BC26" s="279">
        <v>5.5</v>
      </c>
      <c r="BD26" s="279">
        <v>3</v>
      </c>
      <c r="BE26" s="279">
        <v>4</v>
      </c>
      <c r="BF26" s="279">
        <v>40.5</v>
      </c>
      <c r="BG26" s="279">
        <f t="shared" si="20"/>
        <v>53</v>
      </c>
      <c r="BH26" s="279" t="str">
        <f t="shared" si="9"/>
        <v>C1</v>
      </c>
      <c r="BI26" s="279">
        <v>7.75</v>
      </c>
      <c r="BJ26" s="279">
        <v>3</v>
      </c>
      <c r="BK26" s="279">
        <v>4</v>
      </c>
      <c r="BL26" s="30">
        <v>45.5</v>
      </c>
      <c r="BM26" s="282">
        <f t="shared" si="28"/>
        <v>60.25</v>
      </c>
      <c r="BN26" s="280" t="str">
        <f t="shared" si="22"/>
        <v>C1</v>
      </c>
      <c r="BO26" s="279">
        <v>22.5</v>
      </c>
      <c r="BP26" s="30">
        <v>23.5</v>
      </c>
      <c r="BQ26" s="296">
        <v>6</v>
      </c>
      <c r="BR26" s="281">
        <v>24.5</v>
      </c>
      <c r="BS26" s="296">
        <v>22.5</v>
      </c>
      <c r="BT26" s="281">
        <v>17.5</v>
      </c>
      <c r="BU26" s="281">
        <v>11</v>
      </c>
      <c r="BV26" s="281">
        <v>16.5</v>
      </c>
      <c r="BW26" s="42">
        <f t="shared" si="0"/>
        <v>271.5</v>
      </c>
      <c r="BX26" s="42">
        <f t="shared" si="1"/>
        <v>272</v>
      </c>
      <c r="BY26" s="280">
        <f t="shared" si="10"/>
        <v>543.5</v>
      </c>
      <c r="BZ26" s="282">
        <f t="shared" si="23"/>
        <v>54.35</v>
      </c>
      <c r="CA26" s="280" t="str">
        <f t="shared" si="24"/>
        <v>C1</v>
      </c>
    </row>
    <row r="27" spans="1:79" ht="15.75">
      <c r="A27" s="216">
        <v>21</v>
      </c>
      <c r="B27" s="76" t="s">
        <v>105</v>
      </c>
      <c r="C27" s="25">
        <v>8.75</v>
      </c>
      <c r="D27" s="279">
        <v>4</v>
      </c>
      <c r="E27" s="279">
        <v>3</v>
      </c>
      <c r="F27" s="25">
        <v>68.5</v>
      </c>
      <c r="G27" s="27">
        <f t="shared" si="11"/>
        <v>84.25</v>
      </c>
      <c r="H27" s="278" t="str">
        <f t="shared" si="2"/>
        <v>A2</v>
      </c>
      <c r="I27" s="181">
        <v>7.5</v>
      </c>
      <c r="J27" s="170">
        <v>4</v>
      </c>
      <c r="K27" s="170">
        <v>5</v>
      </c>
      <c r="L27" s="276">
        <v>66</v>
      </c>
      <c r="M27" s="218">
        <f t="shared" si="3"/>
        <v>82.5</v>
      </c>
      <c r="N27" s="217" t="str">
        <f t="shared" si="12"/>
        <v>A2</v>
      </c>
      <c r="O27" s="25">
        <v>7.25</v>
      </c>
      <c r="P27" s="25">
        <v>4</v>
      </c>
      <c r="Q27" s="279">
        <v>4</v>
      </c>
      <c r="R27" s="279">
        <v>65</v>
      </c>
      <c r="S27" s="280">
        <f t="shared" si="13"/>
        <v>80.25</v>
      </c>
      <c r="T27" s="279" t="str">
        <f t="shared" si="4"/>
        <v>B1</v>
      </c>
      <c r="U27" s="281">
        <v>9</v>
      </c>
      <c r="V27" s="281">
        <v>5</v>
      </c>
      <c r="W27" s="281">
        <v>4.5</v>
      </c>
      <c r="X27" s="30">
        <v>66</v>
      </c>
      <c r="Y27" s="282">
        <f t="shared" si="26"/>
        <v>84.5</v>
      </c>
      <c r="Z27" s="280" t="str">
        <f t="shared" si="14"/>
        <v>A2</v>
      </c>
      <c r="AA27" s="26">
        <v>21</v>
      </c>
      <c r="AB27" s="76" t="s">
        <v>105</v>
      </c>
      <c r="AC27" s="279">
        <v>7</v>
      </c>
      <c r="AD27" s="279">
        <v>3</v>
      </c>
      <c r="AE27" s="279">
        <v>4</v>
      </c>
      <c r="AF27" s="279">
        <v>47</v>
      </c>
      <c r="AG27" s="279">
        <f t="shared" si="15"/>
        <v>61</v>
      </c>
      <c r="AH27" s="279" t="str">
        <f t="shared" si="6"/>
        <v>B2</v>
      </c>
      <c r="AI27" s="281">
        <v>7.75</v>
      </c>
      <c r="AJ27" s="279">
        <v>4</v>
      </c>
      <c r="AK27" s="279">
        <v>4</v>
      </c>
      <c r="AL27" s="30">
        <v>54.5</v>
      </c>
      <c r="AM27" s="282">
        <f t="shared" si="25"/>
        <v>70.25</v>
      </c>
      <c r="AN27" s="280" t="str">
        <f t="shared" si="17"/>
        <v>B2</v>
      </c>
      <c r="AO27" s="279">
        <v>8.5</v>
      </c>
      <c r="AP27" s="279">
        <v>4</v>
      </c>
      <c r="AQ27" s="279">
        <v>4</v>
      </c>
      <c r="AR27" s="279">
        <v>48</v>
      </c>
      <c r="AS27" s="279">
        <f t="shared" si="18"/>
        <v>64.5</v>
      </c>
      <c r="AT27" s="279" t="str">
        <f t="shared" si="7"/>
        <v>B2</v>
      </c>
      <c r="AU27" s="35">
        <v>9.25</v>
      </c>
      <c r="AV27" s="279">
        <v>4</v>
      </c>
      <c r="AW27" s="279">
        <v>4</v>
      </c>
      <c r="AX27" s="30">
        <v>62.5</v>
      </c>
      <c r="AY27" s="282">
        <f t="shared" si="27"/>
        <v>79.75</v>
      </c>
      <c r="AZ27" s="282" t="str">
        <f t="shared" si="19"/>
        <v>B1</v>
      </c>
      <c r="BA27" s="26">
        <v>21</v>
      </c>
      <c r="BB27" s="76" t="s">
        <v>105</v>
      </c>
      <c r="BC27" s="279">
        <v>9.75</v>
      </c>
      <c r="BD27" s="279">
        <v>5</v>
      </c>
      <c r="BE27" s="279">
        <v>3</v>
      </c>
      <c r="BF27" s="279">
        <v>59</v>
      </c>
      <c r="BG27" s="279">
        <f t="shared" si="20"/>
        <v>76.75</v>
      </c>
      <c r="BH27" s="279" t="str">
        <f t="shared" si="9"/>
        <v>B1</v>
      </c>
      <c r="BI27" s="279">
        <v>9.5</v>
      </c>
      <c r="BJ27" s="279">
        <v>5</v>
      </c>
      <c r="BK27" s="279">
        <v>5</v>
      </c>
      <c r="BL27" s="30">
        <v>68.5</v>
      </c>
      <c r="BM27" s="282">
        <f t="shared" si="28"/>
        <v>88</v>
      </c>
      <c r="BN27" s="280" t="str">
        <f t="shared" si="22"/>
        <v>A2</v>
      </c>
      <c r="BO27" s="279">
        <v>41</v>
      </c>
      <c r="BP27" s="30">
        <v>43.5</v>
      </c>
      <c r="BQ27" s="21">
        <v>35</v>
      </c>
      <c r="BR27" s="281">
        <v>39</v>
      </c>
      <c r="BS27" s="21">
        <v>46</v>
      </c>
      <c r="BT27" s="281">
        <v>32.5</v>
      </c>
      <c r="BU27" s="281">
        <v>38.5</v>
      </c>
      <c r="BV27" s="281">
        <v>39</v>
      </c>
      <c r="BW27" s="42">
        <f t="shared" si="0"/>
        <v>366.75</v>
      </c>
      <c r="BX27" s="42">
        <f t="shared" si="1"/>
        <v>405</v>
      </c>
      <c r="BY27" s="280">
        <f t="shared" si="10"/>
        <v>771.75</v>
      </c>
      <c r="BZ27" s="282">
        <f t="shared" si="23"/>
        <v>77.175000000000011</v>
      </c>
      <c r="CA27" s="280" t="str">
        <f t="shared" si="24"/>
        <v>B1</v>
      </c>
    </row>
    <row r="28" spans="1:79" ht="15.75">
      <c r="A28" s="216">
        <v>22</v>
      </c>
      <c r="B28" s="76" t="s">
        <v>90</v>
      </c>
      <c r="C28" s="25">
        <v>2.75</v>
      </c>
      <c r="D28" s="279">
        <v>3</v>
      </c>
      <c r="E28" s="279">
        <v>4</v>
      </c>
      <c r="F28" s="25">
        <v>27</v>
      </c>
      <c r="G28" s="27">
        <f t="shared" si="11"/>
        <v>36.75</v>
      </c>
      <c r="H28" s="278" t="str">
        <f t="shared" si="2"/>
        <v>D</v>
      </c>
      <c r="I28" s="181">
        <v>4</v>
      </c>
      <c r="J28" s="170">
        <v>2</v>
      </c>
      <c r="K28" s="170">
        <v>2</v>
      </c>
      <c r="L28" s="276">
        <v>20.5</v>
      </c>
      <c r="M28" s="218">
        <f t="shared" si="3"/>
        <v>28.5</v>
      </c>
      <c r="N28" s="217" t="str">
        <f t="shared" si="12"/>
        <v>E</v>
      </c>
      <c r="O28" s="25">
        <v>4.5</v>
      </c>
      <c r="P28" s="25">
        <v>4</v>
      </c>
      <c r="Q28" s="279">
        <v>4</v>
      </c>
      <c r="R28" s="279">
        <v>26</v>
      </c>
      <c r="S28" s="280">
        <f t="shared" si="13"/>
        <v>38.5</v>
      </c>
      <c r="T28" s="279" t="str">
        <f t="shared" si="4"/>
        <v>D</v>
      </c>
      <c r="U28" s="281">
        <v>3.75</v>
      </c>
      <c r="V28" s="281">
        <v>4</v>
      </c>
      <c r="W28" s="281">
        <v>3</v>
      </c>
      <c r="X28" s="30">
        <v>32.5</v>
      </c>
      <c r="Y28" s="282">
        <f t="shared" si="26"/>
        <v>43.25</v>
      </c>
      <c r="Z28" s="280" t="str">
        <f t="shared" si="14"/>
        <v>C2</v>
      </c>
      <c r="AA28" s="26">
        <v>22</v>
      </c>
      <c r="AB28" s="76" t="s">
        <v>90</v>
      </c>
      <c r="AC28" s="279">
        <v>0.75</v>
      </c>
      <c r="AD28" s="279">
        <v>3</v>
      </c>
      <c r="AE28" s="279">
        <v>3.5</v>
      </c>
      <c r="AF28" s="279">
        <v>14</v>
      </c>
      <c r="AG28" s="279">
        <f t="shared" si="15"/>
        <v>21.25</v>
      </c>
      <c r="AH28" s="279" t="str">
        <f t="shared" si="6"/>
        <v>E</v>
      </c>
      <c r="AI28" s="281">
        <v>1</v>
      </c>
      <c r="AJ28" s="279">
        <v>3</v>
      </c>
      <c r="AK28" s="279">
        <v>3</v>
      </c>
      <c r="AL28" s="30">
        <v>13</v>
      </c>
      <c r="AM28" s="282">
        <f t="shared" si="25"/>
        <v>20</v>
      </c>
      <c r="AN28" s="280" t="str">
        <f t="shared" si="17"/>
        <v>E</v>
      </c>
      <c r="AO28" s="279">
        <v>2</v>
      </c>
      <c r="AP28" s="279">
        <v>2</v>
      </c>
      <c r="AQ28" s="279">
        <v>2</v>
      </c>
      <c r="AR28" s="279">
        <v>17.5</v>
      </c>
      <c r="AS28" s="279">
        <f t="shared" si="18"/>
        <v>23.5</v>
      </c>
      <c r="AT28" s="279" t="str">
        <f t="shared" si="7"/>
        <v>E</v>
      </c>
      <c r="AU28" s="35">
        <v>1</v>
      </c>
      <c r="AV28" s="279">
        <v>2</v>
      </c>
      <c r="AW28" s="279">
        <v>2</v>
      </c>
      <c r="AX28" s="30">
        <v>14</v>
      </c>
      <c r="AY28" s="282">
        <f t="shared" si="27"/>
        <v>19</v>
      </c>
      <c r="AZ28" s="282" t="str">
        <f t="shared" si="19"/>
        <v>E</v>
      </c>
      <c r="BA28" s="26">
        <v>22</v>
      </c>
      <c r="BB28" s="76" t="s">
        <v>90</v>
      </c>
      <c r="BC28" s="279">
        <v>3.75</v>
      </c>
      <c r="BD28" s="279">
        <v>3</v>
      </c>
      <c r="BE28" s="279">
        <v>3</v>
      </c>
      <c r="BF28" s="279">
        <v>30</v>
      </c>
      <c r="BG28" s="279">
        <f t="shared" si="20"/>
        <v>39.75</v>
      </c>
      <c r="BH28" s="279" t="str">
        <f t="shared" si="9"/>
        <v>D</v>
      </c>
      <c r="BI28" s="279">
        <v>4</v>
      </c>
      <c r="BJ28" s="279">
        <v>3</v>
      </c>
      <c r="BK28" s="279">
        <v>3</v>
      </c>
      <c r="BL28" s="30">
        <v>26.5</v>
      </c>
      <c r="BM28" s="282">
        <f t="shared" si="28"/>
        <v>36.5</v>
      </c>
      <c r="BN28" s="280" t="str">
        <f t="shared" si="22"/>
        <v>D</v>
      </c>
      <c r="BO28" s="279">
        <v>3</v>
      </c>
      <c r="BP28" s="30">
        <v>10</v>
      </c>
      <c r="BQ28" s="297">
        <v>2</v>
      </c>
      <c r="BR28" s="281">
        <v>6</v>
      </c>
      <c r="BS28" s="297">
        <v>8.5</v>
      </c>
      <c r="BT28" s="281">
        <v>8</v>
      </c>
      <c r="BU28" s="281">
        <v>9.5</v>
      </c>
      <c r="BV28" s="281">
        <v>9</v>
      </c>
      <c r="BW28" s="42">
        <f t="shared" si="0"/>
        <v>159.75</v>
      </c>
      <c r="BX28" s="42">
        <f t="shared" si="1"/>
        <v>147.25</v>
      </c>
      <c r="BY28" s="280">
        <f t="shared" si="10"/>
        <v>307</v>
      </c>
      <c r="BZ28" s="282">
        <f t="shared" si="23"/>
        <v>30.7</v>
      </c>
      <c r="CA28" s="280" t="str">
        <f t="shared" si="24"/>
        <v>E</v>
      </c>
    </row>
    <row r="29" spans="1:79" ht="15.75">
      <c r="A29" s="216">
        <v>23</v>
      </c>
      <c r="B29" s="76" t="s">
        <v>106</v>
      </c>
      <c r="C29" s="25">
        <v>6</v>
      </c>
      <c r="D29" s="279">
        <v>4</v>
      </c>
      <c r="E29" s="279">
        <v>4</v>
      </c>
      <c r="F29" s="25">
        <v>62</v>
      </c>
      <c r="G29" s="27">
        <f t="shared" si="11"/>
        <v>76</v>
      </c>
      <c r="H29" s="278" t="str">
        <f t="shared" si="2"/>
        <v>B1</v>
      </c>
      <c r="I29" s="181">
        <v>8</v>
      </c>
      <c r="J29" s="170">
        <v>4</v>
      </c>
      <c r="K29" s="170">
        <v>5</v>
      </c>
      <c r="L29" s="276">
        <v>69</v>
      </c>
      <c r="M29" s="218">
        <f t="shared" si="3"/>
        <v>86</v>
      </c>
      <c r="N29" s="217" t="str">
        <f t="shared" si="12"/>
        <v>A2</v>
      </c>
      <c r="O29" s="25">
        <v>7.25</v>
      </c>
      <c r="P29" s="25">
        <v>4</v>
      </c>
      <c r="Q29" s="279">
        <v>4</v>
      </c>
      <c r="R29" s="279">
        <v>62</v>
      </c>
      <c r="S29" s="280">
        <f t="shared" si="13"/>
        <v>77.25</v>
      </c>
      <c r="T29" s="279" t="str">
        <f t="shared" si="4"/>
        <v>B1</v>
      </c>
      <c r="U29" s="281">
        <v>8.5</v>
      </c>
      <c r="V29" s="280">
        <v>5</v>
      </c>
      <c r="W29" s="280">
        <v>4.5</v>
      </c>
      <c r="X29" s="280">
        <v>67</v>
      </c>
      <c r="Y29" s="282">
        <f t="shared" si="26"/>
        <v>85</v>
      </c>
      <c r="Z29" s="280" t="str">
        <f t="shared" si="14"/>
        <v>A2</v>
      </c>
      <c r="AA29" s="26">
        <v>23</v>
      </c>
      <c r="AB29" s="76" t="s">
        <v>106</v>
      </c>
      <c r="AC29" s="279">
        <v>6.5</v>
      </c>
      <c r="AD29" s="279">
        <v>5</v>
      </c>
      <c r="AE29" s="279">
        <v>5</v>
      </c>
      <c r="AF29" s="279">
        <v>72.5</v>
      </c>
      <c r="AG29" s="279">
        <f t="shared" si="15"/>
        <v>89</v>
      </c>
      <c r="AH29" s="279" t="str">
        <f t="shared" si="6"/>
        <v>A2</v>
      </c>
      <c r="AI29" s="281">
        <v>10</v>
      </c>
      <c r="AJ29" s="279">
        <v>5</v>
      </c>
      <c r="AK29" s="279">
        <v>5</v>
      </c>
      <c r="AL29" s="30">
        <v>68.5</v>
      </c>
      <c r="AM29" s="282">
        <f t="shared" si="25"/>
        <v>88.5</v>
      </c>
      <c r="AN29" s="280" t="str">
        <f t="shared" si="17"/>
        <v>A2</v>
      </c>
      <c r="AO29" s="279">
        <v>8</v>
      </c>
      <c r="AP29" s="279">
        <v>4</v>
      </c>
      <c r="AQ29" s="279">
        <v>4</v>
      </c>
      <c r="AR29" s="279">
        <v>57</v>
      </c>
      <c r="AS29" s="279">
        <f t="shared" si="18"/>
        <v>73</v>
      </c>
      <c r="AT29" s="279" t="str">
        <f t="shared" si="7"/>
        <v>B1</v>
      </c>
      <c r="AU29" s="35">
        <v>8.75</v>
      </c>
      <c r="AV29" s="279">
        <v>4</v>
      </c>
      <c r="AW29" s="279">
        <v>4</v>
      </c>
      <c r="AX29" s="30">
        <v>70</v>
      </c>
      <c r="AY29" s="282">
        <f t="shared" si="27"/>
        <v>86.75</v>
      </c>
      <c r="AZ29" s="282" t="str">
        <f t="shared" si="19"/>
        <v>A2</v>
      </c>
      <c r="BA29" s="26">
        <v>23</v>
      </c>
      <c r="BB29" s="76" t="s">
        <v>106</v>
      </c>
      <c r="BC29" s="279">
        <v>9</v>
      </c>
      <c r="BD29" s="279">
        <v>5</v>
      </c>
      <c r="BE29" s="279">
        <v>5</v>
      </c>
      <c r="BF29" s="279">
        <v>62</v>
      </c>
      <c r="BG29" s="279">
        <f t="shared" si="20"/>
        <v>81</v>
      </c>
      <c r="BH29" s="279" t="str">
        <f t="shared" si="9"/>
        <v>A2</v>
      </c>
      <c r="BI29" s="279">
        <v>8.75</v>
      </c>
      <c r="BJ29" s="279">
        <v>5</v>
      </c>
      <c r="BK29" s="279">
        <v>5</v>
      </c>
      <c r="BL29" s="30">
        <v>71</v>
      </c>
      <c r="BM29" s="282">
        <f t="shared" si="28"/>
        <v>89.75</v>
      </c>
      <c r="BN29" s="280" t="str">
        <f t="shared" si="22"/>
        <v>A2</v>
      </c>
      <c r="BO29" s="279">
        <v>43</v>
      </c>
      <c r="BP29" s="30">
        <v>47.5</v>
      </c>
      <c r="BQ29" s="21">
        <v>34.5</v>
      </c>
      <c r="BR29" s="281">
        <v>44</v>
      </c>
      <c r="BS29" s="22">
        <v>45</v>
      </c>
      <c r="BT29" s="281">
        <v>40</v>
      </c>
      <c r="BU29" s="281">
        <v>31.5</v>
      </c>
      <c r="BV29" s="281">
        <v>46</v>
      </c>
      <c r="BW29" s="42">
        <f t="shared" si="0"/>
        <v>396.25</v>
      </c>
      <c r="BX29" s="42">
        <f t="shared" si="1"/>
        <v>436</v>
      </c>
      <c r="BY29" s="280">
        <f t="shared" si="10"/>
        <v>832.25</v>
      </c>
      <c r="BZ29" s="282">
        <f t="shared" si="23"/>
        <v>83.225000000000009</v>
      </c>
      <c r="CA29" s="280" t="str">
        <f t="shared" si="24"/>
        <v>A2</v>
      </c>
    </row>
    <row r="30" spans="1:79" ht="15.75">
      <c r="A30" s="216">
        <v>24</v>
      </c>
      <c r="B30" s="76" t="s">
        <v>92</v>
      </c>
      <c r="C30" s="25">
        <v>6</v>
      </c>
      <c r="D30" s="279">
        <v>5</v>
      </c>
      <c r="E30" s="279">
        <v>4</v>
      </c>
      <c r="F30" s="25">
        <v>58.5</v>
      </c>
      <c r="G30" s="27">
        <f t="shared" si="11"/>
        <v>73.5</v>
      </c>
      <c r="H30" s="278" t="str">
        <f t="shared" si="2"/>
        <v>B1</v>
      </c>
      <c r="I30" s="181">
        <v>9</v>
      </c>
      <c r="J30" s="217">
        <v>4</v>
      </c>
      <c r="K30" s="217">
        <v>4</v>
      </c>
      <c r="L30" s="276">
        <v>56</v>
      </c>
      <c r="M30" s="218">
        <f t="shared" si="3"/>
        <v>73</v>
      </c>
      <c r="N30" s="217" t="str">
        <f t="shared" si="12"/>
        <v>B1</v>
      </c>
      <c r="O30" s="25">
        <v>8</v>
      </c>
      <c r="P30" s="25">
        <v>4</v>
      </c>
      <c r="Q30" s="279">
        <v>4</v>
      </c>
      <c r="R30" s="279">
        <v>56</v>
      </c>
      <c r="S30" s="280">
        <f t="shared" si="13"/>
        <v>72</v>
      </c>
      <c r="T30" s="279" t="str">
        <f t="shared" si="4"/>
        <v>B1</v>
      </c>
      <c r="U30" s="281">
        <v>8.75</v>
      </c>
      <c r="V30" s="280">
        <v>5</v>
      </c>
      <c r="W30" s="281">
        <v>4.5</v>
      </c>
      <c r="X30" s="281">
        <v>64.5</v>
      </c>
      <c r="Y30" s="30">
        <f t="shared" si="26"/>
        <v>82.75</v>
      </c>
      <c r="Z30" s="280" t="str">
        <f t="shared" si="14"/>
        <v>A2</v>
      </c>
      <c r="AA30" s="26"/>
      <c r="AB30" s="76" t="s">
        <v>92</v>
      </c>
      <c r="AC30" s="279">
        <v>3.75</v>
      </c>
      <c r="AD30" s="279">
        <v>3.5</v>
      </c>
      <c r="AE30" s="279">
        <v>4</v>
      </c>
      <c r="AF30" s="279">
        <v>37.5</v>
      </c>
      <c r="AG30" s="279">
        <f t="shared" si="15"/>
        <v>48.75</v>
      </c>
      <c r="AH30" s="279" t="str">
        <f t="shared" si="6"/>
        <v>C2</v>
      </c>
      <c r="AI30" s="281">
        <v>5.5</v>
      </c>
      <c r="AJ30" s="279">
        <v>4</v>
      </c>
      <c r="AK30" s="279">
        <v>4</v>
      </c>
      <c r="AL30" s="13">
        <v>60.5</v>
      </c>
      <c r="AM30" s="282">
        <f t="shared" si="25"/>
        <v>74</v>
      </c>
      <c r="AN30" s="280" t="str">
        <f t="shared" si="17"/>
        <v>B1</v>
      </c>
      <c r="AO30" s="279">
        <v>6.75</v>
      </c>
      <c r="AP30" s="279">
        <v>4</v>
      </c>
      <c r="AQ30" s="279">
        <v>4</v>
      </c>
      <c r="AR30" s="279">
        <v>43.5</v>
      </c>
      <c r="AS30" s="279">
        <f t="shared" si="18"/>
        <v>58.25</v>
      </c>
      <c r="AT30" s="279" t="str">
        <f t="shared" si="7"/>
        <v>C1</v>
      </c>
      <c r="AU30" s="13">
        <v>8.5</v>
      </c>
      <c r="AV30" s="279">
        <v>4</v>
      </c>
      <c r="AW30" s="279">
        <v>4</v>
      </c>
      <c r="AX30" s="279">
        <v>61</v>
      </c>
      <c r="AY30" s="282">
        <f t="shared" si="27"/>
        <v>77.5</v>
      </c>
      <c r="AZ30" s="282" t="str">
        <f t="shared" si="19"/>
        <v>B1</v>
      </c>
      <c r="BA30" s="298">
        <v>24</v>
      </c>
      <c r="BB30" s="76" t="s">
        <v>92</v>
      </c>
      <c r="BC30" s="279">
        <v>8.25</v>
      </c>
      <c r="BD30" s="279">
        <v>5</v>
      </c>
      <c r="BE30" s="279">
        <v>5</v>
      </c>
      <c r="BF30" s="279">
        <v>54.5</v>
      </c>
      <c r="BG30" s="279">
        <f t="shared" si="20"/>
        <v>72.75</v>
      </c>
      <c r="BH30" s="279" t="str">
        <f t="shared" si="9"/>
        <v>B1</v>
      </c>
      <c r="BI30" s="279">
        <v>9.25</v>
      </c>
      <c r="BJ30" s="217">
        <v>5</v>
      </c>
      <c r="BK30" s="217">
        <v>5</v>
      </c>
      <c r="BL30" s="299">
        <v>63.5</v>
      </c>
      <c r="BM30" s="282">
        <f t="shared" si="28"/>
        <v>82.75</v>
      </c>
      <c r="BN30" s="280" t="str">
        <f t="shared" si="22"/>
        <v>A2</v>
      </c>
      <c r="BO30" s="279">
        <v>39</v>
      </c>
      <c r="BP30" s="300">
        <v>37.5</v>
      </c>
      <c r="BQ30" s="281">
        <v>26</v>
      </c>
      <c r="BR30" s="217">
        <v>44</v>
      </c>
      <c r="BS30" s="281">
        <v>39.5</v>
      </c>
      <c r="BT30" s="217">
        <v>37.5</v>
      </c>
      <c r="BU30" s="281">
        <v>38.5</v>
      </c>
      <c r="BV30" s="281">
        <v>38.5</v>
      </c>
      <c r="BW30" s="42">
        <f t="shared" si="0"/>
        <v>325.25</v>
      </c>
      <c r="BX30" s="42">
        <f t="shared" si="1"/>
        <v>390</v>
      </c>
      <c r="BY30" s="280">
        <f t="shared" si="10"/>
        <v>715.25</v>
      </c>
      <c r="BZ30" s="282">
        <f t="shared" si="23"/>
        <v>71.525000000000006</v>
      </c>
      <c r="CA30" s="280" t="str">
        <f t="shared" si="24"/>
        <v>B1</v>
      </c>
    </row>
    <row r="31" spans="1:79" ht="15.75">
      <c r="A31" s="216">
        <v>25</v>
      </c>
      <c r="B31" s="76" t="s">
        <v>93</v>
      </c>
      <c r="C31" s="25">
        <v>4.25</v>
      </c>
      <c r="D31" s="279">
        <v>4</v>
      </c>
      <c r="E31" s="279">
        <v>4</v>
      </c>
      <c r="F31" s="25">
        <v>42</v>
      </c>
      <c r="G31" s="27">
        <f t="shared" si="11"/>
        <v>54.25</v>
      </c>
      <c r="H31" s="278" t="str">
        <f t="shared" si="2"/>
        <v>C1</v>
      </c>
      <c r="I31" s="181">
        <v>8</v>
      </c>
      <c r="J31" s="280">
        <v>4</v>
      </c>
      <c r="K31" s="280">
        <v>4</v>
      </c>
      <c r="L31" s="288">
        <v>38.5</v>
      </c>
      <c r="M31" s="280">
        <f t="shared" si="3"/>
        <v>54.5</v>
      </c>
      <c r="N31" s="280" t="str">
        <f t="shared" si="12"/>
        <v>C1</v>
      </c>
      <c r="O31" s="25">
        <v>7.75</v>
      </c>
      <c r="P31" s="25">
        <v>4</v>
      </c>
      <c r="Q31" s="279">
        <v>4</v>
      </c>
      <c r="R31" s="279">
        <v>50</v>
      </c>
      <c r="S31" s="280">
        <f t="shared" si="13"/>
        <v>65.75</v>
      </c>
      <c r="T31" s="279" t="str">
        <f t="shared" si="4"/>
        <v>B2</v>
      </c>
      <c r="U31" s="280">
        <v>6.75</v>
      </c>
      <c r="V31" s="280">
        <v>4</v>
      </c>
      <c r="W31" s="217">
        <v>4</v>
      </c>
      <c r="X31" s="217">
        <v>51.5</v>
      </c>
      <c r="Y31" s="101">
        <f t="shared" si="26"/>
        <v>66.25</v>
      </c>
      <c r="Z31" s="280" t="str">
        <f t="shared" si="14"/>
        <v>B2</v>
      </c>
      <c r="AA31" s="26"/>
      <c r="AB31" s="76" t="s">
        <v>93</v>
      </c>
      <c r="AC31" s="279">
        <v>4</v>
      </c>
      <c r="AD31" s="279">
        <v>3</v>
      </c>
      <c r="AE31" s="279">
        <v>3.5</v>
      </c>
      <c r="AF31" s="279">
        <v>46</v>
      </c>
      <c r="AG31" s="279">
        <f t="shared" si="15"/>
        <v>56.5</v>
      </c>
      <c r="AH31" s="279" t="str">
        <f t="shared" si="6"/>
        <v>C1</v>
      </c>
      <c r="AI31" s="280">
        <v>8.75</v>
      </c>
      <c r="AJ31" s="279">
        <v>4</v>
      </c>
      <c r="AK31" s="279">
        <v>3.5</v>
      </c>
      <c r="AL31" s="280">
        <v>47.5</v>
      </c>
      <c r="AM31" s="280">
        <f t="shared" si="25"/>
        <v>63.75</v>
      </c>
      <c r="AN31" s="280" t="str">
        <f t="shared" si="17"/>
        <v>B2</v>
      </c>
      <c r="AO31" s="279">
        <v>5.75</v>
      </c>
      <c r="AP31" s="279">
        <v>3.5</v>
      </c>
      <c r="AQ31" s="279">
        <v>3.5</v>
      </c>
      <c r="AR31" s="279">
        <v>39.5</v>
      </c>
      <c r="AS31" s="279">
        <f t="shared" si="18"/>
        <v>52.25</v>
      </c>
      <c r="AT31" s="279" t="str">
        <f t="shared" si="7"/>
        <v>C1</v>
      </c>
      <c r="AU31" s="280">
        <v>8</v>
      </c>
      <c r="AV31" s="279">
        <v>3</v>
      </c>
      <c r="AW31" s="279">
        <v>3</v>
      </c>
      <c r="AX31" s="280">
        <v>37.5</v>
      </c>
      <c r="AY31" s="280">
        <f t="shared" si="27"/>
        <v>51.5</v>
      </c>
      <c r="AZ31" s="280" t="str">
        <f t="shared" si="19"/>
        <v>C1</v>
      </c>
      <c r="BA31" s="298">
        <v>25</v>
      </c>
      <c r="BB31" s="76" t="s">
        <v>93</v>
      </c>
      <c r="BC31" s="279">
        <v>4.75</v>
      </c>
      <c r="BD31" s="279">
        <v>3</v>
      </c>
      <c r="BE31" s="279">
        <v>3</v>
      </c>
      <c r="BF31" s="279">
        <v>27.5</v>
      </c>
      <c r="BG31" s="279">
        <f t="shared" si="20"/>
        <v>38.25</v>
      </c>
      <c r="BH31" s="279" t="str">
        <f t="shared" si="9"/>
        <v>D</v>
      </c>
      <c r="BI31" s="279">
        <v>7.5</v>
      </c>
      <c r="BJ31" s="280">
        <v>3.5</v>
      </c>
      <c r="BK31" s="280">
        <v>4</v>
      </c>
      <c r="BL31" s="280">
        <v>42.5</v>
      </c>
      <c r="BM31" s="282">
        <f t="shared" si="28"/>
        <v>57.5</v>
      </c>
      <c r="BN31" s="280" t="str">
        <f t="shared" si="22"/>
        <v>C1</v>
      </c>
      <c r="BO31" s="279">
        <v>27</v>
      </c>
      <c r="BP31" s="30">
        <v>30.5</v>
      </c>
      <c r="BQ31" s="281">
        <v>2</v>
      </c>
      <c r="BR31" s="301" t="s">
        <v>353</v>
      </c>
      <c r="BS31" s="281">
        <v>23.5</v>
      </c>
      <c r="BT31" s="301">
        <v>17</v>
      </c>
      <c r="BU31" s="281">
        <v>21.5</v>
      </c>
      <c r="BV31" s="281"/>
      <c r="BW31" s="42">
        <f t="shared" si="0"/>
        <v>267</v>
      </c>
      <c r="BX31" s="42">
        <f t="shared" si="1"/>
        <v>293.5</v>
      </c>
      <c r="BY31" s="280">
        <f t="shared" si="10"/>
        <v>560.5</v>
      </c>
      <c r="BZ31" s="282">
        <f t="shared" si="23"/>
        <v>56.05</v>
      </c>
      <c r="CA31" s="280" t="str">
        <f t="shared" si="24"/>
        <v>C1</v>
      </c>
    </row>
    <row r="32" spans="1:79" ht="15.75">
      <c r="A32" s="216">
        <v>26</v>
      </c>
      <c r="B32" s="76" t="s">
        <v>107</v>
      </c>
      <c r="C32" s="25">
        <v>7.5</v>
      </c>
      <c r="D32" s="279">
        <v>4</v>
      </c>
      <c r="E32" s="279">
        <v>4</v>
      </c>
      <c r="F32" s="25">
        <v>60</v>
      </c>
      <c r="G32" s="27">
        <f t="shared" si="11"/>
        <v>75.5</v>
      </c>
      <c r="H32" s="278" t="str">
        <f t="shared" si="2"/>
        <v>B1</v>
      </c>
      <c r="I32" s="181">
        <v>6.75</v>
      </c>
      <c r="J32" s="280">
        <v>5</v>
      </c>
      <c r="K32" s="280">
        <v>4</v>
      </c>
      <c r="L32" s="288">
        <v>63.5</v>
      </c>
      <c r="M32" s="280">
        <f t="shared" si="3"/>
        <v>79.25</v>
      </c>
      <c r="N32" s="280" t="str">
        <f t="shared" si="12"/>
        <v>B1</v>
      </c>
      <c r="O32" s="25">
        <v>7.5</v>
      </c>
      <c r="P32" s="25">
        <v>4</v>
      </c>
      <c r="Q32" s="279">
        <v>4</v>
      </c>
      <c r="R32" s="279">
        <v>66</v>
      </c>
      <c r="S32" s="280">
        <f t="shared" si="13"/>
        <v>81.5</v>
      </c>
      <c r="T32" s="279" t="str">
        <f t="shared" si="4"/>
        <v>A2</v>
      </c>
      <c r="U32" s="280">
        <v>8.75</v>
      </c>
      <c r="V32" s="280">
        <v>5</v>
      </c>
      <c r="W32" s="280">
        <v>4.5</v>
      </c>
      <c r="X32" s="280">
        <v>67.5</v>
      </c>
      <c r="Y32" s="280">
        <f t="shared" si="26"/>
        <v>85.75</v>
      </c>
      <c r="Z32" s="280" t="str">
        <f t="shared" si="14"/>
        <v>A2</v>
      </c>
      <c r="AA32" s="26"/>
      <c r="AB32" s="76" t="s">
        <v>107</v>
      </c>
      <c r="AC32" s="279">
        <v>7.25</v>
      </c>
      <c r="AD32" s="279">
        <v>5</v>
      </c>
      <c r="AE32" s="279">
        <v>5</v>
      </c>
      <c r="AF32" s="279">
        <v>65.5</v>
      </c>
      <c r="AG32" s="279">
        <f t="shared" si="15"/>
        <v>82.75</v>
      </c>
      <c r="AH32" s="279" t="str">
        <f t="shared" si="6"/>
        <v>A2</v>
      </c>
      <c r="AI32" s="280">
        <v>8.5</v>
      </c>
      <c r="AJ32" s="279">
        <v>5</v>
      </c>
      <c r="AK32" s="279">
        <v>5</v>
      </c>
      <c r="AL32" s="280">
        <v>61.5</v>
      </c>
      <c r="AM32" s="280">
        <f t="shared" si="25"/>
        <v>80</v>
      </c>
      <c r="AN32" s="280" t="str">
        <f t="shared" si="17"/>
        <v>B1</v>
      </c>
      <c r="AO32" s="279">
        <v>8</v>
      </c>
      <c r="AP32" s="279">
        <v>4</v>
      </c>
      <c r="AQ32" s="279">
        <v>4</v>
      </c>
      <c r="AR32" s="279">
        <v>48</v>
      </c>
      <c r="AS32" s="279">
        <f t="shared" si="18"/>
        <v>64</v>
      </c>
      <c r="AT32" s="279" t="str">
        <f t="shared" si="7"/>
        <v>B2</v>
      </c>
      <c r="AU32" s="280">
        <v>8.25</v>
      </c>
      <c r="AV32" s="279">
        <v>4</v>
      </c>
      <c r="AW32" s="279">
        <v>4</v>
      </c>
      <c r="AX32" s="280">
        <v>56.5</v>
      </c>
      <c r="AY32" s="280">
        <f t="shared" si="27"/>
        <v>72.75</v>
      </c>
      <c r="AZ32" s="280" t="str">
        <f t="shared" si="19"/>
        <v>B1</v>
      </c>
      <c r="BA32" s="298">
        <v>26</v>
      </c>
      <c r="BB32" s="76" t="s">
        <v>107</v>
      </c>
      <c r="BC32" s="279">
        <v>8.5</v>
      </c>
      <c r="BD32" s="279">
        <v>5</v>
      </c>
      <c r="BE32" s="279">
        <v>5</v>
      </c>
      <c r="BF32" s="279">
        <v>64.5</v>
      </c>
      <c r="BG32" s="279">
        <f t="shared" si="20"/>
        <v>83</v>
      </c>
      <c r="BH32" s="279" t="str">
        <f t="shared" si="9"/>
        <v>A2</v>
      </c>
      <c r="BI32" s="279">
        <v>9.25</v>
      </c>
      <c r="BJ32" s="280">
        <v>5</v>
      </c>
      <c r="BK32" s="280">
        <v>5</v>
      </c>
      <c r="BL32" s="280">
        <v>70.5</v>
      </c>
      <c r="BM32" s="282">
        <f t="shared" si="28"/>
        <v>89.75</v>
      </c>
      <c r="BN32" s="280" t="str">
        <f t="shared" si="22"/>
        <v>A2</v>
      </c>
      <c r="BO32" s="279">
        <v>44.5</v>
      </c>
      <c r="BP32" s="30">
        <v>39</v>
      </c>
      <c r="BQ32" s="22">
        <v>27</v>
      </c>
      <c r="BR32" s="26">
        <v>36</v>
      </c>
      <c r="BS32" s="22">
        <v>43</v>
      </c>
      <c r="BT32" s="301">
        <v>38</v>
      </c>
      <c r="BU32" s="281"/>
      <c r="BV32" s="301">
        <v>33</v>
      </c>
      <c r="BW32" s="42">
        <f t="shared" si="0"/>
        <v>386.75</v>
      </c>
      <c r="BX32" s="42">
        <f t="shared" si="1"/>
        <v>407.5</v>
      </c>
      <c r="BY32" s="280">
        <f t="shared" si="10"/>
        <v>794.25</v>
      </c>
      <c r="BZ32" s="282">
        <f t="shared" si="23"/>
        <v>79.424999999999997</v>
      </c>
      <c r="CA32" s="280" t="str">
        <f t="shared" si="24"/>
        <v>B1</v>
      </c>
    </row>
    <row r="33" spans="1:79" ht="15.75">
      <c r="A33" s="216">
        <v>27</v>
      </c>
      <c r="B33" s="76" t="s">
        <v>108</v>
      </c>
      <c r="C33" s="25">
        <v>8.5</v>
      </c>
      <c r="D33" s="279">
        <v>4</v>
      </c>
      <c r="E33" s="279">
        <v>3</v>
      </c>
      <c r="F33" s="25">
        <v>66</v>
      </c>
      <c r="G33" s="27">
        <f t="shared" si="11"/>
        <v>81.5</v>
      </c>
      <c r="H33" s="278" t="str">
        <f t="shared" si="2"/>
        <v>A2</v>
      </c>
      <c r="I33" s="181">
        <v>9</v>
      </c>
      <c r="J33" s="26">
        <v>4</v>
      </c>
      <c r="K33" s="26">
        <v>5</v>
      </c>
      <c r="L33" s="289">
        <v>63</v>
      </c>
      <c r="M33" s="290">
        <f t="shared" si="3"/>
        <v>81</v>
      </c>
      <c r="N33" s="291" t="str">
        <f t="shared" si="12"/>
        <v>A2</v>
      </c>
      <c r="O33" s="25">
        <v>6.75</v>
      </c>
      <c r="P33" s="25">
        <v>4</v>
      </c>
      <c r="Q33" s="279">
        <v>4</v>
      </c>
      <c r="R33" s="279">
        <v>60</v>
      </c>
      <c r="S33" s="280">
        <f t="shared" si="13"/>
        <v>74.75</v>
      </c>
      <c r="T33" s="279" t="str">
        <f t="shared" si="4"/>
        <v>B1</v>
      </c>
      <c r="U33" s="26">
        <v>8</v>
      </c>
      <c r="V33" s="280">
        <v>5</v>
      </c>
      <c r="W33" s="280">
        <v>4.5</v>
      </c>
      <c r="X33" s="280">
        <v>61.5</v>
      </c>
      <c r="Y33" s="280">
        <f t="shared" si="26"/>
        <v>79</v>
      </c>
      <c r="Z33" s="280" t="str">
        <f t="shared" si="14"/>
        <v>B1</v>
      </c>
      <c r="AA33" s="26"/>
      <c r="AB33" s="76" t="s">
        <v>108</v>
      </c>
      <c r="AC33" s="279">
        <v>5.75</v>
      </c>
      <c r="AD33" s="279">
        <v>3.5</v>
      </c>
      <c r="AE33" s="279">
        <v>5</v>
      </c>
      <c r="AF33" s="279">
        <v>57</v>
      </c>
      <c r="AG33" s="279">
        <f t="shared" si="15"/>
        <v>71.25</v>
      </c>
      <c r="AH33" s="279" t="str">
        <f t="shared" si="6"/>
        <v>B1</v>
      </c>
      <c r="AI33" s="26">
        <v>7.75</v>
      </c>
      <c r="AJ33" s="279">
        <v>5</v>
      </c>
      <c r="AK33" s="279">
        <v>4</v>
      </c>
      <c r="AL33" s="294">
        <v>49</v>
      </c>
      <c r="AM33" s="280">
        <f t="shared" si="25"/>
        <v>65.75</v>
      </c>
      <c r="AN33" s="280" t="str">
        <f t="shared" si="17"/>
        <v>B2</v>
      </c>
      <c r="AO33" s="279">
        <v>8.75</v>
      </c>
      <c r="AP33" s="279">
        <v>4</v>
      </c>
      <c r="AQ33" s="279">
        <v>4</v>
      </c>
      <c r="AR33" s="279">
        <v>52</v>
      </c>
      <c r="AS33" s="279">
        <f t="shared" si="18"/>
        <v>68.75</v>
      </c>
      <c r="AT33" s="279" t="str">
        <f t="shared" si="7"/>
        <v>B2</v>
      </c>
      <c r="AU33" s="26">
        <v>9.5</v>
      </c>
      <c r="AV33" s="279">
        <v>4</v>
      </c>
      <c r="AW33" s="279">
        <v>4</v>
      </c>
      <c r="AX33" s="294">
        <v>56</v>
      </c>
      <c r="AY33" s="280">
        <f t="shared" si="27"/>
        <v>73.5</v>
      </c>
      <c r="AZ33" s="280" t="str">
        <f t="shared" si="19"/>
        <v>B1</v>
      </c>
      <c r="BA33" s="298">
        <v>27</v>
      </c>
      <c r="BB33" s="76" t="s">
        <v>108</v>
      </c>
      <c r="BC33" s="279">
        <v>9.25</v>
      </c>
      <c r="BD33" s="279">
        <v>4</v>
      </c>
      <c r="BE33" s="279">
        <v>4</v>
      </c>
      <c r="BF33" s="281">
        <v>55</v>
      </c>
      <c r="BG33" s="279">
        <f t="shared" si="20"/>
        <v>72.25</v>
      </c>
      <c r="BH33" s="279" t="str">
        <f t="shared" si="9"/>
        <v>B1</v>
      </c>
      <c r="BI33" s="279">
        <v>9.75</v>
      </c>
      <c r="BJ33" s="26">
        <v>5</v>
      </c>
      <c r="BK33" s="26">
        <v>5</v>
      </c>
      <c r="BL33" s="26">
        <v>66.5</v>
      </c>
      <c r="BM33" s="282">
        <f t="shared" si="28"/>
        <v>86.25</v>
      </c>
      <c r="BN33" s="280" t="str">
        <f t="shared" si="22"/>
        <v>A2</v>
      </c>
      <c r="BO33" s="279">
        <v>35</v>
      </c>
      <c r="BP33" s="30">
        <v>40.5</v>
      </c>
      <c r="BQ33" s="281">
        <v>31</v>
      </c>
      <c r="BR33" s="301">
        <v>44</v>
      </c>
      <c r="BS33" s="281">
        <v>42.5</v>
      </c>
      <c r="BT33" s="301">
        <v>36</v>
      </c>
      <c r="BU33" s="281">
        <v>31</v>
      </c>
      <c r="BV33" s="301">
        <v>34</v>
      </c>
      <c r="BW33" s="42">
        <f t="shared" si="0"/>
        <v>368.5</v>
      </c>
      <c r="BX33" s="42">
        <f t="shared" si="1"/>
        <v>385.5</v>
      </c>
      <c r="BY33" s="280">
        <f t="shared" si="10"/>
        <v>754</v>
      </c>
      <c r="BZ33" s="282">
        <f t="shared" si="23"/>
        <v>75.400000000000006</v>
      </c>
      <c r="CA33" s="280" t="str">
        <f t="shared" si="24"/>
        <v>B1</v>
      </c>
    </row>
    <row r="34" spans="1:79" ht="15.75">
      <c r="A34" s="216">
        <v>28</v>
      </c>
      <c r="B34" s="76" t="s">
        <v>96</v>
      </c>
      <c r="C34" s="25">
        <v>5.5</v>
      </c>
      <c r="D34" s="279">
        <v>3</v>
      </c>
      <c r="E34" s="279">
        <v>3</v>
      </c>
      <c r="F34" s="25">
        <v>30.5</v>
      </c>
      <c r="G34" s="27">
        <f t="shared" si="11"/>
        <v>42</v>
      </c>
      <c r="H34" s="278" t="str">
        <f t="shared" si="2"/>
        <v>C2</v>
      </c>
      <c r="I34" s="181">
        <v>7</v>
      </c>
      <c r="J34" s="26">
        <v>4</v>
      </c>
      <c r="K34" s="26">
        <v>4</v>
      </c>
      <c r="L34" s="289">
        <v>44</v>
      </c>
      <c r="M34" s="290">
        <f t="shared" si="3"/>
        <v>59</v>
      </c>
      <c r="N34" s="291" t="str">
        <f t="shared" si="12"/>
        <v>C1</v>
      </c>
      <c r="O34" s="25">
        <v>5.75</v>
      </c>
      <c r="P34" s="25">
        <v>0</v>
      </c>
      <c r="Q34" s="279">
        <v>3</v>
      </c>
      <c r="R34" s="279">
        <v>24</v>
      </c>
      <c r="S34" s="280">
        <f t="shared" si="13"/>
        <v>32.75</v>
      </c>
      <c r="T34" s="279" t="str">
        <f t="shared" si="4"/>
        <v>E</v>
      </c>
      <c r="U34" s="26">
        <v>7</v>
      </c>
      <c r="V34" s="280">
        <v>5</v>
      </c>
      <c r="W34" s="292">
        <v>4</v>
      </c>
      <c r="X34" s="292">
        <v>48.5</v>
      </c>
      <c r="Y34" s="280">
        <f t="shared" si="26"/>
        <v>64.5</v>
      </c>
      <c r="Z34" s="280" t="str">
        <f t="shared" si="14"/>
        <v>B2</v>
      </c>
      <c r="AA34" s="26"/>
      <c r="AB34" s="76" t="s">
        <v>96</v>
      </c>
      <c r="AC34" s="279">
        <v>5</v>
      </c>
      <c r="AD34" s="279">
        <v>3</v>
      </c>
      <c r="AE34" s="279">
        <v>3.5</v>
      </c>
      <c r="AF34" s="279">
        <v>71</v>
      </c>
      <c r="AG34" s="279">
        <f t="shared" si="15"/>
        <v>82.5</v>
      </c>
      <c r="AH34" s="279" t="str">
        <f t="shared" si="6"/>
        <v>A2</v>
      </c>
      <c r="AI34" s="26">
        <v>9</v>
      </c>
      <c r="AJ34" s="279">
        <v>3</v>
      </c>
      <c r="AK34" s="279">
        <v>3.5</v>
      </c>
      <c r="AL34" s="294">
        <v>59.5</v>
      </c>
      <c r="AM34" s="280">
        <f t="shared" si="25"/>
        <v>75</v>
      </c>
      <c r="AN34" s="280" t="str">
        <f t="shared" si="17"/>
        <v>B1</v>
      </c>
      <c r="AO34" s="279">
        <v>7.25</v>
      </c>
      <c r="AP34" s="279">
        <v>3</v>
      </c>
      <c r="AQ34" s="279">
        <v>3</v>
      </c>
      <c r="AR34" s="279">
        <v>30</v>
      </c>
      <c r="AS34" s="279">
        <f t="shared" si="18"/>
        <v>43.25</v>
      </c>
      <c r="AT34" s="279" t="str">
        <f t="shared" si="7"/>
        <v>C2</v>
      </c>
      <c r="AU34" s="26">
        <v>5.25</v>
      </c>
      <c r="AV34" s="279">
        <v>3</v>
      </c>
      <c r="AW34" s="279">
        <v>3</v>
      </c>
      <c r="AX34" s="294">
        <v>38.5</v>
      </c>
      <c r="AY34" s="280">
        <f t="shared" si="27"/>
        <v>49.75</v>
      </c>
      <c r="AZ34" s="280" t="str">
        <f t="shared" si="19"/>
        <v>C2</v>
      </c>
      <c r="BA34" s="298">
        <v>28</v>
      </c>
      <c r="BB34" s="76" t="s">
        <v>96</v>
      </c>
      <c r="BC34" s="279">
        <v>7.5</v>
      </c>
      <c r="BD34" s="279">
        <v>3</v>
      </c>
      <c r="BE34" s="279">
        <v>4</v>
      </c>
      <c r="BF34" s="279">
        <v>31</v>
      </c>
      <c r="BG34" s="279">
        <f t="shared" si="20"/>
        <v>45.5</v>
      </c>
      <c r="BH34" s="279" t="str">
        <f t="shared" si="9"/>
        <v>C2</v>
      </c>
      <c r="BI34" s="279">
        <v>6.75</v>
      </c>
      <c r="BJ34" s="294">
        <v>4.5</v>
      </c>
      <c r="BK34" s="294">
        <v>3.5</v>
      </c>
      <c r="BL34" s="294">
        <v>41</v>
      </c>
      <c r="BM34" s="282">
        <f t="shared" si="28"/>
        <v>55.75</v>
      </c>
      <c r="BN34" s="280" t="str">
        <f t="shared" si="22"/>
        <v>C1</v>
      </c>
      <c r="BO34" s="279">
        <v>28.5</v>
      </c>
      <c r="BP34" s="30">
        <v>28.5</v>
      </c>
      <c r="BQ34" s="281">
        <v>4</v>
      </c>
      <c r="BR34" s="301">
        <v>24</v>
      </c>
      <c r="BS34" s="281">
        <v>22</v>
      </c>
      <c r="BT34" s="301">
        <v>6</v>
      </c>
      <c r="BU34" s="281">
        <v>9.5</v>
      </c>
      <c r="BV34" s="281">
        <v>11</v>
      </c>
      <c r="BW34" s="42">
        <f t="shared" si="0"/>
        <v>246</v>
      </c>
      <c r="BX34" s="42">
        <f t="shared" si="1"/>
        <v>304</v>
      </c>
      <c r="BY34" s="280">
        <f t="shared" si="10"/>
        <v>550</v>
      </c>
      <c r="BZ34" s="282">
        <f t="shared" si="23"/>
        <v>55.000000000000007</v>
      </c>
      <c r="CA34" s="280" t="str">
        <f t="shared" si="24"/>
        <v>C1</v>
      </c>
    </row>
    <row r="35" spans="1:79" ht="15.75">
      <c r="A35" s="216">
        <v>29</v>
      </c>
      <c r="B35" s="76" t="s">
        <v>97</v>
      </c>
      <c r="C35" s="25">
        <v>4.5</v>
      </c>
      <c r="D35" s="279">
        <v>2</v>
      </c>
      <c r="E35" s="279">
        <v>2</v>
      </c>
      <c r="F35" s="25">
        <v>35.5</v>
      </c>
      <c r="G35" s="27">
        <f t="shared" si="11"/>
        <v>44</v>
      </c>
      <c r="H35" s="278" t="str">
        <f t="shared" si="2"/>
        <v>C2</v>
      </c>
      <c r="I35" s="181">
        <v>3.75</v>
      </c>
      <c r="J35" s="26">
        <v>3</v>
      </c>
      <c r="K35" s="26">
        <v>4</v>
      </c>
      <c r="L35" s="289">
        <v>35</v>
      </c>
      <c r="M35" s="290">
        <f t="shared" si="3"/>
        <v>45.75</v>
      </c>
      <c r="N35" s="291" t="str">
        <f t="shared" si="12"/>
        <v>C2</v>
      </c>
      <c r="O35" s="25">
        <v>4.5</v>
      </c>
      <c r="P35" s="25">
        <v>4</v>
      </c>
      <c r="Q35" s="279">
        <v>4</v>
      </c>
      <c r="R35" s="279">
        <v>34</v>
      </c>
      <c r="S35" s="280">
        <f t="shared" si="13"/>
        <v>46.5</v>
      </c>
      <c r="T35" s="279" t="str">
        <f t="shared" si="4"/>
        <v>C2</v>
      </c>
      <c r="U35" s="26">
        <v>3</v>
      </c>
      <c r="V35" s="280">
        <v>3</v>
      </c>
      <c r="W35" s="292">
        <v>3.5</v>
      </c>
      <c r="X35" s="292">
        <v>40</v>
      </c>
      <c r="Y35" s="280">
        <f t="shared" si="26"/>
        <v>49.5</v>
      </c>
      <c r="Z35" s="280" t="str">
        <f t="shared" si="14"/>
        <v>C2</v>
      </c>
      <c r="AA35" s="26"/>
      <c r="AB35" s="76" t="s">
        <v>97</v>
      </c>
      <c r="AC35" s="279">
        <v>3.5</v>
      </c>
      <c r="AD35" s="279">
        <v>3</v>
      </c>
      <c r="AE35" s="279">
        <v>3.5</v>
      </c>
      <c r="AF35" s="279">
        <v>50</v>
      </c>
      <c r="AG35" s="279">
        <f t="shared" si="15"/>
        <v>60</v>
      </c>
      <c r="AH35" s="279" t="str">
        <f t="shared" si="6"/>
        <v>C1</v>
      </c>
      <c r="AI35" s="26">
        <v>2.25</v>
      </c>
      <c r="AJ35" s="279">
        <v>3</v>
      </c>
      <c r="AK35" s="279">
        <v>3</v>
      </c>
      <c r="AL35" s="294">
        <v>29.5</v>
      </c>
      <c r="AM35" s="280">
        <f t="shared" si="25"/>
        <v>37.75</v>
      </c>
      <c r="AN35" s="280" t="str">
        <f t="shared" si="17"/>
        <v>D</v>
      </c>
      <c r="AO35" s="279">
        <v>2.75</v>
      </c>
      <c r="AP35" s="279">
        <v>2</v>
      </c>
      <c r="AQ35" s="279">
        <v>2</v>
      </c>
      <c r="AR35" s="279">
        <v>20.5</v>
      </c>
      <c r="AS35" s="279">
        <f t="shared" si="18"/>
        <v>27.25</v>
      </c>
      <c r="AT35" s="279" t="str">
        <f t="shared" si="7"/>
        <v>E</v>
      </c>
      <c r="AU35" s="26">
        <v>4</v>
      </c>
      <c r="AV35" s="279">
        <v>2</v>
      </c>
      <c r="AW35" s="279">
        <v>2</v>
      </c>
      <c r="AX35" s="294">
        <v>28</v>
      </c>
      <c r="AY35" s="292">
        <f t="shared" si="27"/>
        <v>36</v>
      </c>
      <c r="AZ35" s="280" t="str">
        <f t="shared" si="19"/>
        <v>D</v>
      </c>
      <c r="BA35" s="298">
        <v>29</v>
      </c>
      <c r="BB35" s="76" t="s">
        <v>97</v>
      </c>
      <c r="BC35" s="279">
        <v>5.75</v>
      </c>
      <c r="BD35" s="279">
        <v>3</v>
      </c>
      <c r="BE35" s="279">
        <v>4</v>
      </c>
      <c r="BF35" s="279">
        <v>32</v>
      </c>
      <c r="BG35" s="279">
        <f t="shared" si="20"/>
        <v>44.75</v>
      </c>
      <c r="BH35" s="279" t="str">
        <f t="shared" si="9"/>
        <v>C2</v>
      </c>
      <c r="BI35" s="279">
        <v>4.25</v>
      </c>
      <c r="BJ35" s="294">
        <v>3</v>
      </c>
      <c r="BK35" s="294">
        <v>3</v>
      </c>
      <c r="BL35" s="294">
        <v>35</v>
      </c>
      <c r="BM35" s="282">
        <f t="shared" si="28"/>
        <v>45.25</v>
      </c>
      <c r="BN35" s="280" t="str">
        <f t="shared" si="22"/>
        <v>C2</v>
      </c>
      <c r="BO35" s="279">
        <v>20.5</v>
      </c>
      <c r="BP35" s="30">
        <v>20</v>
      </c>
      <c r="BQ35" s="281">
        <v>2</v>
      </c>
      <c r="BR35" s="301">
        <v>12</v>
      </c>
      <c r="BS35" s="281">
        <v>8.5</v>
      </c>
      <c r="BT35" s="301">
        <v>17.5</v>
      </c>
      <c r="BU35" s="281">
        <v>2.5</v>
      </c>
      <c r="BV35" s="281">
        <v>8</v>
      </c>
      <c r="BW35" s="42">
        <f t="shared" si="0"/>
        <v>222.5</v>
      </c>
      <c r="BX35" s="42">
        <f t="shared" si="1"/>
        <v>214.25</v>
      </c>
      <c r="BY35" s="280">
        <f t="shared" si="10"/>
        <v>436.75</v>
      </c>
      <c r="BZ35" s="282">
        <f t="shared" si="23"/>
        <v>43.675000000000004</v>
      </c>
      <c r="CA35" s="280" t="str">
        <f t="shared" si="24"/>
        <v>C2</v>
      </c>
    </row>
    <row r="36" spans="1:79">
      <c r="A36" s="216"/>
      <c r="B36" s="26"/>
      <c r="C36" s="25"/>
      <c r="D36" s="279"/>
      <c r="E36" s="279"/>
      <c r="F36" s="25"/>
      <c r="G36" s="27">
        <f t="shared" si="11"/>
        <v>0</v>
      </c>
      <c r="H36" s="278"/>
      <c r="I36" s="26"/>
      <c r="J36" s="26"/>
      <c r="K36" s="26"/>
      <c r="L36" s="26"/>
      <c r="M36" s="26"/>
      <c r="N36" s="26"/>
      <c r="O36" s="25"/>
      <c r="P36" s="279"/>
      <c r="Q36" s="279"/>
      <c r="R36" s="279"/>
      <c r="S36" s="280">
        <f t="shared" si="13"/>
        <v>0</v>
      </c>
      <c r="T36" s="279" t="str">
        <f t="shared" si="4"/>
        <v>E</v>
      </c>
      <c r="U36" s="26"/>
      <c r="V36" s="280"/>
      <c r="W36" s="26"/>
      <c r="X36" s="26"/>
      <c r="Y36" s="26"/>
      <c r="Z36" s="26"/>
      <c r="AA36" s="26"/>
      <c r="AB36" s="26"/>
      <c r="AC36" s="279"/>
      <c r="AD36" s="279"/>
      <c r="AE36" s="279"/>
      <c r="AF36" s="279"/>
      <c r="AG36" s="279">
        <f t="shared" si="15"/>
        <v>0</v>
      </c>
      <c r="AH36" s="279" t="str">
        <f t="shared" si="6"/>
        <v>E</v>
      </c>
      <c r="AI36" s="26"/>
      <c r="AJ36" s="279"/>
      <c r="AK36" s="279"/>
      <c r="AL36" s="26"/>
      <c r="AM36" s="26"/>
      <c r="AN36" s="26"/>
      <c r="AO36" s="279"/>
      <c r="AP36" s="279"/>
      <c r="AQ36" s="279"/>
      <c r="AR36" s="279"/>
      <c r="AS36" s="279">
        <f t="shared" si="18"/>
        <v>0</v>
      </c>
      <c r="AT36" s="279" t="str">
        <f t="shared" si="7"/>
        <v>E</v>
      </c>
      <c r="AU36" s="26"/>
      <c r="AV36" s="279"/>
      <c r="AW36" s="279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79"/>
      <c r="BP36" s="281"/>
      <c r="BQ36" s="281"/>
      <c r="BR36" s="26"/>
      <c r="BS36" s="281"/>
      <c r="BT36" s="26"/>
      <c r="BU36" s="26"/>
      <c r="BV36" s="26"/>
      <c r="BW36" s="26"/>
      <c r="BX36" s="26"/>
      <c r="BY36" s="26"/>
      <c r="BZ36" s="26"/>
      <c r="CA36" s="26"/>
    </row>
    <row r="37" spans="1:79">
      <c r="A37" s="230"/>
      <c r="I37"/>
      <c r="J37"/>
      <c r="K37"/>
      <c r="L37"/>
      <c r="M37"/>
      <c r="N37"/>
      <c r="U37"/>
      <c r="V37"/>
      <c r="W37"/>
      <c r="X37"/>
      <c r="Y37"/>
      <c r="Z37"/>
      <c r="AI37"/>
      <c r="AJ37"/>
      <c r="AK37"/>
      <c r="AL37"/>
      <c r="AM37"/>
      <c r="AN37"/>
      <c r="AU37"/>
      <c r="AV37"/>
      <c r="AW37"/>
      <c r="AX37"/>
      <c r="AY37"/>
      <c r="AZ37"/>
      <c r="BG37"/>
      <c r="BI37"/>
      <c r="BJ37"/>
      <c r="BK37"/>
      <c r="BL37"/>
      <c r="BM37"/>
      <c r="BN37"/>
      <c r="BZ37"/>
    </row>
    <row r="38" spans="1:79">
      <c r="A38" s="230"/>
    </row>
  </sheetData>
  <mergeCells count="25">
    <mergeCell ref="O4:Z4"/>
    <mergeCell ref="A2:Z2"/>
    <mergeCell ref="AA2:AZ2"/>
    <mergeCell ref="A1:Z1"/>
    <mergeCell ref="AA1:AZ1"/>
    <mergeCell ref="C3:D3"/>
    <mergeCell ref="L3:P3"/>
    <mergeCell ref="Q3:W3"/>
    <mergeCell ref="C4:N4"/>
    <mergeCell ref="BA1:CA1"/>
    <mergeCell ref="BA2:CA2"/>
    <mergeCell ref="BO3:CA3"/>
    <mergeCell ref="AC3:AD3"/>
    <mergeCell ref="BW4:BX4"/>
    <mergeCell ref="BY4:BZ4"/>
    <mergeCell ref="BU4:BV4"/>
    <mergeCell ref="AL3:AP3"/>
    <mergeCell ref="AQ3:AW3"/>
    <mergeCell ref="AO4:AS4"/>
    <mergeCell ref="BA4:BN4"/>
    <mergeCell ref="BQ4:BR4"/>
    <mergeCell ref="BS4:BT4"/>
    <mergeCell ref="BA3:BC3"/>
    <mergeCell ref="BE3:BN3"/>
    <mergeCell ref="AC4:AG4"/>
  </mergeCells>
  <dataValidations xWindow="194" yWindow="422" count="1">
    <dataValidation allowBlank="1" showInputMessage="1" showErrorMessage="1" prompt="Name of Candidate (Maximum up to 32 characters)" sqref="B22 B7:B8 AP23 AP8:AP9 AP17:AP18 B16:B17 AV23 AV8:AV9 AV17:AV18"/>
  </dataValidations>
  <pageMargins left="0.33" right="0.16" top="0.22" bottom="0.18" header="0.22" footer="0.16"/>
  <pageSetup paperSize="9" scale="72" orientation="landscape" r:id="rId1"/>
  <colBreaks count="2" manualBreakCount="2">
    <brk id="26" max="1048575" man="1"/>
    <brk id="5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26"/>
  <sheetViews>
    <sheetView topLeftCell="A146" workbookViewId="0">
      <selection activeCell="A166" sqref="A166:A167"/>
    </sheetView>
  </sheetViews>
  <sheetFormatPr defaultRowHeight="15"/>
  <cols>
    <col min="1" max="1" width="14.42578125" customWidth="1"/>
    <col min="2" max="8" width="7.28515625" customWidth="1"/>
    <col min="9" max="9" width="8.42578125" customWidth="1"/>
    <col min="10" max="10" width="6.7109375" customWidth="1"/>
    <col min="11" max="11" width="8.5703125" customWidth="1"/>
    <col min="12" max="13" width="7.28515625" customWidth="1"/>
  </cols>
  <sheetData>
    <row r="1" spans="1:13" ht="15.75">
      <c r="A1" s="233"/>
      <c r="B1" s="500" t="s">
        <v>395</v>
      </c>
      <c r="C1" s="500"/>
      <c r="D1" s="500"/>
      <c r="E1" s="500"/>
      <c r="F1" s="500"/>
      <c r="G1" s="500"/>
      <c r="H1" s="500"/>
      <c r="I1" s="514"/>
      <c r="J1" s="499" t="s">
        <v>396</v>
      </c>
      <c r="K1" s="500"/>
      <c r="L1" s="500"/>
      <c r="M1" s="501"/>
    </row>
    <row r="2" spans="1:13" ht="21">
      <c r="A2" s="502" t="s">
        <v>397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4"/>
    </row>
    <row r="3" spans="1:13" ht="15" customHeight="1">
      <c r="A3" s="234"/>
      <c r="B3" s="505" t="s">
        <v>398</v>
      </c>
      <c r="C3" s="505"/>
      <c r="D3" s="505"/>
      <c r="E3" s="506"/>
      <c r="F3" s="235" t="s">
        <v>399</v>
      </c>
      <c r="G3" s="235"/>
      <c r="H3" s="507" t="s">
        <v>400</v>
      </c>
      <c r="I3" s="508"/>
      <c r="J3" s="509"/>
      <c r="K3" s="236" t="s">
        <v>401</v>
      </c>
      <c r="L3" s="237"/>
      <c r="M3" s="238"/>
    </row>
    <row r="4" spans="1:13">
      <c r="A4" s="510" t="s">
        <v>402</v>
      </c>
      <c r="B4" s="508"/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11"/>
    </row>
    <row r="5" spans="1:13">
      <c r="A5" s="515" t="s">
        <v>403</v>
      </c>
      <c r="B5" s="516"/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7"/>
    </row>
    <row r="6" spans="1:13">
      <c r="A6" s="512" t="s">
        <v>404</v>
      </c>
      <c r="B6" s="513"/>
      <c r="C6" s="507" t="s">
        <v>405</v>
      </c>
      <c r="D6" s="508"/>
      <c r="E6" s="508"/>
      <c r="F6" s="508"/>
      <c r="G6" s="509"/>
      <c r="H6" s="237" t="s">
        <v>406</v>
      </c>
      <c r="I6" s="239"/>
      <c r="J6" s="528">
        <v>1</v>
      </c>
      <c r="K6" s="529"/>
      <c r="L6" s="529"/>
      <c r="M6" s="530"/>
    </row>
    <row r="7" spans="1:13">
      <c r="A7" s="512" t="s">
        <v>407</v>
      </c>
      <c r="B7" s="513"/>
      <c r="C7" s="507" t="s">
        <v>408</v>
      </c>
      <c r="D7" s="508"/>
      <c r="E7" s="508"/>
      <c r="F7" s="508"/>
      <c r="G7" s="509"/>
      <c r="H7" s="237" t="s">
        <v>409</v>
      </c>
      <c r="I7" s="239"/>
      <c r="J7" s="507">
        <v>1182</v>
      </c>
      <c r="K7" s="508"/>
      <c r="L7" s="508"/>
      <c r="M7" s="511"/>
    </row>
    <row r="8" spans="1:13">
      <c r="A8" s="512" t="s">
        <v>410</v>
      </c>
      <c r="B8" s="513"/>
      <c r="C8" s="531">
        <v>41124</v>
      </c>
      <c r="D8" s="508"/>
      <c r="E8" s="508"/>
      <c r="F8" s="508"/>
      <c r="G8" s="509"/>
      <c r="H8" s="237" t="s">
        <v>411</v>
      </c>
      <c r="I8" s="239"/>
      <c r="J8" s="507">
        <v>9149444612</v>
      </c>
      <c r="K8" s="508"/>
      <c r="L8" s="508"/>
      <c r="M8" s="511"/>
    </row>
    <row r="9" spans="1:13">
      <c r="A9" s="512" t="s">
        <v>412</v>
      </c>
      <c r="B9" s="513"/>
      <c r="C9" s="507" t="s">
        <v>413</v>
      </c>
      <c r="D9" s="508"/>
      <c r="E9" s="508"/>
      <c r="F9" s="508"/>
      <c r="G9" s="511"/>
      <c r="H9" s="512" t="s">
        <v>18</v>
      </c>
      <c r="I9" s="513"/>
      <c r="J9" s="507" t="s">
        <v>414</v>
      </c>
      <c r="K9" s="508"/>
      <c r="L9" s="508"/>
      <c r="M9" s="511"/>
    </row>
    <row r="10" spans="1:13">
      <c r="A10" s="524" t="s">
        <v>415</v>
      </c>
      <c r="B10" s="525"/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6"/>
    </row>
    <row r="11" spans="1:13" ht="13.5" customHeight="1">
      <c r="A11" s="527" t="s">
        <v>416</v>
      </c>
      <c r="B11" s="525" t="s">
        <v>417</v>
      </c>
      <c r="C11" s="525"/>
      <c r="D11" s="525"/>
      <c r="E11" s="525"/>
      <c r="F11" s="525"/>
      <c r="G11" s="525"/>
      <c r="H11" s="525" t="s">
        <v>418</v>
      </c>
      <c r="I11" s="525"/>
      <c r="J11" s="525"/>
      <c r="K11" s="525"/>
      <c r="L11" s="525"/>
      <c r="M11" s="526"/>
    </row>
    <row r="12" spans="1:13" ht="29.25" customHeight="1">
      <c r="A12" s="527"/>
      <c r="B12" s="240" t="s">
        <v>419</v>
      </c>
      <c r="C12" s="240" t="s">
        <v>420</v>
      </c>
      <c r="D12" s="240" t="s">
        <v>421</v>
      </c>
      <c r="E12" s="240" t="s">
        <v>422</v>
      </c>
      <c r="F12" s="240">
        <v>100</v>
      </c>
      <c r="G12" s="241" t="s">
        <v>33</v>
      </c>
      <c r="H12" s="240" t="s">
        <v>423</v>
      </c>
      <c r="I12" s="240" t="s">
        <v>420</v>
      </c>
      <c r="J12" s="240" t="s">
        <v>421</v>
      </c>
      <c r="K12" s="240" t="s">
        <v>424</v>
      </c>
      <c r="L12" s="240">
        <v>100</v>
      </c>
      <c r="M12" s="242" t="s">
        <v>33</v>
      </c>
    </row>
    <row r="13" spans="1:13">
      <c r="A13" s="243" t="s">
        <v>11</v>
      </c>
      <c r="B13" s="24"/>
      <c r="C13" s="12"/>
      <c r="D13" s="12"/>
      <c r="E13" s="24"/>
      <c r="F13" s="41"/>
      <c r="G13" s="12"/>
      <c r="H13" s="15"/>
      <c r="I13" s="15"/>
      <c r="J13" s="15"/>
      <c r="K13" s="244"/>
      <c r="L13" s="41"/>
      <c r="M13" s="245"/>
    </row>
    <row r="14" spans="1:13">
      <c r="A14" s="243" t="s">
        <v>12</v>
      </c>
      <c r="B14" s="29"/>
      <c r="C14" s="12"/>
      <c r="D14" s="12"/>
      <c r="E14" s="12"/>
      <c r="F14" s="41"/>
      <c r="G14" s="12"/>
      <c r="H14" s="15"/>
      <c r="I14" s="15"/>
      <c r="J14" s="15"/>
      <c r="K14" s="15"/>
      <c r="L14" s="41"/>
      <c r="M14" s="245"/>
    </row>
    <row r="15" spans="1:13">
      <c r="A15" s="243" t="s">
        <v>425</v>
      </c>
      <c r="B15" s="12"/>
      <c r="C15" s="12"/>
      <c r="D15" s="12"/>
      <c r="E15" s="12"/>
      <c r="F15" s="175"/>
      <c r="G15" s="12"/>
      <c r="H15" s="15"/>
      <c r="I15" s="12"/>
      <c r="J15" s="12"/>
      <c r="K15" s="30"/>
      <c r="L15" s="175"/>
      <c r="M15" s="245"/>
    </row>
    <row r="16" spans="1:13" ht="15.75">
      <c r="A16" s="243" t="s">
        <v>23</v>
      </c>
      <c r="B16" s="12"/>
      <c r="C16" s="12"/>
      <c r="D16" s="12"/>
      <c r="E16" s="12"/>
      <c r="F16" s="175"/>
      <c r="G16" s="12"/>
      <c r="H16" s="35"/>
      <c r="I16" s="13"/>
      <c r="J16" s="13"/>
      <c r="K16" s="170"/>
      <c r="L16" s="175"/>
      <c r="M16" s="245"/>
    </row>
    <row r="17" spans="1:13" ht="15.75">
      <c r="A17" s="243" t="s">
        <v>25</v>
      </c>
      <c r="B17" s="12"/>
      <c r="C17" s="12"/>
      <c r="D17" s="12"/>
      <c r="E17" s="12"/>
      <c r="F17" s="41"/>
      <c r="G17" s="12"/>
      <c r="H17" s="35"/>
      <c r="I17" s="15"/>
      <c r="J17" s="15"/>
      <c r="K17" s="42"/>
      <c r="L17" s="41"/>
      <c r="M17" s="245"/>
    </row>
    <row r="18" spans="1:13" ht="15.75">
      <c r="A18" s="243" t="s">
        <v>426</v>
      </c>
      <c r="B18" s="12"/>
      <c r="C18" s="12"/>
      <c r="D18" s="12"/>
      <c r="E18" s="219"/>
      <c r="F18" s="42"/>
      <c r="G18" s="12"/>
      <c r="H18" s="12"/>
      <c r="I18" s="12"/>
      <c r="J18" s="12"/>
      <c r="K18" s="15"/>
      <c r="L18" s="12"/>
      <c r="M18" s="245"/>
    </row>
    <row r="19" spans="1:13">
      <c r="A19" s="243" t="s">
        <v>383</v>
      </c>
      <c r="B19" s="12"/>
      <c r="C19" s="12"/>
      <c r="D19" s="12"/>
      <c r="E19" s="23"/>
      <c r="F19" s="15"/>
      <c r="G19" s="12"/>
      <c r="H19" s="12"/>
      <c r="I19" s="12"/>
      <c r="J19" s="12"/>
      <c r="K19" s="23"/>
      <c r="L19" s="15"/>
      <c r="M19" s="245"/>
    </row>
    <row r="20" spans="1:13">
      <c r="A20" s="243" t="s">
        <v>427</v>
      </c>
      <c r="B20" s="12"/>
      <c r="C20" s="12"/>
      <c r="D20" s="12"/>
      <c r="E20" s="15"/>
      <c r="F20" s="12"/>
      <c r="G20" s="12"/>
      <c r="H20" s="12"/>
      <c r="I20" s="12"/>
      <c r="J20" s="12"/>
      <c r="K20" s="15"/>
      <c r="L20" s="12"/>
      <c r="M20" s="245"/>
    </row>
    <row r="21" spans="1:13" ht="26.25">
      <c r="A21" s="237" t="s">
        <v>428</v>
      </c>
      <c r="B21" s="237"/>
      <c r="C21" s="246" t="s">
        <v>429</v>
      </c>
      <c r="D21" s="247">
        <f>(F13+F14+F15+F16+F17)</f>
        <v>0</v>
      </c>
      <c r="E21" s="247"/>
      <c r="F21" s="246" t="s">
        <v>430</v>
      </c>
      <c r="G21" s="247">
        <f>(D21/500)*100</f>
        <v>0</v>
      </c>
      <c r="H21" s="247"/>
      <c r="I21" s="248"/>
      <c r="J21" s="521" t="s">
        <v>431</v>
      </c>
      <c r="K21" s="521"/>
      <c r="L21" s="522" t="str">
        <f>IF(G21&gt;=91,"A1",IF(G21&gt;=81,"A2",IF(G21&gt;=71,"B1",IF(G21&gt;=61,"B2",IF(G21&gt;=51,"C1",IF(G21&gt;=41,"C2",IF(G21&gt;=33,"D","E")))))))</f>
        <v>E</v>
      </c>
      <c r="M21" s="522" t="str">
        <f t="shared" ref="M21:M23" si="0">IF(K21&gt;=91,"A1",IF(K21&gt;=81,"A2",IF(K21&gt;=71,"B1",IF(K21&gt;=61,"B2",IF(K21&gt;=51,"C1",IF(K21&gt;=41,"C2",IF(K21&gt;=33,"D","E")))))))</f>
        <v>E</v>
      </c>
    </row>
    <row r="22" spans="1:13" ht="25.5" customHeight="1">
      <c r="A22" s="249" t="s">
        <v>432</v>
      </c>
      <c r="B22" s="237"/>
      <c r="C22" s="246" t="s">
        <v>433</v>
      </c>
      <c r="D22" s="247">
        <f>(L13+L14+L15+L16+L17)</f>
        <v>0</v>
      </c>
      <c r="E22" s="247"/>
      <c r="F22" s="246" t="s">
        <v>434</v>
      </c>
      <c r="G22" s="250">
        <f>D22/500*100</f>
        <v>0</v>
      </c>
      <c r="H22" s="250"/>
      <c r="I22" s="251"/>
      <c r="J22" s="521" t="s">
        <v>435</v>
      </c>
      <c r="K22" s="521"/>
      <c r="L22" s="522" t="str">
        <f>IF(G22&gt;=91,"A1",IF(G22&gt;=81,"A2",IF(G22&gt;=71,"B1",IF(G22&gt;=61,"B2",IF(G22&gt;=51,"C1",IF(G22&gt;=41,"C2",IF(G22&gt;=33,"D","E")))))))</f>
        <v>E</v>
      </c>
      <c r="M22" s="522" t="str">
        <f t="shared" si="0"/>
        <v>E</v>
      </c>
    </row>
    <row r="23" spans="1:13" ht="29.25" customHeight="1">
      <c r="A23" s="252" t="s">
        <v>436</v>
      </c>
      <c r="B23" s="252"/>
      <c r="C23" s="252">
        <f>(D21+D22)</f>
        <v>0</v>
      </c>
      <c r="D23" s="523"/>
      <c r="E23" s="523"/>
      <c r="F23" s="252" t="s">
        <v>437</v>
      </c>
      <c r="G23" s="252"/>
      <c r="H23" s="252"/>
      <c r="I23" s="252">
        <f>(C23/1000)*100</f>
        <v>0</v>
      </c>
      <c r="J23" s="252" t="s">
        <v>438</v>
      </c>
      <c r="K23" s="252"/>
      <c r="L23" s="523" t="str">
        <f>IF(I23&gt;=91,"A1",IF(I23&gt;=81,"A2",IF(I23&gt;=71,"B1",IF(I23&gt;=61,"B2",IF(I23&gt;=51,"C1",IF(I23&gt;=41,"C2",IF(I23&gt;=33,"D","E")))))))</f>
        <v>E</v>
      </c>
      <c r="M23" s="523" t="str">
        <f t="shared" si="0"/>
        <v>E</v>
      </c>
    </row>
    <row r="24" spans="1:13">
      <c r="A24" s="518" t="s">
        <v>273</v>
      </c>
      <c r="B24" s="519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20"/>
    </row>
    <row r="25" spans="1:13">
      <c r="A25" s="524" t="s">
        <v>274</v>
      </c>
      <c r="B25" s="525"/>
      <c r="C25" s="525"/>
      <c r="D25" s="525"/>
      <c r="E25" s="525"/>
      <c r="F25" s="525"/>
      <c r="G25" s="525"/>
      <c r="H25" s="525"/>
      <c r="I25" s="525"/>
      <c r="J25" s="525"/>
      <c r="K25" s="525"/>
      <c r="L25" s="525"/>
      <c r="M25" s="526"/>
    </row>
    <row r="26" spans="1:13">
      <c r="A26" s="524" t="s">
        <v>275</v>
      </c>
      <c r="B26" s="525"/>
      <c r="C26" s="525"/>
      <c r="D26" s="525"/>
      <c r="E26" s="525"/>
      <c r="F26" s="525" t="s">
        <v>276</v>
      </c>
      <c r="G26" s="525"/>
      <c r="H26" s="525"/>
      <c r="I26" s="525"/>
      <c r="J26" s="525"/>
      <c r="K26" s="525" t="s">
        <v>439</v>
      </c>
      <c r="L26" s="525"/>
      <c r="M26" s="526"/>
    </row>
    <row r="27" spans="1:13">
      <c r="A27" s="539" t="s">
        <v>277</v>
      </c>
      <c r="B27" s="540"/>
      <c r="C27" s="540"/>
      <c r="D27" s="540"/>
      <c r="E27" s="540"/>
      <c r="F27" s="532" t="s">
        <v>294</v>
      </c>
      <c r="G27" s="522"/>
      <c r="H27" s="522"/>
      <c r="I27" s="522"/>
      <c r="J27" s="522"/>
      <c r="K27" s="532" t="s">
        <v>294</v>
      </c>
      <c r="L27" s="522"/>
      <c r="M27" s="533"/>
    </row>
    <row r="28" spans="1:13">
      <c r="A28" s="524" t="s">
        <v>278</v>
      </c>
      <c r="B28" s="525"/>
      <c r="C28" s="525"/>
      <c r="D28" s="525"/>
      <c r="E28" s="525"/>
      <c r="F28" s="525"/>
      <c r="G28" s="525"/>
      <c r="H28" s="525"/>
      <c r="I28" s="525"/>
      <c r="J28" s="525"/>
      <c r="K28" s="525"/>
      <c r="L28" s="525"/>
      <c r="M28" s="526"/>
    </row>
    <row r="29" spans="1:13">
      <c r="A29" s="524" t="s">
        <v>275</v>
      </c>
      <c r="B29" s="525"/>
      <c r="C29" s="525"/>
      <c r="D29" s="525"/>
      <c r="E29" s="525"/>
      <c r="F29" s="525" t="s">
        <v>276</v>
      </c>
      <c r="G29" s="525"/>
      <c r="H29" s="525"/>
      <c r="I29" s="525"/>
      <c r="J29" s="525"/>
      <c r="K29" s="525" t="s">
        <v>439</v>
      </c>
      <c r="L29" s="525"/>
      <c r="M29" s="526"/>
    </row>
    <row r="30" spans="1:13">
      <c r="A30" s="512" t="s">
        <v>279</v>
      </c>
      <c r="B30" s="513"/>
      <c r="C30" s="513"/>
      <c r="D30" s="513"/>
      <c r="E30" s="513"/>
      <c r="F30" s="525"/>
      <c r="G30" s="525"/>
      <c r="H30" s="525"/>
      <c r="I30" s="525"/>
      <c r="J30" s="525"/>
      <c r="K30" s="525"/>
      <c r="L30" s="525"/>
      <c r="M30" s="526"/>
    </row>
    <row r="31" spans="1:13">
      <c r="A31" s="512" t="s">
        <v>280</v>
      </c>
      <c r="B31" s="513"/>
      <c r="C31" s="513"/>
      <c r="D31" s="513"/>
      <c r="E31" s="513"/>
      <c r="F31" s="532"/>
      <c r="G31" s="522"/>
      <c r="H31" s="522"/>
      <c r="I31" s="522"/>
      <c r="J31" s="522"/>
      <c r="K31" s="532"/>
      <c r="L31" s="522"/>
      <c r="M31" s="533"/>
    </row>
    <row r="32" spans="1:13">
      <c r="A32" s="515" t="s">
        <v>281</v>
      </c>
      <c r="B32" s="516"/>
      <c r="C32" s="516"/>
      <c r="D32" s="516"/>
      <c r="E32" s="534"/>
      <c r="F32" s="535"/>
      <c r="G32" s="536"/>
      <c r="H32" s="536"/>
      <c r="I32" s="536"/>
      <c r="J32" s="537"/>
      <c r="K32" s="535"/>
      <c r="L32" s="536"/>
      <c r="M32" s="538"/>
    </row>
    <row r="33" spans="1:13">
      <c r="A33" s="515" t="s">
        <v>282</v>
      </c>
      <c r="B33" s="516"/>
      <c r="C33" s="516"/>
      <c r="D33" s="516"/>
      <c r="E33" s="534"/>
      <c r="F33" s="535"/>
      <c r="G33" s="536"/>
      <c r="H33" s="536"/>
      <c r="I33" s="536"/>
      <c r="J33" s="537"/>
      <c r="K33" s="535"/>
      <c r="L33" s="536"/>
      <c r="M33" s="538"/>
    </row>
    <row r="34" spans="1:13">
      <c r="A34" s="524" t="s">
        <v>283</v>
      </c>
      <c r="B34" s="525"/>
      <c r="C34" s="525"/>
      <c r="D34" s="525"/>
      <c r="E34" s="525"/>
      <c r="F34" s="525"/>
      <c r="G34" s="525"/>
      <c r="H34" s="525"/>
      <c r="I34" s="525"/>
      <c r="J34" s="525"/>
      <c r="K34" s="525"/>
      <c r="L34" s="525"/>
      <c r="M34" s="526"/>
    </row>
    <row r="35" spans="1:13">
      <c r="A35" s="524" t="s">
        <v>275</v>
      </c>
      <c r="B35" s="525"/>
      <c r="C35" s="525"/>
      <c r="D35" s="525"/>
      <c r="E35" s="525"/>
      <c r="F35" s="525" t="s">
        <v>276</v>
      </c>
      <c r="G35" s="525"/>
      <c r="H35" s="525"/>
      <c r="I35" s="525"/>
      <c r="J35" s="525"/>
      <c r="K35" s="525" t="s">
        <v>439</v>
      </c>
      <c r="L35" s="525"/>
      <c r="M35" s="526"/>
    </row>
    <row r="36" spans="1:13">
      <c r="A36" s="539" t="s">
        <v>284</v>
      </c>
      <c r="B36" s="540"/>
      <c r="C36" s="540"/>
      <c r="D36" s="540"/>
      <c r="E36" s="540"/>
      <c r="F36" s="540"/>
      <c r="G36" s="532"/>
      <c r="H36" s="522"/>
      <c r="I36" s="522"/>
      <c r="J36" s="522"/>
      <c r="K36" s="522"/>
      <c r="L36" s="522"/>
      <c r="M36" s="533"/>
    </row>
    <row r="37" spans="1:13">
      <c r="A37" s="243" t="s">
        <v>440</v>
      </c>
      <c r="B37" s="535"/>
      <c r="C37" s="536"/>
      <c r="D37" s="536"/>
      <c r="E37" s="536"/>
      <c r="F37" s="536"/>
      <c r="G37" s="536"/>
      <c r="H37" s="536"/>
      <c r="I37" s="536"/>
      <c r="J37" s="536"/>
      <c r="K37" s="536"/>
      <c r="L37" s="536"/>
      <c r="M37" s="538"/>
    </row>
    <row r="38" spans="1:13">
      <c r="A38" s="243" t="s">
        <v>285</v>
      </c>
      <c r="B38" s="535"/>
      <c r="C38" s="536"/>
      <c r="D38" s="536"/>
      <c r="E38" s="536"/>
      <c r="F38" s="536"/>
      <c r="G38" s="536"/>
      <c r="H38" s="536"/>
      <c r="I38" s="536"/>
      <c r="J38" s="536"/>
      <c r="K38" s="536"/>
      <c r="L38" s="536"/>
      <c r="M38" s="538"/>
    </row>
    <row r="39" spans="1:13">
      <c r="A39" s="524" t="s">
        <v>441</v>
      </c>
      <c r="B39" s="525"/>
      <c r="C39" s="525"/>
      <c r="D39" s="522"/>
      <c r="E39" s="522"/>
      <c r="F39" s="522"/>
      <c r="G39" s="522"/>
      <c r="H39" s="522"/>
      <c r="I39" s="522"/>
      <c r="J39" s="525" t="s">
        <v>442</v>
      </c>
      <c r="K39" s="525"/>
      <c r="L39" s="525"/>
      <c r="M39" s="526"/>
    </row>
    <row r="40" spans="1:13">
      <c r="A40" s="524"/>
      <c r="B40" s="525"/>
      <c r="C40" s="525"/>
      <c r="D40" s="522"/>
      <c r="E40" s="522"/>
      <c r="F40" s="522"/>
      <c r="G40" s="522"/>
      <c r="H40" s="522"/>
      <c r="I40" s="522"/>
      <c r="J40" s="525"/>
      <c r="K40" s="525"/>
      <c r="L40" s="525"/>
      <c r="M40" s="526"/>
    </row>
    <row r="41" spans="1:13" ht="6" customHeight="1">
      <c r="A41" s="524"/>
      <c r="B41" s="525"/>
      <c r="C41" s="525"/>
      <c r="D41" s="522"/>
      <c r="E41" s="522"/>
      <c r="F41" s="522"/>
      <c r="G41" s="522"/>
      <c r="H41" s="522"/>
      <c r="I41" s="522"/>
      <c r="J41" s="525"/>
      <c r="K41" s="525"/>
      <c r="L41" s="525"/>
      <c r="M41" s="526"/>
    </row>
    <row r="42" spans="1:13" ht="1.5" hidden="1" customHeight="1">
      <c r="A42" s="524"/>
      <c r="B42" s="525"/>
      <c r="C42" s="525"/>
      <c r="D42" s="522"/>
      <c r="E42" s="522"/>
      <c r="F42" s="522"/>
      <c r="G42" s="522"/>
      <c r="H42" s="522"/>
      <c r="I42" s="522"/>
      <c r="J42" s="525"/>
      <c r="K42" s="525"/>
      <c r="L42" s="525"/>
      <c r="M42" s="526"/>
    </row>
    <row r="43" spans="1:13">
      <c r="A43" s="541" t="s">
        <v>286</v>
      </c>
      <c r="B43" s="542"/>
      <c r="C43" s="542"/>
      <c r="D43" s="542"/>
      <c r="E43" s="542"/>
      <c r="F43" s="542"/>
      <c r="G43" s="542"/>
      <c r="H43" s="543" t="s">
        <v>287</v>
      </c>
      <c r="I43" s="544"/>
      <c r="J43" s="544"/>
      <c r="K43" s="544"/>
      <c r="L43" s="544"/>
      <c r="M43" s="545"/>
    </row>
    <row r="44" spans="1:13">
      <c r="A44" s="253" t="s">
        <v>288</v>
      </c>
      <c r="B44" s="542" t="s">
        <v>20</v>
      </c>
      <c r="C44" s="542"/>
      <c r="D44" s="254" t="s">
        <v>288</v>
      </c>
      <c r="E44" s="255"/>
      <c r="F44" s="542" t="s">
        <v>20</v>
      </c>
      <c r="G44" s="542"/>
      <c r="H44" s="256"/>
      <c r="I44" s="256"/>
      <c r="J44" s="257" t="s">
        <v>289</v>
      </c>
      <c r="K44" s="256"/>
      <c r="L44" s="258" t="s">
        <v>20</v>
      </c>
      <c r="M44" s="259"/>
    </row>
    <row r="45" spans="1:13">
      <c r="A45" s="260" t="s">
        <v>290</v>
      </c>
      <c r="B45" s="546" t="s">
        <v>291</v>
      </c>
      <c r="C45" s="546"/>
      <c r="D45" s="546" t="s">
        <v>292</v>
      </c>
      <c r="E45" s="546"/>
      <c r="F45" s="546" t="s">
        <v>293</v>
      </c>
      <c r="G45" s="546"/>
      <c r="H45" s="256"/>
      <c r="I45" s="256"/>
      <c r="J45" s="547">
        <v>3</v>
      </c>
      <c r="K45" s="548"/>
      <c r="L45" s="255" t="s">
        <v>294</v>
      </c>
      <c r="M45" s="259"/>
    </row>
    <row r="46" spans="1:13">
      <c r="A46" s="260" t="s">
        <v>295</v>
      </c>
      <c r="B46" s="546" t="s">
        <v>296</v>
      </c>
      <c r="C46" s="546"/>
      <c r="D46" s="546" t="s">
        <v>297</v>
      </c>
      <c r="E46" s="546"/>
      <c r="F46" s="546" t="s">
        <v>298</v>
      </c>
      <c r="G46" s="546"/>
      <c r="H46" s="256"/>
      <c r="I46" s="256"/>
      <c r="J46" s="547">
        <v>2</v>
      </c>
      <c r="K46" s="548"/>
      <c r="L46" s="255" t="s">
        <v>299</v>
      </c>
      <c r="M46" s="259"/>
    </row>
    <row r="47" spans="1:13">
      <c r="A47" s="260" t="s">
        <v>300</v>
      </c>
      <c r="B47" s="546" t="s">
        <v>301</v>
      </c>
      <c r="C47" s="546"/>
      <c r="D47" s="546" t="s">
        <v>302</v>
      </c>
      <c r="E47" s="546"/>
      <c r="F47" s="546" t="s">
        <v>303</v>
      </c>
      <c r="G47" s="546"/>
      <c r="H47" s="256"/>
      <c r="I47" s="256"/>
      <c r="J47" s="547">
        <v>1</v>
      </c>
      <c r="K47" s="548"/>
      <c r="L47" s="255" t="s">
        <v>304</v>
      </c>
      <c r="M47" s="259"/>
    </row>
    <row r="48" spans="1:13" ht="15.75" thickBot="1">
      <c r="A48" s="261" t="s">
        <v>305</v>
      </c>
      <c r="B48" s="549" t="s">
        <v>306</v>
      </c>
      <c r="C48" s="549"/>
      <c r="D48" s="550" t="s">
        <v>307</v>
      </c>
      <c r="E48" s="550"/>
      <c r="F48" s="550" t="s">
        <v>308</v>
      </c>
      <c r="G48" s="550"/>
      <c r="H48" s="262"/>
      <c r="I48" s="262"/>
      <c r="J48" s="262"/>
      <c r="K48" s="262"/>
      <c r="L48" s="262"/>
      <c r="M48" s="263"/>
    </row>
    <row r="49" spans="1:13" ht="15.75" thickBot="1"/>
    <row r="50" spans="1:13" ht="15.75">
      <c r="A50" s="233"/>
      <c r="B50" s="500" t="s">
        <v>395</v>
      </c>
      <c r="C50" s="500"/>
      <c r="D50" s="500"/>
      <c r="E50" s="500"/>
      <c r="F50" s="500"/>
      <c r="G50" s="500"/>
      <c r="H50" s="500"/>
      <c r="I50" s="514"/>
      <c r="J50" s="499" t="s">
        <v>396</v>
      </c>
      <c r="K50" s="500"/>
      <c r="L50" s="500"/>
      <c r="M50" s="501"/>
    </row>
    <row r="51" spans="1:13" ht="21">
      <c r="A51" s="502" t="s">
        <v>397</v>
      </c>
      <c r="B51" s="503"/>
      <c r="C51" s="503"/>
      <c r="D51" s="503"/>
      <c r="E51" s="503"/>
      <c r="F51" s="503"/>
      <c r="G51" s="503"/>
      <c r="H51" s="503"/>
      <c r="I51" s="503"/>
      <c r="J51" s="503"/>
      <c r="K51" s="503"/>
      <c r="L51" s="503"/>
      <c r="M51" s="504"/>
    </row>
    <row r="52" spans="1:13" ht="21">
      <c r="A52" s="234"/>
      <c r="B52" s="505" t="s">
        <v>398</v>
      </c>
      <c r="C52" s="505"/>
      <c r="D52" s="505"/>
      <c r="E52" s="506"/>
      <c r="F52" s="235" t="s">
        <v>399</v>
      </c>
      <c r="G52" s="235"/>
      <c r="H52" s="507" t="s">
        <v>400</v>
      </c>
      <c r="I52" s="508"/>
      <c r="J52" s="509"/>
      <c r="K52" s="236" t="s">
        <v>401</v>
      </c>
      <c r="L52" s="237"/>
      <c r="M52" s="238"/>
    </row>
    <row r="53" spans="1:13">
      <c r="A53" s="510" t="s">
        <v>402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11"/>
    </row>
    <row r="54" spans="1:13">
      <c r="A54" s="515" t="s">
        <v>403</v>
      </c>
      <c r="B54" s="516"/>
      <c r="C54" s="516"/>
      <c r="D54" s="516"/>
      <c r="E54" s="516"/>
      <c r="F54" s="516"/>
      <c r="G54" s="516"/>
      <c r="H54" s="516"/>
      <c r="I54" s="516"/>
      <c r="J54" s="516"/>
      <c r="K54" s="516"/>
      <c r="L54" s="516"/>
      <c r="M54" s="517"/>
    </row>
    <row r="55" spans="1:13">
      <c r="A55" s="512" t="s">
        <v>404</v>
      </c>
      <c r="B55" s="513"/>
      <c r="C55" s="507" t="s">
        <v>443</v>
      </c>
      <c r="D55" s="508"/>
      <c r="E55" s="508"/>
      <c r="F55" s="508"/>
      <c r="G55" s="509"/>
      <c r="H55" s="237" t="s">
        <v>406</v>
      </c>
      <c r="I55" s="239"/>
      <c r="J55" s="525">
        <v>2</v>
      </c>
      <c r="K55" s="525"/>
      <c r="L55" s="525"/>
      <c r="M55" s="526"/>
    </row>
    <row r="56" spans="1:13">
      <c r="A56" s="512" t="s">
        <v>407</v>
      </c>
      <c r="B56" s="513"/>
      <c r="C56" s="507" t="s">
        <v>408</v>
      </c>
      <c r="D56" s="508"/>
      <c r="E56" s="508"/>
      <c r="F56" s="508"/>
      <c r="G56" s="509"/>
      <c r="H56" s="237" t="s">
        <v>409</v>
      </c>
      <c r="I56" s="239"/>
      <c r="J56" s="525">
        <v>1168</v>
      </c>
      <c r="K56" s="525"/>
      <c r="L56" s="525"/>
      <c r="M56" s="526"/>
    </row>
    <row r="57" spans="1:13">
      <c r="A57" s="512" t="s">
        <v>410</v>
      </c>
      <c r="B57" s="513"/>
      <c r="C57" s="507" t="s">
        <v>444</v>
      </c>
      <c r="D57" s="508"/>
      <c r="E57" s="508"/>
      <c r="F57" s="508"/>
      <c r="G57" s="509"/>
      <c r="H57" s="237" t="s">
        <v>411</v>
      </c>
      <c r="I57" s="239"/>
      <c r="J57" s="525">
        <v>9697684692</v>
      </c>
      <c r="K57" s="525"/>
      <c r="L57" s="525"/>
      <c r="M57" s="526"/>
    </row>
    <row r="58" spans="1:13">
      <c r="A58" s="512" t="s">
        <v>412</v>
      </c>
      <c r="B58" s="513"/>
      <c r="C58" s="507" t="s">
        <v>445</v>
      </c>
      <c r="D58" s="508"/>
      <c r="E58" s="508"/>
      <c r="F58" s="508"/>
      <c r="G58" s="509"/>
      <c r="H58" s="512" t="s">
        <v>18</v>
      </c>
      <c r="I58" s="513"/>
      <c r="J58" s="525" t="s">
        <v>446</v>
      </c>
      <c r="K58" s="525"/>
      <c r="L58" s="525"/>
      <c r="M58" s="526"/>
    </row>
    <row r="59" spans="1:13">
      <c r="A59" s="524" t="s">
        <v>415</v>
      </c>
      <c r="B59" s="525"/>
      <c r="C59" s="525"/>
      <c r="D59" s="525"/>
      <c r="E59" s="525"/>
      <c r="F59" s="525"/>
      <c r="G59" s="525"/>
      <c r="H59" s="525"/>
      <c r="I59" s="525"/>
      <c r="J59" s="525"/>
      <c r="K59" s="525"/>
      <c r="L59" s="525"/>
      <c r="M59" s="526"/>
    </row>
    <row r="60" spans="1:13">
      <c r="A60" s="527" t="s">
        <v>416</v>
      </c>
      <c r="B60" s="525" t="s">
        <v>417</v>
      </c>
      <c r="C60" s="525"/>
      <c r="D60" s="525"/>
      <c r="E60" s="525"/>
      <c r="F60" s="525"/>
      <c r="G60" s="525"/>
      <c r="H60" s="525" t="s">
        <v>418</v>
      </c>
      <c r="I60" s="525"/>
      <c r="J60" s="525"/>
      <c r="K60" s="525"/>
      <c r="L60" s="525"/>
      <c r="M60" s="526"/>
    </row>
    <row r="61" spans="1:13" ht="45">
      <c r="A61" s="527"/>
      <c r="B61" s="240" t="s">
        <v>419</v>
      </c>
      <c r="C61" s="240" t="s">
        <v>420</v>
      </c>
      <c r="D61" s="240" t="s">
        <v>421</v>
      </c>
      <c r="E61" s="240" t="s">
        <v>422</v>
      </c>
      <c r="F61" s="240">
        <v>100</v>
      </c>
      <c r="G61" s="241" t="s">
        <v>33</v>
      </c>
      <c r="H61" s="240" t="s">
        <v>423</v>
      </c>
      <c r="I61" s="240" t="s">
        <v>420</v>
      </c>
      <c r="J61" s="240" t="s">
        <v>421</v>
      </c>
      <c r="K61" s="240" t="s">
        <v>424</v>
      </c>
      <c r="L61" s="240">
        <v>100</v>
      </c>
      <c r="M61" s="242" t="s">
        <v>33</v>
      </c>
    </row>
    <row r="62" spans="1:13">
      <c r="A62" s="243" t="s">
        <v>11</v>
      </c>
      <c r="B62" s="24"/>
      <c r="C62" s="12"/>
      <c r="D62" s="12"/>
      <c r="E62" s="24"/>
      <c r="F62" s="41"/>
      <c r="G62" s="12"/>
      <c r="H62" s="15"/>
      <c r="I62" s="15"/>
      <c r="J62" s="15"/>
      <c r="K62" s="244"/>
      <c r="L62" s="41"/>
      <c r="M62" s="245"/>
    </row>
    <row r="63" spans="1:13">
      <c r="A63" s="243" t="s">
        <v>12</v>
      </c>
      <c r="B63" s="29"/>
      <c r="C63" s="12"/>
      <c r="D63" s="12"/>
      <c r="E63" s="12"/>
      <c r="F63" s="41"/>
      <c r="G63" s="12"/>
      <c r="H63" s="15"/>
      <c r="I63" s="15"/>
      <c r="J63" s="15"/>
      <c r="K63" s="15"/>
      <c r="L63" s="41"/>
      <c r="M63" s="245"/>
    </row>
    <row r="64" spans="1:13">
      <c r="A64" s="243" t="s">
        <v>425</v>
      </c>
      <c r="B64" s="12"/>
      <c r="C64" s="12"/>
      <c r="D64" s="12"/>
      <c r="E64" s="12"/>
      <c r="F64" s="175"/>
      <c r="G64" s="12"/>
      <c r="H64" s="15"/>
      <c r="I64" s="12"/>
      <c r="J64" s="12"/>
      <c r="K64" s="30"/>
      <c r="L64" s="175"/>
      <c r="M64" s="245"/>
    </row>
    <row r="65" spans="1:13" ht="15.75">
      <c r="A65" s="243" t="s">
        <v>23</v>
      </c>
      <c r="B65" s="12"/>
      <c r="C65" s="12"/>
      <c r="D65" s="12"/>
      <c r="E65" s="12"/>
      <c r="F65" s="175"/>
      <c r="G65" s="12"/>
      <c r="H65" s="35"/>
      <c r="I65" s="13"/>
      <c r="J65" s="13"/>
      <c r="K65" s="170"/>
      <c r="L65" s="175"/>
      <c r="M65" s="245"/>
    </row>
    <row r="66" spans="1:13" ht="15.75">
      <c r="A66" s="243" t="s">
        <v>25</v>
      </c>
      <c r="B66" s="12"/>
      <c r="C66" s="12"/>
      <c r="D66" s="12"/>
      <c r="E66" s="12"/>
      <c r="F66" s="41"/>
      <c r="G66" s="12"/>
      <c r="H66" s="35"/>
      <c r="I66" s="15"/>
      <c r="J66" s="15"/>
      <c r="K66" s="42"/>
      <c r="L66" s="41"/>
      <c r="M66" s="245"/>
    </row>
    <row r="67" spans="1:13" ht="15.75">
      <c r="A67" s="243" t="s">
        <v>426</v>
      </c>
      <c r="B67" s="12"/>
      <c r="C67" s="12"/>
      <c r="D67" s="12"/>
      <c r="E67" s="219"/>
      <c r="F67" s="42"/>
      <c r="G67" s="12"/>
      <c r="H67" s="12"/>
      <c r="I67" s="12"/>
      <c r="J67" s="12"/>
      <c r="K67" s="15"/>
      <c r="L67" s="12"/>
      <c r="M67" s="245"/>
    </row>
    <row r="68" spans="1:13">
      <c r="A68" s="243" t="s">
        <v>383</v>
      </c>
      <c r="B68" s="12"/>
      <c r="C68" s="12"/>
      <c r="D68" s="12"/>
      <c r="E68" s="23"/>
      <c r="F68" s="15"/>
      <c r="G68" s="12"/>
      <c r="H68" s="12"/>
      <c r="I68" s="12"/>
      <c r="J68" s="12"/>
      <c r="K68" s="23"/>
      <c r="L68" s="15"/>
      <c r="M68" s="245"/>
    </row>
    <row r="69" spans="1:13">
      <c r="A69" s="243" t="s">
        <v>427</v>
      </c>
      <c r="B69" s="12"/>
      <c r="C69" s="12"/>
      <c r="D69" s="12"/>
      <c r="E69" s="15"/>
      <c r="F69" s="12"/>
      <c r="G69" s="12"/>
      <c r="H69" s="12"/>
      <c r="I69" s="12"/>
      <c r="J69" s="12"/>
      <c r="K69" s="15"/>
      <c r="L69" s="12"/>
      <c r="M69" s="245"/>
    </row>
    <row r="70" spans="1:13" ht="26.25">
      <c r="A70" s="237" t="s">
        <v>428</v>
      </c>
      <c r="B70" s="237"/>
      <c r="C70" s="246" t="s">
        <v>429</v>
      </c>
      <c r="D70" s="247">
        <f>(F62+F63+F64+F65+F66)</f>
        <v>0</v>
      </c>
      <c r="E70" s="247"/>
      <c r="F70" s="246" t="s">
        <v>430</v>
      </c>
      <c r="G70" s="247">
        <f>(D70/500)*100</f>
        <v>0</v>
      </c>
      <c r="H70" s="247"/>
      <c r="I70" s="248"/>
      <c r="J70" s="521" t="s">
        <v>431</v>
      </c>
      <c r="K70" s="521"/>
      <c r="L70" s="522" t="str">
        <f>IF(G70&gt;=91,"A1",IF(G70&gt;=81,"A2",IF(G70&gt;=71,"B1",IF(G70&gt;=61,"B2",IF(G70&gt;=51,"C1",IF(G70&gt;=41,"C2",IF(G70&gt;=33,"D","E")))))))</f>
        <v>E</v>
      </c>
      <c r="M70" s="522" t="str">
        <f t="shared" ref="M70:M72" si="1">IF(K70&gt;=91,"A1",IF(K70&gt;=81,"A2",IF(K70&gt;=71,"B1",IF(K70&gt;=61,"B2",IF(K70&gt;=51,"C1",IF(K70&gt;=41,"C2",IF(K70&gt;=33,"D","E")))))))</f>
        <v>E</v>
      </c>
    </row>
    <row r="71" spans="1:13" ht="26.25">
      <c r="A71" s="249" t="s">
        <v>432</v>
      </c>
      <c r="B71" s="237"/>
      <c r="C71" s="246" t="s">
        <v>433</v>
      </c>
      <c r="D71" s="247">
        <f>(L62+L63+L64+L65+L66)</f>
        <v>0</v>
      </c>
      <c r="E71" s="247"/>
      <c r="F71" s="246" t="s">
        <v>434</v>
      </c>
      <c r="G71" s="250">
        <f>D71/500*100</f>
        <v>0</v>
      </c>
      <c r="H71" s="250"/>
      <c r="I71" s="251"/>
      <c r="J71" s="521" t="s">
        <v>435</v>
      </c>
      <c r="K71" s="521"/>
      <c r="L71" s="522" t="str">
        <f>IF(G71&gt;=91,"A1",IF(G71&gt;=81,"A2",IF(G71&gt;=71,"B1",IF(G71&gt;=61,"B2",IF(G71&gt;=51,"C1",IF(G71&gt;=41,"C2",IF(G71&gt;=33,"D","E")))))))</f>
        <v>E</v>
      </c>
      <c r="M71" s="522" t="str">
        <f t="shared" si="1"/>
        <v>E</v>
      </c>
    </row>
    <row r="72" spans="1:13">
      <c r="A72" s="252" t="s">
        <v>436</v>
      </c>
      <c r="B72" s="252"/>
      <c r="C72" s="252">
        <f>(D70+D71)</f>
        <v>0</v>
      </c>
      <c r="D72" s="523"/>
      <c r="E72" s="523"/>
      <c r="F72" s="252" t="s">
        <v>437</v>
      </c>
      <c r="G72" s="252"/>
      <c r="H72" s="252"/>
      <c r="I72" s="252">
        <f>(C72/1000)*100</f>
        <v>0</v>
      </c>
      <c r="J72" s="252" t="s">
        <v>438</v>
      </c>
      <c r="K72" s="252"/>
      <c r="L72" s="523" t="str">
        <f>IF(I72&gt;=91,"A1",IF(I72&gt;=81,"A2",IF(I72&gt;=71,"B1",IF(I72&gt;=61,"B2",IF(I72&gt;=51,"C1",IF(I72&gt;=41,"C2",IF(I72&gt;=33,"D","E")))))))</f>
        <v>E</v>
      </c>
      <c r="M72" s="523" t="str">
        <f t="shared" si="1"/>
        <v>E</v>
      </c>
    </row>
    <row r="73" spans="1:13">
      <c r="A73" s="518" t="s">
        <v>273</v>
      </c>
      <c r="B73" s="519"/>
      <c r="C73" s="519"/>
      <c r="D73" s="519"/>
      <c r="E73" s="519"/>
      <c r="F73" s="519"/>
      <c r="G73" s="519"/>
      <c r="H73" s="519"/>
      <c r="I73" s="519"/>
      <c r="J73" s="519"/>
      <c r="K73" s="519"/>
      <c r="L73" s="519"/>
      <c r="M73" s="520"/>
    </row>
    <row r="74" spans="1:13">
      <c r="A74" s="524" t="s">
        <v>274</v>
      </c>
      <c r="B74" s="525"/>
      <c r="C74" s="525"/>
      <c r="D74" s="525"/>
      <c r="E74" s="525"/>
      <c r="F74" s="525"/>
      <c r="G74" s="525"/>
      <c r="H74" s="525"/>
      <c r="I74" s="525"/>
      <c r="J74" s="525"/>
      <c r="K74" s="525"/>
      <c r="L74" s="525"/>
      <c r="M74" s="526"/>
    </row>
    <row r="75" spans="1:13">
      <c r="A75" s="524" t="s">
        <v>275</v>
      </c>
      <c r="B75" s="525"/>
      <c r="C75" s="525"/>
      <c r="D75" s="525"/>
      <c r="E75" s="525"/>
      <c r="F75" s="525" t="s">
        <v>276</v>
      </c>
      <c r="G75" s="525"/>
      <c r="H75" s="525"/>
      <c r="I75" s="525"/>
      <c r="J75" s="525"/>
      <c r="K75" s="525" t="s">
        <v>439</v>
      </c>
      <c r="L75" s="525"/>
      <c r="M75" s="526"/>
    </row>
    <row r="76" spans="1:13">
      <c r="A76" s="539" t="s">
        <v>277</v>
      </c>
      <c r="B76" s="540"/>
      <c r="C76" s="540"/>
      <c r="D76" s="540"/>
      <c r="E76" s="540"/>
      <c r="F76" s="532" t="s">
        <v>294</v>
      </c>
      <c r="G76" s="522"/>
      <c r="H76" s="522"/>
      <c r="I76" s="522"/>
      <c r="J76" s="522"/>
      <c r="K76" s="532" t="s">
        <v>294</v>
      </c>
      <c r="L76" s="522"/>
      <c r="M76" s="533"/>
    </row>
    <row r="77" spans="1:13">
      <c r="A77" s="524" t="s">
        <v>278</v>
      </c>
      <c r="B77" s="525"/>
      <c r="C77" s="525"/>
      <c r="D77" s="525"/>
      <c r="E77" s="525"/>
      <c r="F77" s="525"/>
      <c r="G77" s="525"/>
      <c r="H77" s="525"/>
      <c r="I77" s="525"/>
      <c r="J77" s="525"/>
      <c r="K77" s="525"/>
      <c r="L77" s="525"/>
      <c r="M77" s="526"/>
    </row>
    <row r="78" spans="1:13">
      <c r="A78" s="524" t="s">
        <v>275</v>
      </c>
      <c r="B78" s="525"/>
      <c r="C78" s="525"/>
      <c r="D78" s="525"/>
      <c r="E78" s="525"/>
      <c r="F78" s="525" t="s">
        <v>276</v>
      </c>
      <c r="G78" s="525"/>
      <c r="H78" s="525"/>
      <c r="I78" s="525"/>
      <c r="J78" s="525"/>
      <c r="K78" s="525" t="s">
        <v>439</v>
      </c>
      <c r="L78" s="525"/>
      <c r="M78" s="526"/>
    </row>
    <row r="79" spans="1:13">
      <c r="A79" s="512" t="s">
        <v>279</v>
      </c>
      <c r="B79" s="513"/>
      <c r="C79" s="513"/>
      <c r="D79" s="513"/>
      <c r="E79" s="513"/>
      <c r="F79" s="525"/>
      <c r="G79" s="525"/>
      <c r="H79" s="525"/>
      <c r="I79" s="525"/>
      <c r="J79" s="525"/>
      <c r="K79" s="525"/>
      <c r="L79" s="525"/>
      <c r="M79" s="526"/>
    </row>
    <row r="80" spans="1:13">
      <c r="A80" s="512" t="s">
        <v>280</v>
      </c>
      <c r="B80" s="513"/>
      <c r="C80" s="513"/>
      <c r="D80" s="513"/>
      <c r="E80" s="513"/>
      <c r="F80" s="532"/>
      <c r="G80" s="522"/>
      <c r="H80" s="522"/>
      <c r="I80" s="522"/>
      <c r="J80" s="522"/>
      <c r="K80" s="532"/>
      <c r="L80" s="522"/>
      <c r="M80" s="533"/>
    </row>
    <row r="81" spans="1:13">
      <c r="A81" s="515" t="s">
        <v>281</v>
      </c>
      <c r="B81" s="516"/>
      <c r="C81" s="516"/>
      <c r="D81" s="516"/>
      <c r="E81" s="534"/>
      <c r="F81" s="535"/>
      <c r="G81" s="536"/>
      <c r="H81" s="536"/>
      <c r="I81" s="536"/>
      <c r="J81" s="537"/>
      <c r="K81" s="535"/>
      <c r="L81" s="536"/>
      <c r="M81" s="538"/>
    </row>
    <row r="82" spans="1:13">
      <c r="A82" s="515" t="s">
        <v>282</v>
      </c>
      <c r="B82" s="516"/>
      <c r="C82" s="516"/>
      <c r="D82" s="516"/>
      <c r="E82" s="534"/>
      <c r="F82" s="535"/>
      <c r="G82" s="536"/>
      <c r="H82" s="536"/>
      <c r="I82" s="536"/>
      <c r="J82" s="537"/>
      <c r="K82" s="535"/>
      <c r="L82" s="536"/>
      <c r="M82" s="538"/>
    </row>
    <row r="83" spans="1:13">
      <c r="A83" s="524" t="s">
        <v>283</v>
      </c>
      <c r="B83" s="525"/>
      <c r="C83" s="525"/>
      <c r="D83" s="525"/>
      <c r="E83" s="525"/>
      <c r="F83" s="525"/>
      <c r="G83" s="525"/>
      <c r="H83" s="525"/>
      <c r="I83" s="525"/>
      <c r="J83" s="525"/>
      <c r="K83" s="525"/>
      <c r="L83" s="525"/>
      <c r="M83" s="526"/>
    </row>
    <row r="84" spans="1:13">
      <c r="A84" s="524" t="s">
        <v>275</v>
      </c>
      <c r="B84" s="525"/>
      <c r="C84" s="525"/>
      <c r="D84" s="525"/>
      <c r="E84" s="525"/>
      <c r="F84" s="525" t="s">
        <v>276</v>
      </c>
      <c r="G84" s="525"/>
      <c r="H84" s="525"/>
      <c r="I84" s="525"/>
      <c r="J84" s="525"/>
      <c r="K84" s="525" t="s">
        <v>439</v>
      </c>
      <c r="L84" s="525"/>
      <c r="M84" s="526"/>
    </row>
    <row r="85" spans="1:13">
      <c r="A85" s="539" t="s">
        <v>284</v>
      </c>
      <c r="B85" s="540"/>
      <c r="C85" s="540"/>
      <c r="D85" s="540"/>
      <c r="E85" s="540"/>
      <c r="F85" s="540"/>
      <c r="G85" s="532"/>
      <c r="H85" s="522"/>
      <c r="I85" s="522"/>
      <c r="J85" s="522"/>
      <c r="K85" s="522"/>
      <c r="L85" s="522"/>
      <c r="M85" s="533"/>
    </row>
    <row r="86" spans="1:13">
      <c r="A86" s="243" t="s">
        <v>440</v>
      </c>
      <c r="B86" s="535"/>
      <c r="C86" s="536"/>
      <c r="D86" s="536"/>
      <c r="E86" s="536"/>
      <c r="F86" s="536"/>
      <c r="G86" s="536"/>
      <c r="H86" s="536"/>
      <c r="I86" s="536"/>
      <c r="J86" s="536"/>
      <c r="K86" s="536"/>
      <c r="L86" s="536"/>
      <c r="M86" s="538"/>
    </row>
    <row r="87" spans="1:13">
      <c r="A87" s="243" t="s">
        <v>285</v>
      </c>
      <c r="B87" s="535"/>
      <c r="C87" s="536"/>
      <c r="D87" s="536"/>
      <c r="E87" s="536"/>
      <c r="F87" s="536"/>
      <c r="G87" s="536"/>
      <c r="H87" s="536"/>
      <c r="I87" s="536"/>
      <c r="J87" s="536"/>
      <c r="K87" s="536"/>
      <c r="L87" s="536"/>
      <c r="M87" s="538"/>
    </row>
    <row r="88" spans="1:13">
      <c r="A88" s="524" t="s">
        <v>441</v>
      </c>
      <c r="B88" s="525"/>
      <c r="C88" s="525"/>
      <c r="D88" s="522"/>
      <c r="E88" s="522"/>
      <c r="F88" s="522"/>
      <c r="G88" s="522"/>
      <c r="H88" s="522"/>
      <c r="I88" s="522"/>
      <c r="J88" s="525" t="s">
        <v>442</v>
      </c>
      <c r="K88" s="525"/>
      <c r="L88" s="525"/>
      <c r="M88" s="526"/>
    </row>
    <row r="89" spans="1:13">
      <c r="A89" s="524"/>
      <c r="B89" s="525"/>
      <c r="C89" s="525"/>
      <c r="D89" s="522"/>
      <c r="E89" s="522"/>
      <c r="F89" s="522"/>
      <c r="G89" s="522"/>
      <c r="H89" s="522"/>
      <c r="I89" s="522"/>
      <c r="J89" s="525"/>
      <c r="K89" s="525"/>
      <c r="L89" s="525"/>
      <c r="M89" s="526"/>
    </row>
    <row r="90" spans="1:13">
      <c r="A90" s="524"/>
      <c r="B90" s="525"/>
      <c r="C90" s="525"/>
      <c r="D90" s="522"/>
      <c r="E90" s="522"/>
      <c r="F90" s="522"/>
      <c r="G90" s="522"/>
      <c r="H90" s="522"/>
      <c r="I90" s="522"/>
      <c r="J90" s="525"/>
      <c r="K90" s="525"/>
      <c r="L90" s="525"/>
      <c r="M90" s="526"/>
    </row>
    <row r="91" spans="1:13">
      <c r="A91" s="524"/>
      <c r="B91" s="525"/>
      <c r="C91" s="525"/>
      <c r="D91" s="522"/>
      <c r="E91" s="522"/>
      <c r="F91" s="522"/>
      <c r="G91" s="522"/>
      <c r="H91" s="522"/>
      <c r="I91" s="522"/>
      <c r="J91" s="525"/>
      <c r="K91" s="525"/>
      <c r="L91" s="525"/>
      <c r="M91" s="526"/>
    </row>
    <row r="92" spans="1:13">
      <c r="A92" s="541" t="s">
        <v>286</v>
      </c>
      <c r="B92" s="542"/>
      <c r="C92" s="542"/>
      <c r="D92" s="542"/>
      <c r="E92" s="542"/>
      <c r="F92" s="542"/>
      <c r="G92" s="542"/>
      <c r="H92" s="543" t="s">
        <v>287</v>
      </c>
      <c r="I92" s="544"/>
      <c r="J92" s="544"/>
      <c r="K92" s="544"/>
      <c r="L92" s="544"/>
      <c r="M92" s="545"/>
    </row>
    <row r="93" spans="1:13">
      <c r="A93" s="253" t="s">
        <v>288</v>
      </c>
      <c r="B93" s="542" t="s">
        <v>20</v>
      </c>
      <c r="C93" s="542"/>
      <c r="D93" s="254" t="s">
        <v>288</v>
      </c>
      <c r="E93" s="255"/>
      <c r="F93" s="542" t="s">
        <v>20</v>
      </c>
      <c r="G93" s="542"/>
      <c r="H93" s="256"/>
      <c r="I93" s="256"/>
      <c r="J93" s="257" t="s">
        <v>289</v>
      </c>
      <c r="K93" s="256"/>
      <c r="L93" s="258" t="s">
        <v>20</v>
      </c>
      <c r="M93" s="259"/>
    </row>
    <row r="94" spans="1:13">
      <c r="A94" s="260" t="s">
        <v>290</v>
      </c>
      <c r="B94" s="546" t="s">
        <v>291</v>
      </c>
      <c r="C94" s="546"/>
      <c r="D94" s="546" t="s">
        <v>292</v>
      </c>
      <c r="E94" s="546"/>
      <c r="F94" s="546" t="s">
        <v>293</v>
      </c>
      <c r="G94" s="546"/>
      <c r="H94" s="256"/>
      <c r="I94" s="256"/>
      <c r="J94" s="547">
        <v>3</v>
      </c>
      <c r="K94" s="548"/>
      <c r="L94" s="255" t="s">
        <v>294</v>
      </c>
      <c r="M94" s="259"/>
    </row>
    <row r="95" spans="1:13">
      <c r="A95" s="260" t="s">
        <v>295</v>
      </c>
      <c r="B95" s="546" t="s">
        <v>296</v>
      </c>
      <c r="C95" s="546"/>
      <c r="D95" s="546" t="s">
        <v>297</v>
      </c>
      <c r="E95" s="546"/>
      <c r="F95" s="546" t="s">
        <v>298</v>
      </c>
      <c r="G95" s="546"/>
      <c r="H95" s="256"/>
      <c r="I95" s="256"/>
      <c r="J95" s="547">
        <v>2</v>
      </c>
      <c r="K95" s="548"/>
      <c r="L95" s="255" t="s">
        <v>299</v>
      </c>
      <c r="M95" s="259"/>
    </row>
    <row r="96" spans="1:13">
      <c r="A96" s="260" t="s">
        <v>300</v>
      </c>
      <c r="B96" s="546" t="s">
        <v>301</v>
      </c>
      <c r="C96" s="546"/>
      <c r="D96" s="546" t="s">
        <v>302</v>
      </c>
      <c r="E96" s="546"/>
      <c r="F96" s="546" t="s">
        <v>303</v>
      </c>
      <c r="G96" s="546"/>
      <c r="H96" s="256"/>
      <c r="I96" s="256"/>
      <c r="J96" s="547">
        <v>1</v>
      </c>
      <c r="K96" s="548"/>
      <c r="L96" s="255" t="s">
        <v>304</v>
      </c>
      <c r="M96" s="259"/>
    </row>
    <row r="97" spans="1:13" ht="15.75" thickBot="1">
      <c r="A97" s="261" t="s">
        <v>305</v>
      </c>
      <c r="B97" s="549" t="s">
        <v>306</v>
      </c>
      <c r="C97" s="549"/>
      <c r="D97" s="550" t="s">
        <v>307</v>
      </c>
      <c r="E97" s="550"/>
      <c r="F97" s="550" t="s">
        <v>308</v>
      </c>
      <c r="G97" s="550"/>
      <c r="H97" s="262"/>
      <c r="I97" s="262"/>
      <c r="J97" s="262"/>
      <c r="K97" s="262"/>
      <c r="L97" s="262"/>
      <c r="M97" s="263"/>
    </row>
    <row r="98" spans="1:13" ht="15.75" thickBot="1"/>
    <row r="99" spans="1:13" ht="15.75">
      <c r="A99" s="233"/>
      <c r="B99" s="500" t="s">
        <v>395</v>
      </c>
      <c r="C99" s="500"/>
      <c r="D99" s="500"/>
      <c r="E99" s="500"/>
      <c r="F99" s="500"/>
      <c r="G99" s="500"/>
      <c r="H99" s="500"/>
      <c r="I99" s="514"/>
      <c r="J99" s="499" t="s">
        <v>396</v>
      </c>
      <c r="K99" s="500"/>
      <c r="L99" s="500"/>
      <c r="M99" s="501"/>
    </row>
    <row r="100" spans="1:13" ht="21">
      <c r="A100" s="502" t="s">
        <v>397</v>
      </c>
      <c r="B100" s="503"/>
      <c r="C100" s="503"/>
      <c r="D100" s="503"/>
      <c r="E100" s="503"/>
      <c r="F100" s="503"/>
      <c r="G100" s="503"/>
      <c r="H100" s="503"/>
      <c r="I100" s="503"/>
      <c r="J100" s="503"/>
      <c r="K100" s="503"/>
      <c r="L100" s="503"/>
      <c r="M100" s="504"/>
    </row>
    <row r="101" spans="1:13" ht="21">
      <c r="A101" s="234"/>
      <c r="B101" s="505" t="s">
        <v>398</v>
      </c>
      <c r="C101" s="505"/>
      <c r="D101" s="505"/>
      <c r="E101" s="506"/>
      <c r="F101" s="235" t="s">
        <v>399</v>
      </c>
      <c r="G101" s="235"/>
      <c r="H101" s="507" t="s">
        <v>400</v>
      </c>
      <c r="I101" s="508"/>
      <c r="J101" s="509"/>
      <c r="K101" s="236" t="s">
        <v>401</v>
      </c>
      <c r="L101" s="237"/>
      <c r="M101" s="238"/>
    </row>
    <row r="102" spans="1:13">
      <c r="A102" s="510" t="s">
        <v>402</v>
      </c>
      <c r="B102" s="508"/>
      <c r="C102" s="508"/>
      <c r="D102" s="508"/>
      <c r="E102" s="508"/>
      <c r="F102" s="508"/>
      <c r="G102" s="508"/>
      <c r="H102" s="508"/>
      <c r="I102" s="508"/>
      <c r="J102" s="508"/>
      <c r="K102" s="508"/>
      <c r="L102" s="508"/>
      <c r="M102" s="511"/>
    </row>
    <row r="103" spans="1:13">
      <c r="A103" s="515" t="s">
        <v>403</v>
      </c>
      <c r="B103" s="516"/>
      <c r="C103" s="516"/>
      <c r="D103" s="516"/>
      <c r="E103" s="516"/>
      <c r="F103" s="516"/>
      <c r="G103" s="516"/>
      <c r="H103" s="516"/>
      <c r="I103" s="516"/>
      <c r="J103" s="516"/>
      <c r="K103" s="516"/>
      <c r="L103" s="516"/>
      <c r="M103" s="517"/>
    </row>
    <row r="104" spans="1:13">
      <c r="A104" s="512" t="s">
        <v>404</v>
      </c>
      <c r="B104" s="513"/>
      <c r="C104" s="551" t="s">
        <v>447</v>
      </c>
      <c r="D104" s="552"/>
      <c r="E104" s="552"/>
      <c r="F104" s="552"/>
      <c r="G104" s="553"/>
      <c r="H104" s="264" t="s">
        <v>406</v>
      </c>
      <c r="I104" s="265"/>
      <c r="J104" s="519">
        <v>3</v>
      </c>
      <c r="K104" s="519"/>
      <c r="L104" s="519"/>
      <c r="M104" s="520"/>
    </row>
    <row r="105" spans="1:13">
      <c r="A105" s="512" t="s">
        <v>407</v>
      </c>
      <c r="B105" s="513"/>
      <c r="C105" s="551" t="s">
        <v>408</v>
      </c>
      <c r="D105" s="552"/>
      <c r="E105" s="552"/>
      <c r="F105" s="552"/>
      <c r="G105" s="553"/>
      <c r="H105" s="264" t="s">
        <v>409</v>
      </c>
      <c r="I105" s="265"/>
      <c r="J105" s="519">
        <v>1497</v>
      </c>
      <c r="K105" s="519"/>
      <c r="L105" s="519"/>
      <c r="M105" s="520"/>
    </row>
    <row r="106" spans="1:13">
      <c r="A106" s="512" t="s">
        <v>410</v>
      </c>
      <c r="B106" s="513"/>
      <c r="C106" s="554" t="s">
        <v>448</v>
      </c>
      <c r="D106" s="552"/>
      <c r="E106" s="552"/>
      <c r="F106" s="552"/>
      <c r="G106" s="553"/>
      <c r="H106" s="264" t="s">
        <v>411</v>
      </c>
      <c r="I106" s="265"/>
      <c r="J106" s="519">
        <v>9419151716</v>
      </c>
      <c r="K106" s="519"/>
      <c r="L106" s="519"/>
      <c r="M106" s="520"/>
    </row>
    <row r="107" spans="1:13">
      <c r="A107" s="512" t="s">
        <v>412</v>
      </c>
      <c r="B107" s="513"/>
      <c r="C107" s="555" t="s">
        <v>449</v>
      </c>
      <c r="D107" s="552"/>
      <c r="E107" s="552"/>
      <c r="F107" s="552"/>
      <c r="G107" s="553"/>
      <c r="H107" s="539" t="s">
        <v>18</v>
      </c>
      <c r="I107" s="540"/>
      <c r="J107" s="519" t="s">
        <v>450</v>
      </c>
      <c r="K107" s="519"/>
      <c r="L107" s="519"/>
      <c r="M107" s="520"/>
    </row>
    <row r="108" spans="1:13">
      <c r="A108" s="524" t="s">
        <v>415</v>
      </c>
      <c r="B108" s="525"/>
      <c r="C108" s="525"/>
      <c r="D108" s="525"/>
      <c r="E108" s="525"/>
      <c r="F108" s="525"/>
      <c r="G108" s="525"/>
      <c r="H108" s="525"/>
      <c r="I108" s="525"/>
      <c r="J108" s="525"/>
      <c r="K108" s="525"/>
      <c r="L108" s="525"/>
      <c r="M108" s="526"/>
    </row>
    <row r="109" spans="1:13">
      <c r="A109" s="527" t="s">
        <v>416</v>
      </c>
      <c r="B109" s="525" t="s">
        <v>417</v>
      </c>
      <c r="C109" s="525"/>
      <c r="D109" s="525"/>
      <c r="E109" s="525"/>
      <c r="F109" s="525"/>
      <c r="G109" s="525"/>
      <c r="H109" s="525" t="s">
        <v>418</v>
      </c>
      <c r="I109" s="525"/>
      <c r="J109" s="525"/>
      <c r="K109" s="525"/>
      <c r="L109" s="525"/>
      <c r="M109" s="526"/>
    </row>
    <row r="110" spans="1:13" ht="45">
      <c r="A110" s="527"/>
      <c r="B110" s="240" t="s">
        <v>419</v>
      </c>
      <c r="C110" s="240" t="s">
        <v>420</v>
      </c>
      <c r="D110" s="240" t="s">
        <v>421</v>
      </c>
      <c r="E110" s="240" t="s">
        <v>422</v>
      </c>
      <c r="F110" s="240">
        <v>100</v>
      </c>
      <c r="G110" s="241" t="s">
        <v>33</v>
      </c>
      <c r="H110" s="240" t="s">
        <v>423</v>
      </c>
      <c r="I110" s="240" t="s">
        <v>420</v>
      </c>
      <c r="J110" s="240" t="s">
        <v>421</v>
      </c>
      <c r="K110" s="240" t="s">
        <v>424</v>
      </c>
      <c r="L110" s="240">
        <v>100</v>
      </c>
      <c r="M110" s="242" t="s">
        <v>33</v>
      </c>
    </row>
    <row r="111" spans="1:13">
      <c r="A111" s="243" t="s">
        <v>11</v>
      </c>
      <c r="B111" s="24"/>
      <c r="C111" s="12"/>
      <c r="D111" s="12"/>
      <c r="E111" s="24"/>
      <c r="F111" s="41"/>
      <c r="G111" s="12"/>
      <c r="H111" s="15"/>
      <c r="I111" s="15"/>
      <c r="J111" s="15"/>
      <c r="K111" s="244"/>
      <c r="L111" s="41"/>
      <c r="M111" s="245"/>
    </row>
    <row r="112" spans="1:13">
      <c r="A112" s="243" t="s">
        <v>12</v>
      </c>
      <c r="B112" s="29"/>
      <c r="C112" s="12"/>
      <c r="D112" s="12"/>
      <c r="E112" s="12"/>
      <c r="F112" s="41"/>
      <c r="G112" s="12"/>
      <c r="H112" s="15"/>
      <c r="I112" s="15"/>
      <c r="J112" s="15"/>
      <c r="K112" s="15"/>
      <c r="L112" s="41"/>
      <c r="M112" s="245"/>
    </row>
    <row r="113" spans="1:13">
      <c r="A113" s="243" t="s">
        <v>425</v>
      </c>
      <c r="B113" s="12"/>
      <c r="C113" s="12"/>
      <c r="D113" s="12"/>
      <c r="E113" s="12"/>
      <c r="F113" s="175"/>
      <c r="G113" s="12"/>
      <c r="H113" s="15"/>
      <c r="I113" s="12"/>
      <c r="J113" s="12"/>
      <c r="K113" s="30"/>
      <c r="L113" s="175"/>
      <c r="M113" s="245"/>
    </row>
    <row r="114" spans="1:13" ht="15.75">
      <c r="A114" s="243" t="s">
        <v>23</v>
      </c>
      <c r="B114" s="12"/>
      <c r="C114" s="12"/>
      <c r="D114" s="12"/>
      <c r="E114" s="12"/>
      <c r="F114" s="175"/>
      <c r="G114" s="12"/>
      <c r="H114" s="35"/>
      <c r="I114" s="13"/>
      <c r="J114" s="13"/>
      <c r="K114" s="170"/>
      <c r="L114" s="175"/>
      <c r="M114" s="245"/>
    </row>
    <row r="115" spans="1:13" ht="15.75">
      <c r="A115" s="243" t="s">
        <v>25</v>
      </c>
      <c r="B115" s="12"/>
      <c r="C115" s="12"/>
      <c r="D115" s="12"/>
      <c r="E115" s="12"/>
      <c r="F115" s="41"/>
      <c r="G115" s="12"/>
      <c r="H115" s="35"/>
      <c r="I115" s="15"/>
      <c r="J115" s="15"/>
      <c r="K115" s="42"/>
      <c r="L115" s="41"/>
      <c r="M115" s="245"/>
    </row>
    <row r="116" spans="1:13" ht="15.75">
      <c r="A116" s="243" t="s">
        <v>426</v>
      </c>
      <c r="B116" s="12"/>
      <c r="C116" s="12"/>
      <c r="D116" s="12"/>
      <c r="E116" s="219"/>
      <c r="F116" s="42"/>
      <c r="G116" s="12"/>
      <c r="H116" s="12"/>
      <c r="I116" s="12"/>
      <c r="J116" s="12"/>
      <c r="K116" s="15"/>
      <c r="L116" s="12"/>
      <c r="M116" s="245"/>
    </row>
    <row r="117" spans="1:13">
      <c r="A117" s="274" t="s">
        <v>427</v>
      </c>
      <c r="B117" s="12"/>
      <c r="C117" s="12"/>
      <c r="D117" s="12"/>
      <c r="E117" s="23"/>
      <c r="F117" s="15"/>
      <c r="G117" s="12"/>
      <c r="H117" s="12"/>
      <c r="I117" s="12"/>
      <c r="J117" s="12"/>
      <c r="K117" s="23"/>
      <c r="L117" s="15"/>
      <c r="M117" s="245"/>
    </row>
    <row r="118" spans="1:13">
      <c r="A118" s="243" t="s">
        <v>669</v>
      </c>
      <c r="B118" s="12"/>
      <c r="C118" s="12"/>
      <c r="D118" s="12"/>
      <c r="E118" s="15"/>
      <c r="F118" s="12"/>
      <c r="G118" s="12"/>
      <c r="H118" s="12"/>
      <c r="I118" s="12"/>
      <c r="J118" s="12"/>
      <c r="K118" s="15"/>
      <c r="L118" s="12"/>
      <c r="M118" s="245"/>
    </row>
    <row r="119" spans="1:13" ht="26.25">
      <c r="A119" s="237" t="s">
        <v>428</v>
      </c>
      <c r="B119" s="237"/>
      <c r="C119" s="246" t="s">
        <v>429</v>
      </c>
      <c r="D119" s="247">
        <f>(F111+F112+F113+F114+F115)</f>
        <v>0</v>
      </c>
      <c r="E119" s="247"/>
      <c r="F119" s="246" t="s">
        <v>430</v>
      </c>
      <c r="G119" s="247">
        <f>(D119/500)*100</f>
        <v>0</v>
      </c>
      <c r="H119" s="247"/>
      <c r="I119" s="248"/>
      <c r="J119" s="521" t="s">
        <v>431</v>
      </c>
      <c r="K119" s="521"/>
      <c r="L119" s="522" t="str">
        <f>IF(G119&gt;=91,"A1",IF(G119&gt;=81,"A2",IF(G119&gt;=71,"B1",IF(G119&gt;=61,"B2",IF(G119&gt;=51,"C1",IF(G119&gt;=41,"C2",IF(G119&gt;=33,"D","E")))))))</f>
        <v>E</v>
      </c>
      <c r="M119" s="522" t="str">
        <f t="shared" ref="M119:M121" si="2">IF(K119&gt;=91,"A1",IF(K119&gt;=81,"A2",IF(K119&gt;=71,"B1",IF(K119&gt;=61,"B2",IF(K119&gt;=51,"C1",IF(K119&gt;=41,"C2",IF(K119&gt;=33,"D","E")))))))</f>
        <v>E</v>
      </c>
    </row>
    <row r="120" spans="1:13" ht="26.25">
      <c r="A120" s="249" t="s">
        <v>432</v>
      </c>
      <c r="B120" s="237"/>
      <c r="C120" s="246" t="s">
        <v>433</v>
      </c>
      <c r="D120" s="247">
        <f>(L111+L112+L113+L114+L115)</f>
        <v>0</v>
      </c>
      <c r="E120" s="247"/>
      <c r="F120" s="246" t="s">
        <v>434</v>
      </c>
      <c r="G120" s="250">
        <f>D120/500*100</f>
        <v>0</v>
      </c>
      <c r="H120" s="250"/>
      <c r="I120" s="251"/>
      <c r="J120" s="521" t="s">
        <v>435</v>
      </c>
      <c r="K120" s="521"/>
      <c r="L120" s="522" t="str">
        <f>IF(G120&gt;=91,"A1",IF(G120&gt;=81,"A2",IF(G120&gt;=71,"B1",IF(G120&gt;=61,"B2",IF(G120&gt;=51,"C1",IF(G120&gt;=41,"C2",IF(G120&gt;=33,"D","E")))))))</f>
        <v>E</v>
      </c>
      <c r="M120" s="522" t="str">
        <f t="shared" si="2"/>
        <v>E</v>
      </c>
    </row>
    <row r="121" spans="1:13">
      <c r="A121" s="252" t="s">
        <v>436</v>
      </c>
      <c r="B121" s="252"/>
      <c r="C121" s="252">
        <f>(D119+D120)</f>
        <v>0</v>
      </c>
      <c r="D121" s="523"/>
      <c r="E121" s="523"/>
      <c r="F121" s="252" t="s">
        <v>437</v>
      </c>
      <c r="G121" s="252"/>
      <c r="H121" s="252"/>
      <c r="I121" s="252">
        <f>(C121/1000)*100</f>
        <v>0</v>
      </c>
      <c r="J121" s="252" t="s">
        <v>438</v>
      </c>
      <c r="K121" s="252"/>
      <c r="L121" s="523" t="str">
        <f>IF(I121&gt;=91,"A1",IF(I121&gt;=81,"A2",IF(I121&gt;=71,"B1",IF(I121&gt;=61,"B2",IF(I121&gt;=51,"C1",IF(I121&gt;=41,"C2",IF(I121&gt;=33,"D","E")))))))</f>
        <v>E</v>
      </c>
      <c r="M121" s="523" t="str">
        <f t="shared" si="2"/>
        <v>E</v>
      </c>
    </row>
    <row r="122" spans="1:13">
      <c r="A122" s="518" t="s">
        <v>273</v>
      </c>
      <c r="B122" s="519"/>
      <c r="C122" s="519"/>
      <c r="D122" s="519"/>
      <c r="E122" s="519"/>
      <c r="F122" s="519"/>
      <c r="G122" s="519"/>
      <c r="H122" s="519"/>
      <c r="I122" s="519"/>
      <c r="J122" s="519"/>
      <c r="K122" s="519"/>
      <c r="L122" s="519"/>
      <c r="M122" s="520"/>
    </row>
    <row r="123" spans="1:13">
      <c r="A123" s="524" t="s">
        <v>274</v>
      </c>
      <c r="B123" s="525"/>
      <c r="C123" s="525"/>
      <c r="D123" s="525"/>
      <c r="E123" s="525"/>
      <c r="F123" s="525"/>
      <c r="G123" s="525"/>
      <c r="H123" s="525"/>
      <c r="I123" s="525"/>
      <c r="J123" s="525"/>
      <c r="K123" s="525"/>
      <c r="L123" s="525"/>
      <c r="M123" s="526"/>
    </row>
    <row r="124" spans="1:13">
      <c r="A124" s="524" t="s">
        <v>275</v>
      </c>
      <c r="B124" s="525"/>
      <c r="C124" s="525"/>
      <c r="D124" s="525"/>
      <c r="E124" s="525"/>
      <c r="F124" s="525" t="s">
        <v>276</v>
      </c>
      <c r="G124" s="525"/>
      <c r="H124" s="525"/>
      <c r="I124" s="525"/>
      <c r="J124" s="525"/>
      <c r="K124" s="525" t="s">
        <v>439</v>
      </c>
      <c r="L124" s="525"/>
      <c r="M124" s="526"/>
    </row>
    <row r="125" spans="1:13">
      <c r="A125" s="539" t="s">
        <v>277</v>
      </c>
      <c r="B125" s="540"/>
      <c r="C125" s="540"/>
      <c r="D125" s="540"/>
      <c r="E125" s="540"/>
      <c r="F125" s="532" t="s">
        <v>294</v>
      </c>
      <c r="G125" s="522"/>
      <c r="H125" s="522"/>
      <c r="I125" s="522"/>
      <c r="J125" s="522"/>
      <c r="K125" s="532" t="s">
        <v>294</v>
      </c>
      <c r="L125" s="522"/>
      <c r="M125" s="533"/>
    </row>
    <row r="126" spans="1:13">
      <c r="A126" s="524" t="s">
        <v>278</v>
      </c>
      <c r="B126" s="525"/>
      <c r="C126" s="525"/>
      <c r="D126" s="525"/>
      <c r="E126" s="525"/>
      <c r="F126" s="525"/>
      <c r="G126" s="525"/>
      <c r="H126" s="525"/>
      <c r="I126" s="525"/>
      <c r="J126" s="525"/>
      <c r="K126" s="525"/>
      <c r="L126" s="525"/>
      <c r="M126" s="526"/>
    </row>
    <row r="127" spans="1:13">
      <c r="A127" s="524" t="s">
        <v>275</v>
      </c>
      <c r="B127" s="525"/>
      <c r="C127" s="525"/>
      <c r="D127" s="525"/>
      <c r="E127" s="525"/>
      <c r="F127" s="525" t="s">
        <v>276</v>
      </c>
      <c r="G127" s="525"/>
      <c r="H127" s="525"/>
      <c r="I127" s="525"/>
      <c r="J127" s="525"/>
      <c r="K127" s="525" t="s">
        <v>439</v>
      </c>
      <c r="L127" s="525"/>
      <c r="M127" s="526"/>
    </row>
    <row r="128" spans="1:13">
      <c r="A128" s="512" t="s">
        <v>279</v>
      </c>
      <c r="B128" s="513"/>
      <c r="C128" s="513"/>
      <c r="D128" s="513"/>
      <c r="E128" s="513"/>
      <c r="F128" s="525"/>
      <c r="G128" s="525"/>
      <c r="H128" s="525"/>
      <c r="I128" s="525"/>
      <c r="J128" s="525"/>
      <c r="K128" s="525"/>
      <c r="L128" s="525"/>
      <c r="M128" s="526"/>
    </row>
    <row r="129" spans="1:13">
      <c r="A129" s="512" t="s">
        <v>280</v>
      </c>
      <c r="B129" s="513"/>
      <c r="C129" s="513"/>
      <c r="D129" s="513"/>
      <c r="E129" s="513"/>
      <c r="F129" s="532"/>
      <c r="G129" s="522"/>
      <c r="H129" s="522"/>
      <c r="I129" s="522"/>
      <c r="J129" s="522"/>
      <c r="K129" s="532"/>
      <c r="L129" s="522"/>
      <c r="M129" s="533"/>
    </row>
    <row r="130" spans="1:13">
      <c r="A130" s="515" t="s">
        <v>281</v>
      </c>
      <c r="B130" s="516"/>
      <c r="C130" s="516"/>
      <c r="D130" s="516"/>
      <c r="E130" s="534"/>
      <c r="F130" s="535"/>
      <c r="G130" s="536"/>
      <c r="H130" s="536"/>
      <c r="I130" s="536"/>
      <c r="J130" s="537"/>
      <c r="K130" s="535"/>
      <c r="L130" s="536"/>
      <c r="M130" s="538"/>
    </row>
    <row r="131" spans="1:13">
      <c r="A131" s="515" t="s">
        <v>282</v>
      </c>
      <c r="B131" s="516"/>
      <c r="C131" s="516"/>
      <c r="D131" s="516"/>
      <c r="E131" s="534"/>
      <c r="F131" s="535"/>
      <c r="G131" s="536"/>
      <c r="H131" s="536"/>
      <c r="I131" s="536"/>
      <c r="J131" s="537"/>
      <c r="K131" s="535"/>
      <c r="L131" s="536"/>
      <c r="M131" s="538"/>
    </row>
    <row r="132" spans="1:13">
      <c r="A132" s="524" t="s">
        <v>283</v>
      </c>
      <c r="B132" s="525"/>
      <c r="C132" s="525"/>
      <c r="D132" s="525"/>
      <c r="E132" s="525"/>
      <c r="F132" s="525"/>
      <c r="G132" s="525"/>
      <c r="H132" s="525"/>
      <c r="I132" s="525"/>
      <c r="J132" s="525"/>
      <c r="K132" s="525"/>
      <c r="L132" s="525"/>
      <c r="M132" s="526"/>
    </row>
    <row r="133" spans="1:13">
      <c r="A133" s="524" t="s">
        <v>275</v>
      </c>
      <c r="B133" s="525"/>
      <c r="C133" s="525"/>
      <c r="D133" s="525"/>
      <c r="E133" s="525"/>
      <c r="F133" s="525" t="s">
        <v>276</v>
      </c>
      <c r="G133" s="525"/>
      <c r="H133" s="525"/>
      <c r="I133" s="525"/>
      <c r="J133" s="525"/>
      <c r="K133" s="525" t="s">
        <v>439</v>
      </c>
      <c r="L133" s="525"/>
      <c r="M133" s="526"/>
    </row>
    <row r="134" spans="1:13">
      <c r="A134" s="539" t="s">
        <v>284</v>
      </c>
      <c r="B134" s="540"/>
      <c r="C134" s="540"/>
      <c r="D134" s="540"/>
      <c r="E134" s="540"/>
      <c r="F134" s="540"/>
      <c r="G134" s="532"/>
      <c r="H134" s="522"/>
      <c r="I134" s="522"/>
      <c r="J134" s="522"/>
      <c r="K134" s="522"/>
      <c r="L134" s="522"/>
      <c r="M134" s="533"/>
    </row>
    <row r="135" spans="1:13">
      <c r="A135" s="243" t="s">
        <v>440</v>
      </c>
      <c r="B135" s="535"/>
      <c r="C135" s="536"/>
      <c r="D135" s="536"/>
      <c r="E135" s="536"/>
      <c r="F135" s="536"/>
      <c r="G135" s="536"/>
      <c r="H135" s="536"/>
      <c r="I135" s="536"/>
      <c r="J135" s="536"/>
      <c r="K135" s="536"/>
      <c r="L135" s="536"/>
      <c r="M135" s="538"/>
    </row>
    <row r="136" spans="1:13">
      <c r="A136" s="243" t="s">
        <v>285</v>
      </c>
      <c r="B136" s="535"/>
      <c r="C136" s="536"/>
      <c r="D136" s="536"/>
      <c r="E136" s="536"/>
      <c r="F136" s="536"/>
      <c r="G136" s="536"/>
      <c r="H136" s="536"/>
      <c r="I136" s="536"/>
      <c r="J136" s="536"/>
      <c r="K136" s="536"/>
      <c r="L136" s="536"/>
      <c r="M136" s="538"/>
    </row>
    <row r="137" spans="1:13">
      <c r="A137" s="524" t="s">
        <v>441</v>
      </c>
      <c r="B137" s="525"/>
      <c r="C137" s="525"/>
      <c r="D137" s="522"/>
      <c r="E137" s="522"/>
      <c r="F137" s="522"/>
      <c r="G137" s="522"/>
      <c r="H137" s="522"/>
      <c r="I137" s="522"/>
      <c r="J137" s="525" t="s">
        <v>442</v>
      </c>
      <c r="K137" s="525"/>
      <c r="L137" s="525"/>
      <c r="M137" s="526"/>
    </row>
    <row r="138" spans="1:13">
      <c r="A138" s="524"/>
      <c r="B138" s="525"/>
      <c r="C138" s="525"/>
      <c r="D138" s="522"/>
      <c r="E138" s="522"/>
      <c r="F138" s="522"/>
      <c r="G138" s="522"/>
      <c r="H138" s="522"/>
      <c r="I138" s="522"/>
      <c r="J138" s="525"/>
      <c r="K138" s="525"/>
      <c r="L138" s="525"/>
      <c r="M138" s="526"/>
    </row>
    <row r="139" spans="1:13">
      <c r="A139" s="524"/>
      <c r="B139" s="525"/>
      <c r="C139" s="525"/>
      <c r="D139" s="522"/>
      <c r="E139" s="522"/>
      <c r="F139" s="522"/>
      <c r="G139" s="522"/>
      <c r="H139" s="522"/>
      <c r="I139" s="522"/>
      <c r="J139" s="525"/>
      <c r="K139" s="525"/>
      <c r="L139" s="525"/>
      <c r="M139" s="526"/>
    </row>
    <row r="140" spans="1:13">
      <c r="A140" s="524"/>
      <c r="B140" s="525"/>
      <c r="C140" s="525"/>
      <c r="D140" s="522"/>
      <c r="E140" s="522"/>
      <c r="F140" s="522"/>
      <c r="G140" s="522"/>
      <c r="H140" s="522"/>
      <c r="I140" s="522"/>
      <c r="J140" s="525"/>
      <c r="K140" s="525"/>
      <c r="L140" s="525"/>
      <c r="M140" s="526"/>
    </row>
    <row r="141" spans="1:13">
      <c r="A141" s="541" t="s">
        <v>286</v>
      </c>
      <c r="B141" s="542"/>
      <c r="C141" s="542"/>
      <c r="D141" s="542"/>
      <c r="E141" s="542"/>
      <c r="F141" s="542"/>
      <c r="G141" s="542"/>
      <c r="H141" s="543" t="s">
        <v>287</v>
      </c>
      <c r="I141" s="544"/>
      <c r="J141" s="544"/>
      <c r="K141" s="544"/>
      <c r="L141" s="544"/>
      <c r="M141" s="545"/>
    </row>
    <row r="142" spans="1:13">
      <c r="A142" s="253" t="s">
        <v>288</v>
      </c>
      <c r="B142" s="542" t="s">
        <v>20</v>
      </c>
      <c r="C142" s="542"/>
      <c r="D142" s="254" t="s">
        <v>288</v>
      </c>
      <c r="E142" s="255"/>
      <c r="F142" s="542" t="s">
        <v>20</v>
      </c>
      <c r="G142" s="542"/>
      <c r="H142" s="256"/>
      <c r="I142" s="256"/>
      <c r="J142" s="257" t="s">
        <v>289</v>
      </c>
      <c r="K142" s="256"/>
      <c r="L142" s="258" t="s">
        <v>20</v>
      </c>
      <c r="M142" s="259"/>
    </row>
    <row r="143" spans="1:13">
      <c r="A143" s="260" t="s">
        <v>290</v>
      </c>
      <c r="B143" s="546" t="s">
        <v>291</v>
      </c>
      <c r="C143" s="546"/>
      <c r="D143" s="546" t="s">
        <v>292</v>
      </c>
      <c r="E143" s="546"/>
      <c r="F143" s="546" t="s">
        <v>293</v>
      </c>
      <c r="G143" s="546"/>
      <c r="H143" s="256"/>
      <c r="I143" s="256"/>
      <c r="J143" s="547">
        <v>3</v>
      </c>
      <c r="K143" s="548"/>
      <c r="L143" s="255" t="s">
        <v>294</v>
      </c>
      <c r="M143" s="259"/>
    </row>
    <row r="144" spans="1:13">
      <c r="A144" s="260" t="s">
        <v>295</v>
      </c>
      <c r="B144" s="546" t="s">
        <v>296</v>
      </c>
      <c r="C144" s="546"/>
      <c r="D144" s="546" t="s">
        <v>297</v>
      </c>
      <c r="E144" s="546"/>
      <c r="F144" s="546" t="s">
        <v>298</v>
      </c>
      <c r="G144" s="546"/>
      <c r="H144" s="256"/>
      <c r="I144" s="256"/>
      <c r="J144" s="547">
        <v>2</v>
      </c>
      <c r="K144" s="548"/>
      <c r="L144" s="255" t="s">
        <v>299</v>
      </c>
      <c r="M144" s="259"/>
    </row>
    <row r="145" spans="1:13">
      <c r="A145" s="260" t="s">
        <v>300</v>
      </c>
      <c r="B145" s="546" t="s">
        <v>301</v>
      </c>
      <c r="C145" s="546"/>
      <c r="D145" s="546" t="s">
        <v>302</v>
      </c>
      <c r="E145" s="546"/>
      <c r="F145" s="546" t="s">
        <v>303</v>
      </c>
      <c r="G145" s="546"/>
      <c r="H145" s="256"/>
      <c r="I145" s="256"/>
      <c r="J145" s="547">
        <v>1</v>
      </c>
      <c r="K145" s="548"/>
      <c r="L145" s="255" t="s">
        <v>304</v>
      </c>
      <c r="M145" s="259"/>
    </row>
    <row r="146" spans="1:13" ht="15.75" thickBot="1">
      <c r="A146" s="261" t="s">
        <v>305</v>
      </c>
      <c r="B146" s="549" t="s">
        <v>306</v>
      </c>
      <c r="C146" s="549"/>
      <c r="D146" s="550" t="s">
        <v>307</v>
      </c>
      <c r="E146" s="550"/>
      <c r="F146" s="550" t="s">
        <v>308</v>
      </c>
      <c r="G146" s="550"/>
      <c r="H146" s="262"/>
      <c r="I146" s="262"/>
      <c r="J146" s="262"/>
      <c r="K146" s="262"/>
      <c r="L146" s="262"/>
      <c r="M146" s="263"/>
    </row>
    <row r="147" spans="1:13" ht="15.75" thickBot="1"/>
    <row r="148" spans="1:13" ht="15.75">
      <c r="A148" s="233"/>
      <c r="B148" s="500" t="s">
        <v>395</v>
      </c>
      <c r="C148" s="500"/>
      <c r="D148" s="500"/>
      <c r="E148" s="500"/>
      <c r="F148" s="500"/>
      <c r="G148" s="500"/>
      <c r="H148" s="500"/>
      <c r="I148" s="514"/>
      <c r="J148" s="499" t="s">
        <v>396</v>
      </c>
      <c r="K148" s="500"/>
      <c r="L148" s="500"/>
      <c r="M148" s="501"/>
    </row>
    <row r="149" spans="1:13" ht="21">
      <c r="A149" s="502" t="s">
        <v>397</v>
      </c>
      <c r="B149" s="503"/>
      <c r="C149" s="503"/>
      <c r="D149" s="503"/>
      <c r="E149" s="503"/>
      <c r="F149" s="503"/>
      <c r="G149" s="503"/>
      <c r="H149" s="503"/>
      <c r="I149" s="503"/>
      <c r="J149" s="503"/>
      <c r="K149" s="503"/>
      <c r="L149" s="503"/>
      <c r="M149" s="504"/>
    </row>
    <row r="150" spans="1:13" ht="21">
      <c r="A150" s="234"/>
      <c r="B150" s="505" t="s">
        <v>398</v>
      </c>
      <c r="C150" s="505"/>
      <c r="D150" s="505"/>
      <c r="E150" s="506"/>
      <c r="F150" s="235" t="s">
        <v>399</v>
      </c>
      <c r="G150" s="235"/>
      <c r="H150" s="507" t="s">
        <v>400</v>
      </c>
      <c r="I150" s="508"/>
      <c r="J150" s="509"/>
      <c r="K150" s="236" t="s">
        <v>401</v>
      </c>
      <c r="L150" s="237"/>
      <c r="M150" s="238"/>
    </row>
    <row r="151" spans="1:13">
      <c r="A151" s="510" t="s">
        <v>402</v>
      </c>
      <c r="B151" s="508"/>
      <c r="C151" s="508"/>
      <c r="D151" s="508"/>
      <c r="E151" s="508"/>
      <c r="F151" s="508"/>
      <c r="G151" s="508"/>
      <c r="H151" s="508"/>
      <c r="I151" s="508"/>
      <c r="J151" s="508"/>
      <c r="K151" s="508"/>
      <c r="L151" s="508"/>
      <c r="M151" s="511"/>
    </row>
    <row r="152" spans="1:13">
      <c r="A152" s="515" t="s">
        <v>403</v>
      </c>
      <c r="B152" s="516"/>
      <c r="C152" s="516"/>
      <c r="D152" s="516"/>
      <c r="E152" s="516"/>
      <c r="F152" s="516"/>
      <c r="G152" s="516"/>
      <c r="H152" s="516"/>
      <c r="I152" s="516"/>
      <c r="J152" s="516"/>
      <c r="K152" s="516"/>
      <c r="L152" s="516"/>
      <c r="M152" s="517"/>
    </row>
    <row r="153" spans="1:13">
      <c r="A153" s="512" t="s">
        <v>404</v>
      </c>
      <c r="B153" s="513"/>
      <c r="C153" s="507" t="s">
        <v>451</v>
      </c>
      <c r="D153" s="508"/>
      <c r="E153" s="508"/>
      <c r="F153" s="508"/>
      <c r="G153" s="509"/>
      <c r="H153" s="237" t="s">
        <v>406</v>
      </c>
      <c r="I153" s="239"/>
      <c r="J153" s="525">
        <v>4</v>
      </c>
      <c r="K153" s="525"/>
      <c r="L153" s="525"/>
      <c r="M153" s="526"/>
    </row>
    <row r="154" spans="1:13">
      <c r="A154" s="512" t="s">
        <v>407</v>
      </c>
      <c r="B154" s="513"/>
      <c r="C154" s="555" t="s">
        <v>408</v>
      </c>
      <c r="D154" s="552"/>
      <c r="E154" s="552"/>
      <c r="F154" s="552"/>
      <c r="G154" s="553"/>
      <c r="H154" s="237" t="s">
        <v>409</v>
      </c>
      <c r="I154" s="239"/>
      <c r="J154" s="525">
        <v>1176</v>
      </c>
      <c r="K154" s="525"/>
      <c r="L154" s="525"/>
      <c r="M154" s="526"/>
    </row>
    <row r="155" spans="1:13">
      <c r="A155" s="512" t="s">
        <v>410</v>
      </c>
      <c r="B155" s="513"/>
      <c r="C155" s="507" t="s">
        <v>452</v>
      </c>
      <c r="D155" s="508"/>
      <c r="E155" s="508"/>
      <c r="F155" s="508"/>
      <c r="G155" s="509"/>
      <c r="H155" s="237" t="s">
        <v>411</v>
      </c>
      <c r="I155" s="239"/>
      <c r="J155" s="525">
        <v>9419105489</v>
      </c>
      <c r="K155" s="525"/>
      <c r="L155" s="525"/>
      <c r="M155" s="526"/>
    </row>
    <row r="156" spans="1:13">
      <c r="A156" s="512" t="s">
        <v>412</v>
      </c>
      <c r="B156" s="513"/>
      <c r="C156" s="507" t="s">
        <v>453</v>
      </c>
      <c r="D156" s="508"/>
      <c r="E156" s="508"/>
      <c r="F156" s="508"/>
      <c r="G156" s="509"/>
      <c r="H156" s="512" t="s">
        <v>18</v>
      </c>
      <c r="I156" s="513"/>
      <c r="J156" s="525" t="s">
        <v>454</v>
      </c>
      <c r="K156" s="525"/>
      <c r="L156" s="525"/>
      <c r="M156" s="526"/>
    </row>
    <row r="157" spans="1:13">
      <c r="A157" s="524" t="s">
        <v>415</v>
      </c>
      <c r="B157" s="525"/>
      <c r="C157" s="525"/>
      <c r="D157" s="525"/>
      <c r="E157" s="525"/>
      <c r="F157" s="525"/>
      <c r="G157" s="525"/>
      <c r="H157" s="525"/>
      <c r="I157" s="525"/>
      <c r="J157" s="525"/>
      <c r="K157" s="525"/>
      <c r="L157" s="525"/>
      <c r="M157" s="526"/>
    </row>
    <row r="158" spans="1:13">
      <c r="A158" s="527" t="s">
        <v>416</v>
      </c>
      <c r="B158" s="525" t="s">
        <v>417</v>
      </c>
      <c r="C158" s="525"/>
      <c r="D158" s="525"/>
      <c r="E158" s="525"/>
      <c r="F158" s="525"/>
      <c r="G158" s="525"/>
      <c r="H158" s="525" t="s">
        <v>418</v>
      </c>
      <c r="I158" s="525"/>
      <c r="J158" s="525"/>
      <c r="K158" s="525"/>
      <c r="L158" s="525"/>
      <c r="M158" s="526"/>
    </row>
    <row r="159" spans="1:13" ht="45">
      <c r="A159" s="527"/>
      <c r="B159" s="240" t="s">
        <v>419</v>
      </c>
      <c r="C159" s="240" t="s">
        <v>420</v>
      </c>
      <c r="D159" s="240" t="s">
        <v>421</v>
      </c>
      <c r="E159" s="240" t="s">
        <v>422</v>
      </c>
      <c r="F159" s="240">
        <v>100</v>
      </c>
      <c r="G159" s="241" t="s">
        <v>33</v>
      </c>
      <c r="H159" s="240" t="s">
        <v>423</v>
      </c>
      <c r="I159" s="240" t="s">
        <v>420</v>
      </c>
      <c r="J159" s="240" t="s">
        <v>421</v>
      </c>
      <c r="K159" s="240" t="s">
        <v>424</v>
      </c>
      <c r="L159" s="240">
        <v>100</v>
      </c>
      <c r="M159" s="242" t="s">
        <v>33</v>
      </c>
    </row>
    <row r="160" spans="1:13">
      <c r="A160" s="243" t="s">
        <v>11</v>
      </c>
      <c r="B160" s="24"/>
      <c r="C160" s="12"/>
      <c r="D160" s="12"/>
      <c r="E160" s="24"/>
      <c r="F160" s="41"/>
      <c r="G160" s="12"/>
      <c r="H160" s="15"/>
      <c r="I160" s="15"/>
      <c r="J160" s="15"/>
      <c r="K160" s="244"/>
      <c r="L160" s="41"/>
      <c r="M160" s="245"/>
    </row>
    <row r="161" spans="1:13">
      <c r="A161" s="243" t="s">
        <v>12</v>
      </c>
      <c r="B161" s="29"/>
      <c r="C161" s="12"/>
      <c r="D161" s="12"/>
      <c r="E161" s="12"/>
      <c r="F161" s="41"/>
      <c r="G161" s="12"/>
      <c r="H161" s="15"/>
      <c r="I161" s="15"/>
      <c r="J161" s="15"/>
      <c r="K161" s="15"/>
      <c r="L161" s="41"/>
      <c r="M161" s="245"/>
    </row>
    <row r="162" spans="1:13">
      <c r="A162" s="243" t="s">
        <v>425</v>
      </c>
      <c r="B162" s="12"/>
      <c r="C162" s="12"/>
      <c r="D162" s="12"/>
      <c r="E162" s="12"/>
      <c r="F162" s="175"/>
      <c r="G162" s="12"/>
      <c r="H162" s="15"/>
      <c r="I162" s="12"/>
      <c r="J162" s="12"/>
      <c r="K162" s="30"/>
      <c r="L162" s="175"/>
      <c r="M162" s="245"/>
    </row>
    <row r="163" spans="1:13" ht="15.75">
      <c r="A163" s="243" t="s">
        <v>23</v>
      </c>
      <c r="B163" s="12"/>
      <c r="C163" s="12"/>
      <c r="D163" s="12"/>
      <c r="E163" s="12"/>
      <c r="F163" s="175"/>
      <c r="G163" s="12"/>
      <c r="H163" s="35"/>
      <c r="I163" s="13"/>
      <c r="J163" s="13"/>
      <c r="K163" s="170"/>
      <c r="L163" s="175"/>
      <c r="M163" s="245"/>
    </row>
    <row r="164" spans="1:13" ht="15.75">
      <c r="A164" s="243" t="s">
        <v>25</v>
      </c>
      <c r="B164" s="12"/>
      <c r="C164" s="12"/>
      <c r="D164" s="12"/>
      <c r="E164" s="12"/>
      <c r="F164" s="41"/>
      <c r="G164" s="12"/>
      <c r="H164" s="35"/>
      <c r="I164" s="15"/>
      <c r="J164" s="15"/>
      <c r="K164" s="42"/>
      <c r="L164" s="41"/>
      <c r="M164" s="245"/>
    </row>
    <row r="165" spans="1:13" ht="15.75">
      <c r="A165" s="243" t="s">
        <v>426</v>
      </c>
      <c r="B165" s="12"/>
      <c r="C165" s="12"/>
      <c r="D165" s="12"/>
      <c r="E165" s="219"/>
      <c r="F165" s="42"/>
      <c r="G165" s="12"/>
      <c r="H165" s="12"/>
      <c r="I165" s="12"/>
      <c r="J165" s="12"/>
      <c r="K165" s="15"/>
      <c r="L165" s="12"/>
      <c r="M165" s="245"/>
    </row>
    <row r="166" spans="1:13">
      <c r="A166" s="274" t="s">
        <v>427</v>
      </c>
      <c r="B166" s="12"/>
      <c r="C166" s="12"/>
      <c r="D166" s="12"/>
      <c r="E166" s="23"/>
      <c r="F166" s="15"/>
      <c r="G166" s="12"/>
      <c r="H166" s="12"/>
      <c r="I166" s="12"/>
      <c r="J166" s="12"/>
      <c r="K166" s="23"/>
      <c r="L166" s="15"/>
      <c r="M166" s="245"/>
    </row>
    <row r="167" spans="1:13">
      <c r="A167" s="274" t="s">
        <v>669</v>
      </c>
      <c r="B167" s="12"/>
      <c r="C167" s="12"/>
      <c r="D167" s="12"/>
      <c r="E167" s="15"/>
      <c r="F167" s="12"/>
      <c r="G167" s="12"/>
      <c r="H167" s="12"/>
      <c r="I167" s="12"/>
      <c r="J167" s="12"/>
      <c r="K167" s="15"/>
      <c r="L167" s="12"/>
      <c r="M167" s="245"/>
    </row>
    <row r="168" spans="1:13" ht="26.25">
      <c r="A168" s="237" t="s">
        <v>428</v>
      </c>
      <c r="B168" s="237"/>
      <c r="C168" s="246" t="s">
        <v>429</v>
      </c>
      <c r="D168" s="247">
        <f>(F160+F161+F162+F163+F164)</f>
        <v>0</v>
      </c>
      <c r="E168" s="247"/>
      <c r="F168" s="246" t="s">
        <v>430</v>
      </c>
      <c r="G168" s="247">
        <f>(D168/500)*100</f>
        <v>0</v>
      </c>
      <c r="H168" s="247"/>
      <c r="I168" s="248"/>
      <c r="J168" s="521" t="s">
        <v>431</v>
      </c>
      <c r="K168" s="521"/>
      <c r="L168" s="522" t="str">
        <f>IF(G168&gt;=91,"A1",IF(G168&gt;=81,"A2",IF(G168&gt;=71,"B1",IF(G168&gt;=61,"B2",IF(G168&gt;=51,"C1",IF(G168&gt;=41,"C2",IF(G168&gt;=33,"D","E")))))))</f>
        <v>E</v>
      </c>
      <c r="M168" s="522" t="str">
        <f t="shared" ref="M168:M170" si="3">IF(K168&gt;=91,"A1",IF(K168&gt;=81,"A2",IF(K168&gt;=71,"B1",IF(K168&gt;=61,"B2",IF(K168&gt;=51,"C1",IF(K168&gt;=41,"C2",IF(K168&gt;=33,"D","E")))))))</f>
        <v>E</v>
      </c>
    </row>
    <row r="169" spans="1:13" ht="26.25">
      <c r="A169" s="249" t="s">
        <v>432</v>
      </c>
      <c r="B169" s="237"/>
      <c r="C169" s="246" t="s">
        <v>433</v>
      </c>
      <c r="D169" s="247">
        <f>(L160+L161+L162+L163+L164)</f>
        <v>0</v>
      </c>
      <c r="E169" s="247"/>
      <c r="F169" s="246" t="s">
        <v>434</v>
      </c>
      <c r="G169" s="250">
        <f>D169/500*100</f>
        <v>0</v>
      </c>
      <c r="H169" s="250"/>
      <c r="I169" s="251"/>
      <c r="J169" s="521" t="s">
        <v>435</v>
      </c>
      <c r="K169" s="521"/>
      <c r="L169" s="522" t="str">
        <f>IF(G169&gt;=91,"A1",IF(G169&gt;=81,"A2",IF(G169&gt;=71,"B1",IF(G169&gt;=61,"B2",IF(G169&gt;=51,"C1",IF(G169&gt;=41,"C2",IF(G169&gt;=33,"D","E")))))))</f>
        <v>E</v>
      </c>
      <c r="M169" s="522" t="str">
        <f t="shared" si="3"/>
        <v>E</v>
      </c>
    </row>
    <row r="170" spans="1:13">
      <c r="A170" s="252" t="s">
        <v>436</v>
      </c>
      <c r="B170" s="252"/>
      <c r="C170" s="252">
        <f>(D168+D169)</f>
        <v>0</v>
      </c>
      <c r="D170" s="523"/>
      <c r="E170" s="523"/>
      <c r="F170" s="252" t="s">
        <v>437</v>
      </c>
      <c r="G170" s="252"/>
      <c r="H170" s="252"/>
      <c r="I170" s="252">
        <f>(C170/1000)*100</f>
        <v>0</v>
      </c>
      <c r="J170" s="252" t="s">
        <v>438</v>
      </c>
      <c r="K170" s="252"/>
      <c r="L170" s="523" t="str">
        <f>IF(I170&gt;=91,"A1",IF(I170&gt;=81,"A2",IF(I170&gt;=71,"B1",IF(I170&gt;=61,"B2",IF(I170&gt;=51,"C1",IF(I170&gt;=41,"C2",IF(I170&gt;=33,"D","E")))))))</f>
        <v>E</v>
      </c>
      <c r="M170" s="523" t="str">
        <f t="shared" si="3"/>
        <v>E</v>
      </c>
    </row>
    <row r="171" spans="1:13">
      <c r="A171" s="518" t="s">
        <v>273</v>
      </c>
      <c r="B171" s="519"/>
      <c r="C171" s="519"/>
      <c r="D171" s="519"/>
      <c r="E171" s="519"/>
      <c r="F171" s="519"/>
      <c r="G171" s="519"/>
      <c r="H171" s="519"/>
      <c r="I171" s="519"/>
      <c r="J171" s="519"/>
      <c r="K171" s="519"/>
      <c r="L171" s="519"/>
      <c r="M171" s="520"/>
    </row>
    <row r="172" spans="1:13">
      <c r="A172" s="524" t="s">
        <v>274</v>
      </c>
      <c r="B172" s="525"/>
      <c r="C172" s="525"/>
      <c r="D172" s="525"/>
      <c r="E172" s="525"/>
      <c r="F172" s="525"/>
      <c r="G172" s="525"/>
      <c r="H172" s="525"/>
      <c r="I172" s="525"/>
      <c r="J172" s="525"/>
      <c r="K172" s="525"/>
      <c r="L172" s="525"/>
      <c r="M172" s="526"/>
    </row>
    <row r="173" spans="1:13">
      <c r="A173" s="524" t="s">
        <v>275</v>
      </c>
      <c r="B173" s="525"/>
      <c r="C173" s="525"/>
      <c r="D173" s="525"/>
      <c r="E173" s="525"/>
      <c r="F173" s="525" t="s">
        <v>276</v>
      </c>
      <c r="G173" s="525"/>
      <c r="H173" s="525"/>
      <c r="I173" s="525"/>
      <c r="J173" s="525"/>
      <c r="K173" s="525" t="s">
        <v>439</v>
      </c>
      <c r="L173" s="525"/>
      <c r="M173" s="526"/>
    </row>
    <row r="174" spans="1:13">
      <c r="A174" s="539" t="s">
        <v>277</v>
      </c>
      <c r="B174" s="540"/>
      <c r="C174" s="540"/>
      <c r="D174" s="540"/>
      <c r="E174" s="540"/>
      <c r="F174" s="532" t="s">
        <v>294</v>
      </c>
      <c r="G174" s="522"/>
      <c r="H174" s="522"/>
      <c r="I174" s="522"/>
      <c r="J174" s="522"/>
      <c r="K174" s="532" t="s">
        <v>294</v>
      </c>
      <c r="L174" s="522"/>
      <c r="M174" s="533"/>
    </row>
    <row r="175" spans="1:13">
      <c r="A175" s="524" t="s">
        <v>278</v>
      </c>
      <c r="B175" s="525"/>
      <c r="C175" s="525"/>
      <c r="D175" s="525"/>
      <c r="E175" s="525"/>
      <c r="F175" s="525"/>
      <c r="G175" s="525"/>
      <c r="H175" s="525"/>
      <c r="I175" s="525"/>
      <c r="J175" s="525"/>
      <c r="K175" s="525"/>
      <c r="L175" s="525"/>
      <c r="M175" s="526"/>
    </row>
    <row r="176" spans="1:13">
      <c r="A176" s="524" t="s">
        <v>275</v>
      </c>
      <c r="B176" s="525"/>
      <c r="C176" s="525"/>
      <c r="D176" s="525"/>
      <c r="E176" s="525"/>
      <c r="F176" s="525" t="s">
        <v>276</v>
      </c>
      <c r="G176" s="525"/>
      <c r="H176" s="525"/>
      <c r="I176" s="525"/>
      <c r="J176" s="525"/>
      <c r="K176" s="525" t="s">
        <v>439</v>
      </c>
      <c r="L176" s="525"/>
      <c r="M176" s="526"/>
    </row>
    <row r="177" spans="1:13">
      <c r="A177" s="512" t="s">
        <v>279</v>
      </c>
      <c r="B177" s="513"/>
      <c r="C177" s="513"/>
      <c r="D177" s="513"/>
      <c r="E177" s="513"/>
      <c r="F177" s="525"/>
      <c r="G177" s="525"/>
      <c r="H177" s="525"/>
      <c r="I177" s="525"/>
      <c r="J177" s="525"/>
      <c r="K177" s="525"/>
      <c r="L177" s="525"/>
      <c r="M177" s="526"/>
    </row>
    <row r="178" spans="1:13">
      <c r="A178" s="512" t="s">
        <v>280</v>
      </c>
      <c r="B178" s="513"/>
      <c r="C178" s="513"/>
      <c r="D178" s="513"/>
      <c r="E178" s="513"/>
      <c r="F178" s="532"/>
      <c r="G178" s="522"/>
      <c r="H178" s="522"/>
      <c r="I178" s="522"/>
      <c r="J178" s="522"/>
      <c r="K178" s="532"/>
      <c r="L178" s="522"/>
      <c r="M178" s="533"/>
    </row>
    <row r="179" spans="1:13">
      <c r="A179" s="515" t="s">
        <v>281</v>
      </c>
      <c r="B179" s="516"/>
      <c r="C179" s="516"/>
      <c r="D179" s="516"/>
      <c r="E179" s="534"/>
      <c r="F179" s="535"/>
      <c r="G179" s="536"/>
      <c r="H179" s="536"/>
      <c r="I179" s="536"/>
      <c r="J179" s="537"/>
      <c r="K179" s="535"/>
      <c r="L179" s="536"/>
      <c r="M179" s="538"/>
    </row>
    <row r="180" spans="1:13">
      <c r="A180" s="515" t="s">
        <v>282</v>
      </c>
      <c r="B180" s="516"/>
      <c r="C180" s="516"/>
      <c r="D180" s="516"/>
      <c r="E180" s="534"/>
      <c r="F180" s="535"/>
      <c r="G180" s="536"/>
      <c r="H180" s="536"/>
      <c r="I180" s="536"/>
      <c r="J180" s="537"/>
      <c r="K180" s="535"/>
      <c r="L180" s="536"/>
      <c r="M180" s="538"/>
    </row>
    <row r="181" spans="1:13">
      <c r="A181" s="524" t="s">
        <v>283</v>
      </c>
      <c r="B181" s="525"/>
      <c r="C181" s="525"/>
      <c r="D181" s="525"/>
      <c r="E181" s="525"/>
      <c r="F181" s="525"/>
      <c r="G181" s="525"/>
      <c r="H181" s="525"/>
      <c r="I181" s="525"/>
      <c r="J181" s="525"/>
      <c r="K181" s="525"/>
      <c r="L181" s="525"/>
      <c r="M181" s="526"/>
    </row>
    <row r="182" spans="1:13">
      <c r="A182" s="524" t="s">
        <v>275</v>
      </c>
      <c r="B182" s="525"/>
      <c r="C182" s="525"/>
      <c r="D182" s="525"/>
      <c r="E182" s="525"/>
      <c r="F182" s="525" t="s">
        <v>276</v>
      </c>
      <c r="G182" s="525"/>
      <c r="H182" s="525"/>
      <c r="I182" s="525"/>
      <c r="J182" s="525"/>
      <c r="K182" s="525" t="s">
        <v>439</v>
      </c>
      <c r="L182" s="525"/>
      <c r="M182" s="526"/>
    </row>
    <row r="183" spans="1:13">
      <c r="A183" s="539" t="s">
        <v>284</v>
      </c>
      <c r="B183" s="540"/>
      <c r="C183" s="540"/>
      <c r="D183" s="540"/>
      <c r="E183" s="540"/>
      <c r="F183" s="540"/>
      <c r="G183" s="532"/>
      <c r="H183" s="522"/>
      <c r="I183" s="522"/>
      <c r="J183" s="522"/>
      <c r="K183" s="522"/>
      <c r="L183" s="522"/>
      <c r="M183" s="533"/>
    </row>
    <row r="184" spans="1:13">
      <c r="A184" s="243" t="s">
        <v>440</v>
      </c>
      <c r="B184" s="535"/>
      <c r="C184" s="536"/>
      <c r="D184" s="536"/>
      <c r="E184" s="536"/>
      <c r="F184" s="536"/>
      <c r="G184" s="536"/>
      <c r="H184" s="536"/>
      <c r="I184" s="536"/>
      <c r="J184" s="536"/>
      <c r="K184" s="536"/>
      <c r="L184" s="536"/>
      <c r="M184" s="538"/>
    </row>
    <row r="185" spans="1:13">
      <c r="A185" s="243" t="s">
        <v>285</v>
      </c>
      <c r="B185" s="535"/>
      <c r="C185" s="536"/>
      <c r="D185" s="536"/>
      <c r="E185" s="536"/>
      <c r="F185" s="536"/>
      <c r="G185" s="536"/>
      <c r="H185" s="536"/>
      <c r="I185" s="536"/>
      <c r="J185" s="536"/>
      <c r="K185" s="536"/>
      <c r="L185" s="536"/>
      <c r="M185" s="538"/>
    </row>
    <row r="186" spans="1:13">
      <c r="A186" s="524" t="s">
        <v>441</v>
      </c>
      <c r="B186" s="525"/>
      <c r="C186" s="525"/>
      <c r="D186" s="522"/>
      <c r="E186" s="522"/>
      <c r="F186" s="522"/>
      <c r="G186" s="522"/>
      <c r="H186" s="522"/>
      <c r="I186" s="522"/>
      <c r="J186" s="525" t="s">
        <v>442</v>
      </c>
      <c r="K186" s="525"/>
      <c r="L186" s="525"/>
      <c r="M186" s="526"/>
    </row>
    <row r="187" spans="1:13">
      <c r="A187" s="524"/>
      <c r="B187" s="525"/>
      <c r="C187" s="525"/>
      <c r="D187" s="522"/>
      <c r="E187" s="522"/>
      <c r="F187" s="522"/>
      <c r="G187" s="522"/>
      <c r="H187" s="522"/>
      <c r="I187" s="522"/>
      <c r="J187" s="525"/>
      <c r="K187" s="525"/>
      <c r="L187" s="525"/>
      <c r="M187" s="526"/>
    </row>
    <row r="188" spans="1:13">
      <c r="A188" s="524"/>
      <c r="B188" s="525"/>
      <c r="C188" s="525"/>
      <c r="D188" s="522"/>
      <c r="E188" s="522"/>
      <c r="F188" s="522"/>
      <c r="G188" s="522"/>
      <c r="H188" s="522"/>
      <c r="I188" s="522"/>
      <c r="J188" s="525"/>
      <c r="K188" s="525"/>
      <c r="L188" s="525"/>
      <c r="M188" s="526"/>
    </row>
    <row r="189" spans="1:13">
      <c r="A189" s="524"/>
      <c r="B189" s="525"/>
      <c r="C189" s="525"/>
      <c r="D189" s="522"/>
      <c r="E189" s="522"/>
      <c r="F189" s="522"/>
      <c r="G189" s="522"/>
      <c r="H189" s="522"/>
      <c r="I189" s="522"/>
      <c r="J189" s="525"/>
      <c r="K189" s="525"/>
      <c r="L189" s="525"/>
      <c r="M189" s="526"/>
    </row>
    <row r="190" spans="1:13">
      <c r="A190" s="541" t="s">
        <v>286</v>
      </c>
      <c r="B190" s="542"/>
      <c r="C190" s="542"/>
      <c r="D190" s="542"/>
      <c r="E190" s="542"/>
      <c r="F190" s="542"/>
      <c r="G190" s="542"/>
      <c r="H190" s="543" t="s">
        <v>287</v>
      </c>
      <c r="I190" s="544"/>
      <c r="J190" s="544"/>
      <c r="K190" s="544"/>
      <c r="L190" s="544"/>
      <c r="M190" s="545"/>
    </row>
    <row r="191" spans="1:13">
      <c r="A191" s="253" t="s">
        <v>288</v>
      </c>
      <c r="B191" s="542" t="s">
        <v>20</v>
      </c>
      <c r="C191" s="542"/>
      <c r="D191" s="254" t="s">
        <v>288</v>
      </c>
      <c r="E191" s="255"/>
      <c r="F191" s="542" t="s">
        <v>20</v>
      </c>
      <c r="G191" s="542"/>
      <c r="H191" s="256"/>
      <c r="I191" s="256"/>
      <c r="J191" s="257" t="s">
        <v>289</v>
      </c>
      <c r="K191" s="256"/>
      <c r="L191" s="258" t="s">
        <v>20</v>
      </c>
      <c r="M191" s="259"/>
    </row>
    <row r="192" spans="1:13">
      <c r="A192" s="260" t="s">
        <v>290</v>
      </c>
      <c r="B192" s="546" t="s">
        <v>291</v>
      </c>
      <c r="C192" s="546"/>
      <c r="D192" s="546" t="s">
        <v>292</v>
      </c>
      <c r="E192" s="546"/>
      <c r="F192" s="546" t="s">
        <v>293</v>
      </c>
      <c r="G192" s="546"/>
      <c r="H192" s="256"/>
      <c r="I192" s="256"/>
      <c r="J192" s="547">
        <v>3</v>
      </c>
      <c r="K192" s="548"/>
      <c r="L192" s="255" t="s">
        <v>294</v>
      </c>
      <c r="M192" s="259"/>
    </row>
    <row r="193" spans="1:13">
      <c r="A193" s="260" t="s">
        <v>295</v>
      </c>
      <c r="B193" s="546" t="s">
        <v>296</v>
      </c>
      <c r="C193" s="546"/>
      <c r="D193" s="546" t="s">
        <v>297</v>
      </c>
      <c r="E193" s="546"/>
      <c r="F193" s="546" t="s">
        <v>298</v>
      </c>
      <c r="G193" s="546"/>
      <c r="H193" s="256"/>
      <c r="I193" s="256"/>
      <c r="J193" s="547">
        <v>2</v>
      </c>
      <c r="K193" s="548"/>
      <c r="L193" s="255" t="s">
        <v>299</v>
      </c>
      <c r="M193" s="259"/>
    </row>
    <row r="194" spans="1:13">
      <c r="A194" s="260" t="s">
        <v>300</v>
      </c>
      <c r="B194" s="546" t="s">
        <v>301</v>
      </c>
      <c r="C194" s="546"/>
      <c r="D194" s="546" t="s">
        <v>302</v>
      </c>
      <c r="E194" s="546"/>
      <c r="F194" s="546" t="s">
        <v>303</v>
      </c>
      <c r="G194" s="546"/>
      <c r="H194" s="256"/>
      <c r="I194" s="256"/>
      <c r="J194" s="547">
        <v>1</v>
      </c>
      <c r="K194" s="548"/>
      <c r="L194" s="255" t="s">
        <v>304</v>
      </c>
      <c r="M194" s="259"/>
    </row>
    <row r="195" spans="1:13" ht="15.75" thickBot="1">
      <c r="A195" s="261" t="s">
        <v>305</v>
      </c>
      <c r="B195" s="549" t="s">
        <v>306</v>
      </c>
      <c r="C195" s="549"/>
      <c r="D195" s="550" t="s">
        <v>307</v>
      </c>
      <c r="E195" s="550"/>
      <c r="F195" s="550" t="s">
        <v>308</v>
      </c>
      <c r="G195" s="550"/>
      <c r="H195" s="262"/>
      <c r="I195" s="262"/>
      <c r="J195" s="262"/>
      <c r="K195" s="262"/>
      <c r="L195" s="262"/>
      <c r="M195" s="263"/>
    </row>
    <row r="196" spans="1:13" ht="15.75" thickBot="1"/>
    <row r="197" spans="1:13" ht="15.75">
      <c r="A197" s="233"/>
      <c r="B197" s="500" t="s">
        <v>395</v>
      </c>
      <c r="C197" s="500"/>
      <c r="D197" s="500"/>
      <c r="E197" s="500"/>
      <c r="F197" s="500"/>
      <c r="G197" s="500"/>
      <c r="H197" s="500"/>
      <c r="I197" s="514"/>
      <c r="J197" s="499" t="s">
        <v>396</v>
      </c>
      <c r="K197" s="500"/>
      <c r="L197" s="500"/>
      <c r="M197" s="501"/>
    </row>
    <row r="198" spans="1:13" ht="21">
      <c r="A198" s="502" t="s">
        <v>397</v>
      </c>
      <c r="B198" s="503"/>
      <c r="C198" s="503"/>
      <c r="D198" s="503"/>
      <c r="E198" s="503"/>
      <c r="F198" s="503"/>
      <c r="G198" s="503"/>
      <c r="H198" s="503"/>
      <c r="I198" s="503"/>
      <c r="J198" s="503"/>
      <c r="K198" s="503"/>
      <c r="L198" s="503"/>
      <c r="M198" s="504"/>
    </row>
    <row r="199" spans="1:13" ht="21">
      <c r="A199" s="234"/>
      <c r="B199" s="505" t="s">
        <v>398</v>
      </c>
      <c r="C199" s="505"/>
      <c r="D199" s="505"/>
      <c r="E199" s="506"/>
      <c r="F199" s="235" t="s">
        <v>399</v>
      </c>
      <c r="G199" s="235"/>
      <c r="H199" s="507" t="s">
        <v>400</v>
      </c>
      <c r="I199" s="508"/>
      <c r="J199" s="509"/>
      <c r="K199" s="236" t="s">
        <v>401</v>
      </c>
      <c r="L199" s="237"/>
      <c r="M199" s="238"/>
    </row>
    <row r="200" spans="1:13">
      <c r="A200" s="510" t="s">
        <v>402</v>
      </c>
      <c r="B200" s="508"/>
      <c r="C200" s="508"/>
      <c r="D200" s="508"/>
      <c r="E200" s="508"/>
      <c r="F200" s="508"/>
      <c r="G200" s="508"/>
      <c r="H200" s="508"/>
      <c r="I200" s="508"/>
      <c r="J200" s="508"/>
      <c r="K200" s="508"/>
      <c r="L200" s="508"/>
      <c r="M200" s="511"/>
    </row>
    <row r="201" spans="1:13">
      <c r="A201" s="515" t="s">
        <v>403</v>
      </c>
      <c r="B201" s="516"/>
      <c r="C201" s="516"/>
      <c r="D201" s="516"/>
      <c r="E201" s="516"/>
      <c r="F201" s="516"/>
      <c r="G201" s="516"/>
      <c r="H201" s="516"/>
      <c r="I201" s="516"/>
      <c r="J201" s="516"/>
      <c r="K201" s="516"/>
      <c r="L201" s="516"/>
      <c r="M201" s="517"/>
    </row>
    <row r="202" spans="1:13">
      <c r="A202" s="512" t="s">
        <v>404</v>
      </c>
      <c r="B202" s="513"/>
      <c r="C202" s="507" t="s">
        <v>455</v>
      </c>
      <c r="D202" s="508"/>
      <c r="E202" s="508"/>
      <c r="F202" s="508"/>
      <c r="G202" s="509"/>
      <c r="H202" s="237" t="s">
        <v>406</v>
      </c>
      <c r="I202" s="239"/>
      <c r="J202" s="525">
        <v>5</v>
      </c>
      <c r="K202" s="525"/>
      <c r="L202" s="525"/>
      <c r="M202" s="526"/>
    </row>
    <row r="203" spans="1:13">
      <c r="A203" s="512" t="s">
        <v>407</v>
      </c>
      <c r="B203" s="513"/>
      <c r="C203" s="555" t="s">
        <v>408</v>
      </c>
      <c r="D203" s="552"/>
      <c r="E203" s="552"/>
      <c r="F203" s="552"/>
      <c r="G203" s="553"/>
      <c r="H203" s="237" t="s">
        <v>409</v>
      </c>
      <c r="I203" s="239"/>
      <c r="J203" s="525">
        <v>1247</v>
      </c>
      <c r="K203" s="525"/>
      <c r="L203" s="525"/>
      <c r="M203" s="526"/>
    </row>
    <row r="204" spans="1:13">
      <c r="A204" s="512" t="s">
        <v>410</v>
      </c>
      <c r="B204" s="513"/>
      <c r="C204" s="507" t="s">
        <v>456</v>
      </c>
      <c r="D204" s="508"/>
      <c r="E204" s="508"/>
      <c r="F204" s="508"/>
      <c r="G204" s="509"/>
      <c r="H204" s="237" t="s">
        <v>411</v>
      </c>
      <c r="I204" s="239"/>
      <c r="J204" s="525">
        <v>9622290260</v>
      </c>
      <c r="K204" s="525"/>
      <c r="L204" s="525"/>
      <c r="M204" s="526"/>
    </row>
    <row r="205" spans="1:13">
      <c r="A205" s="512" t="s">
        <v>412</v>
      </c>
      <c r="B205" s="513"/>
      <c r="C205" s="507" t="s">
        <v>457</v>
      </c>
      <c r="D205" s="508"/>
      <c r="E205" s="508"/>
      <c r="F205" s="508"/>
      <c r="G205" s="509"/>
      <c r="H205" s="512" t="s">
        <v>18</v>
      </c>
      <c r="I205" s="513"/>
      <c r="J205" s="525" t="s">
        <v>458</v>
      </c>
      <c r="K205" s="525"/>
      <c r="L205" s="525"/>
      <c r="M205" s="526"/>
    </row>
    <row r="206" spans="1:13">
      <c r="A206" s="524" t="s">
        <v>415</v>
      </c>
      <c r="B206" s="525"/>
      <c r="C206" s="525"/>
      <c r="D206" s="525"/>
      <c r="E206" s="525"/>
      <c r="F206" s="525"/>
      <c r="G206" s="525"/>
      <c r="H206" s="525"/>
      <c r="I206" s="525"/>
      <c r="J206" s="525"/>
      <c r="K206" s="525"/>
      <c r="L206" s="525"/>
      <c r="M206" s="526"/>
    </row>
    <row r="207" spans="1:13">
      <c r="A207" s="527" t="s">
        <v>416</v>
      </c>
      <c r="B207" s="525" t="s">
        <v>417</v>
      </c>
      <c r="C207" s="525"/>
      <c r="D207" s="525"/>
      <c r="E207" s="525"/>
      <c r="F207" s="525"/>
      <c r="G207" s="525"/>
      <c r="H207" s="525" t="s">
        <v>418</v>
      </c>
      <c r="I207" s="525"/>
      <c r="J207" s="525"/>
      <c r="K207" s="525"/>
      <c r="L207" s="525"/>
      <c r="M207" s="526"/>
    </row>
    <row r="208" spans="1:13" ht="45">
      <c r="A208" s="527"/>
      <c r="B208" s="240" t="s">
        <v>419</v>
      </c>
      <c r="C208" s="240" t="s">
        <v>420</v>
      </c>
      <c r="D208" s="240" t="s">
        <v>421</v>
      </c>
      <c r="E208" s="240" t="s">
        <v>422</v>
      </c>
      <c r="F208" s="240">
        <v>100</v>
      </c>
      <c r="G208" s="241" t="s">
        <v>33</v>
      </c>
      <c r="H208" s="240" t="s">
        <v>423</v>
      </c>
      <c r="I208" s="240" t="s">
        <v>420</v>
      </c>
      <c r="J208" s="240" t="s">
        <v>421</v>
      </c>
      <c r="K208" s="240" t="s">
        <v>424</v>
      </c>
      <c r="L208" s="240">
        <v>100</v>
      </c>
      <c r="M208" s="242" t="s">
        <v>33</v>
      </c>
    </row>
    <row r="209" spans="1:13">
      <c r="A209" s="243" t="s">
        <v>11</v>
      </c>
      <c r="B209" s="24"/>
      <c r="C209" s="12"/>
      <c r="D209" s="12"/>
      <c r="E209" s="24"/>
      <c r="F209" s="41"/>
      <c r="G209" s="12"/>
      <c r="H209" s="15"/>
      <c r="I209" s="15"/>
      <c r="J209" s="15"/>
      <c r="K209" s="244"/>
      <c r="L209" s="41"/>
      <c r="M209" s="245"/>
    </row>
    <row r="210" spans="1:13">
      <c r="A210" s="243" t="s">
        <v>12</v>
      </c>
      <c r="B210" s="29"/>
      <c r="C210" s="12"/>
      <c r="D210" s="12"/>
      <c r="E210" s="12"/>
      <c r="F210" s="41"/>
      <c r="G210" s="12"/>
      <c r="H210" s="15"/>
      <c r="I210" s="15"/>
      <c r="J210" s="15"/>
      <c r="K210" s="15"/>
      <c r="L210" s="41"/>
      <c r="M210" s="245"/>
    </row>
    <row r="211" spans="1:13">
      <c r="A211" s="243" t="s">
        <v>425</v>
      </c>
      <c r="B211" s="12"/>
      <c r="C211" s="12"/>
      <c r="D211" s="12"/>
      <c r="E211" s="12"/>
      <c r="F211" s="175"/>
      <c r="G211" s="12"/>
      <c r="H211" s="15"/>
      <c r="I211" s="12"/>
      <c r="J211" s="12"/>
      <c r="K211" s="30"/>
      <c r="L211" s="175"/>
      <c r="M211" s="245"/>
    </row>
    <row r="212" spans="1:13" ht="15.75">
      <c r="A212" s="243" t="s">
        <v>23</v>
      </c>
      <c r="B212" s="12"/>
      <c r="C212" s="12"/>
      <c r="D212" s="12"/>
      <c r="E212" s="12"/>
      <c r="F212" s="175"/>
      <c r="G212" s="12"/>
      <c r="H212" s="35"/>
      <c r="I212" s="13"/>
      <c r="J212" s="13"/>
      <c r="K212" s="170"/>
      <c r="L212" s="175"/>
      <c r="M212" s="245"/>
    </row>
    <row r="213" spans="1:13" ht="15.75">
      <c r="A213" s="243" t="s">
        <v>25</v>
      </c>
      <c r="B213" s="12"/>
      <c r="C213" s="12"/>
      <c r="D213" s="12"/>
      <c r="E213" s="12"/>
      <c r="F213" s="41"/>
      <c r="G213" s="12"/>
      <c r="H213" s="35"/>
      <c r="I213" s="15"/>
      <c r="J213" s="15"/>
      <c r="K213" s="42"/>
      <c r="L213" s="41"/>
      <c r="M213" s="245"/>
    </row>
    <row r="214" spans="1:13" ht="15.75">
      <c r="A214" s="243" t="s">
        <v>426</v>
      </c>
      <c r="B214" s="12"/>
      <c r="C214" s="12"/>
      <c r="D214" s="12"/>
      <c r="E214" s="219"/>
      <c r="F214" s="42"/>
      <c r="G214" s="12"/>
      <c r="H214" s="12"/>
      <c r="I214" s="12"/>
      <c r="J214" s="12"/>
      <c r="K214" s="15"/>
      <c r="L214" s="12"/>
      <c r="M214" s="245"/>
    </row>
    <row r="215" spans="1:13">
      <c r="A215" s="243" t="s">
        <v>383</v>
      </c>
      <c r="B215" s="12"/>
      <c r="C215" s="12"/>
      <c r="D215" s="12"/>
      <c r="E215" s="23"/>
      <c r="F215" s="15"/>
      <c r="G215" s="12"/>
      <c r="H215" s="12"/>
      <c r="I215" s="12"/>
      <c r="J215" s="12"/>
      <c r="K215" s="23"/>
      <c r="L215" s="15"/>
      <c r="M215" s="245"/>
    </row>
    <row r="216" spans="1:13">
      <c r="A216" s="243" t="s">
        <v>427</v>
      </c>
      <c r="B216" s="12"/>
      <c r="C216" s="12"/>
      <c r="D216" s="12"/>
      <c r="E216" s="15"/>
      <c r="F216" s="12"/>
      <c r="G216" s="12"/>
      <c r="H216" s="12"/>
      <c r="I216" s="12"/>
      <c r="J216" s="12"/>
      <c r="K216" s="15"/>
      <c r="L216" s="12"/>
      <c r="M216" s="245"/>
    </row>
    <row r="217" spans="1:13" ht="26.25">
      <c r="A217" s="237" t="s">
        <v>428</v>
      </c>
      <c r="B217" s="237"/>
      <c r="C217" s="246" t="s">
        <v>429</v>
      </c>
      <c r="D217" s="247">
        <f>(F209+F210+F211+F212+F213)</f>
        <v>0</v>
      </c>
      <c r="E217" s="247"/>
      <c r="F217" s="246" t="s">
        <v>430</v>
      </c>
      <c r="G217" s="247">
        <f>(D217/500)*100</f>
        <v>0</v>
      </c>
      <c r="H217" s="247"/>
      <c r="I217" s="248"/>
      <c r="J217" s="521" t="s">
        <v>431</v>
      </c>
      <c r="K217" s="521"/>
      <c r="L217" s="522" t="str">
        <f>IF(G217&gt;=91,"A1",IF(G217&gt;=81,"A2",IF(G217&gt;=71,"B1",IF(G217&gt;=61,"B2",IF(G217&gt;=51,"C1",IF(G217&gt;=41,"C2",IF(G217&gt;=33,"D","E")))))))</f>
        <v>E</v>
      </c>
      <c r="M217" s="522" t="str">
        <f t="shared" ref="M217:M219" si="4">IF(K217&gt;=91,"A1",IF(K217&gt;=81,"A2",IF(K217&gt;=71,"B1",IF(K217&gt;=61,"B2",IF(K217&gt;=51,"C1",IF(K217&gt;=41,"C2",IF(K217&gt;=33,"D","E")))))))</f>
        <v>E</v>
      </c>
    </row>
    <row r="218" spans="1:13" ht="26.25">
      <c r="A218" s="249" t="s">
        <v>432</v>
      </c>
      <c r="B218" s="237"/>
      <c r="C218" s="246" t="s">
        <v>433</v>
      </c>
      <c r="D218" s="247">
        <f>(L209+L210+L211+L212+L213)</f>
        <v>0</v>
      </c>
      <c r="E218" s="247"/>
      <c r="F218" s="246" t="s">
        <v>434</v>
      </c>
      <c r="G218" s="250">
        <f>D218/500*100</f>
        <v>0</v>
      </c>
      <c r="H218" s="250"/>
      <c r="I218" s="251"/>
      <c r="J218" s="521" t="s">
        <v>435</v>
      </c>
      <c r="K218" s="521"/>
      <c r="L218" s="522" t="str">
        <f>IF(G218&gt;=91,"A1",IF(G218&gt;=81,"A2",IF(G218&gt;=71,"B1",IF(G218&gt;=61,"B2",IF(G218&gt;=51,"C1",IF(G218&gt;=41,"C2",IF(G218&gt;=33,"D","E")))))))</f>
        <v>E</v>
      </c>
      <c r="M218" s="522" t="str">
        <f t="shared" si="4"/>
        <v>E</v>
      </c>
    </row>
    <row r="219" spans="1:13">
      <c r="A219" s="252" t="s">
        <v>436</v>
      </c>
      <c r="B219" s="252"/>
      <c r="C219" s="252">
        <f>(D217+D218)</f>
        <v>0</v>
      </c>
      <c r="D219" s="523"/>
      <c r="E219" s="523"/>
      <c r="F219" s="252" t="s">
        <v>437</v>
      </c>
      <c r="G219" s="252"/>
      <c r="H219" s="252"/>
      <c r="I219" s="252">
        <f>(C219/1000)*100</f>
        <v>0</v>
      </c>
      <c r="J219" s="252" t="s">
        <v>438</v>
      </c>
      <c r="K219" s="252"/>
      <c r="L219" s="523" t="str">
        <f>IF(I219&gt;=91,"A1",IF(I219&gt;=81,"A2",IF(I219&gt;=71,"B1",IF(I219&gt;=61,"B2",IF(I219&gt;=51,"C1",IF(I219&gt;=41,"C2",IF(I219&gt;=33,"D","E")))))))</f>
        <v>E</v>
      </c>
      <c r="M219" s="523" t="str">
        <f t="shared" si="4"/>
        <v>E</v>
      </c>
    </row>
    <row r="220" spans="1:13">
      <c r="A220" s="518" t="s">
        <v>273</v>
      </c>
      <c r="B220" s="519"/>
      <c r="C220" s="519"/>
      <c r="D220" s="519"/>
      <c r="E220" s="519"/>
      <c r="F220" s="519"/>
      <c r="G220" s="519"/>
      <c r="H220" s="519"/>
      <c r="I220" s="519"/>
      <c r="J220" s="519"/>
      <c r="K220" s="519"/>
      <c r="L220" s="519"/>
      <c r="M220" s="520"/>
    </row>
    <row r="221" spans="1:13">
      <c r="A221" s="524" t="s">
        <v>274</v>
      </c>
      <c r="B221" s="525"/>
      <c r="C221" s="525"/>
      <c r="D221" s="525"/>
      <c r="E221" s="525"/>
      <c r="F221" s="525"/>
      <c r="G221" s="525"/>
      <c r="H221" s="525"/>
      <c r="I221" s="525"/>
      <c r="J221" s="525"/>
      <c r="K221" s="525"/>
      <c r="L221" s="525"/>
      <c r="M221" s="526"/>
    </row>
    <row r="222" spans="1:13">
      <c r="A222" s="524" t="s">
        <v>275</v>
      </c>
      <c r="B222" s="525"/>
      <c r="C222" s="525"/>
      <c r="D222" s="525"/>
      <c r="E222" s="525"/>
      <c r="F222" s="525" t="s">
        <v>276</v>
      </c>
      <c r="G222" s="525"/>
      <c r="H222" s="525"/>
      <c r="I222" s="525"/>
      <c r="J222" s="525"/>
      <c r="K222" s="525" t="s">
        <v>439</v>
      </c>
      <c r="L222" s="525"/>
      <c r="M222" s="526"/>
    </row>
    <row r="223" spans="1:13">
      <c r="A223" s="539" t="s">
        <v>277</v>
      </c>
      <c r="B223" s="540"/>
      <c r="C223" s="540"/>
      <c r="D223" s="540"/>
      <c r="E223" s="540"/>
      <c r="F223" s="532" t="s">
        <v>294</v>
      </c>
      <c r="G223" s="522"/>
      <c r="H223" s="522"/>
      <c r="I223" s="522"/>
      <c r="J223" s="522"/>
      <c r="K223" s="532" t="s">
        <v>294</v>
      </c>
      <c r="L223" s="522"/>
      <c r="M223" s="533"/>
    </row>
    <row r="224" spans="1:13">
      <c r="A224" s="524" t="s">
        <v>278</v>
      </c>
      <c r="B224" s="525"/>
      <c r="C224" s="525"/>
      <c r="D224" s="525"/>
      <c r="E224" s="525"/>
      <c r="F224" s="525"/>
      <c r="G224" s="525"/>
      <c r="H224" s="525"/>
      <c r="I224" s="525"/>
      <c r="J224" s="525"/>
      <c r="K224" s="525"/>
      <c r="L224" s="525"/>
      <c r="M224" s="526"/>
    </row>
    <row r="225" spans="1:13">
      <c r="A225" s="524" t="s">
        <v>275</v>
      </c>
      <c r="B225" s="525"/>
      <c r="C225" s="525"/>
      <c r="D225" s="525"/>
      <c r="E225" s="525"/>
      <c r="F225" s="525" t="s">
        <v>276</v>
      </c>
      <c r="G225" s="525"/>
      <c r="H225" s="525"/>
      <c r="I225" s="525"/>
      <c r="J225" s="525"/>
      <c r="K225" s="525" t="s">
        <v>439</v>
      </c>
      <c r="L225" s="525"/>
      <c r="M225" s="526"/>
    </row>
    <row r="226" spans="1:13">
      <c r="A226" s="512" t="s">
        <v>279</v>
      </c>
      <c r="B226" s="513"/>
      <c r="C226" s="513"/>
      <c r="D226" s="513"/>
      <c r="E226" s="513"/>
      <c r="F226" s="525"/>
      <c r="G226" s="525"/>
      <c r="H226" s="525"/>
      <c r="I226" s="525"/>
      <c r="J226" s="525"/>
      <c r="K226" s="525"/>
      <c r="L226" s="525"/>
      <c r="M226" s="526"/>
    </row>
    <row r="227" spans="1:13">
      <c r="A227" s="512" t="s">
        <v>280</v>
      </c>
      <c r="B227" s="513"/>
      <c r="C227" s="513"/>
      <c r="D227" s="513"/>
      <c r="E227" s="513"/>
      <c r="F227" s="532"/>
      <c r="G227" s="522"/>
      <c r="H227" s="522"/>
      <c r="I227" s="522"/>
      <c r="J227" s="522"/>
      <c r="K227" s="532"/>
      <c r="L227" s="522"/>
      <c r="M227" s="533"/>
    </row>
    <row r="228" spans="1:13">
      <c r="A228" s="515" t="s">
        <v>281</v>
      </c>
      <c r="B228" s="516"/>
      <c r="C228" s="516"/>
      <c r="D228" s="516"/>
      <c r="E228" s="534"/>
      <c r="F228" s="535"/>
      <c r="G228" s="536"/>
      <c r="H228" s="536"/>
      <c r="I228" s="536"/>
      <c r="J228" s="537"/>
      <c r="K228" s="535"/>
      <c r="L228" s="536"/>
      <c r="M228" s="538"/>
    </row>
    <row r="229" spans="1:13">
      <c r="A229" s="515" t="s">
        <v>282</v>
      </c>
      <c r="B229" s="516"/>
      <c r="C229" s="516"/>
      <c r="D229" s="516"/>
      <c r="E229" s="534"/>
      <c r="F229" s="535"/>
      <c r="G229" s="536"/>
      <c r="H229" s="536"/>
      <c r="I229" s="536"/>
      <c r="J229" s="537"/>
      <c r="K229" s="535"/>
      <c r="L229" s="536"/>
      <c r="M229" s="538"/>
    </row>
    <row r="230" spans="1:13">
      <c r="A230" s="524" t="s">
        <v>283</v>
      </c>
      <c r="B230" s="525"/>
      <c r="C230" s="525"/>
      <c r="D230" s="525"/>
      <c r="E230" s="525"/>
      <c r="F230" s="525"/>
      <c r="G230" s="525"/>
      <c r="H230" s="525"/>
      <c r="I230" s="525"/>
      <c r="J230" s="525"/>
      <c r="K230" s="525"/>
      <c r="L230" s="525"/>
      <c r="M230" s="526"/>
    </row>
    <row r="231" spans="1:13">
      <c r="A231" s="524" t="s">
        <v>275</v>
      </c>
      <c r="B231" s="525"/>
      <c r="C231" s="525"/>
      <c r="D231" s="525"/>
      <c r="E231" s="525"/>
      <c r="F231" s="525" t="s">
        <v>276</v>
      </c>
      <c r="G231" s="525"/>
      <c r="H231" s="525"/>
      <c r="I231" s="525"/>
      <c r="J231" s="525"/>
      <c r="K231" s="525" t="s">
        <v>439</v>
      </c>
      <c r="L231" s="525"/>
      <c r="M231" s="526"/>
    </row>
    <row r="232" spans="1:13">
      <c r="A232" s="539" t="s">
        <v>284</v>
      </c>
      <c r="B232" s="540"/>
      <c r="C232" s="540"/>
      <c r="D232" s="540"/>
      <c r="E232" s="540"/>
      <c r="F232" s="540"/>
      <c r="G232" s="532"/>
      <c r="H232" s="522"/>
      <c r="I232" s="522"/>
      <c r="J232" s="522"/>
      <c r="K232" s="522"/>
      <c r="L232" s="522"/>
      <c r="M232" s="533"/>
    </row>
    <row r="233" spans="1:13">
      <c r="A233" s="243" t="s">
        <v>440</v>
      </c>
      <c r="B233" s="535"/>
      <c r="C233" s="536"/>
      <c r="D233" s="536"/>
      <c r="E233" s="536"/>
      <c r="F233" s="536"/>
      <c r="G233" s="536"/>
      <c r="H233" s="536"/>
      <c r="I233" s="536"/>
      <c r="J233" s="536"/>
      <c r="K233" s="536"/>
      <c r="L233" s="536"/>
      <c r="M233" s="538"/>
    </row>
    <row r="234" spans="1:13">
      <c r="A234" s="243" t="s">
        <v>285</v>
      </c>
      <c r="B234" s="535"/>
      <c r="C234" s="536"/>
      <c r="D234" s="536"/>
      <c r="E234" s="536"/>
      <c r="F234" s="536"/>
      <c r="G234" s="536"/>
      <c r="H234" s="536"/>
      <c r="I234" s="536"/>
      <c r="J234" s="536"/>
      <c r="K234" s="536"/>
      <c r="L234" s="536"/>
      <c r="M234" s="538"/>
    </row>
    <row r="235" spans="1:13">
      <c r="A235" s="524" t="s">
        <v>441</v>
      </c>
      <c r="B235" s="525"/>
      <c r="C235" s="525"/>
      <c r="D235" s="522"/>
      <c r="E235" s="522"/>
      <c r="F235" s="522"/>
      <c r="G235" s="522"/>
      <c r="H235" s="522"/>
      <c r="I235" s="522"/>
      <c r="J235" s="525" t="s">
        <v>442</v>
      </c>
      <c r="K235" s="525"/>
      <c r="L235" s="525"/>
      <c r="M235" s="526"/>
    </row>
    <row r="236" spans="1:13">
      <c r="A236" s="524"/>
      <c r="B236" s="525"/>
      <c r="C236" s="525"/>
      <c r="D236" s="522"/>
      <c r="E236" s="522"/>
      <c r="F236" s="522"/>
      <c r="G236" s="522"/>
      <c r="H236" s="522"/>
      <c r="I236" s="522"/>
      <c r="J236" s="525"/>
      <c r="K236" s="525"/>
      <c r="L236" s="525"/>
      <c r="M236" s="526"/>
    </row>
    <row r="237" spans="1:13">
      <c r="A237" s="524"/>
      <c r="B237" s="525"/>
      <c r="C237" s="525"/>
      <c r="D237" s="522"/>
      <c r="E237" s="522"/>
      <c r="F237" s="522"/>
      <c r="G237" s="522"/>
      <c r="H237" s="522"/>
      <c r="I237" s="522"/>
      <c r="J237" s="525"/>
      <c r="K237" s="525"/>
      <c r="L237" s="525"/>
      <c r="M237" s="526"/>
    </row>
    <row r="238" spans="1:13">
      <c r="A238" s="524"/>
      <c r="B238" s="525"/>
      <c r="C238" s="525"/>
      <c r="D238" s="522"/>
      <c r="E238" s="522"/>
      <c r="F238" s="522"/>
      <c r="G238" s="522"/>
      <c r="H238" s="522"/>
      <c r="I238" s="522"/>
      <c r="J238" s="525"/>
      <c r="K238" s="525"/>
      <c r="L238" s="525"/>
      <c r="M238" s="526"/>
    </row>
    <row r="239" spans="1:13">
      <c r="A239" s="541" t="s">
        <v>286</v>
      </c>
      <c r="B239" s="542"/>
      <c r="C239" s="542"/>
      <c r="D239" s="542"/>
      <c r="E239" s="542"/>
      <c r="F239" s="542"/>
      <c r="G239" s="542"/>
      <c r="H239" s="543" t="s">
        <v>287</v>
      </c>
      <c r="I239" s="544"/>
      <c r="J239" s="544"/>
      <c r="K239" s="544"/>
      <c r="L239" s="544"/>
      <c r="M239" s="545"/>
    </row>
    <row r="240" spans="1:13">
      <c r="A240" s="253" t="s">
        <v>288</v>
      </c>
      <c r="B240" s="542" t="s">
        <v>20</v>
      </c>
      <c r="C240" s="542"/>
      <c r="D240" s="254" t="s">
        <v>288</v>
      </c>
      <c r="E240" s="255"/>
      <c r="F240" s="542" t="s">
        <v>20</v>
      </c>
      <c r="G240" s="542"/>
      <c r="H240" s="256"/>
      <c r="I240" s="256"/>
      <c r="J240" s="257" t="s">
        <v>289</v>
      </c>
      <c r="K240" s="256"/>
      <c r="L240" s="258" t="s">
        <v>20</v>
      </c>
      <c r="M240" s="259"/>
    </row>
    <row r="241" spans="1:13">
      <c r="A241" s="260" t="s">
        <v>290</v>
      </c>
      <c r="B241" s="546" t="s">
        <v>291</v>
      </c>
      <c r="C241" s="546"/>
      <c r="D241" s="546" t="s">
        <v>292</v>
      </c>
      <c r="E241" s="546"/>
      <c r="F241" s="546" t="s">
        <v>293</v>
      </c>
      <c r="G241" s="546"/>
      <c r="H241" s="256"/>
      <c r="I241" s="256"/>
      <c r="J241" s="547">
        <v>3</v>
      </c>
      <c r="K241" s="548"/>
      <c r="L241" s="255" t="s">
        <v>294</v>
      </c>
      <c r="M241" s="259"/>
    </row>
    <row r="242" spans="1:13">
      <c r="A242" s="260" t="s">
        <v>295</v>
      </c>
      <c r="B242" s="546" t="s">
        <v>296</v>
      </c>
      <c r="C242" s="546"/>
      <c r="D242" s="546" t="s">
        <v>297</v>
      </c>
      <c r="E242" s="546"/>
      <c r="F242" s="546" t="s">
        <v>298</v>
      </c>
      <c r="G242" s="546"/>
      <c r="H242" s="256"/>
      <c r="I242" s="256"/>
      <c r="J242" s="547">
        <v>2</v>
      </c>
      <c r="K242" s="548"/>
      <c r="L242" s="255" t="s">
        <v>299</v>
      </c>
      <c r="M242" s="259"/>
    </row>
    <row r="243" spans="1:13">
      <c r="A243" s="260" t="s">
        <v>300</v>
      </c>
      <c r="B243" s="546" t="s">
        <v>301</v>
      </c>
      <c r="C243" s="546"/>
      <c r="D243" s="546" t="s">
        <v>302</v>
      </c>
      <c r="E243" s="546"/>
      <c r="F243" s="546" t="s">
        <v>303</v>
      </c>
      <c r="G243" s="546"/>
      <c r="H243" s="256"/>
      <c r="I243" s="256"/>
      <c r="J243" s="547">
        <v>1</v>
      </c>
      <c r="K243" s="548"/>
      <c r="L243" s="255" t="s">
        <v>304</v>
      </c>
      <c r="M243" s="259"/>
    </row>
    <row r="244" spans="1:13" ht="15.75" thickBot="1">
      <c r="A244" s="261" t="s">
        <v>305</v>
      </c>
      <c r="B244" s="549" t="s">
        <v>306</v>
      </c>
      <c r="C244" s="549"/>
      <c r="D244" s="550" t="s">
        <v>307</v>
      </c>
      <c r="E244" s="550"/>
      <c r="F244" s="550" t="s">
        <v>308</v>
      </c>
      <c r="G244" s="550"/>
      <c r="H244" s="262"/>
      <c r="I244" s="262"/>
      <c r="J244" s="262"/>
      <c r="K244" s="262"/>
      <c r="L244" s="262"/>
      <c r="M244" s="263"/>
    </row>
    <row r="245" spans="1:13" ht="15.75" thickBot="1"/>
    <row r="246" spans="1:13" ht="15.75">
      <c r="A246" s="233"/>
      <c r="B246" s="500" t="s">
        <v>395</v>
      </c>
      <c r="C246" s="500"/>
      <c r="D246" s="500"/>
      <c r="E246" s="500"/>
      <c r="F246" s="500"/>
      <c r="G246" s="500"/>
      <c r="H246" s="500"/>
      <c r="I246" s="514"/>
      <c r="J246" s="499" t="s">
        <v>396</v>
      </c>
      <c r="K246" s="500"/>
      <c r="L246" s="500"/>
      <c r="M246" s="501"/>
    </row>
    <row r="247" spans="1:13" ht="21">
      <c r="A247" s="502" t="s">
        <v>397</v>
      </c>
      <c r="B247" s="503"/>
      <c r="C247" s="503"/>
      <c r="D247" s="503"/>
      <c r="E247" s="503"/>
      <c r="F247" s="503"/>
      <c r="G247" s="503"/>
      <c r="H247" s="503"/>
      <c r="I247" s="503"/>
      <c r="J247" s="503"/>
      <c r="K247" s="503"/>
      <c r="L247" s="503"/>
      <c r="M247" s="504"/>
    </row>
    <row r="248" spans="1:13" ht="21">
      <c r="A248" s="234"/>
      <c r="B248" s="505" t="s">
        <v>398</v>
      </c>
      <c r="C248" s="505"/>
      <c r="D248" s="505"/>
      <c r="E248" s="506"/>
      <c r="F248" s="235" t="s">
        <v>399</v>
      </c>
      <c r="G248" s="235"/>
      <c r="H248" s="507" t="s">
        <v>400</v>
      </c>
      <c r="I248" s="508"/>
      <c r="J248" s="509"/>
      <c r="K248" s="236" t="s">
        <v>401</v>
      </c>
      <c r="L248" s="237"/>
      <c r="M248" s="238"/>
    </row>
    <row r="249" spans="1:13">
      <c r="A249" s="510" t="s">
        <v>402</v>
      </c>
      <c r="B249" s="508"/>
      <c r="C249" s="508"/>
      <c r="D249" s="508"/>
      <c r="E249" s="508"/>
      <c r="F249" s="508"/>
      <c r="G249" s="508"/>
      <c r="H249" s="508"/>
      <c r="I249" s="508"/>
      <c r="J249" s="508"/>
      <c r="K249" s="508"/>
      <c r="L249" s="508"/>
      <c r="M249" s="511"/>
    </row>
    <row r="250" spans="1:13">
      <c r="A250" s="515" t="s">
        <v>403</v>
      </c>
      <c r="B250" s="516"/>
      <c r="C250" s="516"/>
      <c r="D250" s="516"/>
      <c r="E250" s="516"/>
      <c r="F250" s="516"/>
      <c r="G250" s="516"/>
      <c r="H250" s="516"/>
      <c r="I250" s="516"/>
      <c r="J250" s="516"/>
      <c r="K250" s="516"/>
      <c r="L250" s="516"/>
      <c r="M250" s="517"/>
    </row>
    <row r="251" spans="1:13">
      <c r="A251" s="512" t="s">
        <v>404</v>
      </c>
      <c r="B251" s="513"/>
      <c r="C251" s="507" t="s">
        <v>459</v>
      </c>
      <c r="D251" s="508"/>
      <c r="E251" s="508"/>
      <c r="F251" s="508"/>
      <c r="G251" s="509"/>
      <c r="H251" s="237" t="s">
        <v>406</v>
      </c>
      <c r="I251" s="239"/>
      <c r="J251" s="525">
        <v>6</v>
      </c>
      <c r="K251" s="525"/>
      <c r="L251" s="525"/>
      <c r="M251" s="526"/>
    </row>
    <row r="252" spans="1:13">
      <c r="A252" s="512" t="s">
        <v>407</v>
      </c>
      <c r="B252" s="513"/>
      <c r="C252" s="555" t="s">
        <v>408</v>
      </c>
      <c r="D252" s="552"/>
      <c r="E252" s="552"/>
      <c r="F252" s="552"/>
      <c r="G252" s="553"/>
      <c r="H252" s="237" t="s">
        <v>409</v>
      </c>
      <c r="I252" s="239"/>
      <c r="J252" s="525">
        <v>1033</v>
      </c>
      <c r="K252" s="525"/>
      <c r="L252" s="525"/>
      <c r="M252" s="526"/>
    </row>
    <row r="253" spans="1:13">
      <c r="A253" s="512" t="s">
        <v>410</v>
      </c>
      <c r="B253" s="513"/>
      <c r="C253" s="531">
        <v>40797</v>
      </c>
      <c r="D253" s="508"/>
      <c r="E253" s="508"/>
      <c r="F253" s="508"/>
      <c r="G253" s="509"/>
      <c r="H253" s="237" t="s">
        <v>411</v>
      </c>
      <c r="I253" s="239"/>
      <c r="J253" s="525">
        <v>9419106730</v>
      </c>
      <c r="K253" s="525"/>
      <c r="L253" s="525"/>
      <c r="M253" s="526"/>
    </row>
    <row r="254" spans="1:13">
      <c r="A254" s="512" t="s">
        <v>412</v>
      </c>
      <c r="B254" s="513"/>
      <c r="C254" s="507" t="s">
        <v>460</v>
      </c>
      <c r="D254" s="508"/>
      <c r="E254" s="508"/>
      <c r="F254" s="508"/>
      <c r="G254" s="509"/>
      <c r="H254" s="512" t="s">
        <v>18</v>
      </c>
      <c r="I254" s="513"/>
      <c r="J254" s="525" t="s">
        <v>461</v>
      </c>
      <c r="K254" s="525"/>
      <c r="L254" s="525"/>
      <c r="M254" s="526"/>
    </row>
    <row r="255" spans="1:13">
      <c r="A255" s="524" t="s">
        <v>415</v>
      </c>
      <c r="B255" s="525"/>
      <c r="C255" s="525"/>
      <c r="D255" s="525"/>
      <c r="E255" s="525"/>
      <c r="F255" s="525"/>
      <c r="G255" s="525"/>
      <c r="H255" s="525"/>
      <c r="I255" s="525"/>
      <c r="J255" s="525"/>
      <c r="K255" s="525"/>
      <c r="L255" s="525"/>
      <c r="M255" s="526"/>
    </row>
    <row r="256" spans="1:13">
      <c r="A256" s="527" t="s">
        <v>416</v>
      </c>
      <c r="B256" s="525" t="s">
        <v>417</v>
      </c>
      <c r="C256" s="525"/>
      <c r="D256" s="525"/>
      <c r="E256" s="525"/>
      <c r="F256" s="525"/>
      <c r="G256" s="525"/>
      <c r="H256" s="525" t="s">
        <v>418</v>
      </c>
      <c r="I256" s="525"/>
      <c r="J256" s="525"/>
      <c r="K256" s="525"/>
      <c r="L256" s="525"/>
      <c r="M256" s="526"/>
    </row>
    <row r="257" spans="1:13" ht="45">
      <c r="A257" s="527"/>
      <c r="B257" s="240" t="s">
        <v>419</v>
      </c>
      <c r="C257" s="240" t="s">
        <v>420</v>
      </c>
      <c r="D257" s="240" t="s">
        <v>421</v>
      </c>
      <c r="E257" s="240" t="s">
        <v>422</v>
      </c>
      <c r="F257" s="240">
        <v>100</v>
      </c>
      <c r="G257" s="241" t="s">
        <v>33</v>
      </c>
      <c r="H257" s="240" t="s">
        <v>423</v>
      </c>
      <c r="I257" s="240" t="s">
        <v>420</v>
      </c>
      <c r="J257" s="240" t="s">
        <v>421</v>
      </c>
      <c r="K257" s="240" t="s">
        <v>424</v>
      </c>
      <c r="L257" s="240">
        <v>100</v>
      </c>
      <c r="M257" s="242" t="s">
        <v>33</v>
      </c>
    </row>
    <row r="258" spans="1:13">
      <c r="A258" s="243" t="s">
        <v>11</v>
      </c>
      <c r="B258" s="24"/>
      <c r="C258" s="12"/>
      <c r="D258" s="12"/>
      <c r="E258" s="24"/>
      <c r="F258" s="41"/>
      <c r="G258" s="12"/>
      <c r="H258" s="15"/>
      <c r="I258" s="15"/>
      <c r="J258" s="15"/>
      <c r="K258" s="244"/>
      <c r="L258" s="41"/>
      <c r="M258" s="245"/>
    </row>
    <row r="259" spans="1:13">
      <c r="A259" s="243" t="s">
        <v>12</v>
      </c>
      <c r="B259" s="29"/>
      <c r="C259" s="12"/>
      <c r="D259" s="12"/>
      <c r="E259" s="12"/>
      <c r="F259" s="41"/>
      <c r="G259" s="12"/>
      <c r="H259" s="15"/>
      <c r="I259" s="15"/>
      <c r="J259" s="15"/>
      <c r="K259" s="15"/>
      <c r="L259" s="41"/>
      <c r="M259" s="245"/>
    </row>
    <row r="260" spans="1:13">
      <c r="A260" s="243" t="s">
        <v>425</v>
      </c>
      <c r="B260" s="12"/>
      <c r="C260" s="12"/>
      <c r="D260" s="12"/>
      <c r="E260" s="12"/>
      <c r="F260" s="175"/>
      <c r="G260" s="12"/>
      <c r="H260" s="15"/>
      <c r="I260" s="12"/>
      <c r="J260" s="12"/>
      <c r="K260" s="30"/>
      <c r="L260" s="175"/>
      <c r="M260" s="245"/>
    </row>
    <row r="261" spans="1:13" ht="15.75">
      <c r="A261" s="243" t="s">
        <v>23</v>
      </c>
      <c r="B261" s="12"/>
      <c r="C261" s="12"/>
      <c r="D261" s="12"/>
      <c r="E261" s="12"/>
      <c r="F261" s="175"/>
      <c r="G261" s="12"/>
      <c r="H261" s="35"/>
      <c r="I261" s="13"/>
      <c r="J261" s="13"/>
      <c r="K261" s="170"/>
      <c r="L261" s="175"/>
      <c r="M261" s="245"/>
    </row>
    <row r="262" spans="1:13" ht="15.75">
      <c r="A262" s="243" t="s">
        <v>25</v>
      </c>
      <c r="B262" s="12"/>
      <c r="C262" s="12"/>
      <c r="D262" s="12"/>
      <c r="E262" s="12"/>
      <c r="F262" s="41"/>
      <c r="G262" s="12"/>
      <c r="H262" s="35"/>
      <c r="I262" s="15"/>
      <c r="J262" s="15"/>
      <c r="K262" s="42"/>
      <c r="L262" s="41"/>
      <c r="M262" s="245"/>
    </row>
    <row r="263" spans="1:13" ht="15.75">
      <c r="A263" s="243" t="s">
        <v>426</v>
      </c>
      <c r="B263" s="12"/>
      <c r="C263" s="12"/>
      <c r="D263" s="12"/>
      <c r="E263" s="219"/>
      <c r="F263" s="42"/>
      <c r="G263" s="12"/>
      <c r="H263" s="12"/>
      <c r="I263" s="12"/>
      <c r="J263" s="12"/>
      <c r="K263" s="15"/>
      <c r="L263" s="12"/>
      <c r="M263" s="245"/>
    </row>
    <row r="264" spans="1:13">
      <c r="A264" s="243" t="s">
        <v>383</v>
      </c>
      <c r="B264" s="12"/>
      <c r="C264" s="12"/>
      <c r="D264" s="12"/>
      <c r="E264" s="23"/>
      <c r="F264" s="15"/>
      <c r="G264" s="12"/>
      <c r="H264" s="12"/>
      <c r="I264" s="12"/>
      <c r="J264" s="12"/>
      <c r="K264" s="23"/>
      <c r="L264" s="15"/>
      <c r="M264" s="245"/>
    </row>
    <row r="265" spans="1:13">
      <c r="A265" s="243" t="s">
        <v>427</v>
      </c>
      <c r="B265" s="12"/>
      <c r="C265" s="12"/>
      <c r="D265" s="12"/>
      <c r="E265" s="15"/>
      <c r="F265" s="12"/>
      <c r="G265" s="12"/>
      <c r="H265" s="12"/>
      <c r="I265" s="12"/>
      <c r="J265" s="12"/>
      <c r="K265" s="15"/>
      <c r="L265" s="12"/>
      <c r="M265" s="245"/>
    </row>
    <row r="266" spans="1:13" ht="26.25">
      <c r="A266" s="237" t="s">
        <v>428</v>
      </c>
      <c r="B266" s="237"/>
      <c r="C266" s="246" t="s">
        <v>429</v>
      </c>
      <c r="D266" s="247">
        <f>(F258+F259+F260+F261+F262)</f>
        <v>0</v>
      </c>
      <c r="E266" s="247"/>
      <c r="F266" s="246" t="s">
        <v>430</v>
      </c>
      <c r="G266" s="247">
        <f>(D266/500)*100</f>
        <v>0</v>
      </c>
      <c r="H266" s="247"/>
      <c r="I266" s="248"/>
      <c r="J266" s="521" t="s">
        <v>431</v>
      </c>
      <c r="K266" s="521"/>
      <c r="L266" s="522" t="str">
        <f>IF(G266&gt;=91,"A1",IF(G266&gt;=81,"A2",IF(G266&gt;=71,"B1",IF(G266&gt;=61,"B2",IF(G266&gt;=51,"C1",IF(G266&gt;=41,"C2",IF(G266&gt;=33,"D","E")))))))</f>
        <v>E</v>
      </c>
      <c r="M266" s="522" t="str">
        <f t="shared" ref="M266:M268" si="5">IF(K266&gt;=91,"A1",IF(K266&gt;=81,"A2",IF(K266&gt;=71,"B1",IF(K266&gt;=61,"B2",IF(K266&gt;=51,"C1",IF(K266&gt;=41,"C2",IF(K266&gt;=33,"D","E")))))))</f>
        <v>E</v>
      </c>
    </row>
    <row r="267" spans="1:13" ht="26.25">
      <c r="A267" s="249" t="s">
        <v>432</v>
      </c>
      <c r="B267" s="237"/>
      <c r="C267" s="246" t="s">
        <v>433</v>
      </c>
      <c r="D267" s="247">
        <f>(L258+L259+L260+L261+L262)</f>
        <v>0</v>
      </c>
      <c r="E267" s="247"/>
      <c r="F267" s="246" t="s">
        <v>434</v>
      </c>
      <c r="G267" s="250">
        <f>D267/500*100</f>
        <v>0</v>
      </c>
      <c r="H267" s="250"/>
      <c r="I267" s="251"/>
      <c r="J267" s="521" t="s">
        <v>435</v>
      </c>
      <c r="K267" s="521"/>
      <c r="L267" s="522" t="str">
        <f>IF(G267&gt;=91,"A1",IF(G267&gt;=81,"A2",IF(G267&gt;=71,"B1",IF(G267&gt;=61,"B2",IF(G267&gt;=51,"C1",IF(G267&gt;=41,"C2",IF(G267&gt;=33,"D","E")))))))</f>
        <v>E</v>
      </c>
      <c r="M267" s="522" t="str">
        <f t="shared" si="5"/>
        <v>E</v>
      </c>
    </row>
    <row r="268" spans="1:13">
      <c r="A268" s="252" t="s">
        <v>436</v>
      </c>
      <c r="B268" s="252"/>
      <c r="C268" s="252">
        <f>(D266+D267)</f>
        <v>0</v>
      </c>
      <c r="D268" s="523"/>
      <c r="E268" s="523"/>
      <c r="F268" s="252" t="s">
        <v>437</v>
      </c>
      <c r="G268" s="252"/>
      <c r="H268" s="252"/>
      <c r="I268" s="252">
        <f>(C268/1000)*100</f>
        <v>0</v>
      </c>
      <c r="J268" s="252" t="s">
        <v>438</v>
      </c>
      <c r="K268" s="252"/>
      <c r="L268" s="523" t="str">
        <f>IF(I268&gt;=91,"A1",IF(I268&gt;=81,"A2",IF(I268&gt;=71,"B1",IF(I268&gt;=61,"B2",IF(I268&gt;=51,"C1",IF(I268&gt;=41,"C2",IF(I268&gt;=33,"D","E")))))))</f>
        <v>E</v>
      </c>
      <c r="M268" s="523" t="str">
        <f t="shared" si="5"/>
        <v>E</v>
      </c>
    </row>
    <row r="269" spans="1:13">
      <c r="A269" s="518" t="s">
        <v>273</v>
      </c>
      <c r="B269" s="519"/>
      <c r="C269" s="519"/>
      <c r="D269" s="519"/>
      <c r="E269" s="519"/>
      <c r="F269" s="519"/>
      <c r="G269" s="519"/>
      <c r="H269" s="519"/>
      <c r="I269" s="519"/>
      <c r="J269" s="519"/>
      <c r="K269" s="519"/>
      <c r="L269" s="519"/>
      <c r="M269" s="520"/>
    </row>
    <row r="270" spans="1:13">
      <c r="A270" s="524" t="s">
        <v>274</v>
      </c>
      <c r="B270" s="525"/>
      <c r="C270" s="525"/>
      <c r="D270" s="525"/>
      <c r="E270" s="525"/>
      <c r="F270" s="525"/>
      <c r="G270" s="525"/>
      <c r="H270" s="525"/>
      <c r="I270" s="525"/>
      <c r="J270" s="525"/>
      <c r="K270" s="525"/>
      <c r="L270" s="525"/>
      <c r="M270" s="526"/>
    </row>
    <row r="271" spans="1:13">
      <c r="A271" s="524" t="s">
        <v>275</v>
      </c>
      <c r="B271" s="525"/>
      <c r="C271" s="525"/>
      <c r="D271" s="525"/>
      <c r="E271" s="525"/>
      <c r="F271" s="525" t="s">
        <v>276</v>
      </c>
      <c r="G271" s="525"/>
      <c r="H271" s="525"/>
      <c r="I271" s="525"/>
      <c r="J271" s="525"/>
      <c r="K271" s="525" t="s">
        <v>439</v>
      </c>
      <c r="L271" s="525"/>
      <c r="M271" s="526"/>
    </row>
    <row r="272" spans="1:13">
      <c r="A272" s="539" t="s">
        <v>277</v>
      </c>
      <c r="B272" s="540"/>
      <c r="C272" s="540"/>
      <c r="D272" s="540"/>
      <c r="E272" s="540"/>
      <c r="F272" s="532" t="s">
        <v>294</v>
      </c>
      <c r="G272" s="522"/>
      <c r="H272" s="522"/>
      <c r="I272" s="522"/>
      <c r="J272" s="522"/>
      <c r="K272" s="532" t="s">
        <v>294</v>
      </c>
      <c r="L272" s="522"/>
      <c r="M272" s="533"/>
    </row>
    <row r="273" spans="1:13">
      <c r="A273" s="524" t="s">
        <v>278</v>
      </c>
      <c r="B273" s="525"/>
      <c r="C273" s="525"/>
      <c r="D273" s="525"/>
      <c r="E273" s="525"/>
      <c r="F273" s="525"/>
      <c r="G273" s="525"/>
      <c r="H273" s="525"/>
      <c r="I273" s="525"/>
      <c r="J273" s="525"/>
      <c r="K273" s="525"/>
      <c r="L273" s="525"/>
      <c r="M273" s="526"/>
    </row>
    <row r="274" spans="1:13">
      <c r="A274" s="524" t="s">
        <v>275</v>
      </c>
      <c r="B274" s="525"/>
      <c r="C274" s="525"/>
      <c r="D274" s="525"/>
      <c r="E274" s="525"/>
      <c r="F274" s="525" t="s">
        <v>276</v>
      </c>
      <c r="G274" s="525"/>
      <c r="H274" s="525"/>
      <c r="I274" s="525"/>
      <c r="J274" s="525"/>
      <c r="K274" s="525" t="s">
        <v>439</v>
      </c>
      <c r="L274" s="525"/>
      <c r="M274" s="526"/>
    </row>
    <row r="275" spans="1:13">
      <c r="A275" s="512" t="s">
        <v>279</v>
      </c>
      <c r="B275" s="513"/>
      <c r="C275" s="513"/>
      <c r="D275" s="513"/>
      <c r="E275" s="513"/>
      <c r="F275" s="525"/>
      <c r="G275" s="525"/>
      <c r="H275" s="525"/>
      <c r="I275" s="525"/>
      <c r="J275" s="525"/>
      <c r="K275" s="525"/>
      <c r="L275" s="525"/>
      <c r="M275" s="526"/>
    </row>
    <row r="276" spans="1:13">
      <c r="A276" s="512" t="s">
        <v>280</v>
      </c>
      <c r="B276" s="513"/>
      <c r="C276" s="513"/>
      <c r="D276" s="513"/>
      <c r="E276" s="513"/>
      <c r="F276" s="532"/>
      <c r="G276" s="522"/>
      <c r="H276" s="522"/>
      <c r="I276" s="522"/>
      <c r="J276" s="522"/>
      <c r="K276" s="532"/>
      <c r="L276" s="522"/>
      <c r="M276" s="533"/>
    </row>
    <row r="277" spans="1:13">
      <c r="A277" s="515" t="s">
        <v>281</v>
      </c>
      <c r="B277" s="516"/>
      <c r="C277" s="516"/>
      <c r="D277" s="516"/>
      <c r="E277" s="534"/>
      <c r="F277" s="535"/>
      <c r="G277" s="536"/>
      <c r="H277" s="536"/>
      <c r="I277" s="536"/>
      <c r="J277" s="537"/>
      <c r="K277" s="535"/>
      <c r="L277" s="536"/>
      <c r="M277" s="538"/>
    </row>
    <row r="278" spans="1:13">
      <c r="A278" s="515" t="s">
        <v>282</v>
      </c>
      <c r="B278" s="516"/>
      <c r="C278" s="516"/>
      <c r="D278" s="516"/>
      <c r="E278" s="534"/>
      <c r="F278" s="535"/>
      <c r="G278" s="536"/>
      <c r="H278" s="536"/>
      <c r="I278" s="536"/>
      <c r="J278" s="537"/>
      <c r="K278" s="535"/>
      <c r="L278" s="536"/>
      <c r="M278" s="538"/>
    </row>
    <row r="279" spans="1:13">
      <c r="A279" s="524" t="s">
        <v>283</v>
      </c>
      <c r="B279" s="525"/>
      <c r="C279" s="525"/>
      <c r="D279" s="525"/>
      <c r="E279" s="525"/>
      <c r="F279" s="525"/>
      <c r="G279" s="525"/>
      <c r="H279" s="525"/>
      <c r="I279" s="525"/>
      <c r="J279" s="525"/>
      <c r="K279" s="525"/>
      <c r="L279" s="525"/>
      <c r="M279" s="526"/>
    </row>
    <row r="280" spans="1:13">
      <c r="A280" s="524" t="s">
        <v>275</v>
      </c>
      <c r="B280" s="525"/>
      <c r="C280" s="525"/>
      <c r="D280" s="525"/>
      <c r="E280" s="525"/>
      <c r="F280" s="525" t="s">
        <v>276</v>
      </c>
      <c r="G280" s="525"/>
      <c r="H280" s="525"/>
      <c r="I280" s="525"/>
      <c r="J280" s="525"/>
      <c r="K280" s="525" t="s">
        <v>439</v>
      </c>
      <c r="L280" s="525"/>
      <c r="M280" s="526"/>
    </row>
    <row r="281" spans="1:13">
      <c r="A281" s="539" t="s">
        <v>284</v>
      </c>
      <c r="B281" s="540"/>
      <c r="C281" s="540"/>
      <c r="D281" s="540"/>
      <c r="E281" s="540"/>
      <c r="F281" s="540"/>
      <c r="G281" s="532"/>
      <c r="H281" s="522"/>
      <c r="I281" s="522"/>
      <c r="J281" s="522"/>
      <c r="K281" s="522"/>
      <c r="L281" s="522"/>
      <c r="M281" s="533"/>
    </row>
    <row r="282" spans="1:13">
      <c r="A282" s="243" t="s">
        <v>440</v>
      </c>
      <c r="B282" s="535"/>
      <c r="C282" s="536"/>
      <c r="D282" s="536"/>
      <c r="E282" s="536"/>
      <c r="F282" s="536"/>
      <c r="G282" s="536"/>
      <c r="H282" s="536"/>
      <c r="I282" s="536"/>
      <c r="J282" s="536"/>
      <c r="K282" s="536"/>
      <c r="L282" s="536"/>
      <c r="M282" s="538"/>
    </row>
    <row r="283" spans="1:13">
      <c r="A283" s="243" t="s">
        <v>285</v>
      </c>
      <c r="B283" s="535"/>
      <c r="C283" s="536"/>
      <c r="D283" s="536"/>
      <c r="E283" s="536"/>
      <c r="F283" s="536"/>
      <c r="G283" s="536"/>
      <c r="H283" s="536"/>
      <c r="I283" s="536"/>
      <c r="J283" s="536"/>
      <c r="K283" s="536"/>
      <c r="L283" s="536"/>
      <c r="M283" s="538"/>
    </row>
    <row r="284" spans="1:13">
      <c r="A284" s="524" t="s">
        <v>441</v>
      </c>
      <c r="B284" s="525"/>
      <c r="C284" s="525"/>
      <c r="D284" s="522"/>
      <c r="E284" s="522"/>
      <c r="F284" s="522"/>
      <c r="G284" s="522"/>
      <c r="H284" s="522"/>
      <c r="I284" s="522"/>
      <c r="J284" s="525" t="s">
        <v>442</v>
      </c>
      <c r="K284" s="525"/>
      <c r="L284" s="525"/>
      <c r="M284" s="526"/>
    </row>
    <row r="285" spans="1:13">
      <c r="A285" s="524"/>
      <c r="B285" s="525"/>
      <c r="C285" s="525"/>
      <c r="D285" s="522"/>
      <c r="E285" s="522"/>
      <c r="F285" s="522"/>
      <c r="G285" s="522"/>
      <c r="H285" s="522"/>
      <c r="I285" s="522"/>
      <c r="J285" s="525"/>
      <c r="K285" s="525"/>
      <c r="L285" s="525"/>
      <c r="M285" s="526"/>
    </row>
    <row r="286" spans="1:13">
      <c r="A286" s="524"/>
      <c r="B286" s="525"/>
      <c r="C286" s="525"/>
      <c r="D286" s="522"/>
      <c r="E286" s="522"/>
      <c r="F286" s="522"/>
      <c r="G286" s="522"/>
      <c r="H286" s="522"/>
      <c r="I286" s="522"/>
      <c r="J286" s="525"/>
      <c r="K286" s="525"/>
      <c r="L286" s="525"/>
      <c r="M286" s="526"/>
    </row>
    <row r="287" spans="1:13">
      <c r="A287" s="524"/>
      <c r="B287" s="525"/>
      <c r="C287" s="525"/>
      <c r="D287" s="522"/>
      <c r="E287" s="522"/>
      <c r="F287" s="522"/>
      <c r="G287" s="522"/>
      <c r="H287" s="522"/>
      <c r="I287" s="522"/>
      <c r="J287" s="525"/>
      <c r="K287" s="525"/>
      <c r="L287" s="525"/>
      <c r="M287" s="526"/>
    </row>
    <row r="288" spans="1:13">
      <c r="A288" s="541" t="s">
        <v>286</v>
      </c>
      <c r="B288" s="542"/>
      <c r="C288" s="542"/>
      <c r="D288" s="542"/>
      <c r="E288" s="542"/>
      <c r="F288" s="542"/>
      <c r="G288" s="542"/>
      <c r="H288" s="543" t="s">
        <v>287</v>
      </c>
      <c r="I288" s="544"/>
      <c r="J288" s="544"/>
      <c r="K288" s="544"/>
      <c r="L288" s="544"/>
      <c r="M288" s="545"/>
    </row>
    <row r="289" spans="1:13">
      <c r="A289" s="253" t="s">
        <v>288</v>
      </c>
      <c r="B289" s="542" t="s">
        <v>20</v>
      </c>
      <c r="C289" s="542"/>
      <c r="D289" s="254" t="s">
        <v>288</v>
      </c>
      <c r="E289" s="255"/>
      <c r="F289" s="542" t="s">
        <v>20</v>
      </c>
      <c r="G289" s="542"/>
      <c r="H289" s="256"/>
      <c r="I289" s="256"/>
      <c r="J289" s="257" t="s">
        <v>289</v>
      </c>
      <c r="K289" s="256"/>
      <c r="L289" s="258" t="s">
        <v>20</v>
      </c>
      <c r="M289" s="259"/>
    </row>
    <row r="290" spans="1:13">
      <c r="A290" s="260" t="s">
        <v>290</v>
      </c>
      <c r="B290" s="546" t="s">
        <v>291</v>
      </c>
      <c r="C290" s="546"/>
      <c r="D290" s="546" t="s">
        <v>292</v>
      </c>
      <c r="E290" s="546"/>
      <c r="F290" s="546" t="s">
        <v>293</v>
      </c>
      <c r="G290" s="546"/>
      <c r="H290" s="256"/>
      <c r="I290" s="256"/>
      <c r="J290" s="547">
        <v>3</v>
      </c>
      <c r="K290" s="548"/>
      <c r="L290" s="255" t="s">
        <v>294</v>
      </c>
      <c r="M290" s="259"/>
    </row>
    <row r="291" spans="1:13">
      <c r="A291" s="260" t="s">
        <v>295</v>
      </c>
      <c r="B291" s="546" t="s">
        <v>296</v>
      </c>
      <c r="C291" s="546"/>
      <c r="D291" s="546" t="s">
        <v>297</v>
      </c>
      <c r="E291" s="546"/>
      <c r="F291" s="546" t="s">
        <v>298</v>
      </c>
      <c r="G291" s="546"/>
      <c r="H291" s="256"/>
      <c r="I291" s="256"/>
      <c r="J291" s="547">
        <v>2</v>
      </c>
      <c r="K291" s="548"/>
      <c r="L291" s="255" t="s">
        <v>299</v>
      </c>
      <c r="M291" s="259"/>
    </row>
    <row r="292" spans="1:13">
      <c r="A292" s="260" t="s">
        <v>300</v>
      </c>
      <c r="B292" s="546" t="s">
        <v>301</v>
      </c>
      <c r="C292" s="546"/>
      <c r="D292" s="546" t="s">
        <v>302</v>
      </c>
      <c r="E292" s="546"/>
      <c r="F292" s="546" t="s">
        <v>303</v>
      </c>
      <c r="G292" s="546"/>
      <c r="H292" s="256"/>
      <c r="I292" s="256"/>
      <c r="J292" s="547">
        <v>1</v>
      </c>
      <c r="K292" s="548"/>
      <c r="L292" s="255" t="s">
        <v>304</v>
      </c>
      <c r="M292" s="259"/>
    </row>
    <row r="293" spans="1:13" ht="15.75" thickBot="1">
      <c r="A293" s="261" t="s">
        <v>305</v>
      </c>
      <c r="B293" s="549" t="s">
        <v>306</v>
      </c>
      <c r="C293" s="549"/>
      <c r="D293" s="550" t="s">
        <v>307</v>
      </c>
      <c r="E293" s="550"/>
      <c r="F293" s="550" t="s">
        <v>308</v>
      </c>
      <c r="G293" s="550"/>
      <c r="H293" s="262"/>
      <c r="I293" s="262"/>
      <c r="J293" s="262"/>
      <c r="K293" s="262"/>
      <c r="L293" s="262"/>
      <c r="M293" s="263"/>
    </row>
    <row r="294" spans="1:13" ht="15.75" thickBot="1"/>
    <row r="295" spans="1:13" ht="15.75">
      <c r="A295" s="233"/>
      <c r="B295" s="500" t="s">
        <v>395</v>
      </c>
      <c r="C295" s="500"/>
      <c r="D295" s="500"/>
      <c r="E295" s="500"/>
      <c r="F295" s="500"/>
      <c r="G295" s="500"/>
      <c r="H295" s="500"/>
      <c r="I295" s="514"/>
      <c r="J295" s="499" t="s">
        <v>396</v>
      </c>
      <c r="K295" s="500"/>
      <c r="L295" s="500"/>
      <c r="M295" s="501"/>
    </row>
    <row r="296" spans="1:13" ht="21">
      <c r="A296" s="502" t="s">
        <v>397</v>
      </c>
      <c r="B296" s="503"/>
      <c r="C296" s="503"/>
      <c r="D296" s="503"/>
      <c r="E296" s="503"/>
      <c r="F296" s="503"/>
      <c r="G296" s="503"/>
      <c r="H296" s="503"/>
      <c r="I296" s="503"/>
      <c r="J296" s="503"/>
      <c r="K296" s="503"/>
      <c r="L296" s="503"/>
      <c r="M296" s="504"/>
    </row>
    <row r="297" spans="1:13" ht="21">
      <c r="A297" s="234"/>
      <c r="B297" s="505" t="s">
        <v>398</v>
      </c>
      <c r="C297" s="505"/>
      <c r="D297" s="505"/>
      <c r="E297" s="506"/>
      <c r="F297" s="235" t="s">
        <v>399</v>
      </c>
      <c r="G297" s="235"/>
      <c r="H297" s="507" t="s">
        <v>400</v>
      </c>
      <c r="I297" s="508"/>
      <c r="J297" s="509"/>
      <c r="K297" s="236" t="s">
        <v>401</v>
      </c>
      <c r="L297" s="237"/>
      <c r="M297" s="238"/>
    </row>
    <row r="298" spans="1:13">
      <c r="A298" s="510" t="s">
        <v>402</v>
      </c>
      <c r="B298" s="508"/>
      <c r="C298" s="508"/>
      <c r="D298" s="508"/>
      <c r="E298" s="508"/>
      <c r="F298" s="508"/>
      <c r="G298" s="508"/>
      <c r="H298" s="508"/>
      <c r="I298" s="508"/>
      <c r="J298" s="508"/>
      <c r="K298" s="508"/>
      <c r="L298" s="508"/>
      <c r="M298" s="511"/>
    </row>
    <row r="299" spans="1:13">
      <c r="A299" s="515" t="s">
        <v>403</v>
      </c>
      <c r="B299" s="516"/>
      <c r="C299" s="516"/>
      <c r="D299" s="516"/>
      <c r="E299" s="516"/>
      <c r="F299" s="516"/>
      <c r="G299" s="516"/>
      <c r="H299" s="516"/>
      <c r="I299" s="516"/>
      <c r="J299" s="516"/>
      <c r="K299" s="516"/>
      <c r="L299" s="516"/>
      <c r="M299" s="517"/>
    </row>
    <row r="300" spans="1:13">
      <c r="A300" s="512" t="s">
        <v>404</v>
      </c>
      <c r="B300" s="513"/>
      <c r="C300" s="507" t="s">
        <v>462</v>
      </c>
      <c r="D300" s="508"/>
      <c r="E300" s="508"/>
      <c r="F300" s="508"/>
      <c r="G300" s="509"/>
      <c r="H300" s="237" t="s">
        <v>406</v>
      </c>
      <c r="I300" s="239"/>
      <c r="J300" s="525">
        <v>7</v>
      </c>
      <c r="K300" s="525"/>
      <c r="L300" s="525"/>
      <c r="M300" s="526"/>
    </row>
    <row r="301" spans="1:13">
      <c r="A301" s="512" t="s">
        <v>407</v>
      </c>
      <c r="B301" s="513"/>
      <c r="C301" s="555" t="s">
        <v>408</v>
      </c>
      <c r="D301" s="552"/>
      <c r="E301" s="552"/>
      <c r="F301" s="552"/>
      <c r="G301" s="553"/>
      <c r="H301" s="237" t="s">
        <v>409</v>
      </c>
      <c r="I301" s="239"/>
      <c r="J301" s="525">
        <v>961</v>
      </c>
      <c r="K301" s="525"/>
      <c r="L301" s="525"/>
      <c r="M301" s="526"/>
    </row>
    <row r="302" spans="1:13">
      <c r="A302" s="512" t="s">
        <v>410</v>
      </c>
      <c r="B302" s="513"/>
      <c r="C302" s="531">
        <v>41487</v>
      </c>
      <c r="D302" s="508"/>
      <c r="E302" s="508"/>
      <c r="F302" s="508"/>
      <c r="G302" s="509"/>
      <c r="H302" s="237" t="s">
        <v>411</v>
      </c>
      <c r="I302" s="239"/>
      <c r="J302" s="525">
        <v>7780975092</v>
      </c>
      <c r="K302" s="525"/>
      <c r="L302" s="525"/>
      <c r="M302" s="526"/>
    </row>
    <row r="303" spans="1:13">
      <c r="A303" s="512" t="s">
        <v>412</v>
      </c>
      <c r="B303" s="513"/>
      <c r="C303" s="507" t="s">
        <v>445</v>
      </c>
      <c r="D303" s="508"/>
      <c r="E303" s="508"/>
      <c r="F303" s="508"/>
      <c r="G303" s="509"/>
      <c r="H303" s="512" t="s">
        <v>18</v>
      </c>
      <c r="I303" s="513"/>
      <c r="J303" s="525" t="s">
        <v>463</v>
      </c>
      <c r="K303" s="525"/>
      <c r="L303" s="525"/>
      <c r="M303" s="526"/>
    </row>
    <row r="304" spans="1:13">
      <c r="A304" s="524" t="s">
        <v>415</v>
      </c>
      <c r="B304" s="525"/>
      <c r="C304" s="525"/>
      <c r="D304" s="525"/>
      <c r="E304" s="525"/>
      <c r="F304" s="525"/>
      <c r="G304" s="525"/>
      <c r="H304" s="525"/>
      <c r="I304" s="525"/>
      <c r="J304" s="525"/>
      <c r="K304" s="525"/>
      <c r="L304" s="525"/>
      <c r="M304" s="526"/>
    </row>
    <row r="305" spans="1:13">
      <c r="A305" s="527" t="s">
        <v>416</v>
      </c>
      <c r="B305" s="525" t="s">
        <v>417</v>
      </c>
      <c r="C305" s="525"/>
      <c r="D305" s="525"/>
      <c r="E305" s="525"/>
      <c r="F305" s="525"/>
      <c r="G305" s="525"/>
      <c r="H305" s="525" t="s">
        <v>418</v>
      </c>
      <c r="I305" s="525"/>
      <c r="J305" s="525"/>
      <c r="K305" s="525"/>
      <c r="L305" s="525"/>
      <c r="M305" s="526"/>
    </row>
    <row r="306" spans="1:13" ht="45">
      <c r="A306" s="527"/>
      <c r="B306" s="240" t="s">
        <v>419</v>
      </c>
      <c r="C306" s="240" t="s">
        <v>420</v>
      </c>
      <c r="D306" s="240" t="s">
        <v>421</v>
      </c>
      <c r="E306" s="240" t="s">
        <v>422</v>
      </c>
      <c r="F306" s="240">
        <v>100</v>
      </c>
      <c r="G306" s="241" t="s">
        <v>33</v>
      </c>
      <c r="H306" s="240" t="s">
        <v>423</v>
      </c>
      <c r="I306" s="240" t="s">
        <v>420</v>
      </c>
      <c r="J306" s="240" t="s">
        <v>421</v>
      </c>
      <c r="K306" s="240" t="s">
        <v>424</v>
      </c>
      <c r="L306" s="240">
        <v>100</v>
      </c>
      <c r="M306" s="242" t="s">
        <v>33</v>
      </c>
    </row>
    <row r="307" spans="1:13">
      <c r="A307" s="243" t="s">
        <v>11</v>
      </c>
      <c r="B307" s="24"/>
      <c r="C307" s="12"/>
      <c r="D307" s="12"/>
      <c r="E307" s="24"/>
      <c r="F307" s="41"/>
      <c r="G307" s="12"/>
      <c r="H307" s="15"/>
      <c r="I307" s="15"/>
      <c r="J307" s="15"/>
      <c r="K307" s="244"/>
      <c r="L307" s="41"/>
      <c r="M307" s="245"/>
    </row>
    <row r="308" spans="1:13">
      <c r="A308" s="243" t="s">
        <v>12</v>
      </c>
      <c r="B308" s="29"/>
      <c r="C308" s="12"/>
      <c r="D308" s="12"/>
      <c r="E308" s="12"/>
      <c r="F308" s="41"/>
      <c r="G308" s="12"/>
      <c r="H308" s="15"/>
      <c r="I308" s="15"/>
      <c r="J308" s="15"/>
      <c r="K308" s="15"/>
      <c r="L308" s="41"/>
      <c r="M308" s="245"/>
    </row>
    <row r="309" spans="1:13">
      <c r="A309" s="243" t="s">
        <v>425</v>
      </c>
      <c r="B309" s="12"/>
      <c r="C309" s="12"/>
      <c r="D309" s="12"/>
      <c r="E309" s="12"/>
      <c r="F309" s="175"/>
      <c r="G309" s="12"/>
      <c r="H309" s="15"/>
      <c r="I309" s="12"/>
      <c r="J309" s="12"/>
      <c r="K309" s="30"/>
      <c r="L309" s="175"/>
      <c r="M309" s="245"/>
    </row>
    <row r="310" spans="1:13" ht="15.75">
      <c r="A310" s="243" t="s">
        <v>23</v>
      </c>
      <c r="B310" s="12"/>
      <c r="C310" s="12"/>
      <c r="D310" s="12"/>
      <c r="E310" s="12"/>
      <c r="F310" s="175"/>
      <c r="G310" s="12"/>
      <c r="H310" s="35"/>
      <c r="I310" s="13"/>
      <c r="J310" s="13"/>
      <c r="K310" s="170"/>
      <c r="L310" s="175"/>
      <c r="M310" s="245"/>
    </row>
    <row r="311" spans="1:13" ht="15.75">
      <c r="A311" s="243" t="s">
        <v>25</v>
      </c>
      <c r="B311" s="12"/>
      <c r="C311" s="12"/>
      <c r="D311" s="12"/>
      <c r="E311" s="12"/>
      <c r="F311" s="41"/>
      <c r="G311" s="12"/>
      <c r="H311" s="35"/>
      <c r="I311" s="15"/>
      <c r="J311" s="15"/>
      <c r="K311" s="42"/>
      <c r="L311" s="41"/>
      <c r="M311" s="245"/>
    </row>
    <row r="312" spans="1:13" ht="15.75">
      <c r="A312" s="243" t="s">
        <v>426</v>
      </c>
      <c r="B312" s="12"/>
      <c r="C312" s="12"/>
      <c r="D312" s="12"/>
      <c r="E312" s="219"/>
      <c r="F312" s="42"/>
      <c r="G312" s="12"/>
      <c r="H312" s="12"/>
      <c r="I312" s="12"/>
      <c r="J312" s="12"/>
      <c r="K312" s="15"/>
      <c r="L312" s="12"/>
      <c r="M312" s="245"/>
    </row>
    <row r="313" spans="1:13">
      <c r="A313" s="243" t="s">
        <v>383</v>
      </c>
      <c r="B313" s="12"/>
      <c r="C313" s="12"/>
      <c r="D313" s="12"/>
      <c r="E313" s="23"/>
      <c r="F313" s="15"/>
      <c r="G313" s="12"/>
      <c r="H313" s="12"/>
      <c r="I313" s="12"/>
      <c r="J313" s="12"/>
      <c r="K313" s="23"/>
      <c r="L313" s="15"/>
      <c r="M313" s="245"/>
    </row>
    <row r="314" spans="1:13">
      <c r="A314" s="243" t="s">
        <v>427</v>
      </c>
      <c r="B314" s="12"/>
      <c r="C314" s="12"/>
      <c r="D314" s="12"/>
      <c r="E314" s="15"/>
      <c r="F314" s="12"/>
      <c r="G314" s="12"/>
      <c r="H314" s="12"/>
      <c r="I314" s="12"/>
      <c r="J314" s="12"/>
      <c r="K314" s="15"/>
      <c r="L314" s="12"/>
      <c r="M314" s="245"/>
    </row>
    <row r="315" spans="1:13" ht="26.25">
      <c r="A315" s="237" t="s">
        <v>428</v>
      </c>
      <c r="B315" s="237"/>
      <c r="C315" s="246" t="s">
        <v>429</v>
      </c>
      <c r="D315" s="247">
        <f>(F307+F308+F309+F310+F311)</f>
        <v>0</v>
      </c>
      <c r="E315" s="247"/>
      <c r="F315" s="246" t="s">
        <v>430</v>
      </c>
      <c r="G315" s="247">
        <f>(D315/500)*100</f>
        <v>0</v>
      </c>
      <c r="H315" s="247"/>
      <c r="I315" s="248"/>
      <c r="J315" s="521" t="s">
        <v>431</v>
      </c>
      <c r="K315" s="521"/>
      <c r="L315" s="522" t="str">
        <f>IF(G315&gt;=91,"A1",IF(G315&gt;=81,"A2",IF(G315&gt;=71,"B1",IF(G315&gt;=61,"B2",IF(G315&gt;=51,"C1",IF(G315&gt;=41,"C2",IF(G315&gt;=33,"D","E")))))))</f>
        <v>E</v>
      </c>
      <c r="M315" s="522" t="str">
        <f t="shared" ref="M315:M317" si="6">IF(K315&gt;=91,"A1",IF(K315&gt;=81,"A2",IF(K315&gt;=71,"B1",IF(K315&gt;=61,"B2",IF(K315&gt;=51,"C1",IF(K315&gt;=41,"C2",IF(K315&gt;=33,"D","E")))))))</f>
        <v>E</v>
      </c>
    </row>
    <row r="316" spans="1:13" ht="26.25">
      <c r="A316" s="249" t="s">
        <v>432</v>
      </c>
      <c r="B316" s="237"/>
      <c r="C316" s="246" t="s">
        <v>433</v>
      </c>
      <c r="D316" s="247">
        <f>(L307+L308+L309+L310+L311)</f>
        <v>0</v>
      </c>
      <c r="E316" s="247"/>
      <c r="F316" s="246" t="s">
        <v>434</v>
      </c>
      <c r="G316" s="250">
        <f>D316/500*100</f>
        <v>0</v>
      </c>
      <c r="H316" s="250"/>
      <c r="I316" s="251"/>
      <c r="J316" s="521" t="s">
        <v>435</v>
      </c>
      <c r="K316" s="521"/>
      <c r="L316" s="522" t="str">
        <f>IF(G316&gt;=91,"A1",IF(G316&gt;=81,"A2",IF(G316&gt;=71,"B1",IF(G316&gt;=61,"B2",IF(G316&gt;=51,"C1",IF(G316&gt;=41,"C2",IF(G316&gt;=33,"D","E")))))))</f>
        <v>E</v>
      </c>
      <c r="M316" s="522" t="str">
        <f t="shared" si="6"/>
        <v>E</v>
      </c>
    </row>
    <row r="317" spans="1:13">
      <c r="A317" s="252" t="s">
        <v>436</v>
      </c>
      <c r="B317" s="252"/>
      <c r="C317" s="252">
        <f>(D315+D316)</f>
        <v>0</v>
      </c>
      <c r="D317" s="523"/>
      <c r="E317" s="523"/>
      <c r="F317" s="252" t="s">
        <v>437</v>
      </c>
      <c r="G317" s="252"/>
      <c r="H317" s="252"/>
      <c r="I317" s="252">
        <f>(C317/1000)*100</f>
        <v>0</v>
      </c>
      <c r="J317" s="252" t="s">
        <v>438</v>
      </c>
      <c r="K317" s="252"/>
      <c r="L317" s="523" t="str">
        <f>IF(I317&gt;=91,"A1",IF(I317&gt;=81,"A2",IF(I317&gt;=71,"B1",IF(I317&gt;=61,"B2",IF(I317&gt;=51,"C1",IF(I317&gt;=41,"C2",IF(I317&gt;=33,"D","E")))))))</f>
        <v>E</v>
      </c>
      <c r="M317" s="523" t="str">
        <f t="shared" si="6"/>
        <v>E</v>
      </c>
    </row>
    <row r="318" spans="1:13">
      <c r="A318" s="518" t="s">
        <v>273</v>
      </c>
      <c r="B318" s="519"/>
      <c r="C318" s="519"/>
      <c r="D318" s="519"/>
      <c r="E318" s="519"/>
      <c r="F318" s="519"/>
      <c r="G318" s="519"/>
      <c r="H318" s="519"/>
      <c r="I318" s="519"/>
      <c r="J318" s="519"/>
      <c r="K318" s="519"/>
      <c r="L318" s="519"/>
      <c r="M318" s="520"/>
    </row>
    <row r="319" spans="1:13">
      <c r="A319" s="524" t="s">
        <v>274</v>
      </c>
      <c r="B319" s="525"/>
      <c r="C319" s="525"/>
      <c r="D319" s="525"/>
      <c r="E319" s="525"/>
      <c r="F319" s="525"/>
      <c r="G319" s="525"/>
      <c r="H319" s="525"/>
      <c r="I319" s="525"/>
      <c r="J319" s="525"/>
      <c r="K319" s="525"/>
      <c r="L319" s="525"/>
      <c r="M319" s="526"/>
    </row>
    <row r="320" spans="1:13">
      <c r="A320" s="524" t="s">
        <v>275</v>
      </c>
      <c r="B320" s="525"/>
      <c r="C320" s="525"/>
      <c r="D320" s="525"/>
      <c r="E320" s="525"/>
      <c r="F320" s="525" t="s">
        <v>276</v>
      </c>
      <c r="G320" s="525"/>
      <c r="H320" s="525"/>
      <c r="I320" s="525"/>
      <c r="J320" s="525"/>
      <c r="K320" s="525" t="s">
        <v>439</v>
      </c>
      <c r="L320" s="525"/>
      <c r="M320" s="526"/>
    </row>
    <row r="321" spans="1:13">
      <c r="A321" s="539" t="s">
        <v>277</v>
      </c>
      <c r="B321" s="540"/>
      <c r="C321" s="540"/>
      <c r="D321" s="540"/>
      <c r="E321" s="540"/>
      <c r="F321" s="532" t="s">
        <v>294</v>
      </c>
      <c r="G321" s="522"/>
      <c r="H321" s="522"/>
      <c r="I321" s="522"/>
      <c r="J321" s="522"/>
      <c r="K321" s="532" t="s">
        <v>294</v>
      </c>
      <c r="L321" s="522"/>
      <c r="M321" s="533"/>
    </row>
    <row r="322" spans="1:13">
      <c r="A322" s="524" t="s">
        <v>278</v>
      </c>
      <c r="B322" s="525"/>
      <c r="C322" s="525"/>
      <c r="D322" s="525"/>
      <c r="E322" s="525"/>
      <c r="F322" s="525"/>
      <c r="G322" s="525"/>
      <c r="H322" s="525"/>
      <c r="I322" s="525"/>
      <c r="J322" s="525"/>
      <c r="K322" s="525"/>
      <c r="L322" s="525"/>
      <c r="M322" s="526"/>
    </row>
    <row r="323" spans="1:13">
      <c r="A323" s="524" t="s">
        <v>275</v>
      </c>
      <c r="B323" s="525"/>
      <c r="C323" s="525"/>
      <c r="D323" s="525"/>
      <c r="E323" s="525"/>
      <c r="F323" s="525" t="s">
        <v>276</v>
      </c>
      <c r="G323" s="525"/>
      <c r="H323" s="525"/>
      <c r="I323" s="525"/>
      <c r="J323" s="525"/>
      <c r="K323" s="525" t="s">
        <v>439</v>
      </c>
      <c r="L323" s="525"/>
      <c r="M323" s="526"/>
    </row>
    <row r="324" spans="1:13">
      <c r="A324" s="512" t="s">
        <v>279</v>
      </c>
      <c r="B324" s="513"/>
      <c r="C324" s="513"/>
      <c r="D324" s="513"/>
      <c r="E324" s="513"/>
      <c r="F324" s="525"/>
      <c r="G324" s="525"/>
      <c r="H324" s="525"/>
      <c r="I324" s="525"/>
      <c r="J324" s="525"/>
      <c r="K324" s="525"/>
      <c r="L324" s="525"/>
      <c r="M324" s="526"/>
    </row>
    <row r="325" spans="1:13">
      <c r="A325" s="512" t="s">
        <v>280</v>
      </c>
      <c r="B325" s="513"/>
      <c r="C325" s="513"/>
      <c r="D325" s="513"/>
      <c r="E325" s="513"/>
      <c r="F325" s="532"/>
      <c r="G325" s="522"/>
      <c r="H325" s="522"/>
      <c r="I325" s="522"/>
      <c r="J325" s="522"/>
      <c r="K325" s="532"/>
      <c r="L325" s="522"/>
      <c r="M325" s="533"/>
    </row>
    <row r="326" spans="1:13">
      <c r="A326" s="515" t="s">
        <v>281</v>
      </c>
      <c r="B326" s="516"/>
      <c r="C326" s="516"/>
      <c r="D326" s="516"/>
      <c r="E326" s="534"/>
      <c r="F326" s="535"/>
      <c r="G326" s="536"/>
      <c r="H326" s="536"/>
      <c r="I326" s="536"/>
      <c r="J326" s="537"/>
      <c r="K326" s="535"/>
      <c r="L326" s="536"/>
      <c r="M326" s="538"/>
    </row>
    <row r="327" spans="1:13">
      <c r="A327" s="515" t="s">
        <v>282</v>
      </c>
      <c r="B327" s="516"/>
      <c r="C327" s="516"/>
      <c r="D327" s="516"/>
      <c r="E327" s="534"/>
      <c r="F327" s="535"/>
      <c r="G327" s="536"/>
      <c r="H327" s="536"/>
      <c r="I327" s="536"/>
      <c r="J327" s="537"/>
      <c r="K327" s="535"/>
      <c r="L327" s="536"/>
      <c r="M327" s="538"/>
    </row>
    <row r="328" spans="1:13">
      <c r="A328" s="524" t="s">
        <v>283</v>
      </c>
      <c r="B328" s="525"/>
      <c r="C328" s="525"/>
      <c r="D328" s="525"/>
      <c r="E328" s="525"/>
      <c r="F328" s="525"/>
      <c r="G328" s="525"/>
      <c r="H328" s="525"/>
      <c r="I328" s="525"/>
      <c r="J328" s="525"/>
      <c r="K328" s="525"/>
      <c r="L328" s="525"/>
      <c r="M328" s="526"/>
    </row>
    <row r="329" spans="1:13">
      <c r="A329" s="524" t="s">
        <v>275</v>
      </c>
      <c r="B329" s="525"/>
      <c r="C329" s="525"/>
      <c r="D329" s="525"/>
      <c r="E329" s="525"/>
      <c r="F329" s="525" t="s">
        <v>276</v>
      </c>
      <c r="G329" s="525"/>
      <c r="H329" s="525"/>
      <c r="I329" s="525"/>
      <c r="J329" s="525"/>
      <c r="K329" s="525" t="s">
        <v>439</v>
      </c>
      <c r="L329" s="525"/>
      <c r="M329" s="526"/>
    </row>
    <row r="330" spans="1:13">
      <c r="A330" s="539" t="s">
        <v>284</v>
      </c>
      <c r="B330" s="540"/>
      <c r="C330" s="540"/>
      <c r="D330" s="540"/>
      <c r="E330" s="540"/>
      <c r="F330" s="540"/>
      <c r="G330" s="532"/>
      <c r="H330" s="522"/>
      <c r="I330" s="522"/>
      <c r="J330" s="522"/>
      <c r="K330" s="522"/>
      <c r="L330" s="522"/>
      <c r="M330" s="533"/>
    </row>
    <row r="331" spans="1:13">
      <c r="A331" s="243" t="s">
        <v>440</v>
      </c>
      <c r="B331" s="535"/>
      <c r="C331" s="536"/>
      <c r="D331" s="536"/>
      <c r="E331" s="536"/>
      <c r="F331" s="536"/>
      <c r="G331" s="536"/>
      <c r="H331" s="536"/>
      <c r="I331" s="536"/>
      <c r="J331" s="536"/>
      <c r="K331" s="536"/>
      <c r="L331" s="536"/>
      <c r="M331" s="538"/>
    </row>
    <row r="332" spans="1:13">
      <c r="A332" s="243" t="s">
        <v>285</v>
      </c>
      <c r="B332" s="535"/>
      <c r="C332" s="536"/>
      <c r="D332" s="536"/>
      <c r="E332" s="536"/>
      <c r="F332" s="536"/>
      <c r="G332" s="536"/>
      <c r="H332" s="536"/>
      <c r="I332" s="536"/>
      <c r="J332" s="536"/>
      <c r="K332" s="536"/>
      <c r="L332" s="536"/>
      <c r="M332" s="538"/>
    </row>
    <row r="333" spans="1:13">
      <c r="A333" s="524" t="s">
        <v>441</v>
      </c>
      <c r="B333" s="525"/>
      <c r="C333" s="525"/>
      <c r="D333" s="522"/>
      <c r="E333" s="522"/>
      <c r="F333" s="522"/>
      <c r="G333" s="522"/>
      <c r="H333" s="522"/>
      <c r="I333" s="522"/>
      <c r="J333" s="525" t="s">
        <v>442</v>
      </c>
      <c r="K333" s="525"/>
      <c r="L333" s="525"/>
      <c r="M333" s="526"/>
    </row>
    <row r="334" spans="1:13">
      <c r="A334" s="524"/>
      <c r="B334" s="525"/>
      <c r="C334" s="525"/>
      <c r="D334" s="522"/>
      <c r="E334" s="522"/>
      <c r="F334" s="522"/>
      <c r="G334" s="522"/>
      <c r="H334" s="522"/>
      <c r="I334" s="522"/>
      <c r="J334" s="525"/>
      <c r="K334" s="525"/>
      <c r="L334" s="525"/>
      <c r="M334" s="526"/>
    </row>
    <row r="335" spans="1:13">
      <c r="A335" s="524"/>
      <c r="B335" s="525"/>
      <c r="C335" s="525"/>
      <c r="D335" s="522"/>
      <c r="E335" s="522"/>
      <c r="F335" s="522"/>
      <c r="G335" s="522"/>
      <c r="H335" s="522"/>
      <c r="I335" s="522"/>
      <c r="J335" s="525"/>
      <c r="K335" s="525"/>
      <c r="L335" s="525"/>
      <c r="M335" s="526"/>
    </row>
    <row r="336" spans="1:13">
      <c r="A336" s="524"/>
      <c r="B336" s="525"/>
      <c r="C336" s="525"/>
      <c r="D336" s="522"/>
      <c r="E336" s="522"/>
      <c r="F336" s="522"/>
      <c r="G336" s="522"/>
      <c r="H336" s="522"/>
      <c r="I336" s="522"/>
      <c r="J336" s="525"/>
      <c r="K336" s="525"/>
      <c r="L336" s="525"/>
      <c r="M336" s="526"/>
    </row>
    <row r="337" spans="1:13">
      <c r="A337" s="541" t="s">
        <v>286</v>
      </c>
      <c r="B337" s="542"/>
      <c r="C337" s="542"/>
      <c r="D337" s="542"/>
      <c r="E337" s="542"/>
      <c r="F337" s="542"/>
      <c r="G337" s="542"/>
      <c r="H337" s="543" t="s">
        <v>287</v>
      </c>
      <c r="I337" s="544"/>
      <c r="J337" s="544"/>
      <c r="K337" s="544"/>
      <c r="L337" s="544"/>
      <c r="M337" s="545"/>
    </row>
    <row r="338" spans="1:13">
      <c r="A338" s="253" t="s">
        <v>288</v>
      </c>
      <c r="B338" s="542" t="s">
        <v>20</v>
      </c>
      <c r="C338" s="542"/>
      <c r="D338" s="254" t="s">
        <v>288</v>
      </c>
      <c r="E338" s="255"/>
      <c r="F338" s="542" t="s">
        <v>20</v>
      </c>
      <c r="G338" s="542"/>
      <c r="H338" s="256"/>
      <c r="I338" s="256"/>
      <c r="J338" s="257" t="s">
        <v>289</v>
      </c>
      <c r="K338" s="256"/>
      <c r="L338" s="258" t="s">
        <v>20</v>
      </c>
      <c r="M338" s="259"/>
    </row>
    <row r="339" spans="1:13">
      <c r="A339" s="260" t="s">
        <v>290</v>
      </c>
      <c r="B339" s="546" t="s">
        <v>291</v>
      </c>
      <c r="C339" s="546"/>
      <c r="D339" s="546" t="s">
        <v>292</v>
      </c>
      <c r="E339" s="546"/>
      <c r="F339" s="546" t="s">
        <v>293</v>
      </c>
      <c r="G339" s="546"/>
      <c r="H339" s="256"/>
      <c r="I339" s="256"/>
      <c r="J339" s="547">
        <v>3</v>
      </c>
      <c r="K339" s="548"/>
      <c r="L339" s="255" t="s">
        <v>294</v>
      </c>
      <c r="M339" s="259"/>
    </row>
    <row r="340" spans="1:13">
      <c r="A340" s="260" t="s">
        <v>295</v>
      </c>
      <c r="B340" s="546" t="s">
        <v>296</v>
      </c>
      <c r="C340" s="546"/>
      <c r="D340" s="546" t="s">
        <v>297</v>
      </c>
      <c r="E340" s="546"/>
      <c r="F340" s="546" t="s">
        <v>298</v>
      </c>
      <c r="G340" s="546"/>
      <c r="H340" s="256"/>
      <c r="I340" s="256"/>
      <c r="J340" s="547">
        <v>2</v>
      </c>
      <c r="K340" s="548"/>
      <c r="L340" s="255" t="s">
        <v>299</v>
      </c>
      <c r="M340" s="259"/>
    </row>
    <row r="341" spans="1:13">
      <c r="A341" s="260" t="s">
        <v>300</v>
      </c>
      <c r="B341" s="546" t="s">
        <v>301</v>
      </c>
      <c r="C341" s="546"/>
      <c r="D341" s="546" t="s">
        <v>302</v>
      </c>
      <c r="E341" s="546"/>
      <c r="F341" s="546" t="s">
        <v>303</v>
      </c>
      <c r="G341" s="546"/>
      <c r="H341" s="256"/>
      <c r="I341" s="256"/>
      <c r="J341" s="547">
        <v>1</v>
      </c>
      <c r="K341" s="548"/>
      <c r="L341" s="255" t="s">
        <v>304</v>
      </c>
      <c r="M341" s="259"/>
    </row>
    <row r="342" spans="1:13" ht="15.75" thickBot="1">
      <c r="A342" s="261" t="s">
        <v>305</v>
      </c>
      <c r="B342" s="549" t="s">
        <v>306</v>
      </c>
      <c r="C342" s="549"/>
      <c r="D342" s="550" t="s">
        <v>307</v>
      </c>
      <c r="E342" s="550"/>
      <c r="F342" s="550" t="s">
        <v>308</v>
      </c>
      <c r="G342" s="550"/>
      <c r="H342" s="262"/>
      <c r="I342" s="262"/>
      <c r="J342" s="262"/>
      <c r="K342" s="262"/>
      <c r="L342" s="262"/>
      <c r="M342" s="263"/>
    </row>
    <row r="343" spans="1:13" ht="15.75" thickBot="1"/>
    <row r="344" spans="1:13" ht="15.75">
      <c r="A344" s="233"/>
      <c r="B344" s="500" t="s">
        <v>395</v>
      </c>
      <c r="C344" s="500"/>
      <c r="D344" s="500"/>
      <c r="E344" s="500"/>
      <c r="F344" s="500"/>
      <c r="G344" s="500"/>
      <c r="H344" s="500"/>
      <c r="I344" s="514"/>
      <c r="J344" s="499" t="s">
        <v>396</v>
      </c>
      <c r="K344" s="500"/>
      <c r="L344" s="500"/>
      <c r="M344" s="501"/>
    </row>
    <row r="345" spans="1:13" ht="21">
      <c r="A345" s="502" t="s">
        <v>397</v>
      </c>
      <c r="B345" s="503"/>
      <c r="C345" s="503"/>
      <c r="D345" s="503"/>
      <c r="E345" s="503"/>
      <c r="F345" s="503"/>
      <c r="G345" s="503"/>
      <c r="H345" s="503"/>
      <c r="I345" s="503"/>
      <c r="J345" s="503"/>
      <c r="K345" s="503"/>
      <c r="L345" s="503"/>
      <c r="M345" s="504"/>
    </row>
    <row r="346" spans="1:13" ht="21">
      <c r="A346" s="234"/>
      <c r="B346" s="505" t="s">
        <v>398</v>
      </c>
      <c r="C346" s="505"/>
      <c r="D346" s="505"/>
      <c r="E346" s="506"/>
      <c r="F346" s="235" t="s">
        <v>399</v>
      </c>
      <c r="G346" s="235"/>
      <c r="H346" s="507" t="s">
        <v>400</v>
      </c>
      <c r="I346" s="508"/>
      <c r="J346" s="509"/>
      <c r="K346" s="236" t="s">
        <v>401</v>
      </c>
      <c r="L346" s="237"/>
      <c r="M346" s="238"/>
    </row>
    <row r="347" spans="1:13">
      <c r="A347" s="510" t="s">
        <v>402</v>
      </c>
      <c r="B347" s="508"/>
      <c r="C347" s="508"/>
      <c r="D347" s="508"/>
      <c r="E347" s="508"/>
      <c r="F347" s="508"/>
      <c r="G347" s="508"/>
      <c r="H347" s="508"/>
      <c r="I347" s="508"/>
      <c r="J347" s="508"/>
      <c r="K347" s="508"/>
      <c r="L347" s="508"/>
      <c r="M347" s="511"/>
    </row>
    <row r="348" spans="1:13">
      <c r="A348" s="515" t="s">
        <v>403</v>
      </c>
      <c r="B348" s="516"/>
      <c r="C348" s="516"/>
      <c r="D348" s="516"/>
      <c r="E348" s="516"/>
      <c r="F348" s="516"/>
      <c r="G348" s="516"/>
      <c r="H348" s="516"/>
      <c r="I348" s="516"/>
      <c r="J348" s="516"/>
      <c r="K348" s="516"/>
      <c r="L348" s="516"/>
      <c r="M348" s="517"/>
    </row>
    <row r="349" spans="1:13">
      <c r="A349" s="512" t="s">
        <v>404</v>
      </c>
      <c r="B349" s="513"/>
      <c r="C349" s="507" t="s">
        <v>464</v>
      </c>
      <c r="D349" s="508"/>
      <c r="E349" s="508"/>
      <c r="F349" s="508"/>
      <c r="G349" s="509"/>
      <c r="H349" s="237" t="s">
        <v>406</v>
      </c>
      <c r="I349" s="239"/>
      <c r="J349" s="525">
        <v>8</v>
      </c>
      <c r="K349" s="525"/>
      <c r="L349" s="525"/>
      <c r="M349" s="526"/>
    </row>
    <row r="350" spans="1:13">
      <c r="A350" s="512" t="s">
        <v>407</v>
      </c>
      <c r="B350" s="513"/>
      <c r="C350" s="555" t="s">
        <v>408</v>
      </c>
      <c r="D350" s="552"/>
      <c r="E350" s="552"/>
      <c r="F350" s="552"/>
      <c r="G350" s="553"/>
      <c r="H350" s="237" t="s">
        <v>409</v>
      </c>
      <c r="I350" s="239"/>
      <c r="J350" s="525">
        <v>1322</v>
      </c>
      <c r="K350" s="525"/>
      <c r="L350" s="525"/>
      <c r="M350" s="526"/>
    </row>
    <row r="351" spans="1:13">
      <c r="A351" s="512" t="s">
        <v>410</v>
      </c>
      <c r="B351" s="513"/>
      <c r="C351" s="507" t="s">
        <v>465</v>
      </c>
      <c r="D351" s="508"/>
      <c r="E351" s="508"/>
      <c r="F351" s="508"/>
      <c r="G351" s="509"/>
      <c r="H351" s="237" t="s">
        <v>411</v>
      </c>
      <c r="I351" s="239"/>
      <c r="J351" s="525">
        <v>8082261968</v>
      </c>
      <c r="K351" s="525"/>
      <c r="L351" s="525"/>
      <c r="M351" s="526"/>
    </row>
    <row r="352" spans="1:13">
      <c r="A352" s="512" t="s">
        <v>412</v>
      </c>
      <c r="B352" s="513"/>
      <c r="C352" s="507" t="s">
        <v>466</v>
      </c>
      <c r="D352" s="508"/>
      <c r="E352" s="508"/>
      <c r="F352" s="508"/>
      <c r="G352" s="509"/>
      <c r="H352" s="512" t="s">
        <v>18</v>
      </c>
      <c r="I352" s="513"/>
      <c r="J352" s="525" t="s">
        <v>125</v>
      </c>
      <c r="K352" s="525"/>
      <c r="L352" s="525"/>
      <c r="M352" s="526"/>
    </row>
    <row r="353" spans="1:13">
      <c r="A353" s="524" t="s">
        <v>415</v>
      </c>
      <c r="B353" s="525"/>
      <c r="C353" s="525"/>
      <c r="D353" s="525"/>
      <c r="E353" s="525"/>
      <c r="F353" s="525"/>
      <c r="G353" s="525"/>
      <c r="H353" s="525"/>
      <c r="I353" s="525"/>
      <c r="J353" s="525"/>
      <c r="K353" s="525"/>
      <c r="L353" s="525"/>
      <c r="M353" s="526"/>
    </row>
    <row r="354" spans="1:13">
      <c r="A354" s="527" t="s">
        <v>416</v>
      </c>
      <c r="B354" s="525" t="s">
        <v>417</v>
      </c>
      <c r="C354" s="525"/>
      <c r="D354" s="525"/>
      <c r="E354" s="525"/>
      <c r="F354" s="525"/>
      <c r="G354" s="525"/>
      <c r="H354" s="525" t="s">
        <v>418</v>
      </c>
      <c r="I354" s="525"/>
      <c r="J354" s="525"/>
      <c r="K354" s="525"/>
      <c r="L354" s="525"/>
      <c r="M354" s="526"/>
    </row>
    <row r="355" spans="1:13" ht="45">
      <c r="A355" s="527"/>
      <c r="B355" s="240" t="s">
        <v>419</v>
      </c>
      <c r="C355" s="240" t="s">
        <v>420</v>
      </c>
      <c r="D355" s="240" t="s">
        <v>421</v>
      </c>
      <c r="E355" s="240" t="s">
        <v>422</v>
      </c>
      <c r="F355" s="240">
        <v>100</v>
      </c>
      <c r="G355" s="241" t="s">
        <v>33</v>
      </c>
      <c r="H355" s="240" t="s">
        <v>423</v>
      </c>
      <c r="I355" s="240" t="s">
        <v>420</v>
      </c>
      <c r="J355" s="240" t="s">
        <v>421</v>
      </c>
      <c r="K355" s="240" t="s">
        <v>424</v>
      </c>
      <c r="L355" s="240">
        <v>100</v>
      </c>
      <c r="M355" s="242" t="s">
        <v>33</v>
      </c>
    </row>
    <row r="356" spans="1:13">
      <c r="A356" s="243" t="s">
        <v>11</v>
      </c>
      <c r="B356" s="24"/>
      <c r="C356" s="12"/>
      <c r="D356" s="12"/>
      <c r="E356" s="24"/>
      <c r="F356" s="41"/>
      <c r="G356" s="12"/>
      <c r="H356" s="15"/>
      <c r="I356" s="15"/>
      <c r="J356" s="15"/>
      <c r="K356" s="244"/>
      <c r="L356" s="41"/>
      <c r="M356" s="245"/>
    </row>
    <row r="357" spans="1:13">
      <c r="A357" s="243" t="s">
        <v>12</v>
      </c>
      <c r="B357" s="29"/>
      <c r="C357" s="12"/>
      <c r="D357" s="12"/>
      <c r="E357" s="12"/>
      <c r="F357" s="41"/>
      <c r="G357" s="12"/>
      <c r="H357" s="15"/>
      <c r="I357" s="15"/>
      <c r="J357" s="15"/>
      <c r="K357" s="15"/>
      <c r="L357" s="41"/>
      <c r="M357" s="245"/>
    </row>
    <row r="358" spans="1:13">
      <c r="A358" s="243" t="s">
        <v>425</v>
      </c>
      <c r="B358" s="12"/>
      <c r="C358" s="12"/>
      <c r="D358" s="12"/>
      <c r="E358" s="12"/>
      <c r="F358" s="175"/>
      <c r="G358" s="12"/>
      <c r="H358" s="15"/>
      <c r="I358" s="12"/>
      <c r="J358" s="12"/>
      <c r="K358" s="30"/>
      <c r="L358" s="175"/>
      <c r="M358" s="245"/>
    </row>
    <row r="359" spans="1:13" ht="15.75">
      <c r="A359" s="243" t="s">
        <v>23</v>
      </c>
      <c r="B359" s="12"/>
      <c r="C359" s="12"/>
      <c r="D359" s="12"/>
      <c r="E359" s="12"/>
      <c r="F359" s="175"/>
      <c r="G359" s="12"/>
      <c r="H359" s="35"/>
      <c r="I359" s="13"/>
      <c r="J359" s="13"/>
      <c r="K359" s="170"/>
      <c r="L359" s="175"/>
      <c r="M359" s="245"/>
    </row>
    <row r="360" spans="1:13" ht="15.75">
      <c r="A360" s="243" t="s">
        <v>25</v>
      </c>
      <c r="B360" s="12"/>
      <c r="C360" s="12"/>
      <c r="D360" s="12"/>
      <c r="E360" s="12"/>
      <c r="F360" s="41"/>
      <c r="G360" s="12"/>
      <c r="H360" s="35"/>
      <c r="I360" s="15"/>
      <c r="J360" s="15"/>
      <c r="K360" s="42"/>
      <c r="L360" s="41"/>
      <c r="M360" s="245"/>
    </row>
    <row r="361" spans="1:13" ht="15.75">
      <c r="A361" s="243" t="s">
        <v>426</v>
      </c>
      <c r="B361" s="12"/>
      <c r="C361" s="12"/>
      <c r="D361" s="12"/>
      <c r="E361" s="219"/>
      <c r="F361" s="42"/>
      <c r="G361" s="12"/>
      <c r="H361" s="12"/>
      <c r="I361" s="12"/>
      <c r="J361" s="12"/>
      <c r="K361" s="15"/>
      <c r="L361" s="12"/>
      <c r="M361" s="245"/>
    </row>
    <row r="362" spans="1:13">
      <c r="A362" s="243" t="s">
        <v>383</v>
      </c>
      <c r="B362" s="12"/>
      <c r="C362" s="12"/>
      <c r="D362" s="12"/>
      <c r="E362" s="23"/>
      <c r="F362" s="15"/>
      <c r="G362" s="12"/>
      <c r="H362" s="12"/>
      <c r="I362" s="12"/>
      <c r="J362" s="12"/>
      <c r="K362" s="23"/>
      <c r="L362" s="15"/>
      <c r="M362" s="245"/>
    </row>
    <row r="363" spans="1:13">
      <c r="A363" s="243" t="s">
        <v>427</v>
      </c>
      <c r="B363" s="12"/>
      <c r="C363" s="12"/>
      <c r="D363" s="12"/>
      <c r="E363" s="15"/>
      <c r="F363" s="12"/>
      <c r="G363" s="12"/>
      <c r="H363" s="12"/>
      <c r="I363" s="12"/>
      <c r="J363" s="12"/>
      <c r="K363" s="15"/>
      <c r="L363" s="12"/>
      <c r="M363" s="245"/>
    </row>
    <row r="364" spans="1:13" ht="26.25">
      <c r="A364" s="237" t="s">
        <v>428</v>
      </c>
      <c r="B364" s="237"/>
      <c r="C364" s="246" t="s">
        <v>429</v>
      </c>
      <c r="D364" s="247">
        <f>(F356+F357+F358+F359+F360)</f>
        <v>0</v>
      </c>
      <c r="E364" s="247"/>
      <c r="F364" s="246" t="s">
        <v>430</v>
      </c>
      <c r="G364" s="247">
        <f>(D364/500)*100</f>
        <v>0</v>
      </c>
      <c r="H364" s="247"/>
      <c r="I364" s="248"/>
      <c r="J364" s="521" t="s">
        <v>431</v>
      </c>
      <c r="K364" s="521"/>
      <c r="L364" s="522" t="str">
        <f>IF(G364&gt;=91,"A1",IF(G364&gt;=81,"A2",IF(G364&gt;=71,"B1",IF(G364&gt;=61,"B2",IF(G364&gt;=51,"C1",IF(G364&gt;=41,"C2",IF(G364&gt;=33,"D","E")))))))</f>
        <v>E</v>
      </c>
      <c r="M364" s="522" t="str">
        <f t="shared" ref="M364:M366" si="7">IF(K364&gt;=91,"A1",IF(K364&gt;=81,"A2",IF(K364&gt;=71,"B1",IF(K364&gt;=61,"B2",IF(K364&gt;=51,"C1",IF(K364&gt;=41,"C2",IF(K364&gt;=33,"D","E")))))))</f>
        <v>E</v>
      </c>
    </row>
    <row r="365" spans="1:13" ht="26.25">
      <c r="A365" s="249" t="s">
        <v>432</v>
      </c>
      <c r="B365" s="237"/>
      <c r="C365" s="246" t="s">
        <v>433</v>
      </c>
      <c r="D365" s="247">
        <f>(L356+L357+L358+L359+L360)</f>
        <v>0</v>
      </c>
      <c r="E365" s="247"/>
      <c r="F365" s="246" t="s">
        <v>434</v>
      </c>
      <c r="G365" s="250">
        <f>D365/500*100</f>
        <v>0</v>
      </c>
      <c r="H365" s="250"/>
      <c r="I365" s="251"/>
      <c r="J365" s="521" t="s">
        <v>435</v>
      </c>
      <c r="K365" s="521"/>
      <c r="L365" s="522" t="str">
        <f>IF(G365&gt;=91,"A1",IF(G365&gt;=81,"A2",IF(G365&gt;=71,"B1",IF(G365&gt;=61,"B2",IF(G365&gt;=51,"C1",IF(G365&gt;=41,"C2",IF(G365&gt;=33,"D","E")))))))</f>
        <v>E</v>
      </c>
      <c r="M365" s="522" t="str">
        <f t="shared" si="7"/>
        <v>E</v>
      </c>
    </row>
    <row r="366" spans="1:13">
      <c r="A366" s="252" t="s">
        <v>436</v>
      </c>
      <c r="B366" s="252"/>
      <c r="C366" s="252">
        <f>(D364+D365)</f>
        <v>0</v>
      </c>
      <c r="D366" s="523"/>
      <c r="E366" s="523"/>
      <c r="F366" s="252" t="s">
        <v>437</v>
      </c>
      <c r="G366" s="252"/>
      <c r="H366" s="252"/>
      <c r="I366" s="252">
        <f>(C366/1000)*100</f>
        <v>0</v>
      </c>
      <c r="J366" s="252" t="s">
        <v>438</v>
      </c>
      <c r="K366" s="252"/>
      <c r="L366" s="523" t="str">
        <f>IF(I366&gt;=91,"A1",IF(I366&gt;=81,"A2",IF(I366&gt;=71,"B1",IF(I366&gt;=61,"B2",IF(I366&gt;=51,"C1",IF(I366&gt;=41,"C2",IF(I366&gt;=33,"D","E")))))))</f>
        <v>E</v>
      </c>
      <c r="M366" s="523" t="str">
        <f t="shared" si="7"/>
        <v>E</v>
      </c>
    </row>
    <row r="367" spans="1:13">
      <c r="A367" s="518" t="s">
        <v>273</v>
      </c>
      <c r="B367" s="519"/>
      <c r="C367" s="519"/>
      <c r="D367" s="519"/>
      <c r="E367" s="519"/>
      <c r="F367" s="519"/>
      <c r="G367" s="519"/>
      <c r="H367" s="519"/>
      <c r="I367" s="519"/>
      <c r="J367" s="519"/>
      <c r="K367" s="519"/>
      <c r="L367" s="519"/>
      <c r="M367" s="520"/>
    </row>
    <row r="368" spans="1:13">
      <c r="A368" s="524" t="s">
        <v>274</v>
      </c>
      <c r="B368" s="525"/>
      <c r="C368" s="525"/>
      <c r="D368" s="525"/>
      <c r="E368" s="525"/>
      <c r="F368" s="525"/>
      <c r="G368" s="525"/>
      <c r="H368" s="525"/>
      <c r="I368" s="525"/>
      <c r="J368" s="525"/>
      <c r="K368" s="525"/>
      <c r="L368" s="525"/>
      <c r="M368" s="526"/>
    </row>
    <row r="369" spans="1:13">
      <c r="A369" s="524" t="s">
        <v>275</v>
      </c>
      <c r="B369" s="525"/>
      <c r="C369" s="525"/>
      <c r="D369" s="525"/>
      <c r="E369" s="525"/>
      <c r="F369" s="525" t="s">
        <v>276</v>
      </c>
      <c r="G369" s="525"/>
      <c r="H369" s="525"/>
      <c r="I369" s="525"/>
      <c r="J369" s="525"/>
      <c r="K369" s="525" t="s">
        <v>439</v>
      </c>
      <c r="L369" s="525"/>
      <c r="M369" s="526"/>
    </row>
    <row r="370" spans="1:13">
      <c r="A370" s="539" t="s">
        <v>277</v>
      </c>
      <c r="B370" s="540"/>
      <c r="C370" s="540"/>
      <c r="D370" s="540"/>
      <c r="E370" s="540"/>
      <c r="F370" s="532" t="s">
        <v>294</v>
      </c>
      <c r="G370" s="522"/>
      <c r="H370" s="522"/>
      <c r="I370" s="522"/>
      <c r="J370" s="522"/>
      <c r="K370" s="532" t="s">
        <v>294</v>
      </c>
      <c r="L370" s="522"/>
      <c r="M370" s="533"/>
    </row>
    <row r="371" spans="1:13">
      <c r="A371" s="524" t="s">
        <v>278</v>
      </c>
      <c r="B371" s="525"/>
      <c r="C371" s="525"/>
      <c r="D371" s="525"/>
      <c r="E371" s="525"/>
      <c r="F371" s="525"/>
      <c r="G371" s="525"/>
      <c r="H371" s="525"/>
      <c r="I371" s="525"/>
      <c r="J371" s="525"/>
      <c r="K371" s="525"/>
      <c r="L371" s="525"/>
      <c r="M371" s="526"/>
    </row>
    <row r="372" spans="1:13">
      <c r="A372" s="524" t="s">
        <v>275</v>
      </c>
      <c r="B372" s="525"/>
      <c r="C372" s="525"/>
      <c r="D372" s="525"/>
      <c r="E372" s="525"/>
      <c r="F372" s="525" t="s">
        <v>276</v>
      </c>
      <c r="G372" s="525"/>
      <c r="H372" s="525"/>
      <c r="I372" s="525"/>
      <c r="J372" s="525"/>
      <c r="K372" s="525" t="s">
        <v>439</v>
      </c>
      <c r="L372" s="525"/>
      <c r="M372" s="526"/>
    </row>
    <row r="373" spans="1:13">
      <c r="A373" s="512" t="s">
        <v>279</v>
      </c>
      <c r="B373" s="513"/>
      <c r="C373" s="513"/>
      <c r="D373" s="513"/>
      <c r="E373" s="513"/>
      <c r="F373" s="525"/>
      <c r="G373" s="525"/>
      <c r="H373" s="525"/>
      <c r="I373" s="525"/>
      <c r="J373" s="525"/>
      <c r="K373" s="525"/>
      <c r="L373" s="525"/>
      <c r="M373" s="526"/>
    </row>
    <row r="374" spans="1:13">
      <c r="A374" s="512" t="s">
        <v>280</v>
      </c>
      <c r="B374" s="513"/>
      <c r="C374" s="513"/>
      <c r="D374" s="513"/>
      <c r="E374" s="513"/>
      <c r="F374" s="532"/>
      <c r="G374" s="522"/>
      <c r="H374" s="522"/>
      <c r="I374" s="522"/>
      <c r="J374" s="522"/>
      <c r="K374" s="532"/>
      <c r="L374" s="522"/>
      <c r="M374" s="533"/>
    </row>
    <row r="375" spans="1:13">
      <c r="A375" s="515" t="s">
        <v>281</v>
      </c>
      <c r="B375" s="516"/>
      <c r="C375" s="516"/>
      <c r="D375" s="516"/>
      <c r="E375" s="534"/>
      <c r="F375" s="535"/>
      <c r="G375" s="536"/>
      <c r="H375" s="536"/>
      <c r="I375" s="536"/>
      <c r="J375" s="537"/>
      <c r="K375" s="535"/>
      <c r="L375" s="536"/>
      <c r="M375" s="538"/>
    </row>
    <row r="376" spans="1:13">
      <c r="A376" s="515" t="s">
        <v>282</v>
      </c>
      <c r="B376" s="516"/>
      <c r="C376" s="516"/>
      <c r="D376" s="516"/>
      <c r="E376" s="534"/>
      <c r="F376" s="535"/>
      <c r="G376" s="536"/>
      <c r="H376" s="536"/>
      <c r="I376" s="536"/>
      <c r="J376" s="537"/>
      <c r="K376" s="535"/>
      <c r="L376" s="536"/>
      <c r="M376" s="538"/>
    </row>
    <row r="377" spans="1:13">
      <c r="A377" s="524" t="s">
        <v>283</v>
      </c>
      <c r="B377" s="525"/>
      <c r="C377" s="525"/>
      <c r="D377" s="525"/>
      <c r="E377" s="525"/>
      <c r="F377" s="525"/>
      <c r="G377" s="525"/>
      <c r="H377" s="525"/>
      <c r="I377" s="525"/>
      <c r="J377" s="525"/>
      <c r="K377" s="525"/>
      <c r="L377" s="525"/>
      <c r="M377" s="526"/>
    </row>
    <row r="378" spans="1:13">
      <c r="A378" s="524" t="s">
        <v>275</v>
      </c>
      <c r="B378" s="525"/>
      <c r="C378" s="525"/>
      <c r="D378" s="525"/>
      <c r="E378" s="525"/>
      <c r="F378" s="525" t="s">
        <v>276</v>
      </c>
      <c r="G378" s="525"/>
      <c r="H378" s="525"/>
      <c r="I378" s="525"/>
      <c r="J378" s="525"/>
      <c r="K378" s="525" t="s">
        <v>439</v>
      </c>
      <c r="L378" s="525"/>
      <c r="M378" s="526"/>
    </row>
    <row r="379" spans="1:13">
      <c r="A379" s="539" t="s">
        <v>284</v>
      </c>
      <c r="B379" s="540"/>
      <c r="C379" s="540"/>
      <c r="D379" s="540"/>
      <c r="E379" s="540"/>
      <c r="F379" s="540"/>
      <c r="G379" s="532"/>
      <c r="H379" s="522"/>
      <c r="I379" s="522"/>
      <c r="J379" s="522"/>
      <c r="K379" s="522"/>
      <c r="L379" s="522"/>
      <c r="M379" s="533"/>
    </row>
    <row r="380" spans="1:13">
      <c r="A380" s="243" t="s">
        <v>440</v>
      </c>
      <c r="B380" s="535"/>
      <c r="C380" s="536"/>
      <c r="D380" s="536"/>
      <c r="E380" s="536"/>
      <c r="F380" s="536"/>
      <c r="G380" s="536"/>
      <c r="H380" s="536"/>
      <c r="I380" s="536"/>
      <c r="J380" s="536"/>
      <c r="K380" s="536"/>
      <c r="L380" s="536"/>
      <c r="M380" s="538"/>
    </row>
    <row r="381" spans="1:13">
      <c r="A381" s="243" t="s">
        <v>285</v>
      </c>
      <c r="B381" s="535"/>
      <c r="C381" s="536"/>
      <c r="D381" s="536"/>
      <c r="E381" s="536"/>
      <c r="F381" s="536"/>
      <c r="G381" s="536"/>
      <c r="H381" s="536"/>
      <c r="I381" s="536"/>
      <c r="J381" s="536"/>
      <c r="K381" s="536"/>
      <c r="L381" s="536"/>
      <c r="M381" s="538"/>
    </row>
    <row r="382" spans="1:13">
      <c r="A382" s="524" t="s">
        <v>441</v>
      </c>
      <c r="B382" s="525"/>
      <c r="C382" s="525"/>
      <c r="D382" s="522"/>
      <c r="E382" s="522"/>
      <c r="F382" s="522"/>
      <c r="G382" s="522"/>
      <c r="H382" s="522"/>
      <c r="I382" s="522"/>
      <c r="J382" s="525" t="s">
        <v>442</v>
      </c>
      <c r="K382" s="525"/>
      <c r="L382" s="525"/>
      <c r="M382" s="526"/>
    </row>
    <row r="383" spans="1:13">
      <c r="A383" s="524"/>
      <c r="B383" s="525"/>
      <c r="C383" s="525"/>
      <c r="D383" s="522"/>
      <c r="E383" s="522"/>
      <c r="F383" s="522"/>
      <c r="G383" s="522"/>
      <c r="H383" s="522"/>
      <c r="I383" s="522"/>
      <c r="J383" s="525"/>
      <c r="K383" s="525"/>
      <c r="L383" s="525"/>
      <c r="M383" s="526"/>
    </row>
    <row r="384" spans="1:13">
      <c r="A384" s="524"/>
      <c r="B384" s="525"/>
      <c r="C384" s="525"/>
      <c r="D384" s="522"/>
      <c r="E384" s="522"/>
      <c r="F384" s="522"/>
      <c r="G384" s="522"/>
      <c r="H384" s="522"/>
      <c r="I384" s="522"/>
      <c r="J384" s="525"/>
      <c r="K384" s="525"/>
      <c r="L384" s="525"/>
      <c r="M384" s="526"/>
    </row>
    <row r="385" spans="1:13">
      <c r="A385" s="524"/>
      <c r="B385" s="525"/>
      <c r="C385" s="525"/>
      <c r="D385" s="522"/>
      <c r="E385" s="522"/>
      <c r="F385" s="522"/>
      <c r="G385" s="522"/>
      <c r="H385" s="522"/>
      <c r="I385" s="522"/>
      <c r="J385" s="525"/>
      <c r="K385" s="525"/>
      <c r="L385" s="525"/>
      <c r="M385" s="526"/>
    </row>
    <row r="386" spans="1:13">
      <c r="A386" s="541" t="s">
        <v>286</v>
      </c>
      <c r="B386" s="542"/>
      <c r="C386" s="542"/>
      <c r="D386" s="542"/>
      <c r="E386" s="542"/>
      <c r="F386" s="542"/>
      <c r="G386" s="542"/>
      <c r="H386" s="543" t="s">
        <v>287</v>
      </c>
      <c r="I386" s="544"/>
      <c r="J386" s="544"/>
      <c r="K386" s="544"/>
      <c r="L386" s="544"/>
      <c r="M386" s="545"/>
    </row>
    <row r="387" spans="1:13">
      <c r="A387" s="253" t="s">
        <v>288</v>
      </c>
      <c r="B387" s="542" t="s">
        <v>20</v>
      </c>
      <c r="C387" s="542"/>
      <c r="D387" s="254" t="s">
        <v>288</v>
      </c>
      <c r="E387" s="255"/>
      <c r="F387" s="542" t="s">
        <v>20</v>
      </c>
      <c r="G387" s="542"/>
      <c r="H387" s="256"/>
      <c r="I387" s="256"/>
      <c r="J387" s="257" t="s">
        <v>289</v>
      </c>
      <c r="K387" s="256"/>
      <c r="L387" s="258" t="s">
        <v>20</v>
      </c>
      <c r="M387" s="259"/>
    </row>
    <row r="388" spans="1:13">
      <c r="A388" s="260" t="s">
        <v>290</v>
      </c>
      <c r="B388" s="546" t="s">
        <v>291</v>
      </c>
      <c r="C388" s="546"/>
      <c r="D388" s="546" t="s">
        <v>292</v>
      </c>
      <c r="E388" s="546"/>
      <c r="F388" s="546" t="s">
        <v>293</v>
      </c>
      <c r="G388" s="546"/>
      <c r="H388" s="256"/>
      <c r="I388" s="256"/>
      <c r="J388" s="547">
        <v>3</v>
      </c>
      <c r="K388" s="548"/>
      <c r="L388" s="255" t="s">
        <v>294</v>
      </c>
      <c r="M388" s="259"/>
    </row>
    <row r="389" spans="1:13">
      <c r="A389" s="260" t="s">
        <v>295</v>
      </c>
      <c r="B389" s="546" t="s">
        <v>296</v>
      </c>
      <c r="C389" s="546"/>
      <c r="D389" s="546" t="s">
        <v>297</v>
      </c>
      <c r="E389" s="546"/>
      <c r="F389" s="546" t="s">
        <v>298</v>
      </c>
      <c r="G389" s="546"/>
      <c r="H389" s="256"/>
      <c r="I389" s="256"/>
      <c r="J389" s="547">
        <v>2</v>
      </c>
      <c r="K389" s="548"/>
      <c r="L389" s="255" t="s">
        <v>299</v>
      </c>
      <c r="M389" s="259"/>
    </row>
    <row r="390" spans="1:13">
      <c r="A390" s="260" t="s">
        <v>300</v>
      </c>
      <c r="B390" s="546" t="s">
        <v>301</v>
      </c>
      <c r="C390" s="546"/>
      <c r="D390" s="546" t="s">
        <v>302</v>
      </c>
      <c r="E390" s="546"/>
      <c r="F390" s="546" t="s">
        <v>303</v>
      </c>
      <c r="G390" s="546"/>
      <c r="H390" s="256"/>
      <c r="I390" s="256"/>
      <c r="J390" s="547">
        <v>1</v>
      </c>
      <c r="K390" s="548"/>
      <c r="L390" s="255" t="s">
        <v>304</v>
      </c>
      <c r="M390" s="259"/>
    </row>
    <row r="391" spans="1:13" ht="15.75" thickBot="1">
      <c r="A391" s="261" t="s">
        <v>305</v>
      </c>
      <c r="B391" s="549" t="s">
        <v>306</v>
      </c>
      <c r="C391" s="549"/>
      <c r="D391" s="550" t="s">
        <v>307</v>
      </c>
      <c r="E391" s="550"/>
      <c r="F391" s="550" t="s">
        <v>308</v>
      </c>
      <c r="G391" s="550"/>
      <c r="H391" s="262"/>
      <c r="I391" s="262"/>
      <c r="J391" s="262"/>
      <c r="K391" s="262"/>
      <c r="L391" s="262"/>
      <c r="M391" s="263"/>
    </row>
    <row r="392" spans="1:13" ht="15.75" thickBot="1"/>
    <row r="393" spans="1:13" ht="15.75">
      <c r="A393" s="233"/>
      <c r="B393" s="500" t="s">
        <v>395</v>
      </c>
      <c r="C393" s="500"/>
      <c r="D393" s="500"/>
      <c r="E393" s="500"/>
      <c r="F393" s="500"/>
      <c r="G393" s="500"/>
      <c r="H393" s="500"/>
      <c r="I393" s="514"/>
      <c r="J393" s="499" t="s">
        <v>396</v>
      </c>
      <c r="K393" s="500"/>
      <c r="L393" s="500"/>
      <c r="M393" s="501"/>
    </row>
    <row r="394" spans="1:13" ht="21">
      <c r="A394" s="502" t="s">
        <v>397</v>
      </c>
      <c r="B394" s="503"/>
      <c r="C394" s="503"/>
      <c r="D394" s="503"/>
      <c r="E394" s="503"/>
      <c r="F394" s="503"/>
      <c r="G394" s="503"/>
      <c r="H394" s="503"/>
      <c r="I394" s="503"/>
      <c r="J394" s="503"/>
      <c r="K394" s="503"/>
      <c r="L394" s="503"/>
      <c r="M394" s="504"/>
    </row>
    <row r="395" spans="1:13" ht="21">
      <c r="A395" s="234"/>
      <c r="B395" s="505" t="s">
        <v>398</v>
      </c>
      <c r="C395" s="505"/>
      <c r="D395" s="505"/>
      <c r="E395" s="506"/>
      <c r="F395" s="235" t="s">
        <v>399</v>
      </c>
      <c r="G395" s="235"/>
      <c r="H395" s="507" t="s">
        <v>400</v>
      </c>
      <c r="I395" s="508"/>
      <c r="J395" s="509"/>
      <c r="K395" s="236" t="s">
        <v>401</v>
      </c>
      <c r="L395" s="237"/>
      <c r="M395" s="238"/>
    </row>
    <row r="396" spans="1:13">
      <c r="A396" s="510" t="s">
        <v>402</v>
      </c>
      <c r="B396" s="508"/>
      <c r="C396" s="508"/>
      <c r="D396" s="508"/>
      <c r="E396" s="508"/>
      <c r="F396" s="508"/>
      <c r="G396" s="508"/>
      <c r="H396" s="508"/>
      <c r="I396" s="508"/>
      <c r="J396" s="508"/>
      <c r="K396" s="508"/>
      <c r="L396" s="508"/>
      <c r="M396" s="511"/>
    </row>
    <row r="397" spans="1:13">
      <c r="A397" s="515" t="s">
        <v>403</v>
      </c>
      <c r="B397" s="516"/>
      <c r="C397" s="516"/>
      <c r="D397" s="516"/>
      <c r="E397" s="516"/>
      <c r="F397" s="516"/>
      <c r="G397" s="516"/>
      <c r="H397" s="516"/>
      <c r="I397" s="516"/>
      <c r="J397" s="516"/>
      <c r="K397" s="516"/>
      <c r="L397" s="516"/>
      <c r="M397" s="517"/>
    </row>
    <row r="398" spans="1:13">
      <c r="A398" s="512" t="s">
        <v>404</v>
      </c>
      <c r="B398" s="513"/>
      <c r="C398" s="507" t="s">
        <v>467</v>
      </c>
      <c r="D398" s="508"/>
      <c r="E398" s="508"/>
      <c r="F398" s="508"/>
      <c r="G398" s="509"/>
      <c r="H398" s="237" t="s">
        <v>406</v>
      </c>
      <c r="I398" s="239"/>
      <c r="J398" s="525">
        <v>9</v>
      </c>
      <c r="K398" s="525"/>
      <c r="L398" s="525"/>
      <c r="M398" s="526"/>
    </row>
    <row r="399" spans="1:13">
      <c r="A399" s="512" t="s">
        <v>407</v>
      </c>
      <c r="B399" s="513"/>
      <c r="C399" s="555" t="s">
        <v>408</v>
      </c>
      <c r="D399" s="552"/>
      <c r="E399" s="552"/>
      <c r="F399" s="552"/>
      <c r="G399" s="553"/>
      <c r="H399" s="237" t="s">
        <v>409</v>
      </c>
      <c r="I399" s="239"/>
      <c r="J399" s="525">
        <v>1042</v>
      </c>
      <c r="K399" s="525"/>
      <c r="L399" s="525"/>
      <c r="M399" s="526"/>
    </row>
    <row r="400" spans="1:13">
      <c r="A400" s="512" t="s">
        <v>410</v>
      </c>
      <c r="B400" s="513"/>
      <c r="C400" s="531">
        <v>41124</v>
      </c>
      <c r="D400" s="508"/>
      <c r="E400" s="508"/>
      <c r="F400" s="508"/>
      <c r="G400" s="509"/>
      <c r="H400" s="237" t="s">
        <v>411</v>
      </c>
      <c r="I400" s="239"/>
      <c r="J400" s="525">
        <v>7889512620</v>
      </c>
      <c r="K400" s="525"/>
      <c r="L400" s="525"/>
      <c r="M400" s="526"/>
    </row>
    <row r="401" spans="1:13">
      <c r="A401" s="512" t="s">
        <v>412</v>
      </c>
      <c r="B401" s="513"/>
      <c r="C401" s="507" t="s">
        <v>468</v>
      </c>
      <c r="D401" s="508"/>
      <c r="E401" s="508"/>
      <c r="F401" s="508"/>
      <c r="G401" s="509"/>
      <c r="H401" s="512" t="s">
        <v>18</v>
      </c>
      <c r="I401" s="513"/>
      <c r="J401" s="525" t="s">
        <v>469</v>
      </c>
      <c r="K401" s="525"/>
      <c r="L401" s="525"/>
      <c r="M401" s="526"/>
    </row>
    <row r="402" spans="1:13">
      <c r="A402" s="524" t="s">
        <v>415</v>
      </c>
      <c r="B402" s="525"/>
      <c r="C402" s="525"/>
      <c r="D402" s="525"/>
      <c r="E402" s="525"/>
      <c r="F402" s="525"/>
      <c r="G402" s="525"/>
      <c r="H402" s="525"/>
      <c r="I402" s="525"/>
      <c r="J402" s="525"/>
      <c r="K402" s="525"/>
      <c r="L402" s="525"/>
      <c r="M402" s="526"/>
    </row>
    <row r="403" spans="1:13">
      <c r="A403" s="527" t="s">
        <v>416</v>
      </c>
      <c r="B403" s="525" t="s">
        <v>417</v>
      </c>
      <c r="C403" s="525"/>
      <c r="D403" s="525"/>
      <c r="E403" s="525"/>
      <c r="F403" s="525"/>
      <c r="G403" s="525"/>
      <c r="H403" s="525" t="s">
        <v>418</v>
      </c>
      <c r="I403" s="525"/>
      <c r="J403" s="525"/>
      <c r="K403" s="525"/>
      <c r="L403" s="525"/>
      <c r="M403" s="526"/>
    </row>
    <row r="404" spans="1:13" ht="45">
      <c r="A404" s="527"/>
      <c r="B404" s="240" t="s">
        <v>419</v>
      </c>
      <c r="C404" s="240" t="s">
        <v>420</v>
      </c>
      <c r="D404" s="240" t="s">
        <v>421</v>
      </c>
      <c r="E404" s="240" t="s">
        <v>422</v>
      </c>
      <c r="F404" s="240">
        <v>100</v>
      </c>
      <c r="G404" s="241" t="s">
        <v>33</v>
      </c>
      <c r="H404" s="240" t="s">
        <v>423</v>
      </c>
      <c r="I404" s="240" t="s">
        <v>420</v>
      </c>
      <c r="J404" s="240" t="s">
        <v>421</v>
      </c>
      <c r="K404" s="240" t="s">
        <v>424</v>
      </c>
      <c r="L404" s="240">
        <v>100</v>
      </c>
      <c r="M404" s="242" t="s">
        <v>33</v>
      </c>
    </row>
    <row r="405" spans="1:13">
      <c r="A405" s="243" t="s">
        <v>11</v>
      </c>
      <c r="B405" s="24"/>
      <c r="C405" s="12"/>
      <c r="D405" s="12"/>
      <c r="E405" s="24"/>
      <c r="F405" s="41"/>
      <c r="G405" s="12"/>
      <c r="H405" s="15"/>
      <c r="I405" s="15"/>
      <c r="J405" s="15"/>
      <c r="K405" s="244"/>
      <c r="L405" s="41"/>
      <c r="M405" s="245"/>
    </row>
    <row r="406" spans="1:13">
      <c r="A406" s="243" t="s">
        <v>12</v>
      </c>
      <c r="B406" s="29"/>
      <c r="C406" s="12"/>
      <c r="D406" s="12"/>
      <c r="E406" s="12"/>
      <c r="F406" s="41"/>
      <c r="G406" s="12"/>
      <c r="H406" s="15"/>
      <c r="I406" s="15"/>
      <c r="J406" s="15"/>
      <c r="K406" s="15"/>
      <c r="L406" s="41"/>
      <c r="M406" s="245"/>
    </row>
    <row r="407" spans="1:13">
      <c r="A407" s="243" t="s">
        <v>425</v>
      </c>
      <c r="B407" s="12"/>
      <c r="C407" s="12"/>
      <c r="D407" s="12"/>
      <c r="E407" s="12"/>
      <c r="F407" s="175"/>
      <c r="G407" s="12"/>
      <c r="H407" s="15"/>
      <c r="I407" s="12"/>
      <c r="J407" s="12"/>
      <c r="K407" s="30"/>
      <c r="L407" s="175"/>
      <c r="M407" s="245"/>
    </row>
    <row r="408" spans="1:13" ht="15.75">
      <c r="A408" s="243" t="s">
        <v>23</v>
      </c>
      <c r="B408" s="12"/>
      <c r="C408" s="12"/>
      <c r="D408" s="12"/>
      <c r="E408" s="12"/>
      <c r="F408" s="175"/>
      <c r="G408" s="12"/>
      <c r="H408" s="35"/>
      <c r="I408" s="13"/>
      <c r="J408" s="13"/>
      <c r="K408" s="170"/>
      <c r="L408" s="175"/>
      <c r="M408" s="245"/>
    </row>
    <row r="409" spans="1:13" ht="15.75">
      <c r="A409" s="243" t="s">
        <v>25</v>
      </c>
      <c r="B409" s="12"/>
      <c r="C409" s="12"/>
      <c r="D409" s="12"/>
      <c r="E409" s="12"/>
      <c r="F409" s="41"/>
      <c r="G409" s="12"/>
      <c r="H409" s="35"/>
      <c r="I409" s="15"/>
      <c r="J409" s="15"/>
      <c r="K409" s="42"/>
      <c r="L409" s="41"/>
      <c r="M409" s="245"/>
    </row>
    <row r="410" spans="1:13" ht="15.75">
      <c r="A410" s="243" t="s">
        <v>426</v>
      </c>
      <c r="B410" s="12"/>
      <c r="C410" s="12"/>
      <c r="D410" s="12"/>
      <c r="E410" s="219"/>
      <c r="F410" s="42"/>
      <c r="G410" s="12"/>
      <c r="H410" s="12"/>
      <c r="I410" s="12"/>
      <c r="J410" s="12"/>
      <c r="K410" s="15"/>
      <c r="L410" s="12"/>
      <c r="M410" s="245"/>
    </row>
    <row r="411" spans="1:13">
      <c r="A411" s="243" t="s">
        <v>383</v>
      </c>
      <c r="B411" s="12"/>
      <c r="C411" s="12"/>
      <c r="D411" s="12"/>
      <c r="E411" s="23"/>
      <c r="F411" s="15"/>
      <c r="G411" s="12"/>
      <c r="H411" s="12"/>
      <c r="I411" s="12"/>
      <c r="J411" s="12"/>
      <c r="K411" s="23"/>
      <c r="L411" s="15"/>
      <c r="M411" s="245"/>
    </row>
    <row r="412" spans="1:13">
      <c r="A412" s="243" t="s">
        <v>427</v>
      </c>
      <c r="B412" s="12"/>
      <c r="C412" s="12"/>
      <c r="D412" s="12"/>
      <c r="E412" s="15"/>
      <c r="F412" s="12"/>
      <c r="G412" s="12"/>
      <c r="H412" s="12"/>
      <c r="I412" s="12"/>
      <c r="J412" s="12"/>
      <c r="K412" s="15"/>
      <c r="L412" s="12"/>
      <c r="M412" s="245"/>
    </row>
    <row r="413" spans="1:13" ht="26.25">
      <c r="A413" s="237" t="s">
        <v>428</v>
      </c>
      <c r="B413" s="237"/>
      <c r="C413" s="246" t="s">
        <v>429</v>
      </c>
      <c r="D413" s="247">
        <f>(F405+F406+F407+F408+F409)</f>
        <v>0</v>
      </c>
      <c r="E413" s="247"/>
      <c r="F413" s="246" t="s">
        <v>430</v>
      </c>
      <c r="G413" s="247">
        <f>(D413/500)*100</f>
        <v>0</v>
      </c>
      <c r="H413" s="247"/>
      <c r="I413" s="248"/>
      <c r="J413" s="521" t="s">
        <v>431</v>
      </c>
      <c r="K413" s="521"/>
      <c r="L413" s="522" t="str">
        <f>IF(G413&gt;=91,"A1",IF(G413&gt;=81,"A2",IF(G413&gt;=71,"B1",IF(G413&gt;=61,"B2",IF(G413&gt;=51,"C1",IF(G413&gt;=41,"C2",IF(G413&gt;=33,"D","E")))))))</f>
        <v>E</v>
      </c>
      <c r="M413" s="522" t="str">
        <f t="shared" ref="M413:M415" si="8">IF(K413&gt;=91,"A1",IF(K413&gt;=81,"A2",IF(K413&gt;=71,"B1",IF(K413&gt;=61,"B2",IF(K413&gt;=51,"C1",IF(K413&gt;=41,"C2",IF(K413&gt;=33,"D","E")))))))</f>
        <v>E</v>
      </c>
    </row>
    <row r="414" spans="1:13" ht="26.25">
      <c r="A414" s="249" t="s">
        <v>432</v>
      </c>
      <c r="B414" s="237"/>
      <c r="C414" s="246" t="s">
        <v>433</v>
      </c>
      <c r="D414" s="247">
        <f>(L405+L406+L407+L408+L409)</f>
        <v>0</v>
      </c>
      <c r="E414" s="247"/>
      <c r="F414" s="246" t="s">
        <v>434</v>
      </c>
      <c r="G414" s="250">
        <f>D414/500*100</f>
        <v>0</v>
      </c>
      <c r="H414" s="250"/>
      <c r="I414" s="251"/>
      <c r="J414" s="521" t="s">
        <v>435</v>
      </c>
      <c r="K414" s="521"/>
      <c r="L414" s="522" t="str">
        <f>IF(G414&gt;=91,"A1",IF(G414&gt;=81,"A2",IF(G414&gt;=71,"B1",IF(G414&gt;=61,"B2",IF(G414&gt;=51,"C1",IF(G414&gt;=41,"C2",IF(G414&gt;=33,"D","E")))))))</f>
        <v>E</v>
      </c>
      <c r="M414" s="522" t="str">
        <f t="shared" si="8"/>
        <v>E</v>
      </c>
    </row>
    <row r="415" spans="1:13">
      <c r="A415" s="252" t="s">
        <v>436</v>
      </c>
      <c r="B415" s="252"/>
      <c r="C415" s="252">
        <f>(D413+D414)</f>
        <v>0</v>
      </c>
      <c r="D415" s="523"/>
      <c r="E415" s="523"/>
      <c r="F415" s="252" t="s">
        <v>437</v>
      </c>
      <c r="G415" s="252"/>
      <c r="H415" s="252"/>
      <c r="I415" s="252">
        <f>(C415/1000)*100</f>
        <v>0</v>
      </c>
      <c r="J415" s="252" t="s">
        <v>438</v>
      </c>
      <c r="K415" s="252"/>
      <c r="L415" s="523" t="str">
        <f>IF(I415&gt;=91,"A1",IF(I415&gt;=81,"A2",IF(I415&gt;=71,"B1",IF(I415&gt;=61,"B2",IF(I415&gt;=51,"C1",IF(I415&gt;=41,"C2",IF(I415&gt;=33,"D","E")))))))</f>
        <v>E</v>
      </c>
      <c r="M415" s="523" t="str">
        <f t="shared" si="8"/>
        <v>E</v>
      </c>
    </row>
    <row r="416" spans="1:13">
      <c r="A416" s="518" t="s">
        <v>273</v>
      </c>
      <c r="B416" s="519"/>
      <c r="C416" s="519"/>
      <c r="D416" s="519"/>
      <c r="E416" s="519"/>
      <c r="F416" s="519"/>
      <c r="G416" s="519"/>
      <c r="H416" s="519"/>
      <c r="I416" s="519"/>
      <c r="J416" s="519"/>
      <c r="K416" s="519"/>
      <c r="L416" s="519"/>
      <c r="M416" s="520"/>
    </row>
    <row r="417" spans="1:13">
      <c r="A417" s="524" t="s">
        <v>274</v>
      </c>
      <c r="B417" s="525"/>
      <c r="C417" s="525"/>
      <c r="D417" s="525"/>
      <c r="E417" s="525"/>
      <c r="F417" s="525"/>
      <c r="G417" s="525"/>
      <c r="H417" s="525"/>
      <c r="I417" s="525"/>
      <c r="J417" s="525"/>
      <c r="K417" s="525"/>
      <c r="L417" s="525"/>
      <c r="M417" s="526"/>
    </row>
    <row r="418" spans="1:13">
      <c r="A418" s="524" t="s">
        <v>275</v>
      </c>
      <c r="B418" s="525"/>
      <c r="C418" s="525"/>
      <c r="D418" s="525"/>
      <c r="E418" s="525"/>
      <c r="F418" s="525" t="s">
        <v>276</v>
      </c>
      <c r="G418" s="525"/>
      <c r="H418" s="525"/>
      <c r="I418" s="525"/>
      <c r="J418" s="525"/>
      <c r="K418" s="525" t="s">
        <v>439</v>
      </c>
      <c r="L418" s="525"/>
      <c r="M418" s="526"/>
    </row>
    <row r="419" spans="1:13">
      <c r="A419" s="539" t="s">
        <v>277</v>
      </c>
      <c r="B419" s="540"/>
      <c r="C419" s="540"/>
      <c r="D419" s="540"/>
      <c r="E419" s="540"/>
      <c r="F419" s="532" t="s">
        <v>294</v>
      </c>
      <c r="G419" s="522"/>
      <c r="H419" s="522"/>
      <c r="I419" s="522"/>
      <c r="J419" s="522"/>
      <c r="K419" s="532" t="s">
        <v>294</v>
      </c>
      <c r="L419" s="522"/>
      <c r="M419" s="533"/>
    </row>
    <row r="420" spans="1:13">
      <c r="A420" s="524" t="s">
        <v>278</v>
      </c>
      <c r="B420" s="525"/>
      <c r="C420" s="525"/>
      <c r="D420" s="525"/>
      <c r="E420" s="525"/>
      <c r="F420" s="525"/>
      <c r="G420" s="525"/>
      <c r="H420" s="525"/>
      <c r="I420" s="525"/>
      <c r="J420" s="525"/>
      <c r="K420" s="525"/>
      <c r="L420" s="525"/>
      <c r="M420" s="526"/>
    </row>
    <row r="421" spans="1:13">
      <c r="A421" s="524" t="s">
        <v>275</v>
      </c>
      <c r="B421" s="525"/>
      <c r="C421" s="525"/>
      <c r="D421" s="525"/>
      <c r="E421" s="525"/>
      <c r="F421" s="525" t="s">
        <v>276</v>
      </c>
      <c r="G421" s="525"/>
      <c r="H421" s="525"/>
      <c r="I421" s="525"/>
      <c r="J421" s="525"/>
      <c r="K421" s="525" t="s">
        <v>439</v>
      </c>
      <c r="L421" s="525"/>
      <c r="M421" s="526"/>
    </row>
    <row r="422" spans="1:13">
      <c r="A422" s="512" t="s">
        <v>279</v>
      </c>
      <c r="B422" s="513"/>
      <c r="C422" s="513"/>
      <c r="D422" s="513"/>
      <c r="E422" s="513"/>
      <c r="F422" s="525"/>
      <c r="G422" s="525"/>
      <c r="H422" s="525"/>
      <c r="I422" s="525"/>
      <c r="J422" s="525"/>
      <c r="K422" s="525"/>
      <c r="L422" s="525"/>
      <c r="M422" s="526"/>
    </row>
    <row r="423" spans="1:13">
      <c r="A423" s="512" t="s">
        <v>280</v>
      </c>
      <c r="B423" s="513"/>
      <c r="C423" s="513"/>
      <c r="D423" s="513"/>
      <c r="E423" s="513"/>
      <c r="F423" s="532"/>
      <c r="G423" s="522"/>
      <c r="H423" s="522"/>
      <c r="I423" s="522"/>
      <c r="J423" s="522"/>
      <c r="K423" s="532"/>
      <c r="L423" s="522"/>
      <c r="M423" s="533"/>
    </row>
    <row r="424" spans="1:13">
      <c r="A424" s="515" t="s">
        <v>281</v>
      </c>
      <c r="B424" s="516"/>
      <c r="C424" s="516"/>
      <c r="D424" s="516"/>
      <c r="E424" s="534"/>
      <c r="F424" s="535"/>
      <c r="G424" s="536"/>
      <c r="H424" s="536"/>
      <c r="I424" s="536"/>
      <c r="J424" s="537"/>
      <c r="K424" s="535"/>
      <c r="L424" s="536"/>
      <c r="M424" s="538"/>
    </row>
    <row r="425" spans="1:13">
      <c r="A425" s="515" t="s">
        <v>282</v>
      </c>
      <c r="B425" s="516"/>
      <c r="C425" s="516"/>
      <c r="D425" s="516"/>
      <c r="E425" s="534"/>
      <c r="F425" s="535"/>
      <c r="G425" s="536"/>
      <c r="H425" s="536"/>
      <c r="I425" s="536"/>
      <c r="J425" s="537"/>
      <c r="K425" s="535"/>
      <c r="L425" s="536"/>
      <c r="M425" s="538"/>
    </row>
    <row r="426" spans="1:13">
      <c r="A426" s="524" t="s">
        <v>283</v>
      </c>
      <c r="B426" s="525"/>
      <c r="C426" s="525"/>
      <c r="D426" s="525"/>
      <c r="E426" s="525"/>
      <c r="F426" s="525"/>
      <c r="G426" s="525"/>
      <c r="H426" s="525"/>
      <c r="I426" s="525"/>
      <c r="J426" s="525"/>
      <c r="K426" s="525"/>
      <c r="L426" s="525"/>
      <c r="M426" s="526"/>
    </row>
    <row r="427" spans="1:13">
      <c r="A427" s="524" t="s">
        <v>275</v>
      </c>
      <c r="B427" s="525"/>
      <c r="C427" s="525"/>
      <c r="D427" s="525"/>
      <c r="E427" s="525"/>
      <c r="F427" s="525" t="s">
        <v>276</v>
      </c>
      <c r="G427" s="525"/>
      <c r="H427" s="525"/>
      <c r="I427" s="525"/>
      <c r="J427" s="525"/>
      <c r="K427" s="525" t="s">
        <v>439</v>
      </c>
      <c r="L427" s="525"/>
      <c r="M427" s="526"/>
    </row>
    <row r="428" spans="1:13">
      <c r="A428" s="539" t="s">
        <v>284</v>
      </c>
      <c r="B428" s="540"/>
      <c r="C428" s="540"/>
      <c r="D428" s="540"/>
      <c r="E428" s="540"/>
      <c r="F428" s="540"/>
      <c r="G428" s="532"/>
      <c r="H428" s="522"/>
      <c r="I428" s="522"/>
      <c r="J428" s="522"/>
      <c r="K428" s="522"/>
      <c r="L428" s="522"/>
      <c r="M428" s="533"/>
    </row>
    <row r="429" spans="1:13">
      <c r="A429" s="243" t="s">
        <v>440</v>
      </c>
      <c r="B429" s="535"/>
      <c r="C429" s="536"/>
      <c r="D429" s="536"/>
      <c r="E429" s="536"/>
      <c r="F429" s="536"/>
      <c r="G429" s="536"/>
      <c r="H429" s="536"/>
      <c r="I429" s="536"/>
      <c r="J429" s="536"/>
      <c r="K429" s="536"/>
      <c r="L429" s="536"/>
      <c r="M429" s="538"/>
    </row>
    <row r="430" spans="1:13">
      <c r="A430" s="243" t="s">
        <v>285</v>
      </c>
      <c r="B430" s="535"/>
      <c r="C430" s="536"/>
      <c r="D430" s="536"/>
      <c r="E430" s="536"/>
      <c r="F430" s="536"/>
      <c r="G430" s="536"/>
      <c r="H430" s="536"/>
      <c r="I430" s="536"/>
      <c r="J430" s="536"/>
      <c r="K430" s="536"/>
      <c r="L430" s="536"/>
      <c r="M430" s="538"/>
    </row>
    <row r="431" spans="1:13">
      <c r="A431" s="524" t="s">
        <v>441</v>
      </c>
      <c r="B431" s="525"/>
      <c r="C431" s="525"/>
      <c r="D431" s="522"/>
      <c r="E431" s="522"/>
      <c r="F431" s="522"/>
      <c r="G431" s="522"/>
      <c r="H431" s="522"/>
      <c r="I431" s="522"/>
      <c r="J431" s="525" t="s">
        <v>442</v>
      </c>
      <c r="K431" s="525"/>
      <c r="L431" s="525"/>
      <c r="M431" s="526"/>
    </row>
    <row r="432" spans="1:13">
      <c r="A432" s="524"/>
      <c r="B432" s="525"/>
      <c r="C432" s="525"/>
      <c r="D432" s="522"/>
      <c r="E432" s="522"/>
      <c r="F432" s="522"/>
      <c r="G432" s="522"/>
      <c r="H432" s="522"/>
      <c r="I432" s="522"/>
      <c r="J432" s="525"/>
      <c r="K432" s="525"/>
      <c r="L432" s="525"/>
      <c r="M432" s="526"/>
    </row>
    <row r="433" spans="1:13">
      <c r="A433" s="524"/>
      <c r="B433" s="525"/>
      <c r="C433" s="525"/>
      <c r="D433" s="522"/>
      <c r="E433" s="522"/>
      <c r="F433" s="522"/>
      <c r="G433" s="522"/>
      <c r="H433" s="522"/>
      <c r="I433" s="522"/>
      <c r="J433" s="525"/>
      <c r="K433" s="525"/>
      <c r="L433" s="525"/>
      <c r="M433" s="526"/>
    </row>
    <row r="434" spans="1:13">
      <c r="A434" s="524"/>
      <c r="B434" s="525"/>
      <c r="C434" s="525"/>
      <c r="D434" s="522"/>
      <c r="E434" s="522"/>
      <c r="F434" s="522"/>
      <c r="G434" s="522"/>
      <c r="H434" s="522"/>
      <c r="I434" s="522"/>
      <c r="J434" s="525"/>
      <c r="K434" s="525"/>
      <c r="L434" s="525"/>
      <c r="M434" s="526"/>
    </row>
    <row r="435" spans="1:13">
      <c r="A435" s="541" t="s">
        <v>286</v>
      </c>
      <c r="B435" s="542"/>
      <c r="C435" s="542"/>
      <c r="D435" s="542"/>
      <c r="E435" s="542"/>
      <c r="F435" s="542"/>
      <c r="G435" s="542"/>
      <c r="H435" s="543" t="s">
        <v>287</v>
      </c>
      <c r="I435" s="544"/>
      <c r="J435" s="544"/>
      <c r="K435" s="544"/>
      <c r="L435" s="544"/>
      <c r="M435" s="545"/>
    </row>
    <row r="436" spans="1:13">
      <c r="A436" s="253" t="s">
        <v>288</v>
      </c>
      <c r="B436" s="542" t="s">
        <v>20</v>
      </c>
      <c r="C436" s="542"/>
      <c r="D436" s="254" t="s">
        <v>288</v>
      </c>
      <c r="E436" s="255"/>
      <c r="F436" s="542" t="s">
        <v>20</v>
      </c>
      <c r="G436" s="542"/>
      <c r="H436" s="256"/>
      <c r="I436" s="256"/>
      <c r="J436" s="257" t="s">
        <v>289</v>
      </c>
      <c r="K436" s="256"/>
      <c r="L436" s="258" t="s">
        <v>20</v>
      </c>
      <c r="M436" s="259"/>
    </row>
    <row r="437" spans="1:13">
      <c r="A437" s="260" t="s">
        <v>290</v>
      </c>
      <c r="B437" s="546" t="s">
        <v>291</v>
      </c>
      <c r="C437" s="546"/>
      <c r="D437" s="546" t="s">
        <v>292</v>
      </c>
      <c r="E437" s="546"/>
      <c r="F437" s="546" t="s">
        <v>293</v>
      </c>
      <c r="G437" s="546"/>
      <c r="H437" s="256"/>
      <c r="I437" s="256"/>
      <c r="J437" s="547">
        <v>3</v>
      </c>
      <c r="K437" s="548"/>
      <c r="L437" s="255" t="s">
        <v>294</v>
      </c>
      <c r="M437" s="259"/>
    </row>
    <row r="438" spans="1:13">
      <c r="A438" s="260" t="s">
        <v>295</v>
      </c>
      <c r="B438" s="546" t="s">
        <v>296</v>
      </c>
      <c r="C438" s="546"/>
      <c r="D438" s="546" t="s">
        <v>297</v>
      </c>
      <c r="E438" s="546"/>
      <c r="F438" s="546" t="s">
        <v>298</v>
      </c>
      <c r="G438" s="546"/>
      <c r="H438" s="256"/>
      <c r="I438" s="256"/>
      <c r="J438" s="547">
        <v>2</v>
      </c>
      <c r="K438" s="548"/>
      <c r="L438" s="255" t="s">
        <v>299</v>
      </c>
      <c r="M438" s="259"/>
    </row>
    <row r="439" spans="1:13">
      <c r="A439" s="260" t="s">
        <v>300</v>
      </c>
      <c r="B439" s="546" t="s">
        <v>301</v>
      </c>
      <c r="C439" s="546"/>
      <c r="D439" s="546" t="s">
        <v>302</v>
      </c>
      <c r="E439" s="546"/>
      <c r="F439" s="546" t="s">
        <v>303</v>
      </c>
      <c r="G439" s="546"/>
      <c r="H439" s="256"/>
      <c r="I439" s="256"/>
      <c r="J439" s="547">
        <v>1</v>
      </c>
      <c r="K439" s="548"/>
      <c r="L439" s="255" t="s">
        <v>304</v>
      </c>
      <c r="M439" s="259"/>
    </row>
    <row r="440" spans="1:13" ht="15.75" thickBot="1">
      <c r="A440" s="261" t="s">
        <v>305</v>
      </c>
      <c r="B440" s="549" t="s">
        <v>306</v>
      </c>
      <c r="C440" s="549"/>
      <c r="D440" s="550" t="s">
        <v>307</v>
      </c>
      <c r="E440" s="550"/>
      <c r="F440" s="550" t="s">
        <v>308</v>
      </c>
      <c r="G440" s="550"/>
      <c r="H440" s="262"/>
      <c r="I440" s="262"/>
      <c r="J440" s="262"/>
      <c r="K440" s="262"/>
      <c r="L440" s="262"/>
      <c r="M440" s="263"/>
    </row>
    <row r="441" spans="1:13" ht="15.75" thickBot="1"/>
    <row r="442" spans="1:13" ht="15.75">
      <c r="A442" s="233"/>
      <c r="B442" s="500" t="s">
        <v>395</v>
      </c>
      <c r="C442" s="500"/>
      <c r="D442" s="500"/>
      <c r="E442" s="500"/>
      <c r="F442" s="500"/>
      <c r="G442" s="500"/>
      <c r="H442" s="500"/>
      <c r="I442" s="514"/>
      <c r="J442" s="499" t="s">
        <v>396</v>
      </c>
      <c r="K442" s="500"/>
      <c r="L442" s="500"/>
      <c r="M442" s="501"/>
    </row>
    <row r="443" spans="1:13" ht="21">
      <c r="A443" s="502" t="s">
        <v>397</v>
      </c>
      <c r="B443" s="503"/>
      <c r="C443" s="503"/>
      <c r="D443" s="503"/>
      <c r="E443" s="503"/>
      <c r="F443" s="503"/>
      <c r="G443" s="503"/>
      <c r="H443" s="503"/>
      <c r="I443" s="503"/>
      <c r="J443" s="503"/>
      <c r="K443" s="503"/>
      <c r="L443" s="503"/>
      <c r="M443" s="504"/>
    </row>
    <row r="444" spans="1:13" ht="21">
      <c r="A444" s="234"/>
      <c r="B444" s="505" t="s">
        <v>398</v>
      </c>
      <c r="C444" s="505"/>
      <c r="D444" s="505"/>
      <c r="E444" s="506"/>
      <c r="F444" s="235" t="s">
        <v>399</v>
      </c>
      <c r="G444" s="235"/>
      <c r="H444" s="507" t="s">
        <v>400</v>
      </c>
      <c r="I444" s="508"/>
      <c r="J444" s="509"/>
      <c r="K444" s="236" t="s">
        <v>401</v>
      </c>
      <c r="L444" s="237"/>
      <c r="M444" s="238"/>
    </row>
    <row r="445" spans="1:13">
      <c r="A445" s="510" t="s">
        <v>402</v>
      </c>
      <c r="B445" s="508"/>
      <c r="C445" s="508"/>
      <c r="D445" s="508"/>
      <c r="E445" s="508"/>
      <c r="F445" s="508"/>
      <c r="G445" s="508"/>
      <c r="H445" s="508"/>
      <c r="I445" s="508"/>
      <c r="J445" s="508"/>
      <c r="K445" s="508"/>
      <c r="L445" s="508"/>
      <c r="M445" s="511"/>
    </row>
    <row r="446" spans="1:13">
      <c r="A446" s="515" t="s">
        <v>403</v>
      </c>
      <c r="B446" s="516"/>
      <c r="C446" s="516"/>
      <c r="D446" s="516"/>
      <c r="E446" s="516"/>
      <c r="F446" s="516"/>
      <c r="G446" s="516"/>
      <c r="H446" s="516"/>
      <c r="I446" s="516"/>
      <c r="J446" s="516"/>
      <c r="K446" s="516"/>
      <c r="L446" s="516"/>
      <c r="M446" s="517"/>
    </row>
    <row r="447" spans="1:13">
      <c r="A447" s="512" t="s">
        <v>404</v>
      </c>
      <c r="B447" s="513"/>
      <c r="C447" s="507" t="s">
        <v>470</v>
      </c>
      <c r="D447" s="508"/>
      <c r="E447" s="508"/>
      <c r="F447" s="508"/>
      <c r="G447" s="509"/>
      <c r="H447" s="237" t="s">
        <v>406</v>
      </c>
      <c r="I447" s="239"/>
      <c r="J447" s="525">
        <v>10</v>
      </c>
      <c r="K447" s="525"/>
      <c r="L447" s="525"/>
      <c r="M447" s="526"/>
    </row>
    <row r="448" spans="1:13">
      <c r="A448" s="512" t="s">
        <v>407</v>
      </c>
      <c r="B448" s="513"/>
      <c r="C448" s="555" t="s">
        <v>408</v>
      </c>
      <c r="D448" s="552"/>
      <c r="E448" s="552"/>
      <c r="F448" s="552"/>
      <c r="G448" s="553"/>
      <c r="H448" s="237" t="s">
        <v>409</v>
      </c>
      <c r="I448" s="239"/>
      <c r="J448" s="525">
        <v>1187</v>
      </c>
      <c r="K448" s="525"/>
      <c r="L448" s="525"/>
      <c r="M448" s="526"/>
    </row>
    <row r="449" spans="1:13">
      <c r="A449" s="512" t="s">
        <v>410</v>
      </c>
      <c r="B449" s="513"/>
      <c r="C449" s="507" t="s">
        <v>471</v>
      </c>
      <c r="D449" s="508"/>
      <c r="E449" s="508"/>
      <c r="F449" s="508"/>
      <c r="G449" s="509"/>
      <c r="H449" s="237" t="s">
        <v>411</v>
      </c>
      <c r="I449" s="239"/>
      <c r="J449" s="525">
        <v>9419122353</v>
      </c>
      <c r="K449" s="525"/>
      <c r="L449" s="525"/>
      <c r="M449" s="526"/>
    </row>
    <row r="450" spans="1:13">
      <c r="A450" s="512" t="s">
        <v>412</v>
      </c>
      <c r="B450" s="513"/>
      <c r="C450" s="507" t="s">
        <v>472</v>
      </c>
      <c r="D450" s="508"/>
      <c r="E450" s="508"/>
      <c r="F450" s="508"/>
      <c r="G450" s="509"/>
      <c r="H450" s="512" t="s">
        <v>18</v>
      </c>
      <c r="I450" s="513"/>
      <c r="J450" s="525" t="s">
        <v>473</v>
      </c>
      <c r="K450" s="525"/>
      <c r="L450" s="525"/>
      <c r="M450" s="526"/>
    </row>
    <row r="451" spans="1:13">
      <c r="A451" s="524" t="s">
        <v>415</v>
      </c>
      <c r="B451" s="525"/>
      <c r="C451" s="525"/>
      <c r="D451" s="525"/>
      <c r="E451" s="525"/>
      <c r="F451" s="525"/>
      <c r="G451" s="525"/>
      <c r="H451" s="525"/>
      <c r="I451" s="525"/>
      <c r="J451" s="525"/>
      <c r="K451" s="525"/>
      <c r="L451" s="525"/>
      <c r="M451" s="526"/>
    </row>
    <row r="452" spans="1:13">
      <c r="A452" s="527" t="s">
        <v>416</v>
      </c>
      <c r="B452" s="525" t="s">
        <v>417</v>
      </c>
      <c r="C452" s="525"/>
      <c r="D452" s="525"/>
      <c r="E452" s="525"/>
      <c r="F452" s="525"/>
      <c r="G452" s="525"/>
      <c r="H452" s="525" t="s">
        <v>418</v>
      </c>
      <c r="I452" s="525"/>
      <c r="J452" s="525"/>
      <c r="K452" s="525"/>
      <c r="L452" s="525"/>
      <c r="M452" s="526"/>
    </row>
    <row r="453" spans="1:13" ht="45">
      <c r="A453" s="527"/>
      <c r="B453" s="240" t="s">
        <v>419</v>
      </c>
      <c r="C453" s="240" t="s">
        <v>420</v>
      </c>
      <c r="D453" s="240" t="s">
        <v>421</v>
      </c>
      <c r="E453" s="240" t="s">
        <v>422</v>
      </c>
      <c r="F453" s="240">
        <v>100</v>
      </c>
      <c r="G453" s="241" t="s">
        <v>33</v>
      </c>
      <c r="H453" s="240" t="s">
        <v>423</v>
      </c>
      <c r="I453" s="240" t="s">
        <v>420</v>
      </c>
      <c r="J453" s="240" t="s">
        <v>421</v>
      </c>
      <c r="K453" s="240" t="s">
        <v>424</v>
      </c>
      <c r="L453" s="240">
        <v>100</v>
      </c>
      <c r="M453" s="242" t="s">
        <v>33</v>
      </c>
    </row>
    <row r="454" spans="1:13">
      <c r="A454" s="243" t="s">
        <v>11</v>
      </c>
      <c r="B454" s="24"/>
      <c r="C454" s="12"/>
      <c r="D454" s="12"/>
      <c r="E454" s="24"/>
      <c r="F454" s="41"/>
      <c r="G454" s="12"/>
      <c r="H454" s="15"/>
      <c r="I454" s="15"/>
      <c r="J454" s="15"/>
      <c r="K454" s="244"/>
      <c r="L454" s="41"/>
      <c r="M454" s="245"/>
    </row>
    <row r="455" spans="1:13">
      <c r="A455" s="243" t="s">
        <v>12</v>
      </c>
      <c r="B455" s="29"/>
      <c r="C455" s="12"/>
      <c r="D455" s="12"/>
      <c r="E455" s="12"/>
      <c r="F455" s="41"/>
      <c r="G455" s="12"/>
      <c r="H455" s="15"/>
      <c r="I455" s="15"/>
      <c r="J455" s="15"/>
      <c r="K455" s="15"/>
      <c r="L455" s="41"/>
      <c r="M455" s="245"/>
    </row>
    <row r="456" spans="1:13">
      <c r="A456" s="243" t="s">
        <v>425</v>
      </c>
      <c r="B456" s="12"/>
      <c r="C456" s="12"/>
      <c r="D456" s="12"/>
      <c r="E456" s="12"/>
      <c r="F456" s="175"/>
      <c r="G456" s="12"/>
      <c r="H456" s="15"/>
      <c r="I456" s="12"/>
      <c r="J456" s="12"/>
      <c r="K456" s="30"/>
      <c r="L456" s="175"/>
      <c r="M456" s="245"/>
    </row>
    <row r="457" spans="1:13" ht="15.75">
      <c r="A457" s="243" t="s">
        <v>23</v>
      </c>
      <c r="B457" s="12"/>
      <c r="C457" s="12"/>
      <c r="D457" s="12"/>
      <c r="E457" s="12"/>
      <c r="F457" s="175"/>
      <c r="G457" s="12"/>
      <c r="H457" s="35"/>
      <c r="I457" s="13"/>
      <c r="J457" s="13"/>
      <c r="K457" s="170"/>
      <c r="L457" s="175"/>
      <c r="M457" s="245"/>
    </row>
    <row r="458" spans="1:13" ht="15.75">
      <c r="A458" s="243" t="s">
        <v>25</v>
      </c>
      <c r="B458" s="12"/>
      <c r="C458" s="12"/>
      <c r="D458" s="12"/>
      <c r="E458" s="12"/>
      <c r="F458" s="41"/>
      <c r="G458" s="12"/>
      <c r="H458" s="35"/>
      <c r="I458" s="15"/>
      <c r="J458" s="15"/>
      <c r="K458" s="42"/>
      <c r="L458" s="41"/>
      <c r="M458" s="245"/>
    </row>
    <row r="459" spans="1:13" ht="15.75">
      <c r="A459" s="243" t="s">
        <v>426</v>
      </c>
      <c r="B459" s="12"/>
      <c r="C459" s="12"/>
      <c r="D459" s="12"/>
      <c r="E459" s="219"/>
      <c r="F459" s="42"/>
      <c r="G459" s="12"/>
      <c r="H459" s="12"/>
      <c r="I459" s="12"/>
      <c r="J459" s="12"/>
      <c r="K459" s="15"/>
      <c r="L459" s="12"/>
      <c r="M459" s="245"/>
    </row>
    <row r="460" spans="1:13">
      <c r="A460" s="243" t="s">
        <v>383</v>
      </c>
      <c r="B460" s="12"/>
      <c r="C460" s="12"/>
      <c r="D460" s="12"/>
      <c r="E460" s="23"/>
      <c r="F460" s="15"/>
      <c r="G460" s="12"/>
      <c r="H460" s="12"/>
      <c r="I460" s="12"/>
      <c r="J460" s="12"/>
      <c r="K460" s="23"/>
      <c r="L460" s="15"/>
      <c r="M460" s="245"/>
    </row>
    <row r="461" spans="1:13">
      <c r="A461" s="243" t="s">
        <v>427</v>
      </c>
      <c r="B461" s="12"/>
      <c r="C461" s="12"/>
      <c r="D461" s="12"/>
      <c r="E461" s="15"/>
      <c r="F461" s="12"/>
      <c r="G461" s="12"/>
      <c r="H461" s="12"/>
      <c r="I461" s="12"/>
      <c r="J461" s="12"/>
      <c r="K461" s="15"/>
      <c r="L461" s="12"/>
      <c r="M461" s="245"/>
    </row>
    <row r="462" spans="1:13" ht="26.25">
      <c r="A462" s="237" t="s">
        <v>428</v>
      </c>
      <c r="B462" s="237"/>
      <c r="C462" s="246" t="s">
        <v>429</v>
      </c>
      <c r="D462" s="247">
        <f>(F454+F455+F456+F457+F458)</f>
        <v>0</v>
      </c>
      <c r="E462" s="247"/>
      <c r="F462" s="246" t="s">
        <v>430</v>
      </c>
      <c r="G462" s="247">
        <f>(D462/500)*100</f>
        <v>0</v>
      </c>
      <c r="H462" s="247"/>
      <c r="I462" s="248"/>
      <c r="J462" s="521" t="s">
        <v>431</v>
      </c>
      <c r="K462" s="521"/>
      <c r="L462" s="522" t="str">
        <f>IF(G462&gt;=91,"A1",IF(G462&gt;=81,"A2",IF(G462&gt;=71,"B1",IF(G462&gt;=61,"B2",IF(G462&gt;=51,"C1",IF(G462&gt;=41,"C2",IF(G462&gt;=33,"D","E")))))))</f>
        <v>E</v>
      </c>
      <c r="M462" s="522" t="str">
        <f t="shared" ref="M462:M464" si="9">IF(K462&gt;=91,"A1",IF(K462&gt;=81,"A2",IF(K462&gt;=71,"B1",IF(K462&gt;=61,"B2",IF(K462&gt;=51,"C1",IF(K462&gt;=41,"C2",IF(K462&gt;=33,"D","E")))))))</f>
        <v>E</v>
      </c>
    </row>
    <row r="463" spans="1:13" ht="26.25">
      <c r="A463" s="249" t="s">
        <v>432</v>
      </c>
      <c r="B463" s="237"/>
      <c r="C463" s="246" t="s">
        <v>433</v>
      </c>
      <c r="D463" s="247">
        <f>(L454+L455+L456+L457+L458)</f>
        <v>0</v>
      </c>
      <c r="E463" s="247"/>
      <c r="F463" s="246" t="s">
        <v>434</v>
      </c>
      <c r="G463" s="250">
        <f>D463/500*100</f>
        <v>0</v>
      </c>
      <c r="H463" s="250"/>
      <c r="I463" s="251"/>
      <c r="J463" s="521" t="s">
        <v>435</v>
      </c>
      <c r="K463" s="521"/>
      <c r="L463" s="522" t="str">
        <f>IF(G463&gt;=91,"A1",IF(G463&gt;=81,"A2",IF(G463&gt;=71,"B1",IF(G463&gt;=61,"B2",IF(G463&gt;=51,"C1",IF(G463&gt;=41,"C2",IF(G463&gt;=33,"D","E")))))))</f>
        <v>E</v>
      </c>
      <c r="M463" s="522" t="str">
        <f t="shared" si="9"/>
        <v>E</v>
      </c>
    </row>
    <row r="464" spans="1:13">
      <c r="A464" s="252" t="s">
        <v>436</v>
      </c>
      <c r="B464" s="252"/>
      <c r="C464" s="252">
        <f>(D462+D463)</f>
        <v>0</v>
      </c>
      <c r="D464" s="523"/>
      <c r="E464" s="523"/>
      <c r="F464" s="252" t="s">
        <v>437</v>
      </c>
      <c r="G464" s="252"/>
      <c r="H464" s="252"/>
      <c r="I464" s="252">
        <f>(C464/1000)*100</f>
        <v>0</v>
      </c>
      <c r="J464" s="252" t="s">
        <v>438</v>
      </c>
      <c r="K464" s="252"/>
      <c r="L464" s="523" t="str">
        <f>IF(I464&gt;=91,"A1",IF(I464&gt;=81,"A2",IF(I464&gt;=71,"B1",IF(I464&gt;=61,"B2",IF(I464&gt;=51,"C1",IF(I464&gt;=41,"C2",IF(I464&gt;=33,"D","E")))))))</f>
        <v>E</v>
      </c>
      <c r="M464" s="523" t="str">
        <f t="shared" si="9"/>
        <v>E</v>
      </c>
    </row>
    <row r="465" spans="1:13">
      <c r="A465" s="518" t="s">
        <v>273</v>
      </c>
      <c r="B465" s="519"/>
      <c r="C465" s="519"/>
      <c r="D465" s="519"/>
      <c r="E465" s="519"/>
      <c r="F465" s="519"/>
      <c r="G465" s="519"/>
      <c r="H465" s="519"/>
      <c r="I465" s="519"/>
      <c r="J465" s="519"/>
      <c r="K465" s="519"/>
      <c r="L465" s="519"/>
      <c r="M465" s="520"/>
    </row>
    <row r="466" spans="1:13">
      <c r="A466" s="524" t="s">
        <v>274</v>
      </c>
      <c r="B466" s="525"/>
      <c r="C466" s="525"/>
      <c r="D466" s="525"/>
      <c r="E466" s="525"/>
      <c r="F466" s="525"/>
      <c r="G466" s="525"/>
      <c r="H466" s="525"/>
      <c r="I466" s="525"/>
      <c r="J466" s="525"/>
      <c r="K466" s="525"/>
      <c r="L466" s="525"/>
      <c r="M466" s="526"/>
    </row>
    <row r="467" spans="1:13">
      <c r="A467" s="524" t="s">
        <v>275</v>
      </c>
      <c r="B467" s="525"/>
      <c r="C467" s="525"/>
      <c r="D467" s="525"/>
      <c r="E467" s="525"/>
      <c r="F467" s="525" t="s">
        <v>276</v>
      </c>
      <c r="G467" s="525"/>
      <c r="H467" s="525"/>
      <c r="I467" s="525"/>
      <c r="J467" s="525"/>
      <c r="K467" s="525" t="s">
        <v>439</v>
      </c>
      <c r="L467" s="525"/>
      <c r="M467" s="526"/>
    </row>
    <row r="468" spans="1:13">
      <c r="A468" s="539" t="s">
        <v>277</v>
      </c>
      <c r="B468" s="540"/>
      <c r="C468" s="540"/>
      <c r="D468" s="540"/>
      <c r="E468" s="540"/>
      <c r="F468" s="532" t="s">
        <v>294</v>
      </c>
      <c r="G468" s="522"/>
      <c r="H468" s="522"/>
      <c r="I468" s="522"/>
      <c r="J468" s="522"/>
      <c r="K468" s="532" t="s">
        <v>294</v>
      </c>
      <c r="L468" s="522"/>
      <c r="M468" s="533"/>
    </row>
    <row r="469" spans="1:13">
      <c r="A469" s="524" t="s">
        <v>278</v>
      </c>
      <c r="B469" s="525"/>
      <c r="C469" s="525"/>
      <c r="D469" s="525"/>
      <c r="E469" s="525"/>
      <c r="F469" s="525"/>
      <c r="G469" s="525"/>
      <c r="H469" s="525"/>
      <c r="I469" s="525"/>
      <c r="J469" s="525"/>
      <c r="K469" s="525"/>
      <c r="L469" s="525"/>
      <c r="M469" s="526"/>
    </row>
    <row r="470" spans="1:13">
      <c r="A470" s="524" t="s">
        <v>275</v>
      </c>
      <c r="B470" s="525"/>
      <c r="C470" s="525"/>
      <c r="D470" s="525"/>
      <c r="E470" s="525"/>
      <c r="F470" s="525" t="s">
        <v>276</v>
      </c>
      <c r="G470" s="525"/>
      <c r="H470" s="525"/>
      <c r="I470" s="525"/>
      <c r="J470" s="525"/>
      <c r="K470" s="525" t="s">
        <v>439</v>
      </c>
      <c r="L470" s="525"/>
      <c r="M470" s="526"/>
    </row>
    <row r="471" spans="1:13">
      <c r="A471" s="512" t="s">
        <v>279</v>
      </c>
      <c r="B471" s="513"/>
      <c r="C471" s="513"/>
      <c r="D471" s="513"/>
      <c r="E471" s="513"/>
      <c r="F471" s="525"/>
      <c r="G471" s="525"/>
      <c r="H471" s="525"/>
      <c r="I471" s="525"/>
      <c r="J471" s="525"/>
      <c r="K471" s="525"/>
      <c r="L471" s="525"/>
      <c r="M471" s="526"/>
    </row>
    <row r="472" spans="1:13">
      <c r="A472" s="512" t="s">
        <v>280</v>
      </c>
      <c r="B472" s="513"/>
      <c r="C472" s="513"/>
      <c r="D472" s="513"/>
      <c r="E472" s="513"/>
      <c r="F472" s="532"/>
      <c r="G472" s="522"/>
      <c r="H472" s="522"/>
      <c r="I472" s="522"/>
      <c r="J472" s="522"/>
      <c r="K472" s="532"/>
      <c r="L472" s="522"/>
      <c r="M472" s="533"/>
    </row>
    <row r="473" spans="1:13">
      <c r="A473" s="515" t="s">
        <v>281</v>
      </c>
      <c r="B473" s="516"/>
      <c r="C473" s="516"/>
      <c r="D473" s="516"/>
      <c r="E473" s="534"/>
      <c r="F473" s="535"/>
      <c r="G473" s="536"/>
      <c r="H473" s="536"/>
      <c r="I473" s="536"/>
      <c r="J473" s="537"/>
      <c r="K473" s="535"/>
      <c r="L473" s="536"/>
      <c r="M473" s="538"/>
    </row>
    <row r="474" spans="1:13">
      <c r="A474" s="515" t="s">
        <v>282</v>
      </c>
      <c r="B474" s="516"/>
      <c r="C474" s="516"/>
      <c r="D474" s="516"/>
      <c r="E474" s="534"/>
      <c r="F474" s="535"/>
      <c r="G474" s="536"/>
      <c r="H474" s="536"/>
      <c r="I474" s="536"/>
      <c r="J474" s="537"/>
      <c r="K474" s="535"/>
      <c r="L474" s="536"/>
      <c r="M474" s="538"/>
    </row>
    <row r="475" spans="1:13">
      <c r="A475" s="524" t="s">
        <v>283</v>
      </c>
      <c r="B475" s="525"/>
      <c r="C475" s="525"/>
      <c r="D475" s="525"/>
      <c r="E475" s="525"/>
      <c r="F475" s="525"/>
      <c r="G475" s="525"/>
      <c r="H475" s="525"/>
      <c r="I475" s="525"/>
      <c r="J475" s="525"/>
      <c r="K475" s="525"/>
      <c r="L475" s="525"/>
      <c r="M475" s="526"/>
    </row>
    <row r="476" spans="1:13">
      <c r="A476" s="524" t="s">
        <v>275</v>
      </c>
      <c r="B476" s="525"/>
      <c r="C476" s="525"/>
      <c r="D476" s="525"/>
      <c r="E476" s="525"/>
      <c r="F476" s="525" t="s">
        <v>276</v>
      </c>
      <c r="G476" s="525"/>
      <c r="H476" s="525"/>
      <c r="I476" s="525"/>
      <c r="J476" s="525"/>
      <c r="K476" s="525" t="s">
        <v>439</v>
      </c>
      <c r="L476" s="525"/>
      <c r="M476" s="526"/>
    </row>
    <row r="477" spans="1:13">
      <c r="A477" s="539" t="s">
        <v>284</v>
      </c>
      <c r="B477" s="540"/>
      <c r="C477" s="540"/>
      <c r="D477" s="540"/>
      <c r="E477" s="540"/>
      <c r="F477" s="540"/>
      <c r="G477" s="532"/>
      <c r="H477" s="522"/>
      <c r="I477" s="522"/>
      <c r="J477" s="522"/>
      <c r="K477" s="522"/>
      <c r="L477" s="522"/>
      <c r="M477" s="533"/>
    </row>
    <row r="478" spans="1:13">
      <c r="A478" s="243" t="s">
        <v>440</v>
      </c>
      <c r="B478" s="535"/>
      <c r="C478" s="536"/>
      <c r="D478" s="536"/>
      <c r="E478" s="536"/>
      <c r="F478" s="536"/>
      <c r="G478" s="536"/>
      <c r="H478" s="536"/>
      <c r="I478" s="536"/>
      <c r="J478" s="536"/>
      <c r="K478" s="536"/>
      <c r="L478" s="536"/>
      <c r="M478" s="538"/>
    </row>
    <row r="479" spans="1:13">
      <c r="A479" s="243" t="s">
        <v>285</v>
      </c>
      <c r="B479" s="535"/>
      <c r="C479" s="536"/>
      <c r="D479" s="536"/>
      <c r="E479" s="536"/>
      <c r="F479" s="536"/>
      <c r="G479" s="536"/>
      <c r="H479" s="536"/>
      <c r="I479" s="536"/>
      <c r="J479" s="536"/>
      <c r="K479" s="536"/>
      <c r="L479" s="536"/>
      <c r="M479" s="538"/>
    </row>
    <row r="480" spans="1:13">
      <c r="A480" s="524" t="s">
        <v>441</v>
      </c>
      <c r="B480" s="525"/>
      <c r="C480" s="525"/>
      <c r="D480" s="522"/>
      <c r="E480" s="522"/>
      <c r="F480" s="522"/>
      <c r="G480" s="522"/>
      <c r="H480" s="522"/>
      <c r="I480" s="522"/>
      <c r="J480" s="525" t="s">
        <v>442</v>
      </c>
      <c r="K480" s="525"/>
      <c r="L480" s="525"/>
      <c r="M480" s="526"/>
    </row>
    <row r="481" spans="1:13">
      <c r="A481" s="524"/>
      <c r="B481" s="525"/>
      <c r="C481" s="525"/>
      <c r="D481" s="522"/>
      <c r="E481" s="522"/>
      <c r="F481" s="522"/>
      <c r="G481" s="522"/>
      <c r="H481" s="522"/>
      <c r="I481" s="522"/>
      <c r="J481" s="525"/>
      <c r="K481" s="525"/>
      <c r="L481" s="525"/>
      <c r="M481" s="526"/>
    </row>
    <row r="482" spans="1:13">
      <c r="A482" s="524"/>
      <c r="B482" s="525"/>
      <c r="C482" s="525"/>
      <c r="D482" s="522"/>
      <c r="E482" s="522"/>
      <c r="F482" s="522"/>
      <c r="G482" s="522"/>
      <c r="H482" s="522"/>
      <c r="I482" s="522"/>
      <c r="J482" s="525"/>
      <c r="K482" s="525"/>
      <c r="L482" s="525"/>
      <c r="M482" s="526"/>
    </row>
    <row r="483" spans="1:13">
      <c r="A483" s="524"/>
      <c r="B483" s="525"/>
      <c r="C483" s="525"/>
      <c r="D483" s="522"/>
      <c r="E483" s="522"/>
      <c r="F483" s="522"/>
      <c r="G483" s="522"/>
      <c r="H483" s="522"/>
      <c r="I483" s="522"/>
      <c r="J483" s="525"/>
      <c r="K483" s="525"/>
      <c r="L483" s="525"/>
      <c r="M483" s="526"/>
    </row>
    <row r="484" spans="1:13">
      <c r="A484" s="541" t="s">
        <v>286</v>
      </c>
      <c r="B484" s="542"/>
      <c r="C484" s="542"/>
      <c r="D484" s="542"/>
      <c r="E484" s="542"/>
      <c r="F484" s="542"/>
      <c r="G484" s="542"/>
      <c r="H484" s="543" t="s">
        <v>287</v>
      </c>
      <c r="I484" s="544"/>
      <c r="J484" s="544"/>
      <c r="K484" s="544"/>
      <c r="L484" s="544"/>
      <c r="M484" s="545"/>
    </row>
    <row r="485" spans="1:13">
      <c r="A485" s="253" t="s">
        <v>288</v>
      </c>
      <c r="B485" s="542" t="s">
        <v>20</v>
      </c>
      <c r="C485" s="542"/>
      <c r="D485" s="254" t="s">
        <v>288</v>
      </c>
      <c r="E485" s="255"/>
      <c r="F485" s="542" t="s">
        <v>20</v>
      </c>
      <c r="G485" s="542"/>
      <c r="H485" s="256"/>
      <c r="I485" s="256"/>
      <c r="J485" s="257" t="s">
        <v>289</v>
      </c>
      <c r="K485" s="256"/>
      <c r="L485" s="258" t="s">
        <v>20</v>
      </c>
      <c r="M485" s="259"/>
    </row>
    <row r="486" spans="1:13">
      <c r="A486" s="260" t="s">
        <v>290</v>
      </c>
      <c r="B486" s="546" t="s">
        <v>291</v>
      </c>
      <c r="C486" s="546"/>
      <c r="D486" s="546" t="s">
        <v>292</v>
      </c>
      <c r="E486" s="546"/>
      <c r="F486" s="546" t="s">
        <v>293</v>
      </c>
      <c r="G486" s="546"/>
      <c r="H486" s="256"/>
      <c r="I486" s="256"/>
      <c r="J486" s="547">
        <v>3</v>
      </c>
      <c r="K486" s="548"/>
      <c r="L486" s="255" t="s">
        <v>294</v>
      </c>
      <c r="M486" s="259"/>
    </row>
    <row r="487" spans="1:13">
      <c r="A487" s="260" t="s">
        <v>295</v>
      </c>
      <c r="B487" s="546" t="s">
        <v>296</v>
      </c>
      <c r="C487" s="546"/>
      <c r="D487" s="546" t="s">
        <v>297</v>
      </c>
      <c r="E487" s="546"/>
      <c r="F487" s="546" t="s">
        <v>298</v>
      </c>
      <c r="G487" s="546"/>
      <c r="H487" s="256"/>
      <c r="I487" s="256"/>
      <c r="J487" s="547">
        <v>2</v>
      </c>
      <c r="K487" s="548"/>
      <c r="L487" s="255" t="s">
        <v>299</v>
      </c>
      <c r="M487" s="259"/>
    </row>
    <row r="488" spans="1:13">
      <c r="A488" s="260" t="s">
        <v>300</v>
      </c>
      <c r="B488" s="546" t="s">
        <v>301</v>
      </c>
      <c r="C488" s="546"/>
      <c r="D488" s="546" t="s">
        <v>302</v>
      </c>
      <c r="E488" s="546"/>
      <c r="F488" s="546" t="s">
        <v>303</v>
      </c>
      <c r="G488" s="546"/>
      <c r="H488" s="256"/>
      <c r="I488" s="256"/>
      <c r="J488" s="547">
        <v>1</v>
      </c>
      <c r="K488" s="548"/>
      <c r="L488" s="255" t="s">
        <v>304</v>
      </c>
      <c r="M488" s="259"/>
    </row>
    <row r="489" spans="1:13" ht="15.75" thickBot="1">
      <c r="A489" s="261" t="s">
        <v>305</v>
      </c>
      <c r="B489" s="549" t="s">
        <v>306</v>
      </c>
      <c r="C489" s="549"/>
      <c r="D489" s="550" t="s">
        <v>307</v>
      </c>
      <c r="E489" s="550"/>
      <c r="F489" s="550" t="s">
        <v>308</v>
      </c>
      <c r="G489" s="550"/>
      <c r="H489" s="262"/>
      <c r="I489" s="262"/>
      <c r="J489" s="262"/>
      <c r="K489" s="262"/>
      <c r="L489" s="262"/>
      <c r="M489" s="263"/>
    </row>
    <row r="490" spans="1:13" ht="15.75" thickBot="1"/>
    <row r="491" spans="1:13" ht="15.75">
      <c r="A491" s="233"/>
      <c r="B491" s="500" t="s">
        <v>395</v>
      </c>
      <c r="C491" s="500"/>
      <c r="D491" s="500"/>
      <c r="E491" s="500"/>
      <c r="F491" s="500"/>
      <c r="G491" s="500"/>
      <c r="H491" s="500"/>
      <c r="I491" s="514"/>
      <c r="J491" s="499" t="s">
        <v>396</v>
      </c>
      <c r="K491" s="500"/>
      <c r="L491" s="500"/>
      <c r="M491" s="501"/>
    </row>
    <row r="492" spans="1:13" ht="21">
      <c r="A492" s="502" t="s">
        <v>397</v>
      </c>
      <c r="B492" s="503"/>
      <c r="C492" s="503"/>
      <c r="D492" s="503"/>
      <c r="E492" s="503"/>
      <c r="F492" s="503"/>
      <c r="G492" s="503"/>
      <c r="H492" s="503"/>
      <c r="I492" s="503"/>
      <c r="J492" s="503"/>
      <c r="K492" s="503"/>
      <c r="L492" s="503"/>
      <c r="M492" s="504"/>
    </row>
    <row r="493" spans="1:13" ht="21">
      <c r="A493" s="234"/>
      <c r="B493" s="505" t="s">
        <v>398</v>
      </c>
      <c r="C493" s="505"/>
      <c r="D493" s="505"/>
      <c r="E493" s="506"/>
      <c r="F493" s="235" t="s">
        <v>399</v>
      </c>
      <c r="G493" s="235"/>
      <c r="H493" s="507" t="s">
        <v>400</v>
      </c>
      <c r="I493" s="508"/>
      <c r="J493" s="509"/>
      <c r="K493" s="236" t="s">
        <v>401</v>
      </c>
      <c r="L493" s="237"/>
      <c r="M493" s="238"/>
    </row>
    <row r="494" spans="1:13">
      <c r="A494" s="510" t="s">
        <v>402</v>
      </c>
      <c r="B494" s="508"/>
      <c r="C494" s="508"/>
      <c r="D494" s="508"/>
      <c r="E494" s="508"/>
      <c r="F494" s="508"/>
      <c r="G494" s="508"/>
      <c r="H494" s="508"/>
      <c r="I494" s="508"/>
      <c r="J494" s="508"/>
      <c r="K494" s="508"/>
      <c r="L494" s="508"/>
      <c r="M494" s="511"/>
    </row>
    <row r="495" spans="1:13">
      <c r="A495" s="515" t="s">
        <v>403</v>
      </c>
      <c r="B495" s="516"/>
      <c r="C495" s="516"/>
      <c r="D495" s="516"/>
      <c r="E495" s="516"/>
      <c r="F495" s="516"/>
      <c r="G495" s="516"/>
      <c r="H495" s="516"/>
      <c r="I495" s="516"/>
      <c r="J495" s="516"/>
      <c r="K495" s="516"/>
      <c r="L495" s="516"/>
      <c r="M495" s="517"/>
    </row>
    <row r="496" spans="1:13">
      <c r="A496" s="512" t="s">
        <v>404</v>
      </c>
      <c r="B496" s="513"/>
      <c r="C496" s="555" t="s">
        <v>474</v>
      </c>
      <c r="D496" s="552"/>
      <c r="E496" s="552"/>
      <c r="F496" s="552"/>
      <c r="G496" s="553"/>
      <c r="H496" s="264" t="s">
        <v>406</v>
      </c>
      <c r="I496" s="265"/>
      <c r="J496" s="519">
        <v>11</v>
      </c>
      <c r="K496" s="519"/>
      <c r="L496" s="519"/>
      <c r="M496" s="520"/>
    </row>
    <row r="497" spans="1:13">
      <c r="A497" s="512" t="s">
        <v>407</v>
      </c>
      <c r="B497" s="513"/>
      <c r="C497" s="555" t="s">
        <v>408</v>
      </c>
      <c r="D497" s="552"/>
      <c r="E497" s="552"/>
      <c r="F497" s="552"/>
      <c r="G497" s="553"/>
      <c r="H497" s="264" t="s">
        <v>409</v>
      </c>
      <c r="I497" s="265"/>
      <c r="J497" s="519">
        <v>1517</v>
      </c>
      <c r="K497" s="519"/>
      <c r="L497" s="519"/>
      <c r="M497" s="520"/>
    </row>
    <row r="498" spans="1:13">
      <c r="A498" s="512" t="s">
        <v>410</v>
      </c>
      <c r="B498" s="513"/>
      <c r="C498" s="554" t="s">
        <v>475</v>
      </c>
      <c r="D498" s="552"/>
      <c r="E498" s="552"/>
      <c r="F498" s="552"/>
      <c r="G498" s="553"/>
      <c r="H498" s="264" t="s">
        <v>411</v>
      </c>
      <c r="I498" s="265"/>
      <c r="J498" s="519">
        <v>8491973756</v>
      </c>
      <c r="K498" s="519"/>
      <c r="L498" s="519"/>
      <c r="M498" s="520"/>
    </row>
    <row r="499" spans="1:13">
      <c r="A499" s="512" t="s">
        <v>412</v>
      </c>
      <c r="B499" s="513"/>
      <c r="C499" s="555" t="s">
        <v>476</v>
      </c>
      <c r="D499" s="552"/>
      <c r="E499" s="552"/>
      <c r="F499" s="552"/>
      <c r="G499" s="553"/>
      <c r="H499" s="539" t="s">
        <v>18</v>
      </c>
      <c r="I499" s="540"/>
      <c r="J499" s="519" t="s">
        <v>477</v>
      </c>
      <c r="K499" s="519"/>
      <c r="L499" s="519"/>
      <c r="M499" s="520"/>
    </row>
    <row r="500" spans="1:13">
      <c r="A500" s="524" t="s">
        <v>415</v>
      </c>
      <c r="B500" s="525"/>
      <c r="C500" s="525"/>
      <c r="D500" s="525"/>
      <c r="E500" s="525"/>
      <c r="F500" s="525"/>
      <c r="G500" s="525"/>
      <c r="H500" s="525"/>
      <c r="I500" s="525"/>
      <c r="J500" s="525"/>
      <c r="K500" s="525"/>
      <c r="L500" s="525"/>
      <c r="M500" s="526"/>
    </row>
    <row r="501" spans="1:13">
      <c r="A501" s="527" t="s">
        <v>416</v>
      </c>
      <c r="B501" s="525" t="s">
        <v>417</v>
      </c>
      <c r="C501" s="525"/>
      <c r="D501" s="525"/>
      <c r="E501" s="525"/>
      <c r="F501" s="525"/>
      <c r="G501" s="525"/>
      <c r="H501" s="525" t="s">
        <v>418</v>
      </c>
      <c r="I501" s="525"/>
      <c r="J501" s="525"/>
      <c r="K501" s="525"/>
      <c r="L501" s="525"/>
      <c r="M501" s="526"/>
    </row>
    <row r="502" spans="1:13" ht="45">
      <c r="A502" s="527"/>
      <c r="B502" s="240" t="s">
        <v>419</v>
      </c>
      <c r="C502" s="240" t="s">
        <v>420</v>
      </c>
      <c r="D502" s="240" t="s">
        <v>421</v>
      </c>
      <c r="E502" s="240" t="s">
        <v>422</v>
      </c>
      <c r="F502" s="240">
        <v>100</v>
      </c>
      <c r="G502" s="241" t="s">
        <v>33</v>
      </c>
      <c r="H502" s="240" t="s">
        <v>423</v>
      </c>
      <c r="I502" s="240" t="s">
        <v>420</v>
      </c>
      <c r="J502" s="240" t="s">
        <v>421</v>
      </c>
      <c r="K502" s="240" t="s">
        <v>424</v>
      </c>
      <c r="L502" s="240">
        <v>100</v>
      </c>
      <c r="M502" s="242" t="s">
        <v>33</v>
      </c>
    </row>
    <row r="503" spans="1:13">
      <c r="A503" s="243" t="s">
        <v>11</v>
      </c>
      <c r="B503" s="24"/>
      <c r="C503" s="12"/>
      <c r="D503" s="12"/>
      <c r="E503" s="24"/>
      <c r="F503" s="41"/>
      <c r="G503" s="12"/>
      <c r="H503" s="15"/>
      <c r="I503" s="15"/>
      <c r="J503" s="15"/>
      <c r="K503" s="244"/>
      <c r="L503" s="41"/>
      <c r="M503" s="245"/>
    </row>
    <row r="504" spans="1:13">
      <c r="A504" s="243" t="s">
        <v>12</v>
      </c>
      <c r="B504" s="29"/>
      <c r="C504" s="12"/>
      <c r="D504" s="12"/>
      <c r="E504" s="12"/>
      <c r="F504" s="41"/>
      <c r="G504" s="12"/>
      <c r="H504" s="15"/>
      <c r="I504" s="15"/>
      <c r="J504" s="15"/>
      <c r="K504" s="15"/>
      <c r="L504" s="41"/>
      <c r="M504" s="245"/>
    </row>
    <row r="505" spans="1:13">
      <c r="A505" s="243" t="s">
        <v>425</v>
      </c>
      <c r="B505" s="12"/>
      <c r="C505" s="12"/>
      <c r="D505" s="12"/>
      <c r="E505" s="12"/>
      <c r="F505" s="175"/>
      <c r="G505" s="12"/>
      <c r="H505" s="15"/>
      <c r="I505" s="12"/>
      <c r="J505" s="12"/>
      <c r="K505" s="30"/>
      <c r="L505" s="175"/>
      <c r="M505" s="245"/>
    </row>
    <row r="506" spans="1:13" ht="15.75">
      <c r="A506" s="243" t="s">
        <v>23</v>
      </c>
      <c r="B506" s="12"/>
      <c r="C506" s="12"/>
      <c r="D506" s="12"/>
      <c r="E506" s="12"/>
      <c r="F506" s="175"/>
      <c r="G506" s="12"/>
      <c r="H506" s="35"/>
      <c r="I506" s="13"/>
      <c r="J506" s="13"/>
      <c r="K506" s="170"/>
      <c r="L506" s="175"/>
      <c r="M506" s="245"/>
    </row>
    <row r="507" spans="1:13" ht="15.75">
      <c r="A507" s="243" t="s">
        <v>25</v>
      </c>
      <c r="B507" s="12"/>
      <c r="C507" s="12"/>
      <c r="D507" s="12"/>
      <c r="E507" s="12"/>
      <c r="F507" s="41"/>
      <c r="G507" s="12"/>
      <c r="H507" s="35"/>
      <c r="I507" s="15"/>
      <c r="J507" s="15"/>
      <c r="K507" s="42"/>
      <c r="L507" s="41"/>
      <c r="M507" s="245"/>
    </row>
    <row r="508" spans="1:13" ht="15.75">
      <c r="A508" s="243" t="s">
        <v>426</v>
      </c>
      <c r="B508" s="12"/>
      <c r="C508" s="12"/>
      <c r="D508" s="12"/>
      <c r="E508" s="219"/>
      <c r="F508" s="42"/>
      <c r="G508" s="12"/>
      <c r="H508" s="12"/>
      <c r="I508" s="12"/>
      <c r="J508" s="12"/>
      <c r="K508" s="15"/>
      <c r="L508" s="12"/>
      <c r="M508" s="245"/>
    </row>
    <row r="509" spans="1:13">
      <c r="A509" s="243" t="s">
        <v>383</v>
      </c>
      <c r="B509" s="12"/>
      <c r="C509" s="12"/>
      <c r="D509" s="12"/>
      <c r="E509" s="23"/>
      <c r="F509" s="15"/>
      <c r="G509" s="12"/>
      <c r="H509" s="12"/>
      <c r="I509" s="12"/>
      <c r="J509" s="12"/>
      <c r="K509" s="23"/>
      <c r="L509" s="15"/>
      <c r="M509" s="245"/>
    </row>
    <row r="510" spans="1:13">
      <c r="A510" s="243" t="s">
        <v>427</v>
      </c>
      <c r="B510" s="12"/>
      <c r="C510" s="12"/>
      <c r="D510" s="12"/>
      <c r="E510" s="15"/>
      <c r="F510" s="12"/>
      <c r="G510" s="12"/>
      <c r="H510" s="12"/>
      <c r="I510" s="12"/>
      <c r="J510" s="12"/>
      <c r="K510" s="15"/>
      <c r="L510" s="12"/>
      <c r="M510" s="245"/>
    </row>
    <row r="511" spans="1:13" ht="26.25">
      <c r="A511" s="237" t="s">
        <v>428</v>
      </c>
      <c r="B511" s="237"/>
      <c r="C511" s="246" t="s">
        <v>429</v>
      </c>
      <c r="D511" s="247">
        <f>(F503+F504+F505+F506+F507)</f>
        <v>0</v>
      </c>
      <c r="E511" s="247"/>
      <c r="F511" s="246" t="s">
        <v>430</v>
      </c>
      <c r="G511" s="247">
        <f>(D511/500)*100</f>
        <v>0</v>
      </c>
      <c r="H511" s="247"/>
      <c r="I511" s="248"/>
      <c r="J511" s="521" t="s">
        <v>431</v>
      </c>
      <c r="K511" s="521"/>
      <c r="L511" s="522" t="str">
        <f>IF(G511&gt;=91,"A1",IF(G511&gt;=81,"A2",IF(G511&gt;=71,"B1",IF(G511&gt;=61,"B2",IF(G511&gt;=51,"C1",IF(G511&gt;=41,"C2",IF(G511&gt;=33,"D","E")))))))</f>
        <v>E</v>
      </c>
      <c r="M511" s="522" t="str">
        <f t="shared" ref="M511:M513" si="10">IF(K511&gt;=91,"A1",IF(K511&gt;=81,"A2",IF(K511&gt;=71,"B1",IF(K511&gt;=61,"B2",IF(K511&gt;=51,"C1",IF(K511&gt;=41,"C2",IF(K511&gt;=33,"D","E")))))))</f>
        <v>E</v>
      </c>
    </row>
    <row r="512" spans="1:13" ht="26.25">
      <c r="A512" s="249" t="s">
        <v>432</v>
      </c>
      <c r="B512" s="237"/>
      <c r="C512" s="246" t="s">
        <v>433</v>
      </c>
      <c r="D512" s="247">
        <f>(L503+L504+L505+L506+L507)</f>
        <v>0</v>
      </c>
      <c r="E512" s="247"/>
      <c r="F512" s="246" t="s">
        <v>434</v>
      </c>
      <c r="G512" s="250">
        <f>D512/500*100</f>
        <v>0</v>
      </c>
      <c r="H512" s="250"/>
      <c r="I512" s="251"/>
      <c r="J512" s="521" t="s">
        <v>435</v>
      </c>
      <c r="K512" s="521"/>
      <c r="L512" s="522" t="str">
        <f>IF(G512&gt;=91,"A1",IF(G512&gt;=81,"A2",IF(G512&gt;=71,"B1",IF(G512&gt;=61,"B2",IF(G512&gt;=51,"C1",IF(G512&gt;=41,"C2",IF(G512&gt;=33,"D","E")))))))</f>
        <v>E</v>
      </c>
      <c r="M512" s="522" t="str">
        <f t="shared" si="10"/>
        <v>E</v>
      </c>
    </row>
    <row r="513" spans="1:13">
      <c r="A513" s="252" t="s">
        <v>436</v>
      </c>
      <c r="B513" s="252"/>
      <c r="C513" s="252">
        <f>(D511+D512)</f>
        <v>0</v>
      </c>
      <c r="D513" s="523"/>
      <c r="E513" s="523"/>
      <c r="F513" s="252" t="s">
        <v>437</v>
      </c>
      <c r="G513" s="252"/>
      <c r="H513" s="252"/>
      <c r="I513" s="252">
        <f>(C513/1000)*100</f>
        <v>0</v>
      </c>
      <c r="J513" s="252" t="s">
        <v>438</v>
      </c>
      <c r="K513" s="252"/>
      <c r="L513" s="523" t="str">
        <f>IF(I513&gt;=91,"A1",IF(I513&gt;=81,"A2",IF(I513&gt;=71,"B1",IF(I513&gt;=61,"B2",IF(I513&gt;=51,"C1",IF(I513&gt;=41,"C2",IF(I513&gt;=33,"D","E")))))))</f>
        <v>E</v>
      </c>
      <c r="M513" s="523" t="str">
        <f t="shared" si="10"/>
        <v>E</v>
      </c>
    </row>
    <row r="514" spans="1:13">
      <c r="A514" s="518" t="s">
        <v>273</v>
      </c>
      <c r="B514" s="519"/>
      <c r="C514" s="519"/>
      <c r="D514" s="519"/>
      <c r="E514" s="519"/>
      <c r="F514" s="519"/>
      <c r="G514" s="519"/>
      <c r="H514" s="519"/>
      <c r="I514" s="519"/>
      <c r="J514" s="519"/>
      <c r="K514" s="519"/>
      <c r="L514" s="519"/>
      <c r="M514" s="520"/>
    </row>
    <row r="515" spans="1:13">
      <c r="A515" s="524" t="s">
        <v>274</v>
      </c>
      <c r="B515" s="525"/>
      <c r="C515" s="525"/>
      <c r="D515" s="525"/>
      <c r="E515" s="525"/>
      <c r="F515" s="525"/>
      <c r="G515" s="525"/>
      <c r="H515" s="525"/>
      <c r="I515" s="525"/>
      <c r="J515" s="525"/>
      <c r="K515" s="525"/>
      <c r="L515" s="525"/>
      <c r="M515" s="526"/>
    </row>
    <row r="516" spans="1:13">
      <c r="A516" s="524" t="s">
        <v>275</v>
      </c>
      <c r="B516" s="525"/>
      <c r="C516" s="525"/>
      <c r="D516" s="525"/>
      <c r="E516" s="525"/>
      <c r="F516" s="525" t="s">
        <v>276</v>
      </c>
      <c r="G516" s="525"/>
      <c r="H516" s="525"/>
      <c r="I516" s="525"/>
      <c r="J516" s="525"/>
      <c r="K516" s="525" t="s">
        <v>439</v>
      </c>
      <c r="L516" s="525"/>
      <c r="M516" s="526"/>
    </row>
    <row r="517" spans="1:13">
      <c r="A517" s="539" t="s">
        <v>277</v>
      </c>
      <c r="B517" s="540"/>
      <c r="C517" s="540"/>
      <c r="D517" s="540"/>
      <c r="E517" s="540"/>
      <c r="F517" s="532" t="s">
        <v>294</v>
      </c>
      <c r="G517" s="522"/>
      <c r="H517" s="522"/>
      <c r="I517" s="522"/>
      <c r="J517" s="522"/>
      <c r="K517" s="532" t="s">
        <v>294</v>
      </c>
      <c r="L517" s="522"/>
      <c r="M517" s="533"/>
    </row>
    <row r="518" spans="1:13">
      <c r="A518" s="524" t="s">
        <v>278</v>
      </c>
      <c r="B518" s="525"/>
      <c r="C518" s="525"/>
      <c r="D518" s="525"/>
      <c r="E518" s="525"/>
      <c r="F518" s="525"/>
      <c r="G518" s="525"/>
      <c r="H518" s="525"/>
      <c r="I518" s="525"/>
      <c r="J518" s="525"/>
      <c r="K518" s="525"/>
      <c r="L518" s="525"/>
      <c r="M518" s="526"/>
    </row>
    <row r="519" spans="1:13">
      <c r="A519" s="524" t="s">
        <v>275</v>
      </c>
      <c r="B519" s="525"/>
      <c r="C519" s="525"/>
      <c r="D519" s="525"/>
      <c r="E519" s="525"/>
      <c r="F519" s="525" t="s">
        <v>276</v>
      </c>
      <c r="G519" s="525"/>
      <c r="H519" s="525"/>
      <c r="I519" s="525"/>
      <c r="J519" s="525"/>
      <c r="K519" s="525" t="s">
        <v>439</v>
      </c>
      <c r="L519" s="525"/>
      <c r="M519" s="526"/>
    </row>
    <row r="520" spans="1:13">
      <c r="A520" s="512" t="s">
        <v>279</v>
      </c>
      <c r="B520" s="513"/>
      <c r="C520" s="513"/>
      <c r="D520" s="513"/>
      <c r="E520" s="513"/>
      <c r="F520" s="525"/>
      <c r="G520" s="525"/>
      <c r="H520" s="525"/>
      <c r="I520" s="525"/>
      <c r="J520" s="525"/>
      <c r="K520" s="525"/>
      <c r="L520" s="525"/>
      <c r="M520" s="526"/>
    </row>
    <row r="521" spans="1:13">
      <c r="A521" s="512" t="s">
        <v>280</v>
      </c>
      <c r="B521" s="513"/>
      <c r="C521" s="513"/>
      <c r="D521" s="513"/>
      <c r="E521" s="513"/>
      <c r="F521" s="532"/>
      <c r="G521" s="522"/>
      <c r="H521" s="522"/>
      <c r="I521" s="522"/>
      <c r="J521" s="522"/>
      <c r="K521" s="532"/>
      <c r="L521" s="522"/>
      <c r="M521" s="533"/>
    </row>
    <row r="522" spans="1:13">
      <c r="A522" s="515" t="s">
        <v>281</v>
      </c>
      <c r="B522" s="516"/>
      <c r="C522" s="516"/>
      <c r="D522" s="516"/>
      <c r="E522" s="534"/>
      <c r="F522" s="535"/>
      <c r="G522" s="536"/>
      <c r="H522" s="536"/>
      <c r="I522" s="536"/>
      <c r="J522" s="537"/>
      <c r="K522" s="535"/>
      <c r="L522" s="536"/>
      <c r="M522" s="538"/>
    </row>
    <row r="523" spans="1:13">
      <c r="A523" s="515" t="s">
        <v>282</v>
      </c>
      <c r="B523" s="516"/>
      <c r="C523" s="516"/>
      <c r="D523" s="516"/>
      <c r="E523" s="534"/>
      <c r="F523" s="535"/>
      <c r="G523" s="536"/>
      <c r="H523" s="536"/>
      <c r="I523" s="536"/>
      <c r="J523" s="537"/>
      <c r="K523" s="535"/>
      <c r="L523" s="536"/>
      <c r="M523" s="538"/>
    </row>
    <row r="524" spans="1:13">
      <c r="A524" s="524" t="s">
        <v>283</v>
      </c>
      <c r="B524" s="525"/>
      <c r="C524" s="525"/>
      <c r="D524" s="525"/>
      <c r="E524" s="525"/>
      <c r="F524" s="525"/>
      <c r="G524" s="525"/>
      <c r="H524" s="525"/>
      <c r="I524" s="525"/>
      <c r="J524" s="525"/>
      <c r="K524" s="525"/>
      <c r="L524" s="525"/>
      <c r="M524" s="526"/>
    </row>
    <row r="525" spans="1:13">
      <c r="A525" s="524" t="s">
        <v>275</v>
      </c>
      <c r="B525" s="525"/>
      <c r="C525" s="525"/>
      <c r="D525" s="525"/>
      <c r="E525" s="525"/>
      <c r="F525" s="525" t="s">
        <v>276</v>
      </c>
      <c r="G525" s="525"/>
      <c r="H525" s="525"/>
      <c r="I525" s="525"/>
      <c r="J525" s="525"/>
      <c r="K525" s="525" t="s">
        <v>439</v>
      </c>
      <c r="L525" s="525"/>
      <c r="M525" s="526"/>
    </row>
    <row r="526" spans="1:13">
      <c r="A526" s="539" t="s">
        <v>284</v>
      </c>
      <c r="B526" s="540"/>
      <c r="C526" s="540"/>
      <c r="D526" s="540"/>
      <c r="E526" s="540"/>
      <c r="F526" s="540"/>
      <c r="G526" s="532"/>
      <c r="H526" s="522"/>
      <c r="I526" s="522"/>
      <c r="J526" s="522"/>
      <c r="K526" s="522"/>
      <c r="L526" s="522"/>
      <c r="M526" s="533"/>
    </row>
    <row r="527" spans="1:13">
      <c r="A527" s="243" t="s">
        <v>440</v>
      </c>
      <c r="B527" s="535"/>
      <c r="C527" s="536"/>
      <c r="D527" s="536"/>
      <c r="E527" s="536"/>
      <c r="F527" s="536"/>
      <c r="G527" s="536"/>
      <c r="H527" s="536"/>
      <c r="I527" s="536"/>
      <c r="J527" s="536"/>
      <c r="K527" s="536"/>
      <c r="L527" s="536"/>
      <c r="M527" s="538"/>
    </row>
    <row r="528" spans="1:13">
      <c r="A528" s="243" t="s">
        <v>285</v>
      </c>
      <c r="B528" s="535"/>
      <c r="C528" s="536"/>
      <c r="D528" s="536"/>
      <c r="E528" s="536"/>
      <c r="F528" s="536"/>
      <c r="G528" s="536"/>
      <c r="H528" s="536"/>
      <c r="I528" s="536"/>
      <c r="J528" s="536"/>
      <c r="K528" s="536"/>
      <c r="L528" s="536"/>
      <c r="M528" s="538"/>
    </row>
    <row r="529" spans="1:13">
      <c r="A529" s="524" t="s">
        <v>441</v>
      </c>
      <c r="B529" s="525"/>
      <c r="C529" s="525"/>
      <c r="D529" s="522"/>
      <c r="E529" s="522"/>
      <c r="F529" s="522"/>
      <c r="G529" s="522"/>
      <c r="H529" s="522"/>
      <c r="I529" s="522"/>
      <c r="J529" s="525" t="s">
        <v>442</v>
      </c>
      <c r="K529" s="525"/>
      <c r="L529" s="525"/>
      <c r="M529" s="526"/>
    </row>
    <row r="530" spans="1:13">
      <c r="A530" s="524"/>
      <c r="B530" s="525"/>
      <c r="C530" s="525"/>
      <c r="D530" s="522"/>
      <c r="E530" s="522"/>
      <c r="F530" s="522"/>
      <c r="G530" s="522"/>
      <c r="H530" s="522"/>
      <c r="I530" s="522"/>
      <c r="J530" s="525"/>
      <c r="K530" s="525"/>
      <c r="L530" s="525"/>
      <c r="M530" s="526"/>
    </row>
    <row r="531" spans="1:13">
      <c r="A531" s="524"/>
      <c r="B531" s="525"/>
      <c r="C531" s="525"/>
      <c r="D531" s="522"/>
      <c r="E531" s="522"/>
      <c r="F531" s="522"/>
      <c r="G531" s="522"/>
      <c r="H531" s="522"/>
      <c r="I531" s="522"/>
      <c r="J531" s="525"/>
      <c r="K531" s="525"/>
      <c r="L531" s="525"/>
      <c r="M531" s="526"/>
    </row>
    <row r="532" spans="1:13">
      <c r="A532" s="524"/>
      <c r="B532" s="525"/>
      <c r="C532" s="525"/>
      <c r="D532" s="522"/>
      <c r="E532" s="522"/>
      <c r="F532" s="522"/>
      <c r="G532" s="522"/>
      <c r="H532" s="522"/>
      <c r="I532" s="522"/>
      <c r="J532" s="525"/>
      <c r="K532" s="525"/>
      <c r="L532" s="525"/>
      <c r="M532" s="526"/>
    </row>
    <row r="533" spans="1:13">
      <c r="A533" s="541" t="s">
        <v>286</v>
      </c>
      <c r="B533" s="542"/>
      <c r="C533" s="542"/>
      <c r="D533" s="542"/>
      <c r="E533" s="542"/>
      <c r="F533" s="542"/>
      <c r="G533" s="542"/>
      <c r="H533" s="543" t="s">
        <v>287</v>
      </c>
      <c r="I533" s="544"/>
      <c r="J533" s="544"/>
      <c r="K533" s="544"/>
      <c r="L533" s="544"/>
      <c r="M533" s="545"/>
    </row>
    <row r="534" spans="1:13">
      <c r="A534" s="253" t="s">
        <v>288</v>
      </c>
      <c r="B534" s="542" t="s">
        <v>20</v>
      </c>
      <c r="C534" s="542"/>
      <c r="D534" s="254" t="s">
        <v>288</v>
      </c>
      <c r="E534" s="255"/>
      <c r="F534" s="542" t="s">
        <v>20</v>
      </c>
      <c r="G534" s="542"/>
      <c r="H534" s="256"/>
      <c r="I534" s="256"/>
      <c r="J534" s="257" t="s">
        <v>289</v>
      </c>
      <c r="K534" s="256"/>
      <c r="L534" s="258" t="s">
        <v>20</v>
      </c>
      <c r="M534" s="259"/>
    </row>
    <row r="535" spans="1:13">
      <c r="A535" s="260" t="s">
        <v>290</v>
      </c>
      <c r="B535" s="546" t="s">
        <v>291</v>
      </c>
      <c r="C535" s="546"/>
      <c r="D535" s="546" t="s">
        <v>292</v>
      </c>
      <c r="E535" s="546"/>
      <c r="F535" s="546" t="s">
        <v>293</v>
      </c>
      <c r="G535" s="546"/>
      <c r="H535" s="256"/>
      <c r="I535" s="256"/>
      <c r="J535" s="547">
        <v>3</v>
      </c>
      <c r="K535" s="548"/>
      <c r="L535" s="255" t="s">
        <v>294</v>
      </c>
      <c r="M535" s="259"/>
    </row>
    <row r="536" spans="1:13">
      <c r="A536" s="260" t="s">
        <v>295</v>
      </c>
      <c r="B536" s="546" t="s">
        <v>296</v>
      </c>
      <c r="C536" s="546"/>
      <c r="D536" s="546" t="s">
        <v>297</v>
      </c>
      <c r="E536" s="546"/>
      <c r="F536" s="546" t="s">
        <v>298</v>
      </c>
      <c r="G536" s="546"/>
      <c r="H536" s="256"/>
      <c r="I536" s="256"/>
      <c r="J536" s="547">
        <v>2</v>
      </c>
      <c r="K536" s="548"/>
      <c r="L536" s="255" t="s">
        <v>299</v>
      </c>
      <c r="M536" s="259"/>
    </row>
    <row r="537" spans="1:13">
      <c r="A537" s="260" t="s">
        <v>300</v>
      </c>
      <c r="B537" s="546" t="s">
        <v>301</v>
      </c>
      <c r="C537" s="546"/>
      <c r="D537" s="546" t="s">
        <v>302</v>
      </c>
      <c r="E537" s="546"/>
      <c r="F537" s="546" t="s">
        <v>303</v>
      </c>
      <c r="G537" s="546"/>
      <c r="H537" s="256"/>
      <c r="I537" s="256"/>
      <c r="J537" s="547">
        <v>1</v>
      </c>
      <c r="K537" s="548"/>
      <c r="L537" s="255" t="s">
        <v>304</v>
      </c>
      <c r="M537" s="259"/>
    </row>
    <row r="538" spans="1:13" ht="15.75" thickBot="1">
      <c r="A538" s="261" t="s">
        <v>305</v>
      </c>
      <c r="B538" s="549" t="s">
        <v>306</v>
      </c>
      <c r="C538" s="549"/>
      <c r="D538" s="550" t="s">
        <v>307</v>
      </c>
      <c r="E538" s="550"/>
      <c r="F538" s="550" t="s">
        <v>308</v>
      </c>
      <c r="G538" s="550"/>
      <c r="H538" s="262"/>
      <c r="I538" s="262"/>
      <c r="J538" s="262"/>
      <c r="K538" s="262"/>
      <c r="L538" s="262"/>
      <c r="M538" s="263"/>
    </row>
    <row r="539" spans="1:13" ht="15.75" thickBot="1"/>
    <row r="540" spans="1:13" ht="15.75">
      <c r="A540" s="233"/>
      <c r="B540" s="500" t="s">
        <v>395</v>
      </c>
      <c r="C540" s="500"/>
      <c r="D540" s="500"/>
      <c r="E540" s="500"/>
      <c r="F540" s="500"/>
      <c r="G540" s="500"/>
      <c r="H540" s="500"/>
      <c r="I540" s="514"/>
      <c r="J540" s="499" t="s">
        <v>396</v>
      </c>
      <c r="K540" s="500"/>
      <c r="L540" s="500"/>
      <c r="M540" s="501"/>
    </row>
    <row r="541" spans="1:13" ht="21">
      <c r="A541" s="502" t="s">
        <v>397</v>
      </c>
      <c r="B541" s="503"/>
      <c r="C541" s="503"/>
      <c r="D541" s="503"/>
      <c r="E541" s="503"/>
      <c r="F541" s="503"/>
      <c r="G541" s="503"/>
      <c r="H541" s="503"/>
      <c r="I541" s="503"/>
      <c r="J541" s="503"/>
      <c r="K541" s="503"/>
      <c r="L541" s="503"/>
      <c r="M541" s="504"/>
    </row>
    <row r="542" spans="1:13" ht="21">
      <c r="A542" s="234"/>
      <c r="B542" s="505" t="s">
        <v>398</v>
      </c>
      <c r="C542" s="505"/>
      <c r="D542" s="505"/>
      <c r="E542" s="506"/>
      <c r="F542" s="235" t="s">
        <v>399</v>
      </c>
      <c r="G542" s="235"/>
      <c r="H542" s="507" t="s">
        <v>400</v>
      </c>
      <c r="I542" s="508"/>
      <c r="J542" s="509"/>
      <c r="K542" s="236" t="s">
        <v>401</v>
      </c>
      <c r="L542" s="237"/>
      <c r="M542" s="238"/>
    </row>
    <row r="543" spans="1:13">
      <c r="A543" s="510" t="s">
        <v>402</v>
      </c>
      <c r="B543" s="508"/>
      <c r="C543" s="508"/>
      <c r="D543" s="508"/>
      <c r="E543" s="508"/>
      <c r="F543" s="508"/>
      <c r="G543" s="508"/>
      <c r="H543" s="508"/>
      <c r="I543" s="508"/>
      <c r="J543" s="508"/>
      <c r="K543" s="508"/>
      <c r="L543" s="508"/>
      <c r="M543" s="511"/>
    </row>
    <row r="544" spans="1:13">
      <c r="A544" s="515" t="s">
        <v>403</v>
      </c>
      <c r="B544" s="516"/>
      <c r="C544" s="516"/>
      <c r="D544" s="516"/>
      <c r="E544" s="516"/>
      <c r="F544" s="516"/>
      <c r="G544" s="516"/>
      <c r="H544" s="516"/>
      <c r="I544" s="516"/>
      <c r="J544" s="516"/>
      <c r="K544" s="516"/>
      <c r="L544" s="516"/>
      <c r="M544" s="517"/>
    </row>
    <row r="545" spans="1:13">
      <c r="A545" s="512" t="s">
        <v>404</v>
      </c>
      <c r="B545" s="513"/>
      <c r="C545" s="507" t="s">
        <v>478</v>
      </c>
      <c r="D545" s="508"/>
      <c r="E545" s="508"/>
      <c r="F545" s="508"/>
      <c r="G545" s="509"/>
      <c r="H545" s="237" t="s">
        <v>406</v>
      </c>
      <c r="I545" s="239"/>
      <c r="J545" s="525">
        <v>12</v>
      </c>
      <c r="K545" s="525"/>
      <c r="L545" s="525"/>
      <c r="M545" s="526"/>
    </row>
    <row r="546" spans="1:13">
      <c r="A546" s="512" t="s">
        <v>407</v>
      </c>
      <c r="B546" s="513"/>
      <c r="C546" s="555" t="s">
        <v>408</v>
      </c>
      <c r="D546" s="552"/>
      <c r="E546" s="552"/>
      <c r="F546" s="552"/>
      <c r="G546" s="553"/>
      <c r="H546" s="237" t="s">
        <v>409</v>
      </c>
      <c r="I546" s="239"/>
      <c r="J546" s="525">
        <v>1160</v>
      </c>
      <c r="K546" s="525"/>
      <c r="L546" s="525"/>
      <c r="M546" s="526"/>
    </row>
    <row r="547" spans="1:13">
      <c r="A547" s="512" t="s">
        <v>410</v>
      </c>
      <c r="B547" s="513"/>
      <c r="C547" s="507" t="s">
        <v>479</v>
      </c>
      <c r="D547" s="508"/>
      <c r="E547" s="508"/>
      <c r="F547" s="508"/>
      <c r="G547" s="509"/>
      <c r="H547" s="237" t="s">
        <v>411</v>
      </c>
      <c r="I547" s="239"/>
      <c r="J547" s="525">
        <v>9419872124</v>
      </c>
      <c r="K547" s="525"/>
      <c r="L547" s="525"/>
      <c r="M547" s="526"/>
    </row>
    <row r="548" spans="1:13">
      <c r="A548" s="512" t="s">
        <v>412</v>
      </c>
      <c r="B548" s="513"/>
      <c r="C548" s="507" t="s">
        <v>478</v>
      </c>
      <c r="D548" s="508"/>
      <c r="E548" s="508"/>
      <c r="F548" s="508"/>
      <c r="G548" s="509"/>
      <c r="H548" s="512" t="s">
        <v>18</v>
      </c>
      <c r="I548" s="513"/>
      <c r="J548" s="525" t="s">
        <v>480</v>
      </c>
      <c r="K548" s="525"/>
      <c r="L548" s="525"/>
      <c r="M548" s="526"/>
    </row>
    <row r="549" spans="1:13">
      <c r="A549" s="524" t="s">
        <v>415</v>
      </c>
      <c r="B549" s="525"/>
      <c r="C549" s="525"/>
      <c r="D549" s="525"/>
      <c r="E549" s="525"/>
      <c r="F549" s="525"/>
      <c r="G549" s="525"/>
      <c r="H549" s="525"/>
      <c r="I549" s="525"/>
      <c r="J549" s="525"/>
      <c r="K549" s="525"/>
      <c r="L549" s="525"/>
      <c r="M549" s="526"/>
    </row>
    <row r="550" spans="1:13">
      <c r="A550" s="527" t="s">
        <v>416</v>
      </c>
      <c r="B550" s="525" t="s">
        <v>417</v>
      </c>
      <c r="C550" s="525"/>
      <c r="D550" s="525"/>
      <c r="E550" s="525"/>
      <c r="F550" s="525"/>
      <c r="G550" s="525"/>
      <c r="H550" s="525" t="s">
        <v>418</v>
      </c>
      <c r="I550" s="525"/>
      <c r="J550" s="525"/>
      <c r="K550" s="525"/>
      <c r="L550" s="525"/>
      <c r="M550" s="526"/>
    </row>
    <row r="551" spans="1:13" ht="45">
      <c r="A551" s="527"/>
      <c r="B551" s="240" t="s">
        <v>419</v>
      </c>
      <c r="C551" s="240" t="s">
        <v>420</v>
      </c>
      <c r="D551" s="240" t="s">
        <v>421</v>
      </c>
      <c r="E551" s="240" t="s">
        <v>422</v>
      </c>
      <c r="F551" s="240">
        <v>100</v>
      </c>
      <c r="G551" s="241" t="s">
        <v>33</v>
      </c>
      <c r="H551" s="240" t="s">
        <v>423</v>
      </c>
      <c r="I551" s="240" t="s">
        <v>420</v>
      </c>
      <c r="J551" s="240" t="s">
        <v>421</v>
      </c>
      <c r="K551" s="240" t="s">
        <v>424</v>
      </c>
      <c r="L551" s="240">
        <v>100</v>
      </c>
      <c r="M551" s="242" t="s">
        <v>33</v>
      </c>
    </row>
    <row r="552" spans="1:13">
      <c r="A552" s="243" t="s">
        <v>11</v>
      </c>
      <c r="B552" s="24"/>
      <c r="C552" s="12"/>
      <c r="D552" s="12"/>
      <c r="E552" s="24"/>
      <c r="F552" s="41"/>
      <c r="G552" s="12"/>
      <c r="H552" s="15"/>
      <c r="I552" s="15"/>
      <c r="J552" s="15"/>
      <c r="K552" s="244"/>
      <c r="L552" s="41"/>
      <c r="M552" s="245"/>
    </row>
    <row r="553" spans="1:13">
      <c r="A553" s="243" t="s">
        <v>12</v>
      </c>
      <c r="B553" s="29"/>
      <c r="C553" s="12"/>
      <c r="D553" s="12"/>
      <c r="E553" s="12"/>
      <c r="F553" s="41"/>
      <c r="G553" s="12"/>
      <c r="H553" s="15"/>
      <c r="I553" s="15"/>
      <c r="J553" s="15"/>
      <c r="K553" s="15"/>
      <c r="L553" s="41"/>
      <c r="M553" s="245"/>
    </row>
    <row r="554" spans="1:13">
      <c r="A554" s="243" t="s">
        <v>425</v>
      </c>
      <c r="B554" s="12"/>
      <c r="C554" s="12"/>
      <c r="D554" s="12"/>
      <c r="E554" s="12"/>
      <c r="F554" s="175"/>
      <c r="G554" s="12"/>
      <c r="H554" s="15"/>
      <c r="I554" s="12"/>
      <c r="J554" s="12"/>
      <c r="K554" s="30"/>
      <c r="L554" s="175"/>
      <c r="M554" s="245"/>
    </row>
    <row r="555" spans="1:13" ht="15.75">
      <c r="A555" s="243" t="s">
        <v>23</v>
      </c>
      <c r="B555" s="12"/>
      <c r="C555" s="12"/>
      <c r="D555" s="12"/>
      <c r="E555" s="12"/>
      <c r="F555" s="175"/>
      <c r="G555" s="12"/>
      <c r="H555" s="35"/>
      <c r="I555" s="13"/>
      <c r="J555" s="13"/>
      <c r="K555" s="170"/>
      <c r="L555" s="175"/>
      <c r="M555" s="245"/>
    </row>
    <row r="556" spans="1:13" ht="15.75">
      <c r="A556" s="243" t="s">
        <v>25</v>
      </c>
      <c r="B556" s="12"/>
      <c r="C556" s="12"/>
      <c r="D556" s="12"/>
      <c r="E556" s="12"/>
      <c r="F556" s="41"/>
      <c r="G556" s="12"/>
      <c r="H556" s="35"/>
      <c r="I556" s="15"/>
      <c r="J556" s="15"/>
      <c r="K556" s="42"/>
      <c r="L556" s="41"/>
      <c r="M556" s="245"/>
    </row>
    <row r="557" spans="1:13" ht="15.75">
      <c r="A557" s="243" t="s">
        <v>426</v>
      </c>
      <c r="B557" s="12"/>
      <c r="C557" s="12"/>
      <c r="D557" s="12"/>
      <c r="E557" s="219"/>
      <c r="F557" s="42"/>
      <c r="G557" s="12"/>
      <c r="H557" s="12"/>
      <c r="I557" s="12"/>
      <c r="J557" s="12"/>
      <c r="K557" s="15"/>
      <c r="L557" s="12"/>
      <c r="M557" s="245"/>
    </row>
    <row r="558" spans="1:13">
      <c r="A558" s="243" t="s">
        <v>383</v>
      </c>
      <c r="B558" s="12"/>
      <c r="C558" s="12"/>
      <c r="D558" s="12"/>
      <c r="E558" s="23"/>
      <c r="F558" s="15"/>
      <c r="G558" s="12"/>
      <c r="H558" s="12"/>
      <c r="I558" s="12"/>
      <c r="J558" s="12"/>
      <c r="K558" s="23"/>
      <c r="L558" s="15"/>
      <c r="M558" s="245"/>
    </row>
    <row r="559" spans="1:13">
      <c r="A559" s="243" t="s">
        <v>427</v>
      </c>
      <c r="B559" s="12"/>
      <c r="C559" s="12"/>
      <c r="D559" s="12"/>
      <c r="E559" s="15"/>
      <c r="F559" s="12"/>
      <c r="G559" s="12"/>
      <c r="H559" s="12"/>
      <c r="I559" s="12"/>
      <c r="J559" s="12"/>
      <c r="K559" s="15"/>
      <c r="L559" s="12"/>
      <c r="M559" s="245"/>
    </row>
    <row r="560" spans="1:13" ht="26.25">
      <c r="A560" s="237" t="s">
        <v>428</v>
      </c>
      <c r="B560" s="237"/>
      <c r="C560" s="246" t="s">
        <v>429</v>
      </c>
      <c r="D560" s="247">
        <f>(F552+F553+F554+F555+F556)</f>
        <v>0</v>
      </c>
      <c r="E560" s="247"/>
      <c r="F560" s="246" t="s">
        <v>430</v>
      </c>
      <c r="G560" s="247">
        <f>(D560/500)*100</f>
        <v>0</v>
      </c>
      <c r="H560" s="247"/>
      <c r="I560" s="248"/>
      <c r="J560" s="521" t="s">
        <v>431</v>
      </c>
      <c r="K560" s="521"/>
      <c r="L560" s="522" t="str">
        <f>IF(G560&gt;=91,"A1",IF(G560&gt;=81,"A2",IF(G560&gt;=71,"B1",IF(G560&gt;=61,"B2",IF(G560&gt;=51,"C1",IF(G560&gt;=41,"C2",IF(G560&gt;=33,"D","E")))))))</f>
        <v>E</v>
      </c>
      <c r="M560" s="522" t="str">
        <f t="shared" ref="M560:M562" si="11">IF(K560&gt;=91,"A1",IF(K560&gt;=81,"A2",IF(K560&gt;=71,"B1",IF(K560&gt;=61,"B2",IF(K560&gt;=51,"C1",IF(K560&gt;=41,"C2",IF(K560&gt;=33,"D","E")))))))</f>
        <v>E</v>
      </c>
    </row>
    <row r="561" spans="1:13" ht="26.25">
      <c r="A561" s="249" t="s">
        <v>432</v>
      </c>
      <c r="B561" s="237"/>
      <c r="C561" s="246" t="s">
        <v>433</v>
      </c>
      <c r="D561" s="247">
        <f>(L552+L553+L554+L555+L556)</f>
        <v>0</v>
      </c>
      <c r="E561" s="247"/>
      <c r="F561" s="246" t="s">
        <v>434</v>
      </c>
      <c r="G561" s="250">
        <f>D561/500*100</f>
        <v>0</v>
      </c>
      <c r="H561" s="250"/>
      <c r="I561" s="251"/>
      <c r="J561" s="521" t="s">
        <v>435</v>
      </c>
      <c r="K561" s="521"/>
      <c r="L561" s="522" t="str">
        <f>IF(G561&gt;=91,"A1",IF(G561&gt;=81,"A2",IF(G561&gt;=71,"B1",IF(G561&gt;=61,"B2",IF(G561&gt;=51,"C1",IF(G561&gt;=41,"C2",IF(G561&gt;=33,"D","E")))))))</f>
        <v>E</v>
      </c>
      <c r="M561" s="522" t="str">
        <f t="shared" si="11"/>
        <v>E</v>
      </c>
    </row>
    <row r="562" spans="1:13">
      <c r="A562" s="252" t="s">
        <v>436</v>
      </c>
      <c r="B562" s="252"/>
      <c r="C562" s="252">
        <f>(D560+D561)</f>
        <v>0</v>
      </c>
      <c r="D562" s="523"/>
      <c r="E562" s="523"/>
      <c r="F562" s="252" t="s">
        <v>437</v>
      </c>
      <c r="G562" s="252"/>
      <c r="H562" s="252"/>
      <c r="I562" s="252">
        <f>(C562/1000)*100</f>
        <v>0</v>
      </c>
      <c r="J562" s="252" t="s">
        <v>438</v>
      </c>
      <c r="K562" s="252"/>
      <c r="L562" s="523" t="str">
        <f>IF(I562&gt;=91,"A1",IF(I562&gt;=81,"A2",IF(I562&gt;=71,"B1",IF(I562&gt;=61,"B2",IF(I562&gt;=51,"C1",IF(I562&gt;=41,"C2",IF(I562&gt;=33,"D","E")))))))</f>
        <v>E</v>
      </c>
      <c r="M562" s="523" t="str">
        <f t="shared" si="11"/>
        <v>E</v>
      </c>
    </row>
    <row r="563" spans="1:13">
      <c r="A563" s="518" t="s">
        <v>273</v>
      </c>
      <c r="B563" s="519"/>
      <c r="C563" s="519"/>
      <c r="D563" s="519"/>
      <c r="E563" s="519"/>
      <c r="F563" s="519"/>
      <c r="G563" s="519"/>
      <c r="H563" s="519"/>
      <c r="I563" s="519"/>
      <c r="J563" s="519"/>
      <c r="K563" s="519"/>
      <c r="L563" s="519"/>
      <c r="M563" s="520"/>
    </row>
    <row r="564" spans="1:13">
      <c r="A564" s="524" t="s">
        <v>274</v>
      </c>
      <c r="B564" s="525"/>
      <c r="C564" s="525"/>
      <c r="D564" s="525"/>
      <c r="E564" s="525"/>
      <c r="F564" s="525"/>
      <c r="G564" s="525"/>
      <c r="H564" s="525"/>
      <c r="I564" s="525"/>
      <c r="J564" s="525"/>
      <c r="K564" s="525"/>
      <c r="L564" s="525"/>
      <c r="M564" s="526"/>
    </row>
    <row r="565" spans="1:13">
      <c r="A565" s="524" t="s">
        <v>275</v>
      </c>
      <c r="B565" s="525"/>
      <c r="C565" s="525"/>
      <c r="D565" s="525"/>
      <c r="E565" s="525"/>
      <c r="F565" s="525" t="s">
        <v>276</v>
      </c>
      <c r="G565" s="525"/>
      <c r="H565" s="525"/>
      <c r="I565" s="525"/>
      <c r="J565" s="525"/>
      <c r="K565" s="525" t="s">
        <v>439</v>
      </c>
      <c r="L565" s="525"/>
      <c r="M565" s="526"/>
    </row>
    <row r="566" spans="1:13">
      <c r="A566" s="539" t="s">
        <v>277</v>
      </c>
      <c r="B566" s="540"/>
      <c r="C566" s="540"/>
      <c r="D566" s="540"/>
      <c r="E566" s="540"/>
      <c r="F566" s="532" t="s">
        <v>294</v>
      </c>
      <c r="G566" s="522"/>
      <c r="H566" s="522"/>
      <c r="I566" s="522"/>
      <c r="J566" s="522"/>
      <c r="K566" s="532" t="s">
        <v>294</v>
      </c>
      <c r="L566" s="522"/>
      <c r="M566" s="533"/>
    </row>
    <row r="567" spans="1:13">
      <c r="A567" s="524" t="s">
        <v>278</v>
      </c>
      <c r="B567" s="525"/>
      <c r="C567" s="525"/>
      <c r="D567" s="525"/>
      <c r="E567" s="525"/>
      <c r="F567" s="525"/>
      <c r="G567" s="525"/>
      <c r="H567" s="525"/>
      <c r="I567" s="525"/>
      <c r="J567" s="525"/>
      <c r="K567" s="525"/>
      <c r="L567" s="525"/>
      <c r="M567" s="526"/>
    </row>
    <row r="568" spans="1:13">
      <c r="A568" s="524" t="s">
        <v>275</v>
      </c>
      <c r="B568" s="525"/>
      <c r="C568" s="525"/>
      <c r="D568" s="525"/>
      <c r="E568" s="525"/>
      <c r="F568" s="525" t="s">
        <v>276</v>
      </c>
      <c r="G568" s="525"/>
      <c r="H568" s="525"/>
      <c r="I568" s="525"/>
      <c r="J568" s="525"/>
      <c r="K568" s="525" t="s">
        <v>439</v>
      </c>
      <c r="L568" s="525"/>
      <c r="M568" s="526"/>
    </row>
    <row r="569" spans="1:13">
      <c r="A569" s="512" t="s">
        <v>279</v>
      </c>
      <c r="B569" s="513"/>
      <c r="C569" s="513"/>
      <c r="D569" s="513"/>
      <c r="E569" s="513"/>
      <c r="F569" s="525"/>
      <c r="G569" s="525"/>
      <c r="H569" s="525"/>
      <c r="I569" s="525"/>
      <c r="J569" s="525"/>
      <c r="K569" s="525"/>
      <c r="L569" s="525"/>
      <c r="M569" s="526"/>
    </row>
    <row r="570" spans="1:13">
      <c r="A570" s="512" t="s">
        <v>280</v>
      </c>
      <c r="B570" s="513"/>
      <c r="C570" s="513"/>
      <c r="D570" s="513"/>
      <c r="E570" s="513"/>
      <c r="F570" s="532"/>
      <c r="G570" s="522"/>
      <c r="H570" s="522"/>
      <c r="I570" s="522"/>
      <c r="J570" s="522"/>
      <c r="K570" s="532"/>
      <c r="L570" s="522"/>
      <c r="M570" s="533"/>
    </row>
    <row r="571" spans="1:13">
      <c r="A571" s="515" t="s">
        <v>281</v>
      </c>
      <c r="B571" s="516"/>
      <c r="C571" s="516"/>
      <c r="D571" s="516"/>
      <c r="E571" s="534"/>
      <c r="F571" s="535"/>
      <c r="G571" s="536"/>
      <c r="H571" s="536"/>
      <c r="I571" s="536"/>
      <c r="J571" s="537"/>
      <c r="K571" s="535"/>
      <c r="L571" s="536"/>
      <c r="M571" s="538"/>
    </row>
    <row r="572" spans="1:13">
      <c r="A572" s="515" t="s">
        <v>282</v>
      </c>
      <c r="B572" s="516"/>
      <c r="C572" s="516"/>
      <c r="D572" s="516"/>
      <c r="E572" s="534"/>
      <c r="F572" s="535"/>
      <c r="G572" s="536"/>
      <c r="H572" s="536"/>
      <c r="I572" s="536"/>
      <c r="J572" s="537"/>
      <c r="K572" s="535"/>
      <c r="L572" s="536"/>
      <c r="M572" s="538"/>
    </row>
    <row r="573" spans="1:13">
      <c r="A573" s="524" t="s">
        <v>283</v>
      </c>
      <c r="B573" s="525"/>
      <c r="C573" s="525"/>
      <c r="D573" s="525"/>
      <c r="E573" s="525"/>
      <c r="F573" s="525"/>
      <c r="G573" s="525"/>
      <c r="H573" s="525"/>
      <c r="I573" s="525"/>
      <c r="J573" s="525"/>
      <c r="K573" s="525"/>
      <c r="L573" s="525"/>
      <c r="M573" s="526"/>
    </row>
    <row r="574" spans="1:13">
      <c r="A574" s="524" t="s">
        <v>275</v>
      </c>
      <c r="B574" s="525"/>
      <c r="C574" s="525"/>
      <c r="D574" s="525"/>
      <c r="E574" s="525"/>
      <c r="F574" s="525" t="s">
        <v>276</v>
      </c>
      <c r="G574" s="525"/>
      <c r="H574" s="525"/>
      <c r="I574" s="525"/>
      <c r="J574" s="525"/>
      <c r="K574" s="525" t="s">
        <v>439</v>
      </c>
      <c r="L574" s="525"/>
      <c r="M574" s="526"/>
    </row>
    <row r="575" spans="1:13">
      <c r="A575" s="539" t="s">
        <v>284</v>
      </c>
      <c r="B575" s="540"/>
      <c r="C575" s="540"/>
      <c r="D575" s="540"/>
      <c r="E575" s="540"/>
      <c r="F575" s="540"/>
      <c r="G575" s="532"/>
      <c r="H575" s="522"/>
      <c r="I575" s="522"/>
      <c r="J575" s="522"/>
      <c r="K575" s="522"/>
      <c r="L575" s="522"/>
      <c r="M575" s="533"/>
    </row>
    <row r="576" spans="1:13">
      <c r="A576" s="243" t="s">
        <v>440</v>
      </c>
      <c r="B576" s="535"/>
      <c r="C576" s="536"/>
      <c r="D576" s="536"/>
      <c r="E576" s="536"/>
      <c r="F576" s="536"/>
      <c r="G576" s="536"/>
      <c r="H576" s="536"/>
      <c r="I576" s="536"/>
      <c r="J576" s="536"/>
      <c r="K576" s="536"/>
      <c r="L576" s="536"/>
      <c r="M576" s="538"/>
    </row>
    <row r="577" spans="1:13">
      <c r="A577" s="243" t="s">
        <v>285</v>
      </c>
      <c r="B577" s="535"/>
      <c r="C577" s="536"/>
      <c r="D577" s="536"/>
      <c r="E577" s="536"/>
      <c r="F577" s="536"/>
      <c r="G577" s="536"/>
      <c r="H577" s="536"/>
      <c r="I577" s="536"/>
      <c r="J577" s="536"/>
      <c r="K577" s="536"/>
      <c r="L577" s="536"/>
      <c r="M577" s="538"/>
    </row>
    <row r="578" spans="1:13">
      <c r="A578" s="524" t="s">
        <v>441</v>
      </c>
      <c r="B578" s="525"/>
      <c r="C578" s="525"/>
      <c r="D578" s="522"/>
      <c r="E578" s="522"/>
      <c r="F578" s="522"/>
      <c r="G578" s="522"/>
      <c r="H578" s="522"/>
      <c r="I578" s="522"/>
      <c r="J578" s="525" t="s">
        <v>442</v>
      </c>
      <c r="K578" s="525"/>
      <c r="L578" s="525"/>
      <c r="M578" s="526"/>
    </row>
    <row r="579" spans="1:13">
      <c r="A579" s="524"/>
      <c r="B579" s="525"/>
      <c r="C579" s="525"/>
      <c r="D579" s="522"/>
      <c r="E579" s="522"/>
      <c r="F579" s="522"/>
      <c r="G579" s="522"/>
      <c r="H579" s="522"/>
      <c r="I579" s="522"/>
      <c r="J579" s="525"/>
      <c r="K579" s="525"/>
      <c r="L579" s="525"/>
      <c r="M579" s="526"/>
    </row>
    <row r="580" spans="1:13">
      <c r="A580" s="524"/>
      <c r="B580" s="525"/>
      <c r="C580" s="525"/>
      <c r="D580" s="522"/>
      <c r="E580" s="522"/>
      <c r="F580" s="522"/>
      <c r="G580" s="522"/>
      <c r="H580" s="522"/>
      <c r="I580" s="522"/>
      <c r="J580" s="525"/>
      <c r="K580" s="525"/>
      <c r="L580" s="525"/>
      <c r="M580" s="526"/>
    </row>
    <row r="581" spans="1:13">
      <c r="A581" s="524"/>
      <c r="B581" s="525"/>
      <c r="C581" s="525"/>
      <c r="D581" s="522"/>
      <c r="E581" s="522"/>
      <c r="F581" s="522"/>
      <c r="G581" s="522"/>
      <c r="H581" s="522"/>
      <c r="I581" s="522"/>
      <c r="J581" s="525"/>
      <c r="K581" s="525"/>
      <c r="L581" s="525"/>
      <c r="M581" s="526"/>
    </row>
    <row r="582" spans="1:13">
      <c r="A582" s="541" t="s">
        <v>286</v>
      </c>
      <c r="B582" s="542"/>
      <c r="C582" s="542"/>
      <c r="D582" s="542"/>
      <c r="E582" s="542"/>
      <c r="F582" s="542"/>
      <c r="G582" s="542"/>
      <c r="H582" s="543" t="s">
        <v>287</v>
      </c>
      <c r="I582" s="544"/>
      <c r="J582" s="544"/>
      <c r="K582" s="544"/>
      <c r="L582" s="544"/>
      <c r="M582" s="545"/>
    </row>
    <row r="583" spans="1:13">
      <c r="A583" s="253" t="s">
        <v>288</v>
      </c>
      <c r="B583" s="542" t="s">
        <v>20</v>
      </c>
      <c r="C583" s="542"/>
      <c r="D583" s="254" t="s">
        <v>288</v>
      </c>
      <c r="E583" s="255"/>
      <c r="F583" s="542" t="s">
        <v>20</v>
      </c>
      <c r="G583" s="542"/>
      <c r="H583" s="256"/>
      <c r="I583" s="256"/>
      <c r="J583" s="257" t="s">
        <v>289</v>
      </c>
      <c r="K583" s="256"/>
      <c r="L583" s="258" t="s">
        <v>20</v>
      </c>
      <c r="M583" s="259"/>
    </row>
    <row r="584" spans="1:13">
      <c r="A584" s="260" t="s">
        <v>290</v>
      </c>
      <c r="B584" s="546" t="s">
        <v>291</v>
      </c>
      <c r="C584" s="546"/>
      <c r="D584" s="546" t="s">
        <v>292</v>
      </c>
      <c r="E584" s="546"/>
      <c r="F584" s="546" t="s">
        <v>293</v>
      </c>
      <c r="G584" s="546"/>
      <c r="H584" s="256"/>
      <c r="I584" s="256"/>
      <c r="J584" s="547">
        <v>3</v>
      </c>
      <c r="K584" s="548"/>
      <c r="L584" s="255" t="s">
        <v>294</v>
      </c>
      <c r="M584" s="259"/>
    </row>
    <row r="585" spans="1:13">
      <c r="A585" s="260" t="s">
        <v>295</v>
      </c>
      <c r="B585" s="546" t="s">
        <v>296</v>
      </c>
      <c r="C585" s="546"/>
      <c r="D585" s="546" t="s">
        <v>297</v>
      </c>
      <c r="E585" s="546"/>
      <c r="F585" s="546" t="s">
        <v>298</v>
      </c>
      <c r="G585" s="546"/>
      <c r="H585" s="256"/>
      <c r="I585" s="256"/>
      <c r="J585" s="547">
        <v>2</v>
      </c>
      <c r="K585" s="548"/>
      <c r="L585" s="255" t="s">
        <v>299</v>
      </c>
      <c r="M585" s="259"/>
    </row>
    <row r="586" spans="1:13">
      <c r="A586" s="260" t="s">
        <v>300</v>
      </c>
      <c r="B586" s="546" t="s">
        <v>301</v>
      </c>
      <c r="C586" s="546"/>
      <c r="D586" s="546" t="s">
        <v>302</v>
      </c>
      <c r="E586" s="546"/>
      <c r="F586" s="546" t="s">
        <v>303</v>
      </c>
      <c r="G586" s="546"/>
      <c r="H586" s="256"/>
      <c r="I586" s="256"/>
      <c r="J586" s="547">
        <v>1</v>
      </c>
      <c r="K586" s="548"/>
      <c r="L586" s="255" t="s">
        <v>304</v>
      </c>
      <c r="M586" s="259"/>
    </row>
    <row r="587" spans="1:13" ht="15.75" thickBot="1">
      <c r="A587" s="261" t="s">
        <v>305</v>
      </c>
      <c r="B587" s="549" t="s">
        <v>306</v>
      </c>
      <c r="C587" s="549"/>
      <c r="D587" s="550" t="s">
        <v>307</v>
      </c>
      <c r="E587" s="550"/>
      <c r="F587" s="550" t="s">
        <v>308</v>
      </c>
      <c r="G587" s="550"/>
      <c r="H587" s="262"/>
      <c r="I587" s="262"/>
      <c r="J587" s="262"/>
      <c r="K587" s="262"/>
      <c r="L587" s="262"/>
      <c r="M587" s="263"/>
    </row>
    <row r="588" spans="1:13" ht="15.75" thickBot="1"/>
    <row r="589" spans="1:13" ht="15.75">
      <c r="A589" s="233"/>
      <c r="B589" s="500" t="s">
        <v>395</v>
      </c>
      <c r="C589" s="500"/>
      <c r="D589" s="500"/>
      <c r="E589" s="500"/>
      <c r="F589" s="500"/>
      <c r="G589" s="500"/>
      <c r="H589" s="500"/>
      <c r="I589" s="514"/>
      <c r="J589" s="499" t="s">
        <v>396</v>
      </c>
      <c r="K589" s="500"/>
      <c r="L589" s="500"/>
      <c r="M589" s="501"/>
    </row>
    <row r="590" spans="1:13" ht="21">
      <c r="A590" s="502" t="s">
        <v>397</v>
      </c>
      <c r="B590" s="503"/>
      <c r="C590" s="503"/>
      <c r="D590" s="503"/>
      <c r="E590" s="503"/>
      <c r="F590" s="503"/>
      <c r="G590" s="503"/>
      <c r="H590" s="503"/>
      <c r="I590" s="503"/>
      <c r="J590" s="503"/>
      <c r="K590" s="503"/>
      <c r="L590" s="503"/>
      <c r="M590" s="504"/>
    </row>
    <row r="591" spans="1:13" ht="21">
      <c r="A591" s="234"/>
      <c r="B591" s="505" t="s">
        <v>398</v>
      </c>
      <c r="C591" s="505"/>
      <c r="D591" s="505"/>
      <c r="E591" s="506"/>
      <c r="F591" s="235" t="s">
        <v>399</v>
      </c>
      <c r="G591" s="235"/>
      <c r="H591" s="507" t="s">
        <v>400</v>
      </c>
      <c r="I591" s="508"/>
      <c r="J591" s="509"/>
      <c r="K591" s="236" t="s">
        <v>401</v>
      </c>
      <c r="L591" s="237"/>
      <c r="M591" s="238"/>
    </row>
    <row r="592" spans="1:13">
      <c r="A592" s="510" t="s">
        <v>402</v>
      </c>
      <c r="B592" s="508"/>
      <c r="C592" s="508"/>
      <c r="D592" s="508"/>
      <c r="E592" s="508"/>
      <c r="F592" s="508"/>
      <c r="G592" s="508"/>
      <c r="H592" s="508"/>
      <c r="I592" s="508"/>
      <c r="J592" s="508"/>
      <c r="K592" s="508"/>
      <c r="L592" s="508"/>
      <c r="M592" s="511"/>
    </row>
    <row r="593" spans="1:13">
      <c r="A593" s="515" t="s">
        <v>403</v>
      </c>
      <c r="B593" s="516"/>
      <c r="C593" s="516"/>
      <c r="D593" s="516"/>
      <c r="E593" s="516"/>
      <c r="F593" s="516"/>
      <c r="G593" s="516"/>
      <c r="H593" s="516"/>
      <c r="I593" s="516"/>
      <c r="J593" s="516"/>
      <c r="K593" s="516"/>
      <c r="L593" s="516"/>
      <c r="M593" s="517"/>
    </row>
    <row r="594" spans="1:13">
      <c r="A594" s="512" t="s">
        <v>404</v>
      </c>
      <c r="B594" s="513"/>
      <c r="C594" s="507" t="s">
        <v>481</v>
      </c>
      <c r="D594" s="508"/>
      <c r="E594" s="508"/>
      <c r="F594" s="508"/>
      <c r="G594" s="509"/>
      <c r="H594" s="237" t="s">
        <v>406</v>
      </c>
      <c r="I594" s="239"/>
      <c r="J594" s="525">
        <v>13</v>
      </c>
      <c r="K594" s="525"/>
      <c r="L594" s="525"/>
      <c r="M594" s="526"/>
    </row>
    <row r="595" spans="1:13">
      <c r="A595" s="512" t="s">
        <v>407</v>
      </c>
      <c r="B595" s="513"/>
      <c r="C595" s="555" t="s">
        <v>408</v>
      </c>
      <c r="D595" s="552"/>
      <c r="E595" s="552"/>
      <c r="F595" s="552"/>
      <c r="G595" s="553"/>
      <c r="H595" s="237" t="s">
        <v>409</v>
      </c>
      <c r="I595" s="239"/>
      <c r="J595" s="525">
        <v>1007</v>
      </c>
      <c r="K595" s="525"/>
      <c r="L595" s="525"/>
      <c r="M595" s="526"/>
    </row>
    <row r="596" spans="1:13">
      <c r="A596" s="512" t="s">
        <v>410</v>
      </c>
      <c r="B596" s="513"/>
      <c r="C596" s="507" t="s">
        <v>482</v>
      </c>
      <c r="D596" s="508"/>
      <c r="E596" s="508"/>
      <c r="F596" s="508"/>
      <c r="G596" s="509"/>
      <c r="H596" s="237" t="s">
        <v>411</v>
      </c>
      <c r="I596" s="239"/>
      <c r="J596" s="525">
        <v>9149761905</v>
      </c>
      <c r="K596" s="525"/>
      <c r="L596" s="525"/>
      <c r="M596" s="526"/>
    </row>
    <row r="597" spans="1:13">
      <c r="A597" s="512" t="s">
        <v>412</v>
      </c>
      <c r="B597" s="513"/>
      <c r="C597" s="507" t="s">
        <v>483</v>
      </c>
      <c r="D597" s="508"/>
      <c r="E597" s="508"/>
      <c r="F597" s="508"/>
      <c r="G597" s="509"/>
      <c r="H597" s="512" t="s">
        <v>18</v>
      </c>
      <c r="I597" s="513"/>
      <c r="J597" s="525" t="s">
        <v>484</v>
      </c>
      <c r="K597" s="525"/>
      <c r="L597" s="525"/>
      <c r="M597" s="526"/>
    </row>
    <row r="598" spans="1:13">
      <c r="A598" s="524" t="s">
        <v>415</v>
      </c>
      <c r="B598" s="525"/>
      <c r="C598" s="525"/>
      <c r="D598" s="525"/>
      <c r="E598" s="525"/>
      <c r="F598" s="525"/>
      <c r="G598" s="525"/>
      <c r="H598" s="525"/>
      <c r="I598" s="525"/>
      <c r="J598" s="525"/>
      <c r="K598" s="525"/>
      <c r="L598" s="525"/>
      <c r="M598" s="526"/>
    </row>
    <row r="599" spans="1:13">
      <c r="A599" s="527" t="s">
        <v>416</v>
      </c>
      <c r="B599" s="525" t="s">
        <v>417</v>
      </c>
      <c r="C599" s="525"/>
      <c r="D599" s="525"/>
      <c r="E599" s="525"/>
      <c r="F599" s="525"/>
      <c r="G599" s="525"/>
      <c r="H599" s="525" t="s">
        <v>418</v>
      </c>
      <c r="I599" s="525"/>
      <c r="J599" s="525"/>
      <c r="K599" s="525"/>
      <c r="L599" s="525"/>
      <c r="M599" s="526"/>
    </row>
    <row r="600" spans="1:13" ht="45">
      <c r="A600" s="527"/>
      <c r="B600" s="240" t="s">
        <v>419</v>
      </c>
      <c r="C600" s="240" t="s">
        <v>420</v>
      </c>
      <c r="D600" s="240" t="s">
        <v>421</v>
      </c>
      <c r="E600" s="240" t="s">
        <v>422</v>
      </c>
      <c r="F600" s="240">
        <v>100</v>
      </c>
      <c r="G600" s="241" t="s">
        <v>33</v>
      </c>
      <c r="H600" s="240" t="s">
        <v>423</v>
      </c>
      <c r="I600" s="240" t="s">
        <v>420</v>
      </c>
      <c r="J600" s="240" t="s">
        <v>421</v>
      </c>
      <c r="K600" s="240" t="s">
        <v>424</v>
      </c>
      <c r="L600" s="240">
        <v>100</v>
      </c>
      <c r="M600" s="242" t="s">
        <v>33</v>
      </c>
    </row>
    <row r="601" spans="1:13">
      <c r="A601" s="243" t="s">
        <v>11</v>
      </c>
      <c r="B601" s="24"/>
      <c r="C601" s="12"/>
      <c r="D601" s="12"/>
      <c r="E601" s="24"/>
      <c r="F601" s="41"/>
      <c r="G601" s="12"/>
      <c r="H601" s="15"/>
      <c r="I601" s="15"/>
      <c r="J601" s="15"/>
      <c r="K601" s="244"/>
      <c r="L601" s="41"/>
      <c r="M601" s="245"/>
    </row>
    <row r="602" spans="1:13">
      <c r="A602" s="243" t="s">
        <v>12</v>
      </c>
      <c r="B602" s="29"/>
      <c r="C602" s="12"/>
      <c r="D602" s="12"/>
      <c r="E602" s="12"/>
      <c r="F602" s="41"/>
      <c r="G602" s="12"/>
      <c r="H602" s="15"/>
      <c r="I602" s="15"/>
      <c r="J602" s="15"/>
      <c r="K602" s="15"/>
      <c r="L602" s="41"/>
      <c r="M602" s="245"/>
    </row>
    <row r="603" spans="1:13">
      <c r="A603" s="243" t="s">
        <v>425</v>
      </c>
      <c r="B603" s="12"/>
      <c r="C603" s="12"/>
      <c r="D603" s="12"/>
      <c r="E603" s="12"/>
      <c r="F603" s="175"/>
      <c r="G603" s="12"/>
      <c r="H603" s="15"/>
      <c r="I603" s="12"/>
      <c r="J603" s="12"/>
      <c r="K603" s="30"/>
      <c r="L603" s="175"/>
      <c r="M603" s="245"/>
    </row>
    <row r="604" spans="1:13" ht="15.75">
      <c r="A604" s="243" t="s">
        <v>23</v>
      </c>
      <c r="B604" s="12"/>
      <c r="C604" s="12"/>
      <c r="D604" s="12"/>
      <c r="E604" s="12"/>
      <c r="F604" s="175"/>
      <c r="G604" s="12"/>
      <c r="H604" s="35"/>
      <c r="I604" s="13"/>
      <c r="J604" s="13"/>
      <c r="K604" s="170"/>
      <c r="L604" s="175"/>
      <c r="M604" s="245"/>
    </row>
    <row r="605" spans="1:13" ht="15.75">
      <c r="A605" s="243" t="s">
        <v>25</v>
      </c>
      <c r="B605" s="12"/>
      <c r="C605" s="12"/>
      <c r="D605" s="12"/>
      <c r="E605" s="12"/>
      <c r="F605" s="41"/>
      <c r="G605" s="12"/>
      <c r="H605" s="35"/>
      <c r="I605" s="15"/>
      <c r="J605" s="15"/>
      <c r="K605" s="42"/>
      <c r="L605" s="41"/>
      <c r="M605" s="245"/>
    </row>
    <row r="606" spans="1:13" ht="15.75">
      <c r="A606" s="243" t="s">
        <v>426</v>
      </c>
      <c r="B606" s="12"/>
      <c r="C606" s="12"/>
      <c r="D606" s="12"/>
      <c r="E606" s="219"/>
      <c r="F606" s="42"/>
      <c r="G606" s="12"/>
      <c r="H606" s="12"/>
      <c r="I606" s="12"/>
      <c r="J606" s="12"/>
      <c r="K606" s="15"/>
      <c r="L606" s="12"/>
      <c r="M606" s="245"/>
    </row>
    <row r="607" spans="1:13">
      <c r="A607" s="243" t="s">
        <v>383</v>
      </c>
      <c r="B607" s="12"/>
      <c r="C607" s="12"/>
      <c r="D607" s="12"/>
      <c r="E607" s="23"/>
      <c r="F607" s="15"/>
      <c r="G607" s="12"/>
      <c r="H607" s="12"/>
      <c r="I607" s="12"/>
      <c r="J607" s="12"/>
      <c r="K607" s="23"/>
      <c r="L607" s="15"/>
      <c r="M607" s="245"/>
    </row>
    <row r="608" spans="1:13">
      <c r="A608" s="243" t="s">
        <v>427</v>
      </c>
      <c r="B608" s="12"/>
      <c r="C608" s="12"/>
      <c r="D608" s="12"/>
      <c r="E608" s="15"/>
      <c r="F608" s="12"/>
      <c r="G608" s="12"/>
      <c r="H608" s="12"/>
      <c r="I608" s="12"/>
      <c r="J608" s="12"/>
      <c r="K608" s="15"/>
      <c r="L608" s="12"/>
      <c r="M608" s="245"/>
    </row>
    <row r="609" spans="1:13" ht="26.25">
      <c r="A609" s="237" t="s">
        <v>428</v>
      </c>
      <c r="B609" s="237"/>
      <c r="C609" s="246" t="s">
        <v>429</v>
      </c>
      <c r="D609" s="247">
        <f>(F601+F602+F603+F604+F605)</f>
        <v>0</v>
      </c>
      <c r="E609" s="247"/>
      <c r="F609" s="246" t="s">
        <v>430</v>
      </c>
      <c r="G609" s="247">
        <f>(D609/500)*100</f>
        <v>0</v>
      </c>
      <c r="H609" s="247"/>
      <c r="I609" s="248"/>
      <c r="J609" s="521" t="s">
        <v>431</v>
      </c>
      <c r="K609" s="521"/>
      <c r="L609" s="522" t="str">
        <f>IF(G609&gt;=91,"A1",IF(G609&gt;=81,"A2",IF(G609&gt;=71,"B1",IF(G609&gt;=61,"B2",IF(G609&gt;=51,"C1",IF(G609&gt;=41,"C2",IF(G609&gt;=33,"D","E")))))))</f>
        <v>E</v>
      </c>
      <c r="M609" s="522" t="str">
        <f t="shared" ref="M609:M611" si="12">IF(K609&gt;=91,"A1",IF(K609&gt;=81,"A2",IF(K609&gt;=71,"B1",IF(K609&gt;=61,"B2",IF(K609&gt;=51,"C1",IF(K609&gt;=41,"C2",IF(K609&gt;=33,"D","E")))))))</f>
        <v>E</v>
      </c>
    </row>
    <row r="610" spans="1:13" ht="26.25">
      <c r="A610" s="249" t="s">
        <v>432</v>
      </c>
      <c r="B610" s="237"/>
      <c r="C610" s="246" t="s">
        <v>433</v>
      </c>
      <c r="D610" s="247">
        <f>(L601+L602+L603+L604+L605)</f>
        <v>0</v>
      </c>
      <c r="E610" s="247"/>
      <c r="F610" s="246" t="s">
        <v>434</v>
      </c>
      <c r="G610" s="250">
        <f>D610/500*100</f>
        <v>0</v>
      </c>
      <c r="H610" s="250"/>
      <c r="I610" s="251"/>
      <c r="J610" s="521" t="s">
        <v>435</v>
      </c>
      <c r="K610" s="521"/>
      <c r="L610" s="522" t="str">
        <f>IF(G610&gt;=91,"A1",IF(G610&gt;=81,"A2",IF(G610&gt;=71,"B1",IF(G610&gt;=61,"B2",IF(G610&gt;=51,"C1",IF(G610&gt;=41,"C2",IF(G610&gt;=33,"D","E")))))))</f>
        <v>E</v>
      </c>
      <c r="M610" s="522" t="str">
        <f t="shared" si="12"/>
        <v>E</v>
      </c>
    </row>
    <row r="611" spans="1:13">
      <c r="A611" s="252" t="s">
        <v>436</v>
      </c>
      <c r="B611" s="252"/>
      <c r="C611" s="252">
        <f>(D609+D610)</f>
        <v>0</v>
      </c>
      <c r="D611" s="523"/>
      <c r="E611" s="523"/>
      <c r="F611" s="252" t="s">
        <v>437</v>
      </c>
      <c r="G611" s="252"/>
      <c r="H611" s="252"/>
      <c r="I611" s="252">
        <f>(C611/1000)*100</f>
        <v>0</v>
      </c>
      <c r="J611" s="252" t="s">
        <v>438</v>
      </c>
      <c r="K611" s="252"/>
      <c r="L611" s="523" t="str">
        <f>IF(I611&gt;=91,"A1",IF(I611&gt;=81,"A2",IF(I611&gt;=71,"B1",IF(I611&gt;=61,"B2",IF(I611&gt;=51,"C1",IF(I611&gt;=41,"C2",IF(I611&gt;=33,"D","E")))))))</f>
        <v>E</v>
      </c>
      <c r="M611" s="523" t="str">
        <f t="shared" si="12"/>
        <v>E</v>
      </c>
    </row>
    <row r="612" spans="1:13">
      <c r="A612" s="518" t="s">
        <v>273</v>
      </c>
      <c r="B612" s="519"/>
      <c r="C612" s="519"/>
      <c r="D612" s="519"/>
      <c r="E612" s="519"/>
      <c r="F612" s="519"/>
      <c r="G612" s="519"/>
      <c r="H612" s="519"/>
      <c r="I612" s="519"/>
      <c r="J612" s="519"/>
      <c r="K612" s="519"/>
      <c r="L612" s="519"/>
      <c r="M612" s="520"/>
    </row>
    <row r="613" spans="1:13">
      <c r="A613" s="524" t="s">
        <v>274</v>
      </c>
      <c r="B613" s="525"/>
      <c r="C613" s="525"/>
      <c r="D613" s="525"/>
      <c r="E613" s="525"/>
      <c r="F613" s="525"/>
      <c r="G613" s="525"/>
      <c r="H613" s="525"/>
      <c r="I613" s="525"/>
      <c r="J613" s="525"/>
      <c r="K613" s="525"/>
      <c r="L613" s="525"/>
      <c r="M613" s="526"/>
    </row>
    <row r="614" spans="1:13">
      <c r="A614" s="524" t="s">
        <v>275</v>
      </c>
      <c r="B614" s="525"/>
      <c r="C614" s="525"/>
      <c r="D614" s="525"/>
      <c r="E614" s="525"/>
      <c r="F614" s="525" t="s">
        <v>276</v>
      </c>
      <c r="G614" s="525"/>
      <c r="H614" s="525"/>
      <c r="I614" s="525"/>
      <c r="J614" s="525"/>
      <c r="K614" s="525" t="s">
        <v>439</v>
      </c>
      <c r="L614" s="525"/>
      <c r="M614" s="526"/>
    </row>
    <row r="615" spans="1:13">
      <c r="A615" s="539" t="s">
        <v>277</v>
      </c>
      <c r="B615" s="540"/>
      <c r="C615" s="540"/>
      <c r="D615" s="540"/>
      <c r="E615" s="540"/>
      <c r="F615" s="532" t="s">
        <v>294</v>
      </c>
      <c r="G615" s="522"/>
      <c r="H615" s="522"/>
      <c r="I615" s="522"/>
      <c r="J615" s="522"/>
      <c r="K615" s="532" t="s">
        <v>294</v>
      </c>
      <c r="L615" s="522"/>
      <c r="M615" s="533"/>
    </row>
    <row r="616" spans="1:13">
      <c r="A616" s="524" t="s">
        <v>278</v>
      </c>
      <c r="B616" s="525"/>
      <c r="C616" s="525"/>
      <c r="D616" s="525"/>
      <c r="E616" s="525"/>
      <c r="F616" s="525"/>
      <c r="G616" s="525"/>
      <c r="H616" s="525"/>
      <c r="I616" s="525"/>
      <c r="J616" s="525"/>
      <c r="K616" s="525"/>
      <c r="L616" s="525"/>
      <c r="M616" s="526"/>
    </row>
    <row r="617" spans="1:13">
      <c r="A617" s="524" t="s">
        <v>275</v>
      </c>
      <c r="B617" s="525"/>
      <c r="C617" s="525"/>
      <c r="D617" s="525"/>
      <c r="E617" s="525"/>
      <c r="F617" s="525" t="s">
        <v>276</v>
      </c>
      <c r="G617" s="525"/>
      <c r="H617" s="525"/>
      <c r="I617" s="525"/>
      <c r="J617" s="525"/>
      <c r="K617" s="525" t="s">
        <v>439</v>
      </c>
      <c r="L617" s="525"/>
      <c r="M617" s="526"/>
    </row>
    <row r="618" spans="1:13">
      <c r="A618" s="512" t="s">
        <v>279</v>
      </c>
      <c r="B618" s="513"/>
      <c r="C618" s="513"/>
      <c r="D618" s="513"/>
      <c r="E618" s="513"/>
      <c r="F618" s="525"/>
      <c r="G618" s="525"/>
      <c r="H618" s="525"/>
      <c r="I618" s="525"/>
      <c r="J618" s="525"/>
      <c r="K618" s="525"/>
      <c r="L618" s="525"/>
      <c r="M618" s="526"/>
    </row>
    <row r="619" spans="1:13">
      <c r="A619" s="512" t="s">
        <v>280</v>
      </c>
      <c r="B619" s="513"/>
      <c r="C619" s="513"/>
      <c r="D619" s="513"/>
      <c r="E619" s="513"/>
      <c r="F619" s="532"/>
      <c r="G619" s="522"/>
      <c r="H619" s="522"/>
      <c r="I619" s="522"/>
      <c r="J619" s="522"/>
      <c r="K619" s="532"/>
      <c r="L619" s="522"/>
      <c r="M619" s="533"/>
    </row>
    <row r="620" spans="1:13">
      <c r="A620" s="515" t="s">
        <v>281</v>
      </c>
      <c r="B620" s="516"/>
      <c r="C620" s="516"/>
      <c r="D620" s="516"/>
      <c r="E620" s="534"/>
      <c r="F620" s="535"/>
      <c r="G620" s="536"/>
      <c r="H620" s="536"/>
      <c r="I620" s="536"/>
      <c r="J620" s="537"/>
      <c r="K620" s="535"/>
      <c r="L620" s="536"/>
      <c r="M620" s="538"/>
    </row>
    <row r="621" spans="1:13">
      <c r="A621" s="515" t="s">
        <v>282</v>
      </c>
      <c r="B621" s="516"/>
      <c r="C621" s="516"/>
      <c r="D621" s="516"/>
      <c r="E621" s="534"/>
      <c r="F621" s="535"/>
      <c r="G621" s="536"/>
      <c r="H621" s="536"/>
      <c r="I621" s="536"/>
      <c r="J621" s="537"/>
      <c r="K621" s="535"/>
      <c r="L621" s="536"/>
      <c r="M621" s="538"/>
    </row>
    <row r="622" spans="1:13">
      <c r="A622" s="524" t="s">
        <v>283</v>
      </c>
      <c r="B622" s="525"/>
      <c r="C622" s="525"/>
      <c r="D622" s="525"/>
      <c r="E622" s="525"/>
      <c r="F622" s="525"/>
      <c r="G622" s="525"/>
      <c r="H622" s="525"/>
      <c r="I622" s="525"/>
      <c r="J622" s="525"/>
      <c r="K622" s="525"/>
      <c r="L622" s="525"/>
      <c r="M622" s="526"/>
    </row>
    <row r="623" spans="1:13">
      <c r="A623" s="524" t="s">
        <v>275</v>
      </c>
      <c r="B623" s="525"/>
      <c r="C623" s="525"/>
      <c r="D623" s="525"/>
      <c r="E623" s="525"/>
      <c r="F623" s="525" t="s">
        <v>276</v>
      </c>
      <c r="G623" s="525"/>
      <c r="H623" s="525"/>
      <c r="I623" s="525"/>
      <c r="J623" s="525"/>
      <c r="K623" s="525" t="s">
        <v>439</v>
      </c>
      <c r="L623" s="525"/>
      <c r="M623" s="526"/>
    </row>
    <row r="624" spans="1:13">
      <c r="A624" s="539" t="s">
        <v>284</v>
      </c>
      <c r="B624" s="540"/>
      <c r="C624" s="540"/>
      <c r="D624" s="540"/>
      <c r="E624" s="540"/>
      <c r="F624" s="540"/>
      <c r="G624" s="532"/>
      <c r="H624" s="522"/>
      <c r="I624" s="522"/>
      <c r="J624" s="522"/>
      <c r="K624" s="522"/>
      <c r="L624" s="522"/>
      <c r="M624" s="533"/>
    </row>
    <row r="625" spans="1:13">
      <c r="A625" s="243" t="s">
        <v>440</v>
      </c>
      <c r="B625" s="535"/>
      <c r="C625" s="536"/>
      <c r="D625" s="536"/>
      <c r="E625" s="536"/>
      <c r="F625" s="536"/>
      <c r="G625" s="536"/>
      <c r="H625" s="536"/>
      <c r="I625" s="536"/>
      <c r="J625" s="536"/>
      <c r="K625" s="536"/>
      <c r="L625" s="536"/>
      <c r="M625" s="538"/>
    </row>
    <row r="626" spans="1:13">
      <c r="A626" s="243" t="s">
        <v>285</v>
      </c>
      <c r="B626" s="535"/>
      <c r="C626" s="536"/>
      <c r="D626" s="536"/>
      <c r="E626" s="536"/>
      <c r="F626" s="536"/>
      <c r="G626" s="536"/>
      <c r="H626" s="536"/>
      <c r="I626" s="536"/>
      <c r="J626" s="536"/>
      <c r="K626" s="536"/>
      <c r="L626" s="536"/>
      <c r="M626" s="538"/>
    </row>
    <row r="627" spans="1:13">
      <c r="A627" s="524" t="s">
        <v>441</v>
      </c>
      <c r="B627" s="525"/>
      <c r="C627" s="525"/>
      <c r="D627" s="522"/>
      <c r="E627" s="522"/>
      <c r="F627" s="522"/>
      <c r="G627" s="522"/>
      <c r="H627" s="522"/>
      <c r="I627" s="522"/>
      <c r="J627" s="525" t="s">
        <v>442</v>
      </c>
      <c r="K627" s="525"/>
      <c r="L627" s="525"/>
      <c r="M627" s="526"/>
    </row>
    <row r="628" spans="1:13">
      <c r="A628" s="524"/>
      <c r="B628" s="525"/>
      <c r="C628" s="525"/>
      <c r="D628" s="522"/>
      <c r="E628" s="522"/>
      <c r="F628" s="522"/>
      <c r="G628" s="522"/>
      <c r="H628" s="522"/>
      <c r="I628" s="522"/>
      <c r="J628" s="525"/>
      <c r="K628" s="525"/>
      <c r="L628" s="525"/>
      <c r="M628" s="526"/>
    </row>
    <row r="629" spans="1:13">
      <c r="A629" s="524"/>
      <c r="B629" s="525"/>
      <c r="C629" s="525"/>
      <c r="D629" s="522"/>
      <c r="E629" s="522"/>
      <c r="F629" s="522"/>
      <c r="G629" s="522"/>
      <c r="H629" s="522"/>
      <c r="I629" s="522"/>
      <c r="J629" s="525"/>
      <c r="K629" s="525"/>
      <c r="L629" s="525"/>
      <c r="M629" s="526"/>
    </row>
    <row r="630" spans="1:13">
      <c r="A630" s="524"/>
      <c r="B630" s="525"/>
      <c r="C630" s="525"/>
      <c r="D630" s="522"/>
      <c r="E630" s="522"/>
      <c r="F630" s="522"/>
      <c r="G630" s="522"/>
      <c r="H630" s="522"/>
      <c r="I630" s="522"/>
      <c r="J630" s="525"/>
      <c r="K630" s="525"/>
      <c r="L630" s="525"/>
      <c r="M630" s="526"/>
    </row>
    <row r="631" spans="1:13">
      <c r="A631" s="541" t="s">
        <v>286</v>
      </c>
      <c r="B631" s="542"/>
      <c r="C631" s="542"/>
      <c r="D631" s="542"/>
      <c r="E631" s="542"/>
      <c r="F631" s="542"/>
      <c r="G631" s="542"/>
      <c r="H631" s="543" t="s">
        <v>287</v>
      </c>
      <c r="I631" s="544"/>
      <c r="J631" s="544"/>
      <c r="K631" s="544"/>
      <c r="L631" s="544"/>
      <c r="M631" s="545"/>
    </row>
    <row r="632" spans="1:13">
      <c r="A632" s="253" t="s">
        <v>288</v>
      </c>
      <c r="B632" s="542" t="s">
        <v>20</v>
      </c>
      <c r="C632" s="542"/>
      <c r="D632" s="254" t="s">
        <v>288</v>
      </c>
      <c r="E632" s="255"/>
      <c r="F632" s="542" t="s">
        <v>20</v>
      </c>
      <c r="G632" s="542"/>
      <c r="H632" s="256"/>
      <c r="I632" s="256"/>
      <c r="J632" s="257" t="s">
        <v>289</v>
      </c>
      <c r="K632" s="256"/>
      <c r="L632" s="258" t="s">
        <v>20</v>
      </c>
      <c r="M632" s="259"/>
    </row>
    <row r="633" spans="1:13">
      <c r="A633" s="260" t="s">
        <v>290</v>
      </c>
      <c r="B633" s="546" t="s">
        <v>291</v>
      </c>
      <c r="C633" s="546"/>
      <c r="D633" s="546" t="s">
        <v>292</v>
      </c>
      <c r="E633" s="546"/>
      <c r="F633" s="546" t="s">
        <v>293</v>
      </c>
      <c r="G633" s="546"/>
      <c r="H633" s="256"/>
      <c r="I633" s="256"/>
      <c r="J633" s="547">
        <v>3</v>
      </c>
      <c r="K633" s="548"/>
      <c r="L633" s="255" t="s">
        <v>294</v>
      </c>
      <c r="M633" s="259"/>
    </row>
    <row r="634" spans="1:13">
      <c r="A634" s="260" t="s">
        <v>295</v>
      </c>
      <c r="B634" s="546" t="s">
        <v>296</v>
      </c>
      <c r="C634" s="546"/>
      <c r="D634" s="546" t="s">
        <v>297</v>
      </c>
      <c r="E634" s="546"/>
      <c r="F634" s="546" t="s">
        <v>298</v>
      </c>
      <c r="G634" s="546"/>
      <c r="H634" s="256"/>
      <c r="I634" s="256"/>
      <c r="J634" s="547">
        <v>2</v>
      </c>
      <c r="K634" s="548"/>
      <c r="L634" s="255" t="s">
        <v>299</v>
      </c>
      <c r="M634" s="259"/>
    </row>
    <row r="635" spans="1:13">
      <c r="A635" s="260" t="s">
        <v>300</v>
      </c>
      <c r="B635" s="546" t="s">
        <v>301</v>
      </c>
      <c r="C635" s="546"/>
      <c r="D635" s="546" t="s">
        <v>302</v>
      </c>
      <c r="E635" s="546"/>
      <c r="F635" s="546" t="s">
        <v>303</v>
      </c>
      <c r="G635" s="546"/>
      <c r="H635" s="256"/>
      <c r="I635" s="256"/>
      <c r="J635" s="547">
        <v>1</v>
      </c>
      <c r="K635" s="548"/>
      <c r="L635" s="255" t="s">
        <v>304</v>
      </c>
      <c r="M635" s="259"/>
    </row>
    <row r="636" spans="1:13" ht="15.75" thickBot="1">
      <c r="A636" s="261" t="s">
        <v>305</v>
      </c>
      <c r="B636" s="549" t="s">
        <v>306</v>
      </c>
      <c r="C636" s="549"/>
      <c r="D636" s="550" t="s">
        <v>307</v>
      </c>
      <c r="E636" s="550"/>
      <c r="F636" s="550" t="s">
        <v>308</v>
      </c>
      <c r="G636" s="550"/>
      <c r="H636" s="262"/>
      <c r="I636" s="262"/>
      <c r="J636" s="262"/>
      <c r="K636" s="262"/>
      <c r="L636" s="262"/>
      <c r="M636" s="263"/>
    </row>
    <row r="637" spans="1:13" ht="15.75" thickBot="1"/>
    <row r="638" spans="1:13" ht="15.75">
      <c r="A638" s="233"/>
      <c r="B638" s="500" t="s">
        <v>395</v>
      </c>
      <c r="C638" s="500"/>
      <c r="D638" s="500"/>
      <c r="E638" s="500"/>
      <c r="F638" s="500"/>
      <c r="G638" s="500"/>
      <c r="H638" s="500"/>
      <c r="I638" s="514"/>
      <c r="J638" s="499" t="s">
        <v>396</v>
      </c>
      <c r="K638" s="500"/>
      <c r="L638" s="500"/>
      <c r="M638" s="501"/>
    </row>
    <row r="639" spans="1:13" ht="21">
      <c r="A639" s="502" t="s">
        <v>397</v>
      </c>
      <c r="B639" s="503"/>
      <c r="C639" s="503"/>
      <c r="D639" s="503"/>
      <c r="E639" s="503"/>
      <c r="F639" s="503"/>
      <c r="G639" s="503"/>
      <c r="H639" s="503"/>
      <c r="I639" s="503"/>
      <c r="J639" s="503"/>
      <c r="K639" s="503"/>
      <c r="L639" s="503"/>
      <c r="M639" s="504"/>
    </row>
    <row r="640" spans="1:13" ht="21">
      <c r="A640" s="234"/>
      <c r="B640" s="505" t="s">
        <v>398</v>
      </c>
      <c r="C640" s="505"/>
      <c r="D640" s="505"/>
      <c r="E640" s="506"/>
      <c r="F640" s="235" t="s">
        <v>399</v>
      </c>
      <c r="G640" s="235"/>
      <c r="H640" s="507" t="s">
        <v>400</v>
      </c>
      <c r="I640" s="508"/>
      <c r="J640" s="509"/>
      <c r="K640" s="236" t="s">
        <v>401</v>
      </c>
      <c r="L640" s="237"/>
      <c r="M640" s="238"/>
    </row>
    <row r="641" spans="1:13">
      <c r="A641" s="510" t="s">
        <v>402</v>
      </c>
      <c r="B641" s="508"/>
      <c r="C641" s="508"/>
      <c r="D641" s="508"/>
      <c r="E641" s="508"/>
      <c r="F641" s="508"/>
      <c r="G641" s="508"/>
      <c r="H641" s="508"/>
      <c r="I641" s="508"/>
      <c r="J641" s="508"/>
      <c r="K641" s="508"/>
      <c r="L641" s="508"/>
      <c r="M641" s="511"/>
    </row>
    <row r="642" spans="1:13">
      <c r="A642" s="515" t="s">
        <v>403</v>
      </c>
      <c r="B642" s="516"/>
      <c r="C642" s="516"/>
      <c r="D642" s="516"/>
      <c r="E642" s="516"/>
      <c r="F642" s="516"/>
      <c r="G642" s="516"/>
      <c r="H642" s="516"/>
      <c r="I642" s="516"/>
      <c r="J642" s="516"/>
      <c r="K642" s="516"/>
      <c r="L642" s="516"/>
      <c r="M642" s="517"/>
    </row>
    <row r="643" spans="1:13">
      <c r="A643" s="512" t="s">
        <v>404</v>
      </c>
      <c r="B643" s="513"/>
      <c r="C643" s="507" t="s">
        <v>485</v>
      </c>
      <c r="D643" s="508"/>
      <c r="E643" s="508"/>
      <c r="F643" s="508"/>
      <c r="G643" s="509"/>
      <c r="H643" s="237" t="s">
        <v>406</v>
      </c>
      <c r="I643" s="239"/>
      <c r="J643" s="525">
        <v>14</v>
      </c>
      <c r="K643" s="525"/>
      <c r="L643" s="525"/>
      <c r="M643" s="526"/>
    </row>
    <row r="644" spans="1:13">
      <c r="A644" s="512" t="s">
        <v>407</v>
      </c>
      <c r="B644" s="513"/>
      <c r="C644" s="555" t="s">
        <v>408</v>
      </c>
      <c r="D644" s="552"/>
      <c r="E644" s="552"/>
      <c r="F644" s="552"/>
      <c r="G644" s="553"/>
      <c r="H644" s="237" t="s">
        <v>409</v>
      </c>
      <c r="I644" s="239"/>
      <c r="J644" s="525">
        <v>1134</v>
      </c>
      <c r="K644" s="525"/>
      <c r="L644" s="525"/>
      <c r="M644" s="526"/>
    </row>
    <row r="645" spans="1:13">
      <c r="A645" s="512" t="s">
        <v>410</v>
      </c>
      <c r="B645" s="513"/>
      <c r="C645" s="507" t="s">
        <v>486</v>
      </c>
      <c r="D645" s="508"/>
      <c r="E645" s="508"/>
      <c r="F645" s="508"/>
      <c r="G645" s="509"/>
      <c r="H645" s="237" t="s">
        <v>411</v>
      </c>
      <c r="I645" s="239"/>
      <c r="J645" s="525">
        <v>9906098321</v>
      </c>
      <c r="K645" s="525"/>
      <c r="L645" s="525"/>
      <c r="M645" s="526"/>
    </row>
    <row r="646" spans="1:13">
      <c r="A646" s="512" t="s">
        <v>412</v>
      </c>
      <c r="B646" s="513"/>
      <c r="C646" s="507" t="s">
        <v>487</v>
      </c>
      <c r="D646" s="508"/>
      <c r="E646" s="508"/>
      <c r="F646" s="508"/>
      <c r="G646" s="509"/>
      <c r="H646" s="512" t="s">
        <v>18</v>
      </c>
      <c r="I646" s="513"/>
      <c r="J646" s="525" t="s">
        <v>488</v>
      </c>
      <c r="K646" s="525"/>
      <c r="L646" s="525"/>
      <c r="M646" s="526"/>
    </row>
    <row r="647" spans="1:13">
      <c r="A647" s="524" t="s">
        <v>415</v>
      </c>
      <c r="B647" s="525"/>
      <c r="C647" s="525"/>
      <c r="D647" s="525"/>
      <c r="E647" s="525"/>
      <c r="F647" s="525"/>
      <c r="G647" s="525"/>
      <c r="H647" s="525"/>
      <c r="I647" s="525"/>
      <c r="J647" s="525"/>
      <c r="K647" s="525"/>
      <c r="L647" s="525"/>
      <c r="M647" s="526"/>
    </row>
    <row r="648" spans="1:13">
      <c r="A648" s="527" t="s">
        <v>416</v>
      </c>
      <c r="B648" s="525" t="s">
        <v>417</v>
      </c>
      <c r="C648" s="525"/>
      <c r="D648" s="525"/>
      <c r="E648" s="525"/>
      <c r="F648" s="525"/>
      <c r="G648" s="525"/>
      <c r="H648" s="525" t="s">
        <v>418</v>
      </c>
      <c r="I648" s="525"/>
      <c r="J648" s="525"/>
      <c r="K648" s="525"/>
      <c r="L648" s="525"/>
      <c r="M648" s="526"/>
    </row>
    <row r="649" spans="1:13" ht="45">
      <c r="A649" s="527"/>
      <c r="B649" s="240" t="s">
        <v>419</v>
      </c>
      <c r="C649" s="240" t="s">
        <v>420</v>
      </c>
      <c r="D649" s="240" t="s">
        <v>421</v>
      </c>
      <c r="E649" s="240" t="s">
        <v>422</v>
      </c>
      <c r="F649" s="240">
        <v>100</v>
      </c>
      <c r="G649" s="241" t="s">
        <v>33</v>
      </c>
      <c r="H649" s="240" t="s">
        <v>423</v>
      </c>
      <c r="I649" s="240" t="s">
        <v>420</v>
      </c>
      <c r="J649" s="240" t="s">
        <v>421</v>
      </c>
      <c r="K649" s="240" t="s">
        <v>424</v>
      </c>
      <c r="L649" s="240">
        <v>100</v>
      </c>
      <c r="M649" s="242" t="s">
        <v>33</v>
      </c>
    </row>
    <row r="650" spans="1:13">
      <c r="A650" s="243" t="s">
        <v>11</v>
      </c>
      <c r="B650" s="24"/>
      <c r="C650" s="12"/>
      <c r="D650" s="12"/>
      <c r="E650" s="24"/>
      <c r="F650" s="41"/>
      <c r="G650" s="12"/>
      <c r="H650" s="15"/>
      <c r="I650" s="15"/>
      <c r="J650" s="15"/>
      <c r="K650" s="244"/>
      <c r="L650" s="41"/>
      <c r="M650" s="245"/>
    </row>
    <row r="651" spans="1:13">
      <c r="A651" s="243" t="s">
        <v>12</v>
      </c>
      <c r="B651" s="29"/>
      <c r="C651" s="12"/>
      <c r="D651" s="12"/>
      <c r="E651" s="12"/>
      <c r="F651" s="41"/>
      <c r="G651" s="12"/>
      <c r="H651" s="15"/>
      <c r="I651" s="15"/>
      <c r="J651" s="15"/>
      <c r="K651" s="15"/>
      <c r="L651" s="41"/>
      <c r="M651" s="245"/>
    </row>
    <row r="652" spans="1:13">
      <c r="A652" s="243" t="s">
        <v>425</v>
      </c>
      <c r="B652" s="12"/>
      <c r="C652" s="12"/>
      <c r="D652" s="12"/>
      <c r="E652" s="12"/>
      <c r="F652" s="175"/>
      <c r="G652" s="12"/>
      <c r="H652" s="15"/>
      <c r="I652" s="12"/>
      <c r="J652" s="12"/>
      <c r="K652" s="30"/>
      <c r="L652" s="175"/>
      <c r="M652" s="245"/>
    </row>
    <row r="653" spans="1:13" ht="15.75">
      <c r="A653" s="243" t="s">
        <v>23</v>
      </c>
      <c r="B653" s="12"/>
      <c r="C653" s="12"/>
      <c r="D653" s="12"/>
      <c r="E653" s="12"/>
      <c r="F653" s="175"/>
      <c r="G653" s="12"/>
      <c r="H653" s="35"/>
      <c r="I653" s="13"/>
      <c r="J653" s="13"/>
      <c r="K653" s="170"/>
      <c r="L653" s="175"/>
      <c r="M653" s="245"/>
    </row>
    <row r="654" spans="1:13" ht="15.75">
      <c r="A654" s="243" t="s">
        <v>25</v>
      </c>
      <c r="B654" s="12"/>
      <c r="C654" s="12"/>
      <c r="D654" s="12"/>
      <c r="E654" s="12"/>
      <c r="F654" s="41"/>
      <c r="G654" s="12"/>
      <c r="H654" s="35"/>
      <c r="I654" s="15"/>
      <c r="J654" s="15"/>
      <c r="K654" s="42"/>
      <c r="L654" s="41"/>
      <c r="M654" s="245"/>
    </row>
    <row r="655" spans="1:13" ht="15.75">
      <c r="A655" s="243" t="s">
        <v>426</v>
      </c>
      <c r="B655" s="12"/>
      <c r="C655" s="12"/>
      <c r="D655" s="12"/>
      <c r="E655" s="219"/>
      <c r="F655" s="42"/>
      <c r="G655" s="12"/>
      <c r="H655" s="12"/>
      <c r="I655" s="12"/>
      <c r="J655" s="12"/>
      <c r="K655" s="15"/>
      <c r="L655" s="12"/>
      <c r="M655" s="245"/>
    </row>
    <row r="656" spans="1:13">
      <c r="A656" s="243" t="s">
        <v>383</v>
      </c>
      <c r="B656" s="12"/>
      <c r="C656" s="12"/>
      <c r="D656" s="12"/>
      <c r="E656" s="23"/>
      <c r="F656" s="15"/>
      <c r="G656" s="12"/>
      <c r="H656" s="12"/>
      <c r="I656" s="12"/>
      <c r="J656" s="12"/>
      <c r="K656" s="23"/>
      <c r="L656" s="15"/>
      <c r="M656" s="245"/>
    </row>
    <row r="657" spans="1:13">
      <c r="A657" s="243" t="s">
        <v>427</v>
      </c>
      <c r="B657" s="12"/>
      <c r="C657" s="12"/>
      <c r="D657" s="12"/>
      <c r="E657" s="15"/>
      <c r="F657" s="12"/>
      <c r="G657" s="12"/>
      <c r="H657" s="12"/>
      <c r="I657" s="12"/>
      <c r="J657" s="12"/>
      <c r="K657" s="15"/>
      <c r="L657" s="12"/>
      <c r="M657" s="245"/>
    </row>
    <row r="658" spans="1:13" ht="26.25">
      <c r="A658" s="237" t="s">
        <v>428</v>
      </c>
      <c r="B658" s="237"/>
      <c r="C658" s="246" t="s">
        <v>429</v>
      </c>
      <c r="D658" s="247">
        <f>(F650+F651+F652+F653+F654)</f>
        <v>0</v>
      </c>
      <c r="E658" s="247"/>
      <c r="F658" s="246" t="s">
        <v>430</v>
      </c>
      <c r="G658" s="247">
        <f>(D658/500)*100</f>
        <v>0</v>
      </c>
      <c r="H658" s="247"/>
      <c r="I658" s="248"/>
      <c r="J658" s="521" t="s">
        <v>431</v>
      </c>
      <c r="K658" s="521"/>
      <c r="L658" s="522" t="str">
        <f>IF(G658&gt;=91,"A1",IF(G658&gt;=81,"A2",IF(G658&gt;=71,"B1",IF(G658&gt;=61,"B2",IF(G658&gt;=51,"C1",IF(G658&gt;=41,"C2",IF(G658&gt;=33,"D","E")))))))</f>
        <v>E</v>
      </c>
      <c r="M658" s="522" t="str">
        <f t="shared" ref="M658:M660" si="13">IF(K658&gt;=91,"A1",IF(K658&gt;=81,"A2",IF(K658&gt;=71,"B1",IF(K658&gt;=61,"B2",IF(K658&gt;=51,"C1",IF(K658&gt;=41,"C2",IF(K658&gt;=33,"D","E")))))))</f>
        <v>E</v>
      </c>
    </row>
    <row r="659" spans="1:13" ht="26.25">
      <c r="A659" s="249" t="s">
        <v>432</v>
      </c>
      <c r="B659" s="237"/>
      <c r="C659" s="246" t="s">
        <v>433</v>
      </c>
      <c r="D659" s="247">
        <f>(L650+L651+L652+L653+L654)</f>
        <v>0</v>
      </c>
      <c r="E659" s="247"/>
      <c r="F659" s="246" t="s">
        <v>434</v>
      </c>
      <c r="G659" s="250">
        <f>D659/500*100</f>
        <v>0</v>
      </c>
      <c r="H659" s="250"/>
      <c r="I659" s="251"/>
      <c r="J659" s="521" t="s">
        <v>435</v>
      </c>
      <c r="K659" s="521"/>
      <c r="L659" s="522" t="str">
        <f>IF(G659&gt;=91,"A1",IF(G659&gt;=81,"A2",IF(G659&gt;=71,"B1",IF(G659&gt;=61,"B2",IF(G659&gt;=51,"C1",IF(G659&gt;=41,"C2",IF(G659&gt;=33,"D","E")))))))</f>
        <v>E</v>
      </c>
      <c r="M659" s="522" t="str">
        <f t="shared" si="13"/>
        <v>E</v>
      </c>
    </row>
    <row r="660" spans="1:13">
      <c r="A660" s="252" t="s">
        <v>436</v>
      </c>
      <c r="B660" s="252"/>
      <c r="C660" s="252">
        <f>(D658+D659)</f>
        <v>0</v>
      </c>
      <c r="D660" s="523"/>
      <c r="E660" s="523"/>
      <c r="F660" s="252" t="s">
        <v>437</v>
      </c>
      <c r="G660" s="252"/>
      <c r="H660" s="252"/>
      <c r="I660" s="252">
        <f>(C660/1000)*100</f>
        <v>0</v>
      </c>
      <c r="J660" s="252" t="s">
        <v>438</v>
      </c>
      <c r="K660" s="252"/>
      <c r="L660" s="523" t="str">
        <f>IF(I660&gt;=91,"A1",IF(I660&gt;=81,"A2",IF(I660&gt;=71,"B1",IF(I660&gt;=61,"B2",IF(I660&gt;=51,"C1",IF(I660&gt;=41,"C2",IF(I660&gt;=33,"D","E")))))))</f>
        <v>E</v>
      </c>
      <c r="M660" s="523" t="str">
        <f t="shared" si="13"/>
        <v>E</v>
      </c>
    </row>
    <row r="661" spans="1:13">
      <c r="A661" s="518" t="s">
        <v>273</v>
      </c>
      <c r="B661" s="519"/>
      <c r="C661" s="519"/>
      <c r="D661" s="519"/>
      <c r="E661" s="519"/>
      <c r="F661" s="519"/>
      <c r="G661" s="519"/>
      <c r="H661" s="519"/>
      <c r="I661" s="519"/>
      <c r="J661" s="519"/>
      <c r="K661" s="519"/>
      <c r="L661" s="519"/>
      <c r="M661" s="520"/>
    </row>
    <row r="662" spans="1:13">
      <c r="A662" s="524" t="s">
        <v>274</v>
      </c>
      <c r="B662" s="525"/>
      <c r="C662" s="525"/>
      <c r="D662" s="525"/>
      <c r="E662" s="525"/>
      <c r="F662" s="525"/>
      <c r="G662" s="525"/>
      <c r="H662" s="525"/>
      <c r="I662" s="525"/>
      <c r="J662" s="525"/>
      <c r="K662" s="525"/>
      <c r="L662" s="525"/>
      <c r="M662" s="526"/>
    </row>
    <row r="663" spans="1:13">
      <c r="A663" s="524" t="s">
        <v>275</v>
      </c>
      <c r="B663" s="525"/>
      <c r="C663" s="525"/>
      <c r="D663" s="525"/>
      <c r="E663" s="525"/>
      <c r="F663" s="525" t="s">
        <v>276</v>
      </c>
      <c r="G663" s="525"/>
      <c r="H663" s="525"/>
      <c r="I663" s="525"/>
      <c r="J663" s="525"/>
      <c r="K663" s="525" t="s">
        <v>439</v>
      </c>
      <c r="L663" s="525"/>
      <c r="M663" s="526"/>
    </row>
    <row r="664" spans="1:13">
      <c r="A664" s="539" t="s">
        <v>277</v>
      </c>
      <c r="B664" s="540"/>
      <c r="C664" s="540"/>
      <c r="D664" s="540"/>
      <c r="E664" s="540"/>
      <c r="F664" s="532" t="s">
        <v>294</v>
      </c>
      <c r="G664" s="522"/>
      <c r="H664" s="522"/>
      <c r="I664" s="522"/>
      <c r="J664" s="522"/>
      <c r="K664" s="532" t="s">
        <v>294</v>
      </c>
      <c r="L664" s="522"/>
      <c r="M664" s="533"/>
    </row>
    <row r="665" spans="1:13">
      <c r="A665" s="524" t="s">
        <v>278</v>
      </c>
      <c r="B665" s="525"/>
      <c r="C665" s="525"/>
      <c r="D665" s="525"/>
      <c r="E665" s="525"/>
      <c r="F665" s="525"/>
      <c r="G665" s="525"/>
      <c r="H665" s="525"/>
      <c r="I665" s="525"/>
      <c r="J665" s="525"/>
      <c r="K665" s="525"/>
      <c r="L665" s="525"/>
      <c r="M665" s="526"/>
    </row>
    <row r="666" spans="1:13">
      <c r="A666" s="524" t="s">
        <v>275</v>
      </c>
      <c r="B666" s="525"/>
      <c r="C666" s="525"/>
      <c r="D666" s="525"/>
      <c r="E666" s="525"/>
      <c r="F666" s="525" t="s">
        <v>276</v>
      </c>
      <c r="G666" s="525"/>
      <c r="H666" s="525"/>
      <c r="I666" s="525"/>
      <c r="J666" s="525"/>
      <c r="K666" s="525" t="s">
        <v>439</v>
      </c>
      <c r="L666" s="525"/>
      <c r="M666" s="526"/>
    </row>
    <row r="667" spans="1:13">
      <c r="A667" s="512" t="s">
        <v>279</v>
      </c>
      <c r="B667" s="513"/>
      <c r="C667" s="513"/>
      <c r="D667" s="513"/>
      <c r="E667" s="513"/>
      <c r="F667" s="525"/>
      <c r="G667" s="525"/>
      <c r="H667" s="525"/>
      <c r="I667" s="525"/>
      <c r="J667" s="525"/>
      <c r="K667" s="525"/>
      <c r="L667" s="525"/>
      <c r="M667" s="526"/>
    </row>
    <row r="668" spans="1:13">
      <c r="A668" s="512" t="s">
        <v>280</v>
      </c>
      <c r="B668" s="513"/>
      <c r="C668" s="513"/>
      <c r="D668" s="513"/>
      <c r="E668" s="513"/>
      <c r="F668" s="532"/>
      <c r="G668" s="522"/>
      <c r="H668" s="522"/>
      <c r="I668" s="522"/>
      <c r="J668" s="522"/>
      <c r="K668" s="532"/>
      <c r="L668" s="522"/>
      <c r="M668" s="533"/>
    </row>
    <row r="669" spans="1:13">
      <c r="A669" s="515" t="s">
        <v>281</v>
      </c>
      <c r="B669" s="516"/>
      <c r="C669" s="516"/>
      <c r="D669" s="516"/>
      <c r="E669" s="534"/>
      <c r="F669" s="535"/>
      <c r="G669" s="536"/>
      <c r="H669" s="536"/>
      <c r="I669" s="536"/>
      <c r="J669" s="537"/>
      <c r="K669" s="535"/>
      <c r="L669" s="536"/>
      <c r="M669" s="538"/>
    </row>
    <row r="670" spans="1:13">
      <c r="A670" s="515" t="s">
        <v>282</v>
      </c>
      <c r="B670" s="516"/>
      <c r="C670" s="516"/>
      <c r="D670" s="516"/>
      <c r="E670" s="534"/>
      <c r="F670" s="535"/>
      <c r="G670" s="536"/>
      <c r="H670" s="536"/>
      <c r="I670" s="536"/>
      <c r="J670" s="537"/>
      <c r="K670" s="535"/>
      <c r="L670" s="536"/>
      <c r="M670" s="538"/>
    </row>
    <row r="671" spans="1:13">
      <c r="A671" s="524" t="s">
        <v>283</v>
      </c>
      <c r="B671" s="525"/>
      <c r="C671" s="525"/>
      <c r="D671" s="525"/>
      <c r="E671" s="525"/>
      <c r="F671" s="525"/>
      <c r="G671" s="525"/>
      <c r="H671" s="525"/>
      <c r="I671" s="525"/>
      <c r="J671" s="525"/>
      <c r="K671" s="525"/>
      <c r="L671" s="525"/>
      <c r="M671" s="526"/>
    </row>
    <row r="672" spans="1:13">
      <c r="A672" s="524" t="s">
        <v>275</v>
      </c>
      <c r="B672" s="525"/>
      <c r="C672" s="525"/>
      <c r="D672" s="525"/>
      <c r="E672" s="525"/>
      <c r="F672" s="525" t="s">
        <v>276</v>
      </c>
      <c r="G672" s="525"/>
      <c r="H672" s="525"/>
      <c r="I672" s="525"/>
      <c r="J672" s="525"/>
      <c r="K672" s="525" t="s">
        <v>439</v>
      </c>
      <c r="L672" s="525"/>
      <c r="M672" s="526"/>
    </row>
    <row r="673" spans="1:13">
      <c r="A673" s="539" t="s">
        <v>284</v>
      </c>
      <c r="B673" s="540"/>
      <c r="C673" s="540"/>
      <c r="D673" s="540"/>
      <c r="E673" s="540"/>
      <c r="F673" s="540"/>
      <c r="G673" s="532"/>
      <c r="H673" s="522"/>
      <c r="I673" s="522"/>
      <c r="J673" s="522"/>
      <c r="K673" s="522"/>
      <c r="L673" s="522"/>
      <c r="M673" s="533"/>
    </row>
    <row r="674" spans="1:13">
      <c r="A674" s="243" t="s">
        <v>440</v>
      </c>
      <c r="B674" s="535"/>
      <c r="C674" s="536"/>
      <c r="D674" s="536"/>
      <c r="E674" s="536"/>
      <c r="F674" s="536"/>
      <c r="G674" s="536"/>
      <c r="H674" s="536"/>
      <c r="I674" s="536"/>
      <c r="J674" s="536"/>
      <c r="K674" s="536"/>
      <c r="L674" s="536"/>
      <c r="M674" s="538"/>
    </row>
    <row r="675" spans="1:13">
      <c r="A675" s="243" t="s">
        <v>285</v>
      </c>
      <c r="B675" s="535"/>
      <c r="C675" s="536"/>
      <c r="D675" s="536"/>
      <c r="E675" s="536"/>
      <c r="F675" s="536"/>
      <c r="G675" s="536"/>
      <c r="H675" s="536"/>
      <c r="I675" s="536"/>
      <c r="J675" s="536"/>
      <c r="K675" s="536"/>
      <c r="L675" s="536"/>
      <c r="M675" s="538"/>
    </row>
    <row r="676" spans="1:13">
      <c r="A676" s="524" t="s">
        <v>441</v>
      </c>
      <c r="B676" s="525"/>
      <c r="C676" s="525"/>
      <c r="D676" s="522"/>
      <c r="E676" s="522"/>
      <c r="F676" s="522"/>
      <c r="G676" s="522"/>
      <c r="H676" s="522"/>
      <c r="I676" s="522"/>
      <c r="J676" s="525" t="s">
        <v>442</v>
      </c>
      <c r="K676" s="525"/>
      <c r="L676" s="525"/>
      <c r="M676" s="526"/>
    </row>
    <row r="677" spans="1:13">
      <c r="A677" s="524"/>
      <c r="B677" s="525"/>
      <c r="C677" s="525"/>
      <c r="D677" s="522"/>
      <c r="E677" s="522"/>
      <c r="F677" s="522"/>
      <c r="G677" s="522"/>
      <c r="H677" s="522"/>
      <c r="I677" s="522"/>
      <c r="J677" s="525"/>
      <c r="K677" s="525"/>
      <c r="L677" s="525"/>
      <c r="M677" s="526"/>
    </row>
    <row r="678" spans="1:13">
      <c r="A678" s="524"/>
      <c r="B678" s="525"/>
      <c r="C678" s="525"/>
      <c r="D678" s="522"/>
      <c r="E678" s="522"/>
      <c r="F678" s="522"/>
      <c r="G678" s="522"/>
      <c r="H678" s="522"/>
      <c r="I678" s="522"/>
      <c r="J678" s="525"/>
      <c r="K678" s="525"/>
      <c r="L678" s="525"/>
      <c r="M678" s="526"/>
    </row>
    <row r="679" spans="1:13">
      <c r="A679" s="524"/>
      <c r="B679" s="525"/>
      <c r="C679" s="525"/>
      <c r="D679" s="522"/>
      <c r="E679" s="522"/>
      <c r="F679" s="522"/>
      <c r="G679" s="522"/>
      <c r="H679" s="522"/>
      <c r="I679" s="522"/>
      <c r="J679" s="525"/>
      <c r="K679" s="525"/>
      <c r="L679" s="525"/>
      <c r="M679" s="526"/>
    </row>
    <row r="680" spans="1:13">
      <c r="A680" s="541" t="s">
        <v>286</v>
      </c>
      <c r="B680" s="542"/>
      <c r="C680" s="542"/>
      <c r="D680" s="542"/>
      <c r="E680" s="542"/>
      <c r="F680" s="542"/>
      <c r="G680" s="542"/>
      <c r="H680" s="543" t="s">
        <v>287</v>
      </c>
      <c r="I680" s="544"/>
      <c r="J680" s="544"/>
      <c r="K680" s="544"/>
      <c r="L680" s="544"/>
      <c r="M680" s="545"/>
    </row>
    <row r="681" spans="1:13">
      <c r="A681" s="253" t="s">
        <v>288</v>
      </c>
      <c r="B681" s="542" t="s">
        <v>20</v>
      </c>
      <c r="C681" s="542"/>
      <c r="D681" s="254" t="s">
        <v>288</v>
      </c>
      <c r="E681" s="255"/>
      <c r="F681" s="542" t="s">
        <v>20</v>
      </c>
      <c r="G681" s="542"/>
      <c r="H681" s="256"/>
      <c r="I681" s="256"/>
      <c r="J681" s="257" t="s">
        <v>289</v>
      </c>
      <c r="K681" s="256"/>
      <c r="L681" s="258" t="s">
        <v>20</v>
      </c>
      <c r="M681" s="259"/>
    </row>
    <row r="682" spans="1:13">
      <c r="A682" s="260" t="s">
        <v>290</v>
      </c>
      <c r="B682" s="546" t="s">
        <v>291</v>
      </c>
      <c r="C682" s="546"/>
      <c r="D682" s="546" t="s">
        <v>292</v>
      </c>
      <c r="E682" s="546"/>
      <c r="F682" s="546" t="s">
        <v>293</v>
      </c>
      <c r="G682" s="546"/>
      <c r="H682" s="256"/>
      <c r="I682" s="256"/>
      <c r="J682" s="547">
        <v>3</v>
      </c>
      <c r="K682" s="548"/>
      <c r="L682" s="255" t="s">
        <v>294</v>
      </c>
      <c r="M682" s="259"/>
    </row>
    <row r="683" spans="1:13">
      <c r="A683" s="260" t="s">
        <v>295</v>
      </c>
      <c r="B683" s="546" t="s">
        <v>296</v>
      </c>
      <c r="C683" s="546"/>
      <c r="D683" s="546" t="s">
        <v>297</v>
      </c>
      <c r="E683" s="546"/>
      <c r="F683" s="546" t="s">
        <v>298</v>
      </c>
      <c r="G683" s="546"/>
      <c r="H683" s="256"/>
      <c r="I683" s="256"/>
      <c r="J683" s="547">
        <v>2</v>
      </c>
      <c r="K683" s="548"/>
      <c r="L683" s="255" t="s">
        <v>299</v>
      </c>
      <c r="M683" s="259"/>
    </row>
    <row r="684" spans="1:13">
      <c r="A684" s="260" t="s">
        <v>300</v>
      </c>
      <c r="B684" s="546" t="s">
        <v>301</v>
      </c>
      <c r="C684" s="546"/>
      <c r="D684" s="546" t="s">
        <v>302</v>
      </c>
      <c r="E684" s="546"/>
      <c r="F684" s="546" t="s">
        <v>303</v>
      </c>
      <c r="G684" s="546"/>
      <c r="H684" s="256"/>
      <c r="I684" s="256"/>
      <c r="J684" s="547">
        <v>1</v>
      </c>
      <c r="K684" s="548"/>
      <c r="L684" s="255" t="s">
        <v>304</v>
      </c>
      <c r="M684" s="259"/>
    </row>
    <row r="685" spans="1:13" ht="15.75" thickBot="1">
      <c r="A685" s="261" t="s">
        <v>305</v>
      </c>
      <c r="B685" s="549" t="s">
        <v>306</v>
      </c>
      <c r="C685" s="549"/>
      <c r="D685" s="550" t="s">
        <v>307</v>
      </c>
      <c r="E685" s="550"/>
      <c r="F685" s="550" t="s">
        <v>308</v>
      </c>
      <c r="G685" s="550"/>
      <c r="H685" s="262"/>
      <c r="I685" s="262"/>
      <c r="J685" s="262"/>
      <c r="K685" s="262"/>
      <c r="L685" s="262"/>
      <c r="M685" s="263"/>
    </row>
    <row r="686" spans="1:13" ht="15.75" thickBot="1"/>
    <row r="687" spans="1:13" ht="15.75">
      <c r="A687" s="233"/>
      <c r="B687" s="500" t="s">
        <v>395</v>
      </c>
      <c r="C687" s="500"/>
      <c r="D687" s="500"/>
      <c r="E687" s="500"/>
      <c r="F687" s="500"/>
      <c r="G687" s="500"/>
      <c r="H687" s="500"/>
      <c r="I687" s="514"/>
      <c r="J687" s="499" t="s">
        <v>396</v>
      </c>
      <c r="K687" s="500"/>
      <c r="L687" s="500"/>
      <c r="M687" s="501"/>
    </row>
    <row r="688" spans="1:13" ht="21">
      <c r="A688" s="502" t="s">
        <v>397</v>
      </c>
      <c r="B688" s="503"/>
      <c r="C688" s="503"/>
      <c r="D688" s="503"/>
      <c r="E688" s="503"/>
      <c r="F688" s="503"/>
      <c r="G688" s="503"/>
      <c r="H688" s="503"/>
      <c r="I688" s="503"/>
      <c r="J688" s="503"/>
      <c r="K688" s="503"/>
      <c r="L688" s="503"/>
      <c r="M688" s="504"/>
    </row>
    <row r="689" spans="1:13" ht="21">
      <c r="A689" s="234"/>
      <c r="B689" s="505" t="s">
        <v>398</v>
      </c>
      <c r="C689" s="505"/>
      <c r="D689" s="505"/>
      <c r="E689" s="506"/>
      <c r="F689" s="235" t="s">
        <v>399</v>
      </c>
      <c r="G689" s="235"/>
      <c r="H689" s="507" t="s">
        <v>400</v>
      </c>
      <c r="I689" s="508"/>
      <c r="J689" s="509"/>
      <c r="K689" s="236" t="s">
        <v>401</v>
      </c>
      <c r="L689" s="237"/>
      <c r="M689" s="238"/>
    </row>
    <row r="690" spans="1:13">
      <c r="A690" s="510" t="s">
        <v>402</v>
      </c>
      <c r="B690" s="508"/>
      <c r="C690" s="508"/>
      <c r="D690" s="508"/>
      <c r="E690" s="508"/>
      <c r="F690" s="508"/>
      <c r="G690" s="508"/>
      <c r="H690" s="508"/>
      <c r="I690" s="508"/>
      <c r="J690" s="508"/>
      <c r="K690" s="508"/>
      <c r="L690" s="508"/>
      <c r="M690" s="511"/>
    </row>
    <row r="691" spans="1:13">
      <c r="A691" s="515" t="s">
        <v>403</v>
      </c>
      <c r="B691" s="516"/>
      <c r="C691" s="516"/>
      <c r="D691" s="516"/>
      <c r="E691" s="516"/>
      <c r="F691" s="516"/>
      <c r="G691" s="516"/>
      <c r="H691" s="516"/>
      <c r="I691" s="516"/>
      <c r="J691" s="516"/>
      <c r="K691" s="516"/>
      <c r="L691" s="516"/>
      <c r="M691" s="517"/>
    </row>
    <row r="692" spans="1:13">
      <c r="A692" s="512" t="s">
        <v>404</v>
      </c>
      <c r="B692" s="513"/>
      <c r="C692" s="507" t="s">
        <v>489</v>
      </c>
      <c r="D692" s="508"/>
      <c r="E692" s="508"/>
      <c r="F692" s="508"/>
      <c r="G692" s="509"/>
      <c r="H692" s="237" t="s">
        <v>406</v>
      </c>
      <c r="I692" s="239"/>
      <c r="J692" s="525">
        <v>15</v>
      </c>
      <c r="K692" s="525"/>
      <c r="L692" s="525"/>
      <c r="M692" s="526"/>
    </row>
    <row r="693" spans="1:13">
      <c r="A693" s="512" t="s">
        <v>407</v>
      </c>
      <c r="B693" s="513"/>
      <c r="C693" s="555" t="s">
        <v>408</v>
      </c>
      <c r="D693" s="552"/>
      <c r="E693" s="552"/>
      <c r="F693" s="552"/>
      <c r="G693" s="553"/>
      <c r="H693" s="237" t="s">
        <v>409</v>
      </c>
      <c r="I693" s="239"/>
      <c r="J693" s="525">
        <v>1036</v>
      </c>
      <c r="K693" s="525"/>
      <c r="L693" s="525"/>
      <c r="M693" s="526"/>
    </row>
    <row r="694" spans="1:13">
      <c r="A694" s="512" t="s">
        <v>410</v>
      </c>
      <c r="B694" s="513"/>
      <c r="C694" s="507" t="s">
        <v>490</v>
      </c>
      <c r="D694" s="508"/>
      <c r="E694" s="508"/>
      <c r="F694" s="508"/>
      <c r="G694" s="509"/>
      <c r="H694" s="237" t="s">
        <v>411</v>
      </c>
      <c r="I694" s="239"/>
      <c r="J694" s="525">
        <v>7051307617</v>
      </c>
      <c r="K694" s="525"/>
      <c r="L694" s="525"/>
      <c r="M694" s="526"/>
    </row>
    <row r="695" spans="1:13">
      <c r="A695" s="512" t="s">
        <v>412</v>
      </c>
      <c r="B695" s="513"/>
      <c r="C695" s="507" t="s">
        <v>491</v>
      </c>
      <c r="D695" s="508"/>
      <c r="E695" s="508"/>
      <c r="F695" s="508"/>
      <c r="G695" s="509"/>
      <c r="H695" s="512" t="s">
        <v>18</v>
      </c>
      <c r="I695" s="513"/>
      <c r="J695" s="525" t="s">
        <v>492</v>
      </c>
      <c r="K695" s="525"/>
      <c r="L695" s="525"/>
      <c r="M695" s="526"/>
    </row>
    <row r="696" spans="1:13">
      <c r="A696" s="524" t="s">
        <v>415</v>
      </c>
      <c r="B696" s="525"/>
      <c r="C696" s="525"/>
      <c r="D696" s="525"/>
      <c r="E696" s="525"/>
      <c r="F696" s="525"/>
      <c r="G696" s="525"/>
      <c r="H696" s="525"/>
      <c r="I696" s="525"/>
      <c r="J696" s="525"/>
      <c r="K696" s="525"/>
      <c r="L696" s="525"/>
      <c r="M696" s="526"/>
    </row>
    <row r="697" spans="1:13">
      <c r="A697" s="527" t="s">
        <v>416</v>
      </c>
      <c r="B697" s="525" t="s">
        <v>417</v>
      </c>
      <c r="C697" s="525"/>
      <c r="D697" s="525"/>
      <c r="E697" s="525"/>
      <c r="F697" s="525"/>
      <c r="G697" s="525"/>
      <c r="H697" s="525" t="s">
        <v>418</v>
      </c>
      <c r="I697" s="525"/>
      <c r="J697" s="525"/>
      <c r="K697" s="525"/>
      <c r="L697" s="525"/>
      <c r="M697" s="526"/>
    </row>
    <row r="698" spans="1:13" ht="45">
      <c r="A698" s="527"/>
      <c r="B698" s="240" t="s">
        <v>419</v>
      </c>
      <c r="C698" s="240" t="s">
        <v>420</v>
      </c>
      <c r="D698" s="240" t="s">
        <v>421</v>
      </c>
      <c r="E698" s="240" t="s">
        <v>422</v>
      </c>
      <c r="F698" s="240">
        <v>100</v>
      </c>
      <c r="G698" s="241" t="s">
        <v>33</v>
      </c>
      <c r="H698" s="240" t="s">
        <v>423</v>
      </c>
      <c r="I698" s="240" t="s">
        <v>420</v>
      </c>
      <c r="J698" s="240" t="s">
        <v>421</v>
      </c>
      <c r="K698" s="240" t="s">
        <v>424</v>
      </c>
      <c r="L698" s="240">
        <v>100</v>
      </c>
      <c r="M698" s="242" t="s">
        <v>33</v>
      </c>
    </row>
    <row r="699" spans="1:13">
      <c r="A699" s="243" t="s">
        <v>11</v>
      </c>
      <c r="B699" s="24"/>
      <c r="C699" s="12"/>
      <c r="D699" s="12"/>
      <c r="E699" s="24"/>
      <c r="F699" s="41"/>
      <c r="G699" s="12"/>
      <c r="H699" s="15"/>
      <c r="I699" s="15"/>
      <c r="J699" s="15"/>
      <c r="K699" s="244"/>
      <c r="L699" s="41"/>
      <c r="M699" s="245"/>
    </row>
    <row r="700" spans="1:13">
      <c r="A700" s="243" t="s">
        <v>12</v>
      </c>
      <c r="B700" s="29"/>
      <c r="C700" s="12"/>
      <c r="D700" s="12"/>
      <c r="E700" s="12"/>
      <c r="F700" s="41"/>
      <c r="G700" s="12"/>
      <c r="H700" s="15"/>
      <c r="I700" s="15"/>
      <c r="J700" s="15"/>
      <c r="K700" s="15"/>
      <c r="L700" s="41"/>
      <c r="M700" s="245"/>
    </row>
    <row r="701" spans="1:13">
      <c r="A701" s="243" t="s">
        <v>425</v>
      </c>
      <c r="B701" s="12"/>
      <c r="C701" s="12"/>
      <c r="D701" s="12"/>
      <c r="E701" s="12"/>
      <c r="F701" s="175"/>
      <c r="G701" s="12"/>
      <c r="H701" s="15"/>
      <c r="I701" s="12"/>
      <c r="J701" s="12"/>
      <c r="K701" s="30"/>
      <c r="L701" s="175"/>
      <c r="M701" s="245"/>
    </row>
    <row r="702" spans="1:13" ht="15.75">
      <c r="A702" s="243" t="s">
        <v>23</v>
      </c>
      <c r="B702" s="12"/>
      <c r="C702" s="12"/>
      <c r="D702" s="12"/>
      <c r="E702" s="12"/>
      <c r="F702" s="175"/>
      <c r="G702" s="12"/>
      <c r="H702" s="35"/>
      <c r="I702" s="13"/>
      <c r="J702" s="13"/>
      <c r="K702" s="170"/>
      <c r="L702" s="175"/>
      <c r="M702" s="245"/>
    </row>
    <row r="703" spans="1:13" ht="15.75">
      <c r="A703" s="243" t="s">
        <v>25</v>
      </c>
      <c r="B703" s="12"/>
      <c r="C703" s="12"/>
      <c r="D703" s="12"/>
      <c r="E703" s="12"/>
      <c r="F703" s="41"/>
      <c r="G703" s="12"/>
      <c r="H703" s="35"/>
      <c r="I703" s="15"/>
      <c r="J703" s="15"/>
      <c r="K703" s="42"/>
      <c r="L703" s="41"/>
      <c r="M703" s="245"/>
    </row>
    <row r="704" spans="1:13" ht="15.75">
      <c r="A704" s="243" t="s">
        <v>426</v>
      </c>
      <c r="B704" s="12"/>
      <c r="C704" s="12"/>
      <c r="D704" s="12"/>
      <c r="E704" s="219"/>
      <c r="F704" s="42"/>
      <c r="G704" s="12"/>
      <c r="H704" s="12"/>
      <c r="I704" s="12"/>
      <c r="J704" s="12"/>
      <c r="K704" s="15"/>
      <c r="L704" s="12"/>
      <c r="M704" s="245"/>
    </row>
    <row r="705" spans="1:13">
      <c r="A705" s="243" t="s">
        <v>383</v>
      </c>
      <c r="B705" s="12"/>
      <c r="C705" s="12"/>
      <c r="D705" s="12"/>
      <c r="E705" s="23"/>
      <c r="F705" s="15"/>
      <c r="G705" s="12"/>
      <c r="H705" s="12"/>
      <c r="I705" s="12"/>
      <c r="J705" s="12"/>
      <c r="K705" s="23"/>
      <c r="L705" s="15"/>
      <c r="M705" s="245"/>
    </row>
    <row r="706" spans="1:13">
      <c r="A706" s="243" t="s">
        <v>427</v>
      </c>
      <c r="B706" s="12"/>
      <c r="C706" s="12"/>
      <c r="D706" s="12"/>
      <c r="E706" s="15"/>
      <c r="F706" s="12"/>
      <c r="G706" s="12"/>
      <c r="H706" s="12"/>
      <c r="I706" s="12"/>
      <c r="J706" s="12"/>
      <c r="K706" s="15"/>
      <c r="L706" s="12"/>
      <c r="M706" s="245"/>
    </row>
    <row r="707" spans="1:13" ht="26.25">
      <c r="A707" s="237" t="s">
        <v>428</v>
      </c>
      <c r="B707" s="237"/>
      <c r="C707" s="246" t="s">
        <v>429</v>
      </c>
      <c r="D707" s="247">
        <f>(F699+F700+F701+F702+F703)</f>
        <v>0</v>
      </c>
      <c r="E707" s="247"/>
      <c r="F707" s="246" t="s">
        <v>430</v>
      </c>
      <c r="G707" s="247">
        <f>(D707/500)*100</f>
        <v>0</v>
      </c>
      <c r="H707" s="247"/>
      <c r="I707" s="248"/>
      <c r="J707" s="521" t="s">
        <v>431</v>
      </c>
      <c r="K707" s="521"/>
      <c r="L707" s="522" t="str">
        <f>IF(G707&gt;=91,"A1",IF(G707&gt;=81,"A2",IF(G707&gt;=71,"B1",IF(G707&gt;=61,"B2",IF(G707&gt;=51,"C1",IF(G707&gt;=41,"C2",IF(G707&gt;=33,"D","E")))))))</f>
        <v>E</v>
      </c>
      <c r="M707" s="522" t="str">
        <f t="shared" ref="M707:M709" si="14">IF(K707&gt;=91,"A1",IF(K707&gt;=81,"A2",IF(K707&gt;=71,"B1",IF(K707&gt;=61,"B2",IF(K707&gt;=51,"C1",IF(K707&gt;=41,"C2",IF(K707&gt;=33,"D","E")))))))</f>
        <v>E</v>
      </c>
    </row>
    <row r="708" spans="1:13" ht="26.25">
      <c r="A708" s="249" t="s">
        <v>432</v>
      </c>
      <c r="B708" s="237"/>
      <c r="C708" s="246" t="s">
        <v>433</v>
      </c>
      <c r="D708" s="247">
        <f>(L699+L700+L701+L702+L703)</f>
        <v>0</v>
      </c>
      <c r="E708" s="247"/>
      <c r="F708" s="246" t="s">
        <v>434</v>
      </c>
      <c r="G708" s="250">
        <f>D708/500*100</f>
        <v>0</v>
      </c>
      <c r="H708" s="250"/>
      <c r="I708" s="251"/>
      <c r="J708" s="521" t="s">
        <v>435</v>
      </c>
      <c r="K708" s="521"/>
      <c r="L708" s="522" t="str">
        <f>IF(G708&gt;=91,"A1",IF(G708&gt;=81,"A2",IF(G708&gt;=71,"B1",IF(G708&gt;=61,"B2",IF(G708&gt;=51,"C1",IF(G708&gt;=41,"C2",IF(G708&gt;=33,"D","E")))))))</f>
        <v>E</v>
      </c>
      <c r="M708" s="522" t="str">
        <f t="shared" si="14"/>
        <v>E</v>
      </c>
    </row>
    <row r="709" spans="1:13">
      <c r="A709" s="252" t="s">
        <v>436</v>
      </c>
      <c r="B709" s="252"/>
      <c r="C709" s="252">
        <f>(D707+D708)</f>
        <v>0</v>
      </c>
      <c r="D709" s="523"/>
      <c r="E709" s="523"/>
      <c r="F709" s="252" t="s">
        <v>437</v>
      </c>
      <c r="G709" s="252"/>
      <c r="H709" s="252"/>
      <c r="I709" s="252">
        <f>(C709/1000)*100</f>
        <v>0</v>
      </c>
      <c r="J709" s="252" t="s">
        <v>438</v>
      </c>
      <c r="K709" s="252"/>
      <c r="L709" s="523" t="str">
        <f>IF(I709&gt;=91,"A1",IF(I709&gt;=81,"A2",IF(I709&gt;=71,"B1",IF(I709&gt;=61,"B2",IF(I709&gt;=51,"C1",IF(I709&gt;=41,"C2",IF(I709&gt;=33,"D","E")))))))</f>
        <v>E</v>
      </c>
      <c r="M709" s="523" t="str">
        <f t="shared" si="14"/>
        <v>E</v>
      </c>
    </row>
    <row r="710" spans="1:13">
      <c r="A710" s="518" t="s">
        <v>273</v>
      </c>
      <c r="B710" s="519"/>
      <c r="C710" s="519"/>
      <c r="D710" s="519"/>
      <c r="E710" s="519"/>
      <c r="F710" s="519"/>
      <c r="G710" s="519"/>
      <c r="H710" s="519"/>
      <c r="I710" s="519"/>
      <c r="J710" s="519"/>
      <c r="K710" s="519"/>
      <c r="L710" s="519"/>
      <c r="M710" s="520"/>
    </row>
    <row r="711" spans="1:13">
      <c r="A711" s="524" t="s">
        <v>274</v>
      </c>
      <c r="B711" s="525"/>
      <c r="C711" s="525"/>
      <c r="D711" s="525"/>
      <c r="E711" s="525"/>
      <c r="F711" s="525"/>
      <c r="G711" s="525"/>
      <c r="H711" s="525"/>
      <c r="I711" s="525"/>
      <c r="J711" s="525"/>
      <c r="K711" s="525"/>
      <c r="L711" s="525"/>
      <c r="M711" s="526"/>
    </row>
    <row r="712" spans="1:13">
      <c r="A712" s="524" t="s">
        <v>275</v>
      </c>
      <c r="B712" s="525"/>
      <c r="C712" s="525"/>
      <c r="D712" s="525"/>
      <c r="E712" s="525"/>
      <c r="F712" s="525" t="s">
        <v>276</v>
      </c>
      <c r="G712" s="525"/>
      <c r="H712" s="525"/>
      <c r="I712" s="525"/>
      <c r="J712" s="525"/>
      <c r="K712" s="525" t="s">
        <v>439</v>
      </c>
      <c r="L712" s="525"/>
      <c r="M712" s="526"/>
    </row>
    <row r="713" spans="1:13">
      <c r="A713" s="539" t="s">
        <v>277</v>
      </c>
      <c r="B713" s="540"/>
      <c r="C713" s="540"/>
      <c r="D713" s="540"/>
      <c r="E713" s="540"/>
      <c r="F713" s="532" t="s">
        <v>294</v>
      </c>
      <c r="G713" s="522"/>
      <c r="H713" s="522"/>
      <c r="I713" s="522"/>
      <c r="J713" s="522"/>
      <c r="K713" s="532" t="s">
        <v>294</v>
      </c>
      <c r="L713" s="522"/>
      <c r="M713" s="533"/>
    </row>
    <row r="714" spans="1:13">
      <c r="A714" s="524" t="s">
        <v>278</v>
      </c>
      <c r="B714" s="525"/>
      <c r="C714" s="525"/>
      <c r="D714" s="525"/>
      <c r="E714" s="525"/>
      <c r="F714" s="525"/>
      <c r="G714" s="525"/>
      <c r="H714" s="525"/>
      <c r="I714" s="525"/>
      <c r="J714" s="525"/>
      <c r="K714" s="525"/>
      <c r="L714" s="525"/>
      <c r="M714" s="526"/>
    </row>
    <row r="715" spans="1:13">
      <c r="A715" s="524" t="s">
        <v>275</v>
      </c>
      <c r="B715" s="525"/>
      <c r="C715" s="525"/>
      <c r="D715" s="525"/>
      <c r="E715" s="525"/>
      <c r="F715" s="525" t="s">
        <v>276</v>
      </c>
      <c r="G715" s="525"/>
      <c r="H715" s="525"/>
      <c r="I715" s="525"/>
      <c r="J715" s="525"/>
      <c r="K715" s="525" t="s">
        <v>439</v>
      </c>
      <c r="L715" s="525"/>
      <c r="M715" s="526"/>
    </row>
    <row r="716" spans="1:13">
      <c r="A716" s="512" t="s">
        <v>279</v>
      </c>
      <c r="B716" s="513"/>
      <c r="C716" s="513"/>
      <c r="D716" s="513"/>
      <c r="E716" s="513"/>
      <c r="F716" s="525"/>
      <c r="G716" s="525"/>
      <c r="H716" s="525"/>
      <c r="I716" s="525"/>
      <c r="J716" s="525"/>
      <c r="K716" s="525"/>
      <c r="L716" s="525"/>
      <c r="M716" s="526"/>
    </row>
    <row r="717" spans="1:13">
      <c r="A717" s="512" t="s">
        <v>280</v>
      </c>
      <c r="B717" s="513"/>
      <c r="C717" s="513"/>
      <c r="D717" s="513"/>
      <c r="E717" s="513"/>
      <c r="F717" s="532"/>
      <c r="G717" s="522"/>
      <c r="H717" s="522"/>
      <c r="I717" s="522"/>
      <c r="J717" s="522"/>
      <c r="K717" s="532"/>
      <c r="L717" s="522"/>
      <c r="M717" s="533"/>
    </row>
    <row r="718" spans="1:13">
      <c r="A718" s="515" t="s">
        <v>281</v>
      </c>
      <c r="B718" s="516"/>
      <c r="C718" s="516"/>
      <c r="D718" s="516"/>
      <c r="E718" s="534"/>
      <c r="F718" s="535"/>
      <c r="G718" s="536"/>
      <c r="H718" s="536"/>
      <c r="I718" s="536"/>
      <c r="J718" s="537"/>
      <c r="K718" s="535"/>
      <c r="L718" s="536"/>
      <c r="M718" s="538"/>
    </row>
    <row r="719" spans="1:13">
      <c r="A719" s="515" t="s">
        <v>282</v>
      </c>
      <c r="B719" s="516"/>
      <c r="C719" s="516"/>
      <c r="D719" s="516"/>
      <c r="E719" s="534"/>
      <c r="F719" s="535"/>
      <c r="G719" s="536"/>
      <c r="H719" s="536"/>
      <c r="I719" s="536"/>
      <c r="J719" s="537"/>
      <c r="K719" s="535"/>
      <c r="L719" s="536"/>
      <c r="M719" s="538"/>
    </row>
    <row r="720" spans="1:13">
      <c r="A720" s="524" t="s">
        <v>283</v>
      </c>
      <c r="B720" s="525"/>
      <c r="C720" s="525"/>
      <c r="D720" s="525"/>
      <c r="E720" s="525"/>
      <c r="F720" s="525"/>
      <c r="G720" s="525"/>
      <c r="H720" s="525"/>
      <c r="I720" s="525"/>
      <c r="J720" s="525"/>
      <c r="K720" s="525"/>
      <c r="L720" s="525"/>
      <c r="M720" s="526"/>
    </row>
    <row r="721" spans="1:13">
      <c r="A721" s="524" t="s">
        <v>275</v>
      </c>
      <c r="B721" s="525"/>
      <c r="C721" s="525"/>
      <c r="D721" s="525"/>
      <c r="E721" s="525"/>
      <c r="F721" s="525" t="s">
        <v>276</v>
      </c>
      <c r="G721" s="525"/>
      <c r="H721" s="525"/>
      <c r="I721" s="525"/>
      <c r="J721" s="525"/>
      <c r="K721" s="525" t="s">
        <v>439</v>
      </c>
      <c r="L721" s="525"/>
      <c r="M721" s="526"/>
    </row>
    <row r="722" spans="1:13">
      <c r="A722" s="539" t="s">
        <v>284</v>
      </c>
      <c r="B722" s="540"/>
      <c r="C722" s="540"/>
      <c r="D722" s="540"/>
      <c r="E722" s="540"/>
      <c r="F722" s="540"/>
      <c r="G722" s="532"/>
      <c r="H722" s="522"/>
      <c r="I722" s="522"/>
      <c r="J722" s="522"/>
      <c r="K722" s="522"/>
      <c r="L722" s="522"/>
      <c r="M722" s="533"/>
    </row>
    <row r="723" spans="1:13">
      <c r="A723" s="243" t="s">
        <v>440</v>
      </c>
      <c r="B723" s="535"/>
      <c r="C723" s="536"/>
      <c r="D723" s="536"/>
      <c r="E723" s="536"/>
      <c r="F723" s="536"/>
      <c r="G723" s="536"/>
      <c r="H723" s="536"/>
      <c r="I723" s="536"/>
      <c r="J723" s="536"/>
      <c r="K723" s="536"/>
      <c r="L723" s="536"/>
      <c r="M723" s="538"/>
    </row>
    <row r="724" spans="1:13">
      <c r="A724" s="243" t="s">
        <v>285</v>
      </c>
      <c r="B724" s="535"/>
      <c r="C724" s="536"/>
      <c r="D724" s="536"/>
      <c r="E724" s="536"/>
      <c r="F724" s="536"/>
      <c r="G724" s="536"/>
      <c r="H724" s="536"/>
      <c r="I724" s="536"/>
      <c r="J724" s="536"/>
      <c r="K724" s="536"/>
      <c r="L724" s="536"/>
      <c r="M724" s="538"/>
    </row>
    <row r="725" spans="1:13">
      <c r="A725" s="524" t="s">
        <v>441</v>
      </c>
      <c r="B725" s="525"/>
      <c r="C725" s="525"/>
      <c r="D725" s="522"/>
      <c r="E725" s="522"/>
      <c r="F725" s="522"/>
      <c r="G725" s="522"/>
      <c r="H725" s="522"/>
      <c r="I725" s="522"/>
      <c r="J725" s="525" t="s">
        <v>442</v>
      </c>
      <c r="K725" s="525"/>
      <c r="L725" s="525"/>
      <c r="M725" s="526"/>
    </row>
    <row r="726" spans="1:13">
      <c r="A726" s="524"/>
      <c r="B726" s="525"/>
      <c r="C726" s="525"/>
      <c r="D726" s="522"/>
      <c r="E726" s="522"/>
      <c r="F726" s="522"/>
      <c r="G726" s="522"/>
      <c r="H726" s="522"/>
      <c r="I726" s="522"/>
      <c r="J726" s="525"/>
      <c r="K726" s="525"/>
      <c r="L726" s="525"/>
      <c r="M726" s="526"/>
    </row>
    <row r="727" spans="1:13">
      <c r="A727" s="524"/>
      <c r="B727" s="525"/>
      <c r="C727" s="525"/>
      <c r="D727" s="522"/>
      <c r="E727" s="522"/>
      <c r="F727" s="522"/>
      <c r="G727" s="522"/>
      <c r="H727" s="522"/>
      <c r="I727" s="522"/>
      <c r="J727" s="525"/>
      <c r="K727" s="525"/>
      <c r="L727" s="525"/>
      <c r="M727" s="526"/>
    </row>
    <row r="728" spans="1:13">
      <c r="A728" s="524"/>
      <c r="B728" s="525"/>
      <c r="C728" s="525"/>
      <c r="D728" s="522"/>
      <c r="E728" s="522"/>
      <c r="F728" s="522"/>
      <c r="G728" s="522"/>
      <c r="H728" s="522"/>
      <c r="I728" s="522"/>
      <c r="J728" s="525"/>
      <c r="K728" s="525"/>
      <c r="L728" s="525"/>
      <c r="M728" s="526"/>
    </row>
    <row r="729" spans="1:13">
      <c r="A729" s="541" t="s">
        <v>286</v>
      </c>
      <c r="B729" s="542"/>
      <c r="C729" s="542"/>
      <c r="D729" s="542"/>
      <c r="E729" s="542"/>
      <c r="F729" s="542"/>
      <c r="G729" s="542"/>
      <c r="H729" s="543" t="s">
        <v>287</v>
      </c>
      <c r="I729" s="544"/>
      <c r="J729" s="544"/>
      <c r="K729" s="544"/>
      <c r="L729" s="544"/>
      <c r="M729" s="545"/>
    </row>
    <row r="730" spans="1:13">
      <c r="A730" s="253" t="s">
        <v>288</v>
      </c>
      <c r="B730" s="542" t="s">
        <v>20</v>
      </c>
      <c r="C730" s="542"/>
      <c r="D730" s="254" t="s">
        <v>288</v>
      </c>
      <c r="E730" s="255"/>
      <c r="F730" s="542" t="s">
        <v>20</v>
      </c>
      <c r="G730" s="542"/>
      <c r="H730" s="256"/>
      <c r="I730" s="256"/>
      <c r="J730" s="257" t="s">
        <v>289</v>
      </c>
      <c r="K730" s="256"/>
      <c r="L730" s="258" t="s">
        <v>20</v>
      </c>
      <c r="M730" s="259"/>
    </row>
    <row r="731" spans="1:13">
      <c r="A731" s="260" t="s">
        <v>290</v>
      </c>
      <c r="B731" s="546" t="s">
        <v>291</v>
      </c>
      <c r="C731" s="546"/>
      <c r="D731" s="546" t="s">
        <v>292</v>
      </c>
      <c r="E731" s="546"/>
      <c r="F731" s="546" t="s">
        <v>293</v>
      </c>
      <c r="G731" s="546"/>
      <c r="H731" s="256"/>
      <c r="I731" s="256"/>
      <c r="J731" s="547">
        <v>3</v>
      </c>
      <c r="K731" s="548"/>
      <c r="L731" s="255" t="s">
        <v>294</v>
      </c>
      <c r="M731" s="259"/>
    </row>
    <row r="732" spans="1:13">
      <c r="A732" s="260" t="s">
        <v>295</v>
      </c>
      <c r="B732" s="546" t="s">
        <v>296</v>
      </c>
      <c r="C732" s="546"/>
      <c r="D732" s="546" t="s">
        <v>297</v>
      </c>
      <c r="E732" s="546"/>
      <c r="F732" s="546" t="s">
        <v>298</v>
      </c>
      <c r="G732" s="546"/>
      <c r="H732" s="256"/>
      <c r="I732" s="256"/>
      <c r="J732" s="547">
        <v>2</v>
      </c>
      <c r="K732" s="548"/>
      <c r="L732" s="255" t="s">
        <v>299</v>
      </c>
      <c r="M732" s="259"/>
    </row>
    <row r="733" spans="1:13">
      <c r="A733" s="260" t="s">
        <v>300</v>
      </c>
      <c r="B733" s="546" t="s">
        <v>301</v>
      </c>
      <c r="C733" s="546"/>
      <c r="D733" s="546" t="s">
        <v>302</v>
      </c>
      <c r="E733" s="546"/>
      <c r="F733" s="546" t="s">
        <v>303</v>
      </c>
      <c r="G733" s="546"/>
      <c r="H733" s="256"/>
      <c r="I733" s="256"/>
      <c r="J733" s="547">
        <v>1</v>
      </c>
      <c r="K733" s="548"/>
      <c r="L733" s="255" t="s">
        <v>304</v>
      </c>
      <c r="M733" s="259"/>
    </row>
    <row r="734" spans="1:13" ht="15.75" thickBot="1">
      <c r="A734" s="261" t="s">
        <v>305</v>
      </c>
      <c r="B734" s="549" t="s">
        <v>306</v>
      </c>
      <c r="C734" s="549"/>
      <c r="D734" s="550" t="s">
        <v>307</v>
      </c>
      <c r="E734" s="550"/>
      <c r="F734" s="550" t="s">
        <v>308</v>
      </c>
      <c r="G734" s="550"/>
      <c r="H734" s="262"/>
      <c r="I734" s="262"/>
      <c r="J734" s="262"/>
      <c r="K734" s="262"/>
      <c r="L734" s="262"/>
      <c r="M734" s="263"/>
    </row>
    <row r="735" spans="1:13" ht="15.75" thickBot="1"/>
    <row r="736" spans="1:13" ht="15.75">
      <c r="A736" s="233"/>
      <c r="B736" s="500" t="s">
        <v>395</v>
      </c>
      <c r="C736" s="500"/>
      <c r="D736" s="500"/>
      <c r="E736" s="500"/>
      <c r="F736" s="500"/>
      <c r="G736" s="500"/>
      <c r="H736" s="500"/>
      <c r="I736" s="514"/>
      <c r="J736" s="499" t="s">
        <v>396</v>
      </c>
      <c r="K736" s="500"/>
      <c r="L736" s="500"/>
      <c r="M736" s="501"/>
    </row>
    <row r="737" spans="1:13" ht="21">
      <c r="A737" s="502" t="s">
        <v>397</v>
      </c>
      <c r="B737" s="503"/>
      <c r="C737" s="503"/>
      <c r="D737" s="503"/>
      <c r="E737" s="503"/>
      <c r="F737" s="503"/>
      <c r="G737" s="503"/>
      <c r="H737" s="503"/>
      <c r="I737" s="503"/>
      <c r="J737" s="503"/>
      <c r="K737" s="503"/>
      <c r="L737" s="503"/>
      <c r="M737" s="504"/>
    </row>
    <row r="738" spans="1:13" ht="21">
      <c r="A738" s="234"/>
      <c r="B738" s="505" t="s">
        <v>398</v>
      </c>
      <c r="C738" s="505"/>
      <c r="D738" s="505"/>
      <c r="E738" s="506"/>
      <c r="F738" s="235" t="s">
        <v>399</v>
      </c>
      <c r="G738" s="235"/>
      <c r="H738" s="507" t="s">
        <v>400</v>
      </c>
      <c r="I738" s="508"/>
      <c r="J738" s="509"/>
      <c r="K738" s="236" t="s">
        <v>401</v>
      </c>
      <c r="L738" s="237"/>
      <c r="M738" s="238"/>
    </row>
    <row r="739" spans="1:13">
      <c r="A739" s="510" t="s">
        <v>402</v>
      </c>
      <c r="B739" s="508"/>
      <c r="C739" s="508"/>
      <c r="D739" s="508"/>
      <c r="E739" s="508"/>
      <c r="F739" s="508"/>
      <c r="G739" s="508"/>
      <c r="H739" s="508"/>
      <c r="I739" s="508"/>
      <c r="J739" s="508"/>
      <c r="K739" s="508"/>
      <c r="L739" s="508"/>
      <c r="M739" s="511"/>
    </row>
    <row r="740" spans="1:13">
      <c r="A740" s="515" t="s">
        <v>403</v>
      </c>
      <c r="B740" s="516"/>
      <c r="C740" s="516"/>
      <c r="D740" s="516"/>
      <c r="E740" s="516"/>
      <c r="F740" s="516"/>
      <c r="G740" s="516"/>
      <c r="H740" s="516"/>
      <c r="I740" s="516"/>
      <c r="J740" s="516"/>
      <c r="K740" s="516"/>
      <c r="L740" s="516"/>
      <c r="M740" s="517"/>
    </row>
    <row r="741" spans="1:13">
      <c r="A741" s="512" t="s">
        <v>404</v>
      </c>
      <c r="B741" s="513"/>
      <c r="C741" s="555" t="s">
        <v>493</v>
      </c>
      <c r="D741" s="552"/>
      <c r="E741" s="552"/>
      <c r="F741" s="552"/>
      <c r="G741" s="553"/>
      <c r="H741" s="264" t="s">
        <v>406</v>
      </c>
      <c r="I741" s="265"/>
      <c r="J741" s="519">
        <v>16</v>
      </c>
      <c r="K741" s="519"/>
      <c r="L741" s="519"/>
      <c r="M741" s="520"/>
    </row>
    <row r="742" spans="1:13">
      <c r="A742" s="512" t="s">
        <v>407</v>
      </c>
      <c r="B742" s="513"/>
      <c r="C742" s="555" t="s">
        <v>408</v>
      </c>
      <c r="D742" s="552"/>
      <c r="E742" s="552"/>
      <c r="F742" s="552"/>
      <c r="G742" s="553"/>
      <c r="H742" s="264" t="s">
        <v>409</v>
      </c>
      <c r="I742" s="265"/>
      <c r="J742" s="519">
        <v>1505</v>
      </c>
      <c r="K742" s="519"/>
      <c r="L742" s="519"/>
      <c r="M742" s="520"/>
    </row>
    <row r="743" spans="1:13">
      <c r="A743" s="512" t="s">
        <v>410</v>
      </c>
      <c r="B743" s="513"/>
      <c r="C743" s="554" t="s">
        <v>494</v>
      </c>
      <c r="D743" s="552"/>
      <c r="E743" s="552"/>
      <c r="F743" s="552"/>
      <c r="G743" s="553"/>
      <c r="H743" s="264" t="s">
        <v>411</v>
      </c>
      <c r="I743" s="265"/>
      <c r="J743" s="519">
        <v>8899225876</v>
      </c>
      <c r="K743" s="519"/>
      <c r="L743" s="519"/>
      <c r="M743" s="520"/>
    </row>
    <row r="744" spans="1:13">
      <c r="A744" s="512" t="s">
        <v>412</v>
      </c>
      <c r="B744" s="513"/>
      <c r="C744" s="555" t="s">
        <v>495</v>
      </c>
      <c r="D744" s="552"/>
      <c r="E744" s="552"/>
      <c r="F744" s="552"/>
      <c r="G744" s="553"/>
      <c r="H744" s="539" t="s">
        <v>18</v>
      </c>
      <c r="I744" s="540"/>
      <c r="J744" s="519" t="s">
        <v>496</v>
      </c>
      <c r="K744" s="519"/>
      <c r="L744" s="519"/>
      <c r="M744" s="520"/>
    </row>
    <row r="745" spans="1:13">
      <c r="A745" s="524" t="s">
        <v>415</v>
      </c>
      <c r="B745" s="525"/>
      <c r="C745" s="525"/>
      <c r="D745" s="525"/>
      <c r="E745" s="525"/>
      <c r="F745" s="525"/>
      <c r="G745" s="525"/>
      <c r="H745" s="525"/>
      <c r="I745" s="525"/>
      <c r="J745" s="525"/>
      <c r="K745" s="525"/>
      <c r="L745" s="525"/>
      <c r="M745" s="526"/>
    </row>
    <row r="746" spans="1:13">
      <c r="A746" s="527" t="s">
        <v>416</v>
      </c>
      <c r="B746" s="525" t="s">
        <v>417</v>
      </c>
      <c r="C746" s="525"/>
      <c r="D746" s="525"/>
      <c r="E746" s="525"/>
      <c r="F746" s="525"/>
      <c r="G746" s="525"/>
      <c r="H746" s="525" t="s">
        <v>418</v>
      </c>
      <c r="I746" s="525"/>
      <c r="J746" s="525"/>
      <c r="K746" s="525"/>
      <c r="L746" s="525"/>
      <c r="M746" s="526"/>
    </row>
    <row r="747" spans="1:13" ht="45">
      <c r="A747" s="527"/>
      <c r="B747" s="240" t="s">
        <v>419</v>
      </c>
      <c r="C747" s="240" t="s">
        <v>420</v>
      </c>
      <c r="D747" s="240" t="s">
        <v>421</v>
      </c>
      <c r="E747" s="240" t="s">
        <v>422</v>
      </c>
      <c r="F747" s="240">
        <v>100</v>
      </c>
      <c r="G747" s="241" t="s">
        <v>33</v>
      </c>
      <c r="H747" s="240" t="s">
        <v>423</v>
      </c>
      <c r="I747" s="240" t="s">
        <v>420</v>
      </c>
      <c r="J747" s="240" t="s">
        <v>421</v>
      </c>
      <c r="K747" s="240" t="s">
        <v>424</v>
      </c>
      <c r="L747" s="240">
        <v>100</v>
      </c>
      <c r="M747" s="242" t="s">
        <v>33</v>
      </c>
    </row>
    <row r="748" spans="1:13">
      <c r="A748" s="243" t="s">
        <v>11</v>
      </c>
      <c r="B748" s="24"/>
      <c r="C748" s="12"/>
      <c r="D748" s="12"/>
      <c r="E748" s="24"/>
      <c r="F748" s="41"/>
      <c r="G748" s="12"/>
      <c r="H748" s="15"/>
      <c r="I748" s="15"/>
      <c r="J748" s="15"/>
      <c r="K748" s="244"/>
      <c r="L748" s="41"/>
      <c r="M748" s="245"/>
    </row>
    <row r="749" spans="1:13">
      <c r="A749" s="243" t="s">
        <v>12</v>
      </c>
      <c r="B749" s="29"/>
      <c r="C749" s="12"/>
      <c r="D749" s="12"/>
      <c r="E749" s="12"/>
      <c r="F749" s="41"/>
      <c r="G749" s="12"/>
      <c r="H749" s="15"/>
      <c r="I749" s="15"/>
      <c r="J749" s="15"/>
      <c r="K749" s="15"/>
      <c r="L749" s="41"/>
      <c r="M749" s="245"/>
    </row>
    <row r="750" spans="1:13">
      <c r="A750" s="243" t="s">
        <v>425</v>
      </c>
      <c r="B750" s="12"/>
      <c r="C750" s="12"/>
      <c r="D750" s="12"/>
      <c r="E750" s="12"/>
      <c r="F750" s="175"/>
      <c r="G750" s="12"/>
      <c r="H750" s="15"/>
      <c r="I750" s="12"/>
      <c r="J750" s="12"/>
      <c r="K750" s="30"/>
      <c r="L750" s="175"/>
      <c r="M750" s="245"/>
    </row>
    <row r="751" spans="1:13" ht="15.75">
      <c r="A751" s="243" t="s">
        <v>23</v>
      </c>
      <c r="B751" s="12"/>
      <c r="C751" s="12"/>
      <c r="D751" s="12"/>
      <c r="E751" s="12"/>
      <c r="F751" s="175"/>
      <c r="G751" s="12"/>
      <c r="H751" s="35"/>
      <c r="I751" s="13"/>
      <c r="J751" s="13"/>
      <c r="K751" s="170"/>
      <c r="L751" s="175"/>
      <c r="M751" s="245"/>
    </row>
    <row r="752" spans="1:13" ht="15.75">
      <c r="A752" s="243" t="s">
        <v>25</v>
      </c>
      <c r="B752" s="12"/>
      <c r="C752" s="12"/>
      <c r="D752" s="12"/>
      <c r="E752" s="12"/>
      <c r="F752" s="41"/>
      <c r="G752" s="12"/>
      <c r="H752" s="35"/>
      <c r="I752" s="15"/>
      <c r="J752" s="15"/>
      <c r="K752" s="42"/>
      <c r="L752" s="41"/>
      <c r="M752" s="245"/>
    </row>
    <row r="753" spans="1:13" ht="15.75">
      <c r="A753" s="243" t="s">
        <v>426</v>
      </c>
      <c r="B753" s="12"/>
      <c r="C753" s="12"/>
      <c r="D753" s="12"/>
      <c r="E753" s="219"/>
      <c r="F753" s="42"/>
      <c r="G753" s="12"/>
      <c r="H753" s="12"/>
      <c r="I753" s="12"/>
      <c r="J753" s="12"/>
      <c r="K753" s="15"/>
      <c r="L753" s="12"/>
      <c r="M753" s="245"/>
    </row>
    <row r="754" spans="1:13">
      <c r="A754" s="243" t="s">
        <v>383</v>
      </c>
      <c r="B754" s="12"/>
      <c r="C754" s="12"/>
      <c r="D754" s="12"/>
      <c r="E754" s="23"/>
      <c r="F754" s="15"/>
      <c r="G754" s="12"/>
      <c r="H754" s="12"/>
      <c r="I754" s="12"/>
      <c r="J754" s="12"/>
      <c r="K754" s="23"/>
      <c r="L754" s="15"/>
      <c r="M754" s="245"/>
    </row>
    <row r="755" spans="1:13">
      <c r="A755" s="243" t="s">
        <v>427</v>
      </c>
      <c r="B755" s="12"/>
      <c r="C755" s="12"/>
      <c r="D755" s="12"/>
      <c r="E755" s="15"/>
      <c r="F755" s="12"/>
      <c r="G755" s="12"/>
      <c r="H755" s="12"/>
      <c r="I755" s="12"/>
      <c r="J755" s="12"/>
      <c r="K755" s="15"/>
      <c r="L755" s="12"/>
      <c r="M755" s="245"/>
    </row>
    <row r="756" spans="1:13" ht="26.25">
      <c r="A756" s="237" t="s">
        <v>428</v>
      </c>
      <c r="B756" s="237"/>
      <c r="C756" s="246" t="s">
        <v>429</v>
      </c>
      <c r="D756" s="247">
        <f>(F748+F749+F750+F751+F752)</f>
        <v>0</v>
      </c>
      <c r="E756" s="247"/>
      <c r="F756" s="246" t="s">
        <v>430</v>
      </c>
      <c r="G756" s="247">
        <f>(D756/500)*100</f>
        <v>0</v>
      </c>
      <c r="H756" s="247"/>
      <c r="I756" s="248"/>
      <c r="J756" s="521" t="s">
        <v>431</v>
      </c>
      <c r="K756" s="521"/>
      <c r="L756" s="522" t="str">
        <f>IF(G756&gt;=91,"A1",IF(G756&gt;=81,"A2",IF(G756&gt;=71,"B1",IF(G756&gt;=61,"B2",IF(G756&gt;=51,"C1",IF(G756&gt;=41,"C2",IF(G756&gt;=33,"D","E")))))))</f>
        <v>E</v>
      </c>
      <c r="M756" s="522" t="str">
        <f t="shared" ref="M756:M758" si="15">IF(K756&gt;=91,"A1",IF(K756&gt;=81,"A2",IF(K756&gt;=71,"B1",IF(K756&gt;=61,"B2",IF(K756&gt;=51,"C1",IF(K756&gt;=41,"C2",IF(K756&gt;=33,"D","E")))))))</f>
        <v>E</v>
      </c>
    </row>
    <row r="757" spans="1:13" ht="26.25">
      <c r="A757" s="249" t="s">
        <v>432</v>
      </c>
      <c r="B757" s="237"/>
      <c r="C757" s="246" t="s">
        <v>433</v>
      </c>
      <c r="D757" s="247">
        <f>(L748+L749+L750+L751+L752)</f>
        <v>0</v>
      </c>
      <c r="E757" s="247"/>
      <c r="F757" s="246" t="s">
        <v>434</v>
      </c>
      <c r="G757" s="250">
        <f>D757/500*100</f>
        <v>0</v>
      </c>
      <c r="H757" s="250"/>
      <c r="I757" s="251"/>
      <c r="J757" s="521" t="s">
        <v>435</v>
      </c>
      <c r="K757" s="521"/>
      <c r="L757" s="522" t="str">
        <f>IF(G757&gt;=91,"A1",IF(G757&gt;=81,"A2",IF(G757&gt;=71,"B1",IF(G757&gt;=61,"B2",IF(G757&gt;=51,"C1",IF(G757&gt;=41,"C2",IF(G757&gt;=33,"D","E")))))))</f>
        <v>E</v>
      </c>
      <c r="M757" s="522" t="str">
        <f t="shared" si="15"/>
        <v>E</v>
      </c>
    </row>
    <row r="758" spans="1:13">
      <c r="A758" s="252" t="s">
        <v>436</v>
      </c>
      <c r="B758" s="252"/>
      <c r="C758" s="252">
        <f>(D756+D757)</f>
        <v>0</v>
      </c>
      <c r="D758" s="523"/>
      <c r="E758" s="523"/>
      <c r="F758" s="252" t="s">
        <v>437</v>
      </c>
      <c r="G758" s="252"/>
      <c r="H758" s="252"/>
      <c r="I758" s="252">
        <f>(C758/1000)*100</f>
        <v>0</v>
      </c>
      <c r="J758" s="252" t="s">
        <v>438</v>
      </c>
      <c r="K758" s="252"/>
      <c r="L758" s="523" t="str">
        <f>IF(I758&gt;=91,"A1",IF(I758&gt;=81,"A2",IF(I758&gt;=71,"B1",IF(I758&gt;=61,"B2",IF(I758&gt;=51,"C1",IF(I758&gt;=41,"C2",IF(I758&gt;=33,"D","E")))))))</f>
        <v>E</v>
      </c>
      <c r="M758" s="523" t="str">
        <f t="shared" si="15"/>
        <v>E</v>
      </c>
    </row>
    <row r="759" spans="1:13">
      <c r="A759" s="518" t="s">
        <v>273</v>
      </c>
      <c r="B759" s="519"/>
      <c r="C759" s="519"/>
      <c r="D759" s="519"/>
      <c r="E759" s="519"/>
      <c r="F759" s="519"/>
      <c r="G759" s="519"/>
      <c r="H759" s="519"/>
      <c r="I759" s="519"/>
      <c r="J759" s="519"/>
      <c r="K759" s="519"/>
      <c r="L759" s="519"/>
      <c r="M759" s="520"/>
    </row>
    <row r="760" spans="1:13">
      <c r="A760" s="524" t="s">
        <v>274</v>
      </c>
      <c r="B760" s="525"/>
      <c r="C760" s="525"/>
      <c r="D760" s="525"/>
      <c r="E760" s="525"/>
      <c r="F760" s="525"/>
      <c r="G760" s="525"/>
      <c r="H760" s="525"/>
      <c r="I760" s="525"/>
      <c r="J760" s="525"/>
      <c r="K760" s="525"/>
      <c r="L760" s="525"/>
      <c r="M760" s="526"/>
    </row>
    <row r="761" spans="1:13">
      <c r="A761" s="524" t="s">
        <v>275</v>
      </c>
      <c r="B761" s="525"/>
      <c r="C761" s="525"/>
      <c r="D761" s="525"/>
      <c r="E761" s="525"/>
      <c r="F761" s="525" t="s">
        <v>276</v>
      </c>
      <c r="G761" s="525"/>
      <c r="H761" s="525"/>
      <c r="I761" s="525"/>
      <c r="J761" s="525"/>
      <c r="K761" s="525" t="s">
        <v>439</v>
      </c>
      <c r="L761" s="525"/>
      <c r="M761" s="526"/>
    </row>
    <row r="762" spans="1:13">
      <c r="A762" s="539" t="s">
        <v>277</v>
      </c>
      <c r="B762" s="540"/>
      <c r="C762" s="540"/>
      <c r="D762" s="540"/>
      <c r="E762" s="540"/>
      <c r="F762" s="532" t="s">
        <v>294</v>
      </c>
      <c r="G762" s="522"/>
      <c r="H762" s="522"/>
      <c r="I762" s="522"/>
      <c r="J762" s="522"/>
      <c r="K762" s="532" t="s">
        <v>294</v>
      </c>
      <c r="L762" s="522"/>
      <c r="M762" s="533"/>
    </row>
    <row r="763" spans="1:13">
      <c r="A763" s="524" t="s">
        <v>278</v>
      </c>
      <c r="B763" s="525"/>
      <c r="C763" s="525"/>
      <c r="D763" s="525"/>
      <c r="E763" s="525"/>
      <c r="F763" s="525"/>
      <c r="G763" s="525"/>
      <c r="H763" s="525"/>
      <c r="I763" s="525"/>
      <c r="J763" s="525"/>
      <c r="K763" s="525"/>
      <c r="L763" s="525"/>
      <c r="M763" s="526"/>
    </row>
    <row r="764" spans="1:13">
      <c r="A764" s="524" t="s">
        <v>275</v>
      </c>
      <c r="B764" s="525"/>
      <c r="C764" s="525"/>
      <c r="D764" s="525"/>
      <c r="E764" s="525"/>
      <c r="F764" s="525" t="s">
        <v>276</v>
      </c>
      <c r="G764" s="525"/>
      <c r="H764" s="525"/>
      <c r="I764" s="525"/>
      <c r="J764" s="525"/>
      <c r="K764" s="525" t="s">
        <v>439</v>
      </c>
      <c r="L764" s="525"/>
      <c r="M764" s="526"/>
    </row>
    <row r="765" spans="1:13">
      <c r="A765" s="512" t="s">
        <v>279</v>
      </c>
      <c r="B765" s="513"/>
      <c r="C765" s="513"/>
      <c r="D765" s="513"/>
      <c r="E765" s="513"/>
      <c r="F765" s="525"/>
      <c r="G765" s="525"/>
      <c r="H765" s="525"/>
      <c r="I765" s="525"/>
      <c r="J765" s="525"/>
      <c r="K765" s="525"/>
      <c r="L765" s="525"/>
      <c r="M765" s="526"/>
    </row>
    <row r="766" spans="1:13">
      <c r="A766" s="512" t="s">
        <v>280</v>
      </c>
      <c r="B766" s="513"/>
      <c r="C766" s="513"/>
      <c r="D766" s="513"/>
      <c r="E766" s="513"/>
      <c r="F766" s="532"/>
      <c r="G766" s="522"/>
      <c r="H766" s="522"/>
      <c r="I766" s="522"/>
      <c r="J766" s="522"/>
      <c r="K766" s="532"/>
      <c r="L766" s="522"/>
      <c r="M766" s="533"/>
    </row>
    <row r="767" spans="1:13">
      <c r="A767" s="515" t="s">
        <v>281</v>
      </c>
      <c r="B767" s="516"/>
      <c r="C767" s="516"/>
      <c r="D767" s="516"/>
      <c r="E767" s="534"/>
      <c r="F767" s="535"/>
      <c r="G767" s="536"/>
      <c r="H767" s="536"/>
      <c r="I767" s="536"/>
      <c r="J767" s="537"/>
      <c r="K767" s="535"/>
      <c r="L767" s="536"/>
      <c r="M767" s="538"/>
    </row>
    <row r="768" spans="1:13">
      <c r="A768" s="515" t="s">
        <v>282</v>
      </c>
      <c r="B768" s="516"/>
      <c r="C768" s="516"/>
      <c r="D768" s="516"/>
      <c r="E768" s="534"/>
      <c r="F768" s="535"/>
      <c r="G768" s="536"/>
      <c r="H768" s="536"/>
      <c r="I768" s="536"/>
      <c r="J768" s="537"/>
      <c r="K768" s="535"/>
      <c r="L768" s="536"/>
      <c r="M768" s="538"/>
    </row>
    <row r="769" spans="1:13">
      <c r="A769" s="524" t="s">
        <v>283</v>
      </c>
      <c r="B769" s="525"/>
      <c r="C769" s="525"/>
      <c r="D769" s="525"/>
      <c r="E769" s="525"/>
      <c r="F769" s="525"/>
      <c r="G769" s="525"/>
      <c r="H769" s="525"/>
      <c r="I769" s="525"/>
      <c r="J769" s="525"/>
      <c r="K769" s="525"/>
      <c r="L769" s="525"/>
      <c r="M769" s="526"/>
    </row>
    <row r="770" spans="1:13">
      <c r="A770" s="524" t="s">
        <v>275</v>
      </c>
      <c r="B770" s="525"/>
      <c r="C770" s="525"/>
      <c r="D770" s="525"/>
      <c r="E770" s="525"/>
      <c r="F770" s="525" t="s">
        <v>276</v>
      </c>
      <c r="G770" s="525"/>
      <c r="H770" s="525"/>
      <c r="I770" s="525"/>
      <c r="J770" s="525"/>
      <c r="K770" s="525" t="s">
        <v>439</v>
      </c>
      <c r="L770" s="525"/>
      <c r="M770" s="526"/>
    </row>
    <row r="771" spans="1:13">
      <c r="A771" s="539" t="s">
        <v>284</v>
      </c>
      <c r="B771" s="540"/>
      <c r="C771" s="540"/>
      <c r="D771" s="540"/>
      <c r="E771" s="540"/>
      <c r="F771" s="540"/>
      <c r="G771" s="532"/>
      <c r="H771" s="522"/>
      <c r="I771" s="522"/>
      <c r="J771" s="522"/>
      <c r="K771" s="522"/>
      <c r="L771" s="522"/>
      <c r="M771" s="533"/>
    </row>
    <row r="772" spans="1:13">
      <c r="A772" s="243" t="s">
        <v>440</v>
      </c>
      <c r="B772" s="535"/>
      <c r="C772" s="536"/>
      <c r="D772" s="536"/>
      <c r="E772" s="536"/>
      <c r="F772" s="536"/>
      <c r="G772" s="536"/>
      <c r="H772" s="536"/>
      <c r="I772" s="536"/>
      <c r="J772" s="536"/>
      <c r="K772" s="536"/>
      <c r="L772" s="536"/>
      <c r="M772" s="538"/>
    </row>
    <row r="773" spans="1:13">
      <c r="A773" s="243" t="s">
        <v>285</v>
      </c>
      <c r="B773" s="535"/>
      <c r="C773" s="536"/>
      <c r="D773" s="536"/>
      <c r="E773" s="536"/>
      <c r="F773" s="536"/>
      <c r="G773" s="536"/>
      <c r="H773" s="536"/>
      <c r="I773" s="536"/>
      <c r="J773" s="536"/>
      <c r="K773" s="536"/>
      <c r="L773" s="536"/>
      <c r="M773" s="538"/>
    </row>
    <row r="774" spans="1:13">
      <c r="A774" s="524" t="s">
        <v>441</v>
      </c>
      <c r="B774" s="525"/>
      <c r="C774" s="525"/>
      <c r="D774" s="522"/>
      <c r="E774" s="522"/>
      <c r="F774" s="522"/>
      <c r="G774" s="522"/>
      <c r="H774" s="522"/>
      <c r="I774" s="522"/>
      <c r="J774" s="525" t="s">
        <v>442</v>
      </c>
      <c r="K774" s="525"/>
      <c r="L774" s="525"/>
      <c r="M774" s="526"/>
    </row>
    <row r="775" spans="1:13">
      <c r="A775" s="524"/>
      <c r="B775" s="525"/>
      <c r="C775" s="525"/>
      <c r="D775" s="522"/>
      <c r="E775" s="522"/>
      <c r="F775" s="522"/>
      <c r="G775" s="522"/>
      <c r="H775" s="522"/>
      <c r="I775" s="522"/>
      <c r="J775" s="525"/>
      <c r="K775" s="525"/>
      <c r="L775" s="525"/>
      <c r="M775" s="526"/>
    </row>
    <row r="776" spans="1:13">
      <c r="A776" s="524"/>
      <c r="B776" s="525"/>
      <c r="C776" s="525"/>
      <c r="D776" s="522"/>
      <c r="E776" s="522"/>
      <c r="F776" s="522"/>
      <c r="G776" s="522"/>
      <c r="H776" s="522"/>
      <c r="I776" s="522"/>
      <c r="J776" s="525"/>
      <c r="K776" s="525"/>
      <c r="L776" s="525"/>
      <c r="M776" s="526"/>
    </row>
    <row r="777" spans="1:13">
      <c r="A777" s="524"/>
      <c r="B777" s="525"/>
      <c r="C777" s="525"/>
      <c r="D777" s="522"/>
      <c r="E777" s="522"/>
      <c r="F777" s="522"/>
      <c r="G777" s="522"/>
      <c r="H777" s="522"/>
      <c r="I777" s="522"/>
      <c r="J777" s="525"/>
      <c r="K777" s="525"/>
      <c r="L777" s="525"/>
      <c r="M777" s="526"/>
    </row>
    <row r="778" spans="1:13">
      <c r="A778" s="541" t="s">
        <v>286</v>
      </c>
      <c r="B778" s="542"/>
      <c r="C778" s="542"/>
      <c r="D778" s="542"/>
      <c r="E778" s="542"/>
      <c r="F778" s="542"/>
      <c r="G778" s="542"/>
      <c r="H778" s="543" t="s">
        <v>287</v>
      </c>
      <c r="I778" s="544"/>
      <c r="J778" s="544"/>
      <c r="K778" s="544"/>
      <c r="L778" s="544"/>
      <c r="M778" s="545"/>
    </row>
    <row r="779" spans="1:13">
      <c r="A779" s="253" t="s">
        <v>288</v>
      </c>
      <c r="B779" s="542" t="s">
        <v>20</v>
      </c>
      <c r="C779" s="542"/>
      <c r="D779" s="254" t="s">
        <v>288</v>
      </c>
      <c r="E779" s="255"/>
      <c r="F779" s="542" t="s">
        <v>20</v>
      </c>
      <c r="G779" s="542"/>
      <c r="H779" s="256"/>
      <c r="I779" s="256"/>
      <c r="J779" s="257" t="s">
        <v>289</v>
      </c>
      <c r="K779" s="256"/>
      <c r="L779" s="258" t="s">
        <v>20</v>
      </c>
      <c r="M779" s="259"/>
    </row>
    <row r="780" spans="1:13">
      <c r="A780" s="260" t="s">
        <v>290</v>
      </c>
      <c r="B780" s="546" t="s">
        <v>291</v>
      </c>
      <c r="C780" s="546"/>
      <c r="D780" s="546" t="s">
        <v>292</v>
      </c>
      <c r="E780" s="546"/>
      <c r="F780" s="546" t="s">
        <v>293</v>
      </c>
      <c r="G780" s="546"/>
      <c r="H780" s="256"/>
      <c r="I780" s="256"/>
      <c r="J780" s="547">
        <v>3</v>
      </c>
      <c r="K780" s="548"/>
      <c r="L780" s="255" t="s">
        <v>294</v>
      </c>
      <c r="M780" s="259"/>
    </row>
    <row r="781" spans="1:13">
      <c r="A781" s="260" t="s">
        <v>295</v>
      </c>
      <c r="B781" s="546" t="s">
        <v>296</v>
      </c>
      <c r="C781" s="546"/>
      <c r="D781" s="546" t="s">
        <v>297</v>
      </c>
      <c r="E781" s="546"/>
      <c r="F781" s="546" t="s">
        <v>298</v>
      </c>
      <c r="G781" s="546"/>
      <c r="H781" s="256"/>
      <c r="I781" s="256"/>
      <c r="J781" s="547">
        <v>2</v>
      </c>
      <c r="K781" s="548"/>
      <c r="L781" s="255" t="s">
        <v>299</v>
      </c>
      <c r="M781" s="259"/>
    </row>
    <row r="782" spans="1:13">
      <c r="A782" s="260" t="s">
        <v>300</v>
      </c>
      <c r="B782" s="546" t="s">
        <v>301</v>
      </c>
      <c r="C782" s="546"/>
      <c r="D782" s="546" t="s">
        <v>302</v>
      </c>
      <c r="E782" s="546"/>
      <c r="F782" s="546" t="s">
        <v>303</v>
      </c>
      <c r="G782" s="546"/>
      <c r="H782" s="256"/>
      <c r="I782" s="256"/>
      <c r="J782" s="547">
        <v>1</v>
      </c>
      <c r="K782" s="548"/>
      <c r="L782" s="255" t="s">
        <v>304</v>
      </c>
      <c r="M782" s="259"/>
    </row>
    <row r="783" spans="1:13" ht="15.75" thickBot="1">
      <c r="A783" s="261" t="s">
        <v>305</v>
      </c>
      <c r="B783" s="549" t="s">
        <v>306</v>
      </c>
      <c r="C783" s="549"/>
      <c r="D783" s="550" t="s">
        <v>307</v>
      </c>
      <c r="E783" s="550"/>
      <c r="F783" s="550" t="s">
        <v>308</v>
      </c>
      <c r="G783" s="550"/>
      <c r="H783" s="262"/>
      <c r="I783" s="262"/>
      <c r="J783" s="262"/>
      <c r="K783" s="262"/>
      <c r="L783" s="262"/>
      <c r="M783" s="263"/>
    </row>
    <row r="784" spans="1:13" ht="15.75" thickBot="1"/>
    <row r="785" spans="1:13" ht="15.75">
      <c r="A785" s="233"/>
      <c r="B785" s="500" t="s">
        <v>395</v>
      </c>
      <c r="C785" s="500"/>
      <c r="D785" s="500"/>
      <c r="E785" s="500"/>
      <c r="F785" s="500"/>
      <c r="G785" s="500"/>
      <c r="H785" s="500"/>
      <c r="I785" s="514"/>
      <c r="J785" s="499" t="s">
        <v>396</v>
      </c>
      <c r="K785" s="500"/>
      <c r="L785" s="500"/>
      <c r="M785" s="501"/>
    </row>
    <row r="786" spans="1:13" ht="21">
      <c r="A786" s="502" t="s">
        <v>397</v>
      </c>
      <c r="B786" s="503"/>
      <c r="C786" s="503"/>
      <c r="D786" s="503"/>
      <c r="E786" s="503"/>
      <c r="F786" s="503"/>
      <c r="G786" s="503"/>
      <c r="H786" s="503"/>
      <c r="I786" s="503"/>
      <c r="J786" s="503"/>
      <c r="K786" s="503"/>
      <c r="L786" s="503"/>
      <c r="M786" s="504"/>
    </row>
    <row r="787" spans="1:13" ht="21">
      <c r="A787" s="234"/>
      <c r="B787" s="505" t="s">
        <v>398</v>
      </c>
      <c r="C787" s="505"/>
      <c r="D787" s="505"/>
      <c r="E787" s="506"/>
      <c r="F787" s="235" t="s">
        <v>399</v>
      </c>
      <c r="G787" s="235"/>
      <c r="H787" s="507" t="s">
        <v>400</v>
      </c>
      <c r="I787" s="508"/>
      <c r="J787" s="509"/>
      <c r="K787" s="236" t="s">
        <v>401</v>
      </c>
      <c r="L787" s="237"/>
      <c r="M787" s="238"/>
    </row>
    <row r="788" spans="1:13">
      <c r="A788" s="510" t="s">
        <v>402</v>
      </c>
      <c r="B788" s="508"/>
      <c r="C788" s="508"/>
      <c r="D788" s="508"/>
      <c r="E788" s="508"/>
      <c r="F788" s="508"/>
      <c r="G788" s="508"/>
      <c r="H788" s="508"/>
      <c r="I788" s="508"/>
      <c r="J788" s="508"/>
      <c r="K788" s="508"/>
      <c r="L788" s="508"/>
      <c r="M788" s="511"/>
    </row>
    <row r="789" spans="1:13">
      <c r="A789" s="515" t="s">
        <v>403</v>
      </c>
      <c r="B789" s="516"/>
      <c r="C789" s="516"/>
      <c r="D789" s="516"/>
      <c r="E789" s="516"/>
      <c r="F789" s="516"/>
      <c r="G789" s="516"/>
      <c r="H789" s="516"/>
      <c r="I789" s="516"/>
      <c r="J789" s="516"/>
      <c r="K789" s="516"/>
      <c r="L789" s="516"/>
      <c r="M789" s="517"/>
    </row>
    <row r="790" spans="1:13">
      <c r="A790" s="512" t="s">
        <v>404</v>
      </c>
      <c r="B790" s="513"/>
      <c r="C790" s="507" t="s">
        <v>497</v>
      </c>
      <c r="D790" s="508"/>
      <c r="E790" s="508"/>
      <c r="F790" s="508"/>
      <c r="G790" s="509"/>
      <c r="H790" s="237" t="s">
        <v>406</v>
      </c>
      <c r="I790" s="239"/>
      <c r="J790" s="525">
        <v>17</v>
      </c>
      <c r="K790" s="525"/>
      <c r="L790" s="525"/>
      <c r="M790" s="526"/>
    </row>
    <row r="791" spans="1:13">
      <c r="A791" s="512" t="s">
        <v>407</v>
      </c>
      <c r="B791" s="513"/>
      <c r="C791" s="555" t="s">
        <v>408</v>
      </c>
      <c r="D791" s="552"/>
      <c r="E791" s="552"/>
      <c r="F791" s="552"/>
      <c r="G791" s="553"/>
      <c r="H791" s="237" t="s">
        <v>409</v>
      </c>
      <c r="I791" s="239"/>
      <c r="J791" s="525">
        <v>1142</v>
      </c>
      <c r="K791" s="525"/>
      <c r="L791" s="525"/>
      <c r="M791" s="526"/>
    </row>
    <row r="792" spans="1:13">
      <c r="A792" s="512" t="s">
        <v>410</v>
      </c>
      <c r="B792" s="513"/>
      <c r="C792" s="507" t="s">
        <v>498</v>
      </c>
      <c r="D792" s="508"/>
      <c r="E792" s="508"/>
      <c r="F792" s="508"/>
      <c r="G792" s="509"/>
      <c r="H792" s="237" t="s">
        <v>411</v>
      </c>
      <c r="I792" s="239"/>
      <c r="J792" s="525">
        <v>9858514162</v>
      </c>
      <c r="K792" s="525"/>
      <c r="L792" s="525"/>
      <c r="M792" s="526"/>
    </row>
    <row r="793" spans="1:13">
      <c r="A793" s="512" t="s">
        <v>412</v>
      </c>
      <c r="B793" s="513"/>
      <c r="C793" s="507" t="s">
        <v>499</v>
      </c>
      <c r="D793" s="508"/>
      <c r="E793" s="508"/>
      <c r="F793" s="508"/>
      <c r="G793" s="509"/>
      <c r="H793" s="512" t="s">
        <v>18</v>
      </c>
      <c r="I793" s="513"/>
      <c r="J793" s="525" t="s">
        <v>500</v>
      </c>
      <c r="K793" s="525"/>
      <c r="L793" s="525"/>
      <c r="M793" s="526"/>
    </row>
    <row r="794" spans="1:13">
      <c r="A794" s="524" t="s">
        <v>415</v>
      </c>
      <c r="B794" s="525"/>
      <c r="C794" s="525"/>
      <c r="D794" s="525"/>
      <c r="E794" s="525"/>
      <c r="F794" s="525"/>
      <c r="G794" s="525"/>
      <c r="H794" s="525"/>
      <c r="I794" s="525"/>
      <c r="J794" s="525"/>
      <c r="K794" s="525"/>
      <c r="L794" s="525"/>
      <c r="M794" s="526"/>
    </row>
    <row r="795" spans="1:13">
      <c r="A795" s="527" t="s">
        <v>416</v>
      </c>
      <c r="B795" s="525" t="s">
        <v>417</v>
      </c>
      <c r="C795" s="525"/>
      <c r="D795" s="525"/>
      <c r="E795" s="525"/>
      <c r="F795" s="525"/>
      <c r="G795" s="525"/>
      <c r="H795" s="525" t="s">
        <v>418</v>
      </c>
      <c r="I795" s="525"/>
      <c r="J795" s="525"/>
      <c r="K795" s="525"/>
      <c r="L795" s="525"/>
      <c r="M795" s="526"/>
    </row>
    <row r="796" spans="1:13" ht="45">
      <c r="A796" s="527"/>
      <c r="B796" s="240" t="s">
        <v>419</v>
      </c>
      <c r="C796" s="240" t="s">
        <v>420</v>
      </c>
      <c r="D796" s="240" t="s">
        <v>421</v>
      </c>
      <c r="E796" s="240" t="s">
        <v>422</v>
      </c>
      <c r="F796" s="240">
        <v>100</v>
      </c>
      <c r="G796" s="241" t="s">
        <v>33</v>
      </c>
      <c r="H796" s="240" t="s">
        <v>423</v>
      </c>
      <c r="I796" s="240" t="s">
        <v>420</v>
      </c>
      <c r="J796" s="240" t="s">
        <v>421</v>
      </c>
      <c r="K796" s="240" t="s">
        <v>424</v>
      </c>
      <c r="L796" s="240">
        <v>100</v>
      </c>
      <c r="M796" s="242" t="s">
        <v>33</v>
      </c>
    </row>
    <row r="797" spans="1:13">
      <c r="A797" s="243" t="s">
        <v>11</v>
      </c>
      <c r="B797" s="24"/>
      <c r="C797" s="12"/>
      <c r="D797" s="12"/>
      <c r="E797" s="24"/>
      <c r="F797" s="41"/>
      <c r="G797" s="12"/>
      <c r="H797" s="15"/>
      <c r="I797" s="15"/>
      <c r="J797" s="15"/>
      <c r="K797" s="244"/>
      <c r="L797" s="41"/>
      <c r="M797" s="245"/>
    </row>
    <row r="798" spans="1:13">
      <c r="A798" s="243" t="s">
        <v>12</v>
      </c>
      <c r="B798" s="29"/>
      <c r="C798" s="12"/>
      <c r="D798" s="12"/>
      <c r="E798" s="12"/>
      <c r="F798" s="41"/>
      <c r="G798" s="12"/>
      <c r="H798" s="15"/>
      <c r="I798" s="15"/>
      <c r="J798" s="15"/>
      <c r="K798" s="15"/>
      <c r="L798" s="41"/>
      <c r="M798" s="245"/>
    </row>
    <row r="799" spans="1:13">
      <c r="A799" s="243" t="s">
        <v>425</v>
      </c>
      <c r="B799" s="12"/>
      <c r="C799" s="12"/>
      <c r="D799" s="12"/>
      <c r="E799" s="12"/>
      <c r="F799" s="175"/>
      <c r="G799" s="12"/>
      <c r="H799" s="15"/>
      <c r="I799" s="12"/>
      <c r="J799" s="12"/>
      <c r="K799" s="30"/>
      <c r="L799" s="175"/>
      <c r="M799" s="245"/>
    </row>
    <row r="800" spans="1:13" ht="15.75">
      <c r="A800" s="243" t="s">
        <v>23</v>
      </c>
      <c r="B800" s="12"/>
      <c r="C800" s="12"/>
      <c r="D800" s="12"/>
      <c r="E800" s="12"/>
      <c r="F800" s="175"/>
      <c r="G800" s="12"/>
      <c r="H800" s="35"/>
      <c r="I800" s="13"/>
      <c r="J800" s="13"/>
      <c r="K800" s="170"/>
      <c r="L800" s="175"/>
      <c r="M800" s="245"/>
    </row>
    <row r="801" spans="1:13" ht="15.75">
      <c r="A801" s="243" t="s">
        <v>25</v>
      </c>
      <c r="B801" s="12"/>
      <c r="C801" s="12"/>
      <c r="D801" s="12"/>
      <c r="E801" s="12"/>
      <c r="F801" s="41"/>
      <c r="G801" s="12"/>
      <c r="H801" s="35"/>
      <c r="I801" s="15"/>
      <c r="J801" s="15"/>
      <c r="K801" s="42"/>
      <c r="L801" s="41"/>
      <c r="M801" s="245"/>
    </row>
    <row r="802" spans="1:13" ht="15.75">
      <c r="A802" s="243" t="s">
        <v>426</v>
      </c>
      <c r="B802" s="12"/>
      <c r="C802" s="12"/>
      <c r="D802" s="12"/>
      <c r="E802" s="219"/>
      <c r="F802" s="42"/>
      <c r="G802" s="12"/>
      <c r="H802" s="12"/>
      <c r="I802" s="12"/>
      <c r="J802" s="12"/>
      <c r="K802" s="15"/>
      <c r="L802" s="12"/>
      <c r="M802" s="245"/>
    </row>
    <row r="803" spans="1:13">
      <c r="A803" s="243" t="s">
        <v>383</v>
      </c>
      <c r="B803" s="12"/>
      <c r="C803" s="12"/>
      <c r="D803" s="12"/>
      <c r="E803" s="23"/>
      <c r="F803" s="15"/>
      <c r="G803" s="12"/>
      <c r="H803" s="12"/>
      <c r="I803" s="12"/>
      <c r="J803" s="12"/>
      <c r="K803" s="23"/>
      <c r="L803" s="15"/>
      <c r="M803" s="245"/>
    </row>
    <row r="804" spans="1:13">
      <c r="A804" s="243" t="s">
        <v>427</v>
      </c>
      <c r="B804" s="12"/>
      <c r="C804" s="12"/>
      <c r="D804" s="12"/>
      <c r="E804" s="15"/>
      <c r="F804" s="12"/>
      <c r="G804" s="12"/>
      <c r="H804" s="12"/>
      <c r="I804" s="12"/>
      <c r="J804" s="12"/>
      <c r="K804" s="15"/>
      <c r="L804" s="12"/>
      <c r="M804" s="245"/>
    </row>
    <row r="805" spans="1:13" ht="26.25">
      <c r="A805" s="237" t="s">
        <v>428</v>
      </c>
      <c r="B805" s="237"/>
      <c r="C805" s="246" t="s">
        <v>429</v>
      </c>
      <c r="D805" s="247">
        <f>(F797+F798+F799+F800+F801)</f>
        <v>0</v>
      </c>
      <c r="E805" s="247"/>
      <c r="F805" s="246" t="s">
        <v>430</v>
      </c>
      <c r="G805" s="247">
        <f>(D805/500)*100</f>
        <v>0</v>
      </c>
      <c r="H805" s="247"/>
      <c r="I805" s="248"/>
      <c r="J805" s="521" t="s">
        <v>431</v>
      </c>
      <c r="K805" s="521"/>
      <c r="L805" s="522" t="str">
        <f>IF(G805&gt;=91,"A1",IF(G805&gt;=81,"A2",IF(G805&gt;=71,"B1",IF(G805&gt;=61,"B2",IF(G805&gt;=51,"C1",IF(G805&gt;=41,"C2",IF(G805&gt;=33,"D","E")))))))</f>
        <v>E</v>
      </c>
      <c r="M805" s="522" t="str">
        <f t="shared" ref="M805:M807" si="16">IF(K805&gt;=91,"A1",IF(K805&gt;=81,"A2",IF(K805&gt;=71,"B1",IF(K805&gt;=61,"B2",IF(K805&gt;=51,"C1",IF(K805&gt;=41,"C2",IF(K805&gt;=33,"D","E")))))))</f>
        <v>E</v>
      </c>
    </row>
    <row r="806" spans="1:13" ht="26.25">
      <c r="A806" s="249" t="s">
        <v>432</v>
      </c>
      <c r="B806" s="237"/>
      <c r="C806" s="246" t="s">
        <v>433</v>
      </c>
      <c r="D806" s="247">
        <f>(L797+L798+L799+L800+L801)</f>
        <v>0</v>
      </c>
      <c r="E806" s="247"/>
      <c r="F806" s="246" t="s">
        <v>434</v>
      </c>
      <c r="G806" s="250">
        <f>D806/500*100</f>
        <v>0</v>
      </c>
      <c r="H806" s="250"/>
      <c r="I806" s="251"/>
      <c r="J806" s="521" t="s">
        <v>435</v>
      </c>
      <c r="K806" s="521"/>
      <c r="L806" s="522" t="str">
        <f>IF(G806&gt;=91,"A1",IF(G806&gt;=81,"A2",IF(G806&gt;=71,"B1",IF(G806&gt;=61,"B2",IF(G806&gt;=51,"C1",IF(G806&gt;=41,"C2",IF(G806&gt;=33,"D","E")))))))</f>
        <v>E</v>
      </c>
      <c r="M806" s="522" t="str">
        <f t="shared" si="16"/>
        <v>E</v>
      </c>
    </row>
    <row r="807" spans="1:13">
      <c r="A807" s="252" t="s">
        <v>436</v>
      </c>
      <c r="B807" s="252"/>
      <c r="C807" s="252">
        <f>(D805+D806)</f>
        <v>0</v>
      </c>
      <c r="D807" s="523"/>
      <c r="E807" s="523"/>
      <c r="F807" s="252" t="s">
        <v>437</v>
      </c>
      <c r="G807" s="252"/>
      <c r="H807" s="252"/>
      <c r="I807" s="252">
        <f>(C807/1000)*100</f>
        <v>0</v>
      </c>
      <c r="J807" s="252" t="s">
        <v>438</v>
      </c>
      <c r="K807" s="252"/>
      <c r="L807" s="523" t="str">
        <f>IF(I807&gt;=91,"A1",IF(I807&gt;=81,"A2",IF(I807&gt;=71,"B1",IF(I807&gt;=61,"B2",IF(I807&gt;=51,"C1",IF(I807&gt;=41,"C2",IF(I807&gt;=33,"D","E")))))))</f>
        <v>E</v>
      </c>
      <c r="M807" s="523" t="str">
        <f t="shared" si="16"/>
        <v>E</v>
      </c>
    </row>
    <row r="808" spans="1:13">
      <c r="A808" s="518" t="s">
        <v>273</v>
      </c>
      <c r="B808" s="519"/>
      <c r="C808" s="519"/>
      <c r="D808" s="519"/>
      <c r="E808" s="519"/>
      <c r="F808" s="519"/>
      <c r="G808" s="519"/>
      <c r="H808" s="519"/>
      <c r="I808" s="519"/>
      <c r="J808" s="519"/>
      <c r="K808" s="519"/>
      <c r="L808" s="519"/>
      <c r="M808" s="520"/>
    </row>
    <row r="809" spans="1:13">
      <c r="A809" s="524" t="s">
        <v>274</v>
      </c>
      <c r="B809" s="525"/>
      <c r="C809" s="525"/>
      <c r="D809" s="525"/>
      <c r="E809" s="525"/>
      <c r="F809" s="525"/>
      <c r="G809" s="525"/>
      <c r="H809" s="525"/>
      <c r="I809" s="525"/>
      <c r="J809" s="525"/>
      <c r="K809" s="525"/>
      <c r="L809" s="525"/>
      <c r="M809" s="526"/>
    </row>
    <row r="810" spans="1:13">
      <c r="A810" s="524" t="s">
        <v>275</v>
      </c>
      <c r="B810" s="525"/>
      <c r="C810" s="525"/>
      <c r="D810" s="525"/>
      <c r="E810" s="525"/>
      <c r="F810" s="525" t="s">
        <v>276</v>
      </c>
      <c r="G810" s="525"/>
      <c r="H810" s="525"/>
      <c r="I810" s="525"/>
      <c r="J810" s="525"/>
      <c r="K810" s="525" t="s">
        <v>439</v>
      </c>
      <c r="L810" s="525"/>
      <c r="M810" s="526"/>
    </row>
    <row r="811" spans="1:13">
      <c r="A811" s="539" t="s">
        <v>277</v>
      </c>
      <c r="B811" s="540"/>
      <c r="C811" s="540"/>
      <c r="D811" s="540"/>
      <c r="E811" s="540"/>
      <c r="F811" s="532" t="s">
        <v>294</v>
      </c>
      <c r="G811" s="522"/>
      <c r="H811" s="522"/>
      <c r="I811" s="522"/>
      <c r="J811" s="522"/>
      <c r="K811" s="532" t="s">
        <v>294</v>
      </c>
      <c r="L811" s="522"/>
      <c r="M811" s="533"/>
    </row>
    <row r="812" spans="1:13">
      <c r="A812" s="524" t="s">
        <v>278</v>
      </c>
      <c r="B812" s="525"/>
      <c r="C812" s="525"/>
      <c r="D812" s="525"/>
      <c r="E812" s="525"/>
      <c r="F812" s="525"/>
      <c r="G812" s="525"/>
      <c r="H812" s="525"/>
      <c r="I812" s="525"/>
      <c r="J812" s="525"/>
      <c r="K812" s="525"/>
      <c r="L812" s="525"/>
      <c r="M812" s="526"/>
    </row>
    <row r="813" spans="1:13">
      <c r="A813" s="524" t="s">
        <v>275</v>
      </c>
      <c r="B813" s="525"/>
      <c r="C813" s="525"/>
      <c r="D813" s="525"/>
      <c r="E813" s="525"/>
      <c r="F813" s="525" t="s">
        <v>276</v>
      </c>
      <c r="G813" s="525"/>
      <c r="H813" s="525"/>
      <c r="I813" s="525"/>
      <c r="J813" s="525"/>
      <c r="K813" s="525" t="s">
        <v>439</v>
      </c>
      <c r="L813" s="525"/>
      <c r="M813" s="526"/>
    </row>
    <row r="814" spans="1:13">
      <c r="A814" s="512" t="s">
        <v>279</v>
      </c>
      <c r="B814" s="513"/>
      <c r="C814" s="513"/>
      <c r="D814" s="513"/>
      <c r="E814" s="513"/>
      <c r="F814" s="525"/>
      <c r="G814" s="525"/>
      <c r="H814" s="525"/>
      <c r="I814" s="525"/>
      <c r="J814" s="525"/>
      <c r="K814" s="525"/>
      <c r="L814" s="525"/>
      <c r="M814" s="526"/>
    </row>
    <row r="815" spans="1:13">
      <c r="A815" s="512" t="s">
        <v>280</v>
      </c>
      <c r="B815" s="513"/>
      <c r="C815" s="513"/>
      <c r="D815" s="513"/>
      <c r="E815" s="513"/>
      <c r="F815" s="532"/>
      <c r="G815" s="522"/>
      <c r="H815" s="522"/>
      <c r="I815" s="522"/>
      <c r="J815" s="522"/>
      <c r="K815" s="532"/>
      <c r="L815" s="522"/>
      <c r="M815" s="533"/>
    </row>
    <row r="816" spans="1:13">
      <c r="A816" s="515" t="s">
        <v>281</v>
      </c>
      <c r="B816" s="516"/>
      <c r="C816" s="516"/>
      <c r="D816" s="516"/>
      <c r="E816" s="534"/>
      <c r="F816" s="535"/>
      <c r="G816" s="536"/>
      <c r="H816" s="536"/>
      <c r="I816" s="536"/>
      <c r="J816" s="537"/>
      <c r="K816" s="535"/>
      <c r="L816" s="536"/>
      <c r="M816" s="538"/>
    </row>
    <row r="817" spans="1:13">
      <c r="A817" s="515" t="s">
        <v>282</v>
      </c>
      <c r="B817" s="516"/>
      <c r="C817" s="516"/>
      <c r="D817" s="516"/>
      <c r="E817" s="534"/>
      <c r="F817" s="535"/>
      <c r="G817" s="536"/>
      <c r="H817" s="536"/>
      <c r="I817" s="536"/>
      <c r="J817" s="537"/>
      <c r="K817" s="535"/>
      <c r="L817" s="536"/>
      <c r="M817" s="538"/>
    </row>
    <row r="818" spans="1:13">
      <c r="A818" s="524" t="s">
        <v>283</v>
      </c>
      <c r="B818" s="525"/>
      <c r="C818" s="525"/>
      <c r="D818" s="525"/>
      <c r="E818" s="525"/>
      <c r="F818" s="525"/>
      <c r="G818" s="525"/>
      <c r="H818" s="525"/>
      <c r="I818" s="525"/>
      <c r="J818" s="525"/>
      <c r="K818" s="525"/>
      <c r="L818" s="525"/>
      <c r="M818" s="526"/>
    </row>
    <row r="819" spans="1:13">
      <c r="A819" s="524" t="s">
        <v>275</v>
      </c>
      <c r="B819" s="525"/>
      <c r="C819" s="525"/>
      <c r="D819" s="525"/>
      <c r="E819" s="525"/>
      <c r="F819" s="525" t="s">
        <v>276</v>
      </c>
      <c r="G819" s="525"/>
      <c r="H819" s="525"/>
      <c r="I819" s="525"/>
      <c r="J819" s="525"/>
      <c r="K819" s="525" t="s">
        <v>439</v>
      </c>
      <c r="L819" s="525"/>
      <c r="M819" s="526"/>
    </row>
    <row r="820" spans="1:13">
      <c r="A820" s="539" t="s">
        <v>284</v>
      </c>
      <c r="B820" s="540"/>
      <c r="C820" s="540"/>
      <c r="D820" s="540"/>
      <c r="E820" s="540"/>
      <c r="F820" s="540"/>
      <c r="G820" s="532"/>
      <c r="H820" s="522"/>
      <c r="I820" s="522"/>
      <c r="J820" s="522"/>
      <c r="K820" s="522"/>
      <c r="L820" s="522"/>
      <c r="M820" s="533"/>
    </row>
    <row r="821" spans="1:13">
      <c r="A821" s="243" t="s">
        <v>440</v>
      </c>
      <c r="B821" s="535"/>
      <c r="C821" s="536"/>
      <c r="D821" s="536"/>
      <c r="E821" s="536"/>
      <c r="F821" s="536"/>
      <c r="G821" s="536"/>
      <c r="H821" s="536"/>
      <c r="I821" s="536"/>
      <c r="J821" s="536"/>
      <c r="K821" s="536"/>
      <c r="L821" s="536"/>
      <c r="M821" s="538"/>
    </row>
    <row r="822" spans="1:13">
      <c r="A822" s="243" t="s">
        <v>285</v>
      </c>
      <c r="B822" s="535"/>
      <c r="C822" s="536"/>
      <c r="D822" s="536"/>
      <c r="E822" s="536"/>
      <c r="F822" s="536"/>
      <c r="G822" s="536"/>
      <c r="H822" s="536"/>
      <c r="I822" s="536"/>
      <c r="J822" s="536"/>
      <c r="K822" s="536"/>
      <c r="L822" s="536"/>
      <c r="M822" s="538"/>
    </row>
    <row r="823" spans="1:13">
      <c r="A823" s="524" t="s">
        <v>441</v>
      </c>
      <c r="B823" s="525"/>
      <c r="C823" s="525"/>
      <c r="D823" s="522"/>
      <c r="E823" s="522"/>
      <c r="F823" s="522"/>
      <c r="G823" s="522"/>
      <c r="H823" s="522"/>
      <c r="I823" s="522"/>
      <c r="J823" s="525" t="s">
        <v>442</v>
      </c>
      <c r="K823" s="525"/>
      <c r="L823" s="525"/>
      <c r="M823" s="526"/>
    </row>
    <row r="824" spans="1:13">
      <c r="A824" s="524"/>
      <c r="B824" s="525"/>
      <c r="C824" s="525"/>
      <c r="D824" s="522"/>
      <c r="E824" s="522"/>
      <c r="F824" s="522"/>
      <c r="G824" s="522"/>
      <c r="H824" s="522"/>
      <c r="I824" s="522"/>
      <c r="J824" s="525"/>
      <c r="K824" s="525"/>
      <c r="L824" s="525"/>
      <c r="M824" s="526"/>
    </row>
    <row r="825" spans="1:13">
      <c r="A825" s="524"/>
      <c r="B825" s="525"/>
      <c r="C825" s="525"/>
      <c r="D825" s="522"/>
      <c r="E825" s="522"/>
      <c r="F825" s="522"/>
      <c r="G825" s="522"/>
      <c r="H825" s="522"/>
      <c r="I825" s="522"/>
      <c r="J825" s="525"/>
      <c r="K825" s="525"/>
      <c r="L825" s="525"/>
      <c r="M825" s="526"/>
    </row>
    <row r="826" spans="1:13">
      <c r="A826" s="524"/>
      <c r="B826" s="525"/>
      <c r="C826" s="525"/>
      <c r="D826" s="522"/>
      <c r="E826" s="522"/>
      <c r="F826" s="522"/>
      <c r="G826" s="522"/>
      <c r="H826" s="522"/>
      <c r="I826" s="522"/>
      <c r="J826" s="525"/>
      <c r="K826" s="525"/>
      <c r="L826" s="525"/>
      <c r="M826" s="526"/>
    </row>
    <row r="827" spans="1:13">
      <c r="A827" s="541" t="s">
        <v>286</v>
      </c>
      <c r="B827" s="542"/>
      <c r="C827" s="542"/>
      <c r="D827" s="542"/>
      <c r="E827" s="542"/>
      <c r="F827" s="542"/>
      <c r="G827" s="542"/>
      <c r="H827" s="543" t="s">
        <v>287</v>
      </c>
      <c r="I827" s="544"/>
      <c r="J827" s="544"/>
      <c r="K827" s="544"/>
      <c r="L827" s="544"/>
      <c r="M827" s="545"/>
    </row>
    <row r="828" spans="1:13">
      <c r="A828" s="253" t="s">
        <v>288</v>
      </c>
      <c r="B828" s="542" t="s">
        <v>20</v>
      </c>
      <c r="C828" s="542"/>
      <c r="D828" s="254" t="s">
        <v>288</v>
      </c>
      <c r="E828" s="255"/>
      <c r="F828" s="542" t="s">
        <v>20</v>
      </c>
      <c r="G828" s="542"/>
      <c r="H828" s="256"/>
      <c r="I828" s="256"/>
      <c r="J828" s="257" t="s">
        <v>289</v>
      </c>
      <c r="K828" s="256"/>
      <c r="L828" s="258" t="s">
        <v>20</v>
      </c>
      <c r="M828" s="259"/>
    </row>
    <row r="829" spans="1:13">
      <c r="A829" s="260" t="s">
        <v>290</v>
      </c>
      <c r="B829" s="546" t="s">
        <v>291</v>
      </c>
      <c r="C829" s="546"/>
      <c r="D829" s="546" t="s">
        <v>292</v>
      </c>
      <c r="E829" s="546"/>
      <c r="F829" s="546" t="s">
        <v>293</v>
      </c>
      <c r="G829" s="546"/>
      <c r="H829" s="256"/>
      <c r="I829" s="256"/>
      <c r="J829" s="547">
        <v>3</v>
      </c>
      <c r="K829" s="548"/>
      <c r="L829" s="255" t="s">
        <v>294</v>
      </c>
      <c r="M829" s="259"/>
    </row>
    <row r="830" spans="1:13">
      <c r="A830" s="260" t="s">
        <v>295</v>
      </c>
      <c r="B830" s="546" t="s">
        <v>296</v>
      </c>
      <c r="C830" s="546"/>
      <c r="D830" s="546" t="s">
        <v>297</v>
      </c>
      <c r="E830" s="546"/>
      <c r="F830" s="546" t="s">
        <v>298</v>
      </c>
      <c r="G830" s="546"/>
      <c r="H830" s="256"/>
      <c r="I830" s="256"/>
      <c r="J830" s="547">
        <v>2</v>
      </c>
      <c r="K830" s="548"/>
      <c r="L830" s="255" t="s">
        <v>299</v>
      </c>
      <c r="M830" s="259"/>
    </row>
    <row r="831" spans="1:13">
      <c r="A831" s="260" t="s">
        <v>300</v>
      </c>
      <c r="B831" s="546" t="s">
        <v>301</v>
      </c>
      <c r="C831" s="546"/>
      <c r="D831" s="546" t="s">
        <v>302</v>
      </c>
      <c r="E831" s="546"/>
      <c r="F831" s="546" t="s">
        <v>303</v>
      </c>
      <c r="G831" s="546"/>
      <c r="H831" s="256"/>
      <c r="I831" s="256"/>
      <c r="J831" s="547">
        <v>1</v>
      </c>
      <c r="K831" s="548"/>
      <c r="L831" s="255" t="s">
        <v>304</v>
      </c>
      <c r="M831" s="259"/>
    </row>
    <row r="832" spans="1:13" ht="15.75" thickBot="1">
      <c r="A832" s="261" t="s">
        <v>305</v>
      </c>
      <c r="B832" s="549" t="s">
        <v>306</v>
      </c>
      <c r="C832" s="549"/>
      <c r="D832" s="550" t="s">
        <v>307</v>
      </c>
      <c r="E832" s="550"/>
      <c r="F832" s="550" t="s">
        <v>308</v>
      </c>
      <c r="G832" s="550"/>
      <c r="H832" s="262"/>
      <c r="I832" s="262"/>
      <c r="J832" s="262"/>
      <c r="K832" s="262"/>
      <c r="L832" s="262"/>
      <c r="M832" s="263"/>
    </row>
    <row r="833" spans="1:13" ht="15.75" thickBot="1"/>
    <row r="834" spans="1:13" ht="15.75">
      <c r="A834" s="233"/>
      <c r="B834" s="500" t="s">
        <v>395</v>
      </c>
      <c r="C834" s="500"/>
      <c r="D834" s="500"/>
      <c r="E834" s="500"/>
      <c r="F834" s="500"/>
      <c r="G834" s="500"/>
      <c r="H834" s="500"/>
      <c r="I834" s="514"/>
      <c r="J834" s="499" t="s">
        <v>396</v>
      </c>
      <c r="K834" s="500"/>
      <c r="L834" s="500"/>
      <c r="M834" s="501"/>
    </row>
    <row r="835" spans="1:13" ht="21">
      <c r="A835" s="502" t="s">
        <v>397</v>
      </c>
      <c r="B835" s="503"/>
      <c r="C835" s="503"/>
      <c r="D835" s="503"/>
      <c r="E835" s="503"/>
      <c r="F835" s="503"/>
      <c r="G835" s="503"/>
      <c r="H835" s="503"/>
      <c r="I835" s="503"/>
      <c r="J835" s="503"/>
      <c r="K835" s="503"/>
      <c r="L835" s="503"/>
      <c r="M835" s="504"/>
    </row>
    <row r="836" spans="1:13" ht="21">
      <c r="A836" s="234"/>
      <c r="B836" s="505" t="s">
        <v>398</v>
      </c>
      <c r="C836" s="505"/>
      <c r="D836" s="505"/>
      <c r="E836" s="506"/>
      <c r="F836" s="235" t="s">
        <v>399</v>
      </c>
      <c r="G836" s="235"/>
      <c r="H836" s="507" t="s">
        <v>400</v>
      </c>
      <c r="I836" s="508"/>
      <c r="J836" s="509"/>
      <c r="K836" s="236" t="s">
        <v>401</v>
      </c>
      <c r="L836" s="237"/>
      <c r="M836" s="238"/>
    </row>
    <row r="837" spans="1:13">
      <c r="A837" s="510" t="s">
        <v>402</v>
      </c>
      <c r="B837" s="508"/>
      <c r="C837" s="508"/>
      <c r="D837" s="508"/>
      <c r="E837" s="508"/>
      <c r="F837" s="508"/>
      <c r="G837" s="508"/>
      <c r="H837" s="508"/>
      <c r="I837" s="508"/>
      <c r="J837" s="508"/>
      <c r="K837" s="508"/>
      <c r="L837" s="508"/>
      <c r="M837" s="511"/>
    </row>
    <row r="838" spans="1:13">
      <c r="A838" s="515" t="s">
        <v>403</v>
      </c>
      <c r="B838" s="516"/>
      <c r="C838" s="516"/>
      <c r="D838" s="516"/>
      <c r="E838" s="516"/>
      <c r="F838" s="516"/>
      <c r="G838" s="516"/>
      <c r="H838" s="516"/>
      <c r="I838" s="516"/>
      <c r="J838" s="516"/>
      <c r="K838" s="516"/>
      <c r="L838" s="516"/>
      <c r="M838" s="517"/>
    </row>
    <row r="839" spans="1:13">
      <c r="A839" s="512" t="s">
        <v>404</v>
      </c>
      <c r="B839" s="513"/>
      <c r="C839" s="507" t="s">
        <v>501</v>
      </c>
      <c r="D839" s="508"/>
      <c r="E839" s="508"/>
      <c r="F839" s="508"/>
      <c r="G839" s="509"/>
      <c r="H839" s="237" t="s">
        <v>406</v>
      </c>
      <c r="I839" s="239"/>
      <c r="J839" s="525">
        <v>18</v>
      </c>
      <c r="K839" s="525"/>
      <c r="L839" s="525"/>
      <c r="M839" s="526"/>
    </row>
    <row r="840" spans="1:13">
      <c r="A840" s="512" t="s">
        <v>407</v>
      </c>
      <c r="B840" s="513"/>
      <c r="C840" s="555" t="s">
        <v>408</v>
      </c>
      <c r="D840" s="552"/>
      <c r="E840" s="552"/>
      <c r="F840" s="552"/>
      <c r="G840" s="553"/>
      <c r="H840" s="237" t="s">
        <v>409</v>
      </c>
      <c r="I840" s="239"/>
      <c r="J840" s="525">
        <v>1172</v>
      </c>
      <c r="K840" s="525"/>
      <c r="L840" s="525"/>
      <c r="M840" s="526"/>
    </row>
    <row r="841" spans="1:13">
      <c r="A841" s="512" t="s">
        <v>410</v>
      </c>
      <c r="B841" s="513"/>
      <c r="C841" s="507" t="s">
        <v>502</v>
      </c>
      <c r="D841" s="508"/>
      <c r="E841" s="508"/>
      <c r="F841" s="508"/>
      <c r="G841" s="509"/>
      <c r="H841" s="237" t="s">
        <v>411</v>
      </c>
      <c r="I841" s="239"/>
      <c r="J841" s="525">
        <v>8082092272</v>
      </c>
      <c r="K841" s="525"/>
      <c r="L841" s="525"/>
      <c r="M841" s="526"/>
    </row>
    <row r="842" spans="1:13">
      <c r="A842" s="512" t="s">
        <v>412</v>
      </c>
      <c r="B842" s="513"/>
      <c r="C842" s="507" t="s">
        <v>503</v>
      </c>
      <c r="D842" s="508"/>
      <c r="E842" s="508"/>
      <c r="F842" s="508"/>
      <c r="G842" s="509"/>
      <c r="H842" s="512" t="s">
        <v>18</v>
      </c>
      <c r="I842" s="513"/>
      <c r="J842" s="525" t="s">
        <v>504</v>
      </c>
      <c r="K842" s="525"/>
      <c r="L842" s="525"/>
      <c r="M842" s="526"/>
    </row>
    <row r="843" spans="1:13">
      <c r="A843" s="524" t="s">
        <v>415</v>
      </c>
      <c r="B843" s="525"/>
      <c r="C843" s="525"/>
      <c r="D843" s="525"/>
      <c r="E843" s="525"/>
      <c r="F843" s="525"/>
      <c r="G843" s="525"/>
      <c r="H843" s="525"/>
      <c r="I843" s="525"/>
      <c r="J843" s="525"/>
      <c r="K843" s="525"/>
      <c r="L843" s="525"/>
      <c r="M843" s="526"/>
    </row>
    <row r="844" spans="1:13">
      <c r="A844" s="527" t="s">
        <v>416</v>
      </c>
      <c r="B844" s="525" t="s">
        <v>417</v>
      </c>
      <c r="C844" s="525"/>
      <c r="D844" s="525"/>
      <c r="E844" s="525"/>
      <c r="F844" s="525"/>
      <c r="G844" s="525"/>
      <c r="H844" s="525" t="s">
        <v>418</v>
      </c>
      <c r="I844" s="525"/>
      <c r="J844" s="525"/>
      <c r="K844" s="525"/>
      <c r="L844" s="525"/>
      <c r="M844" s="526"/>
    </row>
    <row r="845" spans="1:13" ht="45">
      <c r="A845" s="527"/>
      <c r="B845" s="240" t="s">
        <v>419</v>
      </c>
      <c r="C845" s="240" t="s">
        <v>420</v>
      </c>
      <c r="D845" s="240" t="s">
        <v>421</v>
      </c>
      <c r="E845" s="240" t="s">
        <v>422</v>
      </c>
      <c r="F845" s="240">
        <v>100</v>
      </c>
      <c r="G845" s="241" t="s">
        <v>33</v>
      </c>
      <c r="H845" s="240" t="s">
        <v>423</v>
      </c>
      <c r="I845" s="240" t="s">
        <v>420</v>
      </c>
      <c r="J845" s="240" t="s">
        <v>421</v>
      </c>
      <c r="K845" s="240" t="s">
        <v>424</v>
      </c>
      <c r="L845" s="240">
        <v>100</v>
      </c>
      <c r="M845" s="242" t="s">
        <v>33</v>
      </c>
    </row>
    <row r="846" spans="1:13">
      <c r="A846" s="243" t="s">
        <v>11</v>
      </c>
      <c r="B846" s="24"/>
      <c r="C846" s="12"/>
      <c r="D846" s="12"/>
      <c r="E846" s="24"/>
      <c r="F846" s="41"/>
      <c r="G846" s="12"/>
      <c r="H846" s="15"/>
      <c r="I846" s="15"/>
      <c r="J846" s="15"/>
      <c r="K846" s="244"/>
      <c r="L846" s="41"/>
      <c r="M846" s="245"/>
    </row>
    <row r="847" spans="1:13">
      <c r="A847" s="243" t="s">
        <v>12</v>
      </c>
      <c r="B847" s="29"/>
      <c r="C847" s="12"/>
      <c r="D847" s="12"/>
      <c r="E847" s="12"/>
      <c r="F847" s="41"/>
      <c r="G847" s="12"/>
      <c r="H847" s="15"/>
      <c r="I847" s="15"/>
      <c r="J847" s="15"/>
      <c r="K847" s="15"/>
      <c r="L847" s="41"/>
      <c r="M847" s="245"/>
    </row>
    <row r="848" spans="1:13">
      <c r="A848" s="243" t="s">
        <v>425</v>
      </c>
      <c r="B848" s="12"/>
      <c r="C848" s="12"/>
      <c r="D848" s="12"/>
      <c r="E848" s="12"/>
      <c r="F848" s="175"/>
      <c r="G848" s="12"/>
      <c r="H848" s="15"/>
      <c r="I848" s="12"/>
      <c r="J848" s="12"/>
      <c r="K848" s="30"/>
      <c r="L848" s="175"/>
      <c r="M848" s="245"/>
    </row>
    <row r="849" spans="1:13" ht="15.75">
      <c r="A849" s="243" t="s">
        <v>23</v>
      </c>
      <c r="B849" s="12"/>
      <c r="C849" s="12"/>
      <c r="D849" s="12"/>
      <c r="E849" s="12"/>
      <c r="F849" s="175"/>
      <c r="G849" s="12"/>
      <c r="H849" s="35"/>
      <c r="I849" s="13"/>
      <c r="J849" s="13"/>
      <c r="K849" s="170"/>
      <c r="L849" s="175"/>
      <c r="M849" s="245"/>
    </row>
    <row r="850" spans="1:13" ht="15.75">
      <c r="A850" s="243" t="s">
        <v>25</v>
      </c>
      <c r="B850" s="12"/>
      <c r="C850" s="12"/>
      <c r="D850" s="12"/>
      <c r="E850" s="12"/>
      <c r="F850" s="41"/>
      <c r="G850" s="12"/>
      <c r="H850" s="35"/>
      <c r="I850" s="15"/>
      <c r="J850" s="15"/>
      <c r="K850" s="42"/>
      <c r="L850" s="41"/>
      <c r="M850" s="245"/>
    </row>
    <row r="851" spans="1:13" ht="15.75">
      <c r="A851" s="243" t="s">
        <v>426</v>
      </c>
      <c r="B851" s="12"/>
      <c r="C851" s="12"/>
      <c r="D851" s="12"/>
      <c r="E851" s="219"/>
      <c r="F851" s="42"/>
      <c r="G851" s="12"/>
      <c r="H851" s="12"/>
      <c r="I851" s="12"/>
      <c r="J851" s="12"/>
      <c r="K851" s="15"/>
      <c r="L851" s="12"/>
      <c r="M851" s="245"/>
    </row>
    <row r="852" spans="1:13">
      <c r="A852" s="243" t="s">
        <v>383</v>
      </c>
      <c r="B852" s="12"/>
      <c r="C852" s="12"/>
      <c r="D852" s="12"/>
      <c r="E852" s="23"/>
      <c r="F852" s="15"/>
      <c r="G852" s="12"/>
      <c r="H852" s="12"/>
      <c r="I852" s="12"/>
      <c r="J852" s="12"/>
      <c r="K852" s="23"/>
      <c r="L852" s="15"/>
      <c r="M852" s="245"/>
    </row>
    <row r="853" spans="1:13">
      <c r="A853" s="243" t="s">
        <v>427</v>
      </c>
      <c r="B853" s="12"/>
      <c r="C853" s="12"/>
      <c r="D853" s="12"/>
      <c r="E853" s="15"/>
      <c r="F853" s="12"/>
      <c r="G853" s="12"/>
      <c r="H853" s="12"/>
      <c r="I853" s="12"/>
      <c r="J853" s="12"/>
      <c r="K853" s="15"/>
      <c r="L853" s="12"/>
      <c r="M853" s="245"/>
    </row>
    <row r="854" spans="1:13" ht="26.25">
      <c r="A854" s="237" t="s">
        <v>428</v>
      </c>
      <c r="B854" s="237"/>
      <c r="C854" s="246" t="s">
        <v>429</v>
      </c>
      <c r="D854" s="247">
        <f>(F846+F847+F848+F849+F850)</f>
        <v>0</v>
      </c>
      <c r="E854" s="247"/>
      <c r="F854" s="246" t="s">
        <v>430</v>
      </c>
      <c r="G854" s="247">
        <f>(D854/500)*100</f>
        <v>0</v>
      </c>
      <c r="H854" s="247"/>
      <c r="I854" s="248"/>
      <c r="J854" s="521" t="s">
        <v>431</v>
      </c>
      <c r="K854" s="521"/>
      <c r="L854" s="522" t="str">
        <f>IF(G854&gt;=91,"A1",IF(G854&gt;=81,"A2",IF(G854&gt;=71,"B1",IF(G854&gt;=61,"B2",IF(G854&gt;=51,"C1",IF(G854&gt;=41,"C2",IF(G854&gt;=33,"D","E")))))))</f>
        <v>E</v>
      </c>
      <c r="M854" s="522" t="str">
        <f t="shared" ref="M854:M856" si="17">IF(K854&gt;=91,"A1",IF(K854&gt;=81,"A2",IF(K854&gt;=71,"B1",IF(K854&gt;=61,"B2",IF(K854&gt;=51,"C1",IF(K854&gt;=41,"C2",IF(K854&gt;=33,"D","E")))))))</f>
        <v>E</v>
      </c>
    </row>
    <row r="855" spans="1:13" ht="26.25">
      <c r="A855" s="249" t="s">
        <v>432</v>
      </c>
      <c r="B855" s="237"/>
      <c r="C855" s="246" t="s">
        <v>433</v>
      </c>
      <c r="D855" s="247">
        <f>(L846+L847+L848+L849+L850)</f>
        <v>0</v>
      </c>
      <c r="E855" s="247"/>
      <c r="F855" s="246" t="s">
        <v>434</v>
      </c>
      <c r="G855" s="250">
        <f>D855/500*100</f>
        <v>0</v>
      </c>
      <c r="H855" s="250"/>
      <c r="I855" s="251"/>
      <c r="J855" s="521" t="s">
        <v>435</v>
      </c>
      <c r="K855" s="521"/>
      <c r="L855" s="522" t="str">
        <f>IF(G855&gt;=91,"A1",IF(G855&gt;=81,"A2",IF(G855&gt;=71,"B1",IF(G855&gt;=61,"B2",IF(G855&gt;=51,"C1",IF(G855&gt;=41,"C2",IF(G855&gt;=33,"D","E")))))))</f>
        <v>E</v>
      </c>
      <c r="M855" s="522" t="str">
        <f t="shared" si="17"/>
        <v>E</v>
      </c>
    </row>
    <row r="856" spans="1:13">
      <c r="A856" s="252" t="s">
        <v>436</v>
      </c>
      <c r="B856" s="252"/>
      <c r="C856" s="252">
        <f>(D854+D855)</f>
        <v>0</v>
      </c>
      <c r="D856" s="523"/>
      <c r="E856" s="523"/>
      <c r="F856" s="252" t="s">
        <v>437</v>
      </c>
      <c r="G856" s="252"/>
      <c r="H856" s="252"/>
      <c r="I856" s="252">
        <f>(C856/1000)*100</f>
        <v>0</v>
      </c>
      <c r="J856" s="252" t="s">
        <v>438</v>
      </c>
      <c r="K856" s="252"/>
      <c r="L856" s="523" t="str">
        <f>IF(I856&gt;=91,"A1",IF(I856&gt;=81,"A2",IF(I856&gt;=71,"B1",IF(I856&gt;=61,"B2",IF(I856&gt;=51,"C1",IF(I856&gt;=41,"C2",IF(I856&gt;=33,"D","E")))))))</f>
        <v>E</v>
      </c>
      <c r="M856" s="523" t="str">
        <f t="shared" si="17"/>
        <v>E</v>
      </c>
    </row>
    <row r="857" spans="1:13">
      <c r="A857" s="518" t="s">
        <v>273</v>
      </c>
      <c r="B857" s="519"/>
      <c r="C857" s="519"/>
      <c r="D857" s="519"/>
      <c r="E857" s="519"/>
      <c r="F857" s="519"/>
      <c r="G857" s="519"/>
      <c r="H857" s="519"/>
      <c r="I857" s="519"/>
      <c r="J857" s="519"/>
      <c r="K857" s="519"/>
      <c r="L857" s="519"/>
      <c r="M857" s="520"/>
    </row>
    <row r="858" spans="1:13">
      <c r="A858" s="524" t="s">
        <v>274</v>
      </c>
      <c r="B858" s="525"/>
      <c r="C858" s="525"/>
      <c r="D858" s="525"/>
      <c r="E858" s="525"/>
      <c r="F858" s="525"/>
      <c r="G858" s="525"/>
      <c r="H858" s="525"/>
      <c r="I858" s="525"/>
      <c r="J858" s="525"/>
      <c r="K858" s="525"/>
      <c r="L858" s="525"/>
      <c r="M858" s="526"/>
    </row>
    <row r="859" spans="1:13">
      <c r="A859" s="524" t="s">
        <v>275</v>
      </c>
      <c r="B859" s="525"/>
      <c r="C859" s="525"/>
      <c r="D859" s="525"/>
      <c r="E859" s="525"/>
      <c r="F859" s="525" t="s">
        <v>276</v>
      </c>
      <c r="G859" s="525"/>
      <c r="H859" s="525"/>
      <c r="I859" s="525"/>
      <c r="J859" s="525"/>
      <c r="K859" s="525" t="s">
        <v>439</v>
      </c>
      <c r="L859" s="525"/>
      <c r="M859" s="526"/>
    </row>
    <row r="860" spans="1:13">
      <c r="A860" s="539" t="s">
        <v>277</v>
      </c>
      <c r="B860" s="540"/>
      <c r="C860" s="540"/>
      <c r="D860" s="540"/>
      <c r="E860" s="540"/>
      <c r="F860" s="532" t="s">
        <v>294</v>
      </c>
      <c r="G860" s="522"/>
      <c r="H860" s="522"/>
      <c r="I860" s="522"/>
      <c r="J860" s="522"/>
      <c r="K860" s="532" t="s">
        <v>294</v>
      </c>
      <c r="L860" s="522"/>
      <c r="M860" s="533"/>
    </row>
    <row r="861" spans="1:13">
      <c r="A861" s="524" t="s">
        <v>278</v>
      </c>
      <c r="B861" s="525"/>
      <c r="C861" s="525"/>
      <c r="D861" s="525"/>
      <c r="E861" s="525"/>
      <c r="F861" s="525"/>
      <c r="G861" s="525"/>
      <c r="H861" s="525"/>
      <c r="I861" s="525"/>
      <c r="J861" s="525"/>
      <c r="K861" s="525"/>
      <c r="L861" s="525"/>
      <c r="M861" s="526"/>
    </row>
    <row r="862" spans="1:13">
      <c r="A862" s="524" t="s">
        <v>275</v>
      </c>
      <c r="B862" s="525"/>
      <c r="C862" s="525"/>
      <c r="D862" s="525"/>
      <c r="E862" s="525"/>
      <c r="F862" s="525" t="s">
        <v>276</v>
      </c>
      <c r="G862" s="525"/>
      <c r="H862" s="525"/>
      <c r="I862" s="525"/>
      <c r="J862" s="525"/>
      <c r="K862" s="525" t="s">
        <v>439</v>
      </c>
      <c r="L862" s="525"/>
      <c r="M862" s="526"/>
    </row>
    <row r="863" spans="1:13">
      <c r="A863" s="512" t="s">
        <v>279</v>
      </c>
      <c r="B863" s="513"/>
      <c r="C863" s="513"/>
      <c r="D863" s="513"/>
      <c r="E863" s="513"/>
      <c r="F863" s="525"/>
      <c r="G863" s="525"/>
      <c r="H863" s="525"/>
      <c r="I863" s="525"/>
      <c r="J863" s="525"/>
      <c r="K863" s="525"/>
      <c r="L863" s="525"/>
      <c r="M863" s="526"/>
    </row>
    <row r="864" spans="1:13">
      <c r="A864" s="512" t="s">
        <v>280</v>
      </c>
      <c r="B864" s="513"/>
      <c r="C864" s="513"/>
      <c r="D864" s="513"/>
      <c r="E864" s="513"/>
      <c r="F864" s="532"/>
      <c r="G864" s="522"/>
      <c r="H864" s="522"/>
      <c r="I864" s="522"/>
      <c r="J864" s="522"/>
      <c r="K864" s="532"/>
      <c r="L864" s="522"/>
      <c r="M864" s="533"/>
    </row>
    <row r="865" spans="1:13">
      <c r="A865" s="515" t="s">
        <v>281</v>
      </c>
      <c r="B865" s="516"/>
      <c r="C865" s="516"/>
      <c r="D865" s="516"/>
      <c r="E865" s="534"/>
      <c r="F865" s="535"/>
      <c r="G865" s="536"/>
      <c r="H865" s="536"/>
      <c r="I865" s="536"/>
      <c r="J865" s="537"/>
      <c r="K865" s="535"/>
      <c r="L865" s="536"/>
      <c r="M865" s="538"/>
    </row>
    <row r="866" spans="1:13">
      <c r="A866" s="515" t="s">
        <v>282</v>
      </c>
      <c r="B866" s="516"/>
      <c r="C866" s="516"/>
      <c r="D866" s="516"/>
      <c r="E866" s="534"/>
      <c r="F866" s="535"/>
      <c r="G866" s="536"/>
      <c r="H866" s="536"/>
      <c r="I866" s="536"/>
      <c r="J866" s="537"/>
      <c r="K866" s="535"/>
      <c r="L866" s="536"/>
      <c r="M866" s="538"/>
    </row>
    <row r="867" spans="1:13">
      <c r="A867" s="524" t="s">
        <v>283</v>
      </c>
      <c r="B867" s="525"/>
      <c r="C867" s="525"/>
      <c r="D867" s="525"/>
      <c r="E867" s="525"/>
      <c r="F867" s="525"/>
      <c r="G867" s="525"/>
      <c r="H867" s="525"/>
      <c r="I867" s="525"/>
      <c r="J867" s="525"/>
      <c r="K867" s="525"/>
      <c r="L867" s="525"/>
      <c r="M867" s="526"/>
    </row>
    <row r="868" spans="1:13">
      <c r="A868" s="524" t="s">
        <v>275</v>
      </c>
      <c r="B868" s="525"/>
      <c r="C868" s="525"/>
      <c r="D868" s="525"/>
      <c r="E868" s="525"/>
      <c r="F868" s="525" t="s">
        <v>276</v>
      </c>
      <c r="G868" s="525"/>
      <c r="H868" s="525"/>
      <c r="I868" s="525"/>
      <c r="J868" s="525"/>
      <c r="K868" s="525" t="s">
        <v>439</v>
      </c>
      <c r="L868" s="525"/>
      <c r="M868" s="526"/>
    </row>
    <row r="869" spans="1:13">
      <c r="A869" s="539" t="s">
        <v>284</v>
      </c>
      <c r="B869" s="540"/>
      <c r="C869" s="540"/>
      <c r="D869" s="540"/>
      <c r="E869" s="540"/>
      <c r="F869" s="540"/>
      <c r="G869" s="532"/>
      <c r="H869" s="522"/>
      <c r="I869" s="522"/>
      <c r="J869" s="522"/>
      <c r="K869" s="522"/>
      <c r="L869" s="522"/>
      <c r="M869" s="533"/>
    </row>
    <row r="870" spans="1:13">
      <c r="A870" s="243" t="s">
        <v>440</v>
      </c>
      <c r="B870" s="535"/>
      <c r="C870" s="536"/>
      <c r="D870" s="536"/>
      <c r="E870" s="536"/>
      <c r="F870" s="536"/>
      <c r="G870" s="536"/>
      <c r="H870" s="536"/>
      <c r="I870" s="536"/>
      <c r="J870" s="536"/>
      <c r="K870" s="536"/>
      <c r="L870" s="536"/>
      <c r="M870" s="538"/>
    </row>
    <row r="871" spans="1:13">
      <c r="A871" s="243" t="s">
        <v>285</v>
      </c>
      <c r="B871" s="535"/>
      <c r="C871" s="536"/>
      <c r="D871" s="536"/>
      <c r="E871" s="536"/>
      <c r="F871" s="536"/>
      <c r="G871" s="536"/>
      <c r="H871" s="536"/>
      <c r="I871" s="536"/>
      <c r="J871" s="536"/>
      <c r="K871" s="536"/>
      <c r="L871" s="536"/>
      <c r="M871" s="538"/>
    </row>
    <row r="872" spans="1:13">
      <c r="A872" s="524" t="s">
        <v>441</v>
      </c>
      <c r="B872" s="525"/>
      <c r="C872" s="525"/>
      <c r="D872" s="522"/>
      <c r="E872" s="522"/>
      <c r="F872" s="522"/>
      <c r="G872" s="522"/>
      <c r="H872" s="522"/>
      <c r="I872" s="522"/>
      <c r="J872" s="525" t="s">
        <v>442</v>
      </c>
      <c r="K872" s="525"/>
      <c r="L872" s="525"/>
      <c r="M872" s="526"/>
    </row>
    <row r="873" spans="1:13">
      <c r="A873" s="524"/>
      <c r="B873" s="525"/>
      <c r="C873" s="525"/>
      <c r="D873" s="522"/>
      <c r="E873" s="522"/>
      <c r="F873" s="522"/>
      <c r="G873" s="522"/>
      <c r="H873" s="522"/>
      <c r="I873" s="522"/>
      <c r="J873" s="525"/>
      <c r="K873" s="525"/>
      <c r="L873" s="525"/>
      <c r="M873" s="526"/>
    </row>
    <row r="874" spans="1:13">
      <c r="A874" s="524"/>
      <c r="B874" s="525"/>
      <c r="C874" s="525"/>
      <c r="D874" s="522"/>
      <c r="E874" s="522"/>
      <c r="F874" s="522"/>
      <c r="G874" s="522"/>
      <c r="H874" s="522"/>
      <c r="I874" s="522"/>
      <c r="J874" s="525"/>
      <c r="K874" s="525"/>
      <c r="L874" s="525"/>
      <c r="M874" s="526"/>
    </row>
    <row r="875" spans="1:13">
      <c r="A875" s="524"/>
      <c r="B875" s="525"/>
      <c r="C875" s="525"/>
      <c r="D875" s="522"/>
      <c r="E875" s="522"/>
      <c r="F875" s="522"/>
      <c r="G875" s="522"/>
      <c r="H875" s="522"/>
      <c r="I875" s="522"/>
      <c r="J875" s="525"/>
      <c r="K875" s="525"/>
      <c r="L875" s="525"/>
      <c r="M875" s="526"/>
    </row>
    <row r="876" spans="1:13">
      <c r="A876" s="541" t="s">
        <v>286</v>
      </c>
      <c r="B876" s="542"/>
      <c r="C876" s="542"/>
      <c r="D876" s="542"/>
      <c r="E876" s="542"/>
      <c r="F876" s="542"/>
      <c r="G876" s="542"/>
      <c r="H876" s="543" t="s">
        <v>287</v>
      </c>
      <c r="I876" s="544"/>
      <c r="J876" s="544"/>
      <c r="K876" s="544"/>
      <c r="L876" s="544"/>
      <c r="M876" s="545"/>
    </row>
    <row r="877" spans="1:13">
      <c r="A877" s="253" t="s">
        <v>288</v>
      </c>
      <c r="B877" s="542" t="s">
        <v>20</v>
      </c>
      <c r="C877" s="542"/>
      <c r="D877" s="254" t="s">
        <v>288</v>
      </c>
      <c r="E877" s="255"/>
      <c r="F877" s="542" t="s">
        <v>20</v>
      </c>
      <c r="G877" s="542"/>
      <c r="H877" s="256"/>
      <c r="I877" s="256"/>
      <c r="J877" s="257" t="s">
        <v>289</v>
      </c>
      <c r="K877" s="256"/>
      <c r="L877" s="258" t="s">
        <v>20</v>
      </c>
      <c r="M877" s="259"/>
    </row>
    <row r="878" spans="1:13">
      <c r="A878" s="260" t="s">
        <v>290</v>
      </c>
      <c r="B878" s="546" t="s">
        <v>291</v>
      </c>
      <c r="C878" s="546"/>
      <c r="D878" s="546" t="s">
        <v>292</v>
      </c>
      <c r="E878" s="546"/>
      <c r="F878" s="546" t="s">
        <v>293</v>
      </c>
      <c r="G878" s="546"/>
      <c r="H878" s="256"/>
      <c r="I878" s="256"/>
      <c r="J878" s="547">
        <v>3</v>
      </c>
      <c r="K878" s="548"/>
      <c r="L878" s="255" t="s">
        <v>294</v>
      </c>
      <c r="M878" s="259"/>
    </row>
    <row r="879" spans="1:13">
      <c r="A879" s="260" t="s">
        <v>295</v>
      </c>
      <c r="B879" s="546" t="s">
        <v>296</v>
      </c>
      <c r="C879" s="546"/>
      <c r="D879" s="546" t="s">
        <v>297</v>
      </c>
      <c r="E879" s="546"/>
      <c r="F879" s="546" t="s">
        <v>298</v>
      </c>
      <c r="G879" s="546"/>
      <c r="H879" s="256"/>
      <c r="I879" s="256"/>
      <c r="J879" s="547">
        <v>2</v>
      </c>
      <c r="K879" s="548"/>
      <c r="L879" s="255" t="s">
        <v>299</v>
      </c>
      <c r="M879" s="259"/>
    </row>
    <row r="880" spans="1:13">
      <c r="A880" s="260" t="s">
        <v>300</v>
      </c>
      <c r="B880" s="546" t="s">
        <v>301</v>
      </c>
      <c r="C880" s="546"/>
      <c r="D880" s="546" t="s">
        <v>302</v>
      </c>
      <c r="E880" s="546"/>
      <c r="F880" s="546" t="s">
        <v>303</v>
      </c>
      <c r="G880" s="546"/>
      <c r="H880" s="256"/>
      <c r="I880" s="256"/>
      <c r="J880" s="547">
        <v>1</v>
      </c>
      <c r="K880" s="548"/>
      <c r="L880" s="255" t="s">
        <v>304</v>
      </c>
      <c r="M880" s="259"/>
    </row>
    <row r="881" spans="1:13" ht="15.75" thickBot="1">
      <c r="A881" s="261" t="s">
        <v>305</v>
      </c>
      <c r="B881" s="549" t="s">
        <v>306</v>
      </c>
      <c r="C881" s="549"/>
      <c r="D881" s="550" t="s">
        <v>307</v>
      </c>
      <c r="E881" s="550"/>
      <c r="F881" s="550" t="s">
        <v>308</v>
      </c>
      <c r="G881" s="550"/>
      <c r="H881" s="262"/>
      <c r="I881" s="262"/>
      <c r="J881" s="262"/>
      <c r="K881" s="262"/>
      <c r="L881" s="262"/>
      <c r="M881" s="263"/>
    </row>
    <row r="882" spans="1:13" ht="15.75" thickBot="1"/>
    <row r="883" spans="1:13" ht="15.75">
      <c r="A883" s="233"/>
      <c r="B883" s="500" t="s">
        <v>395</v>
      </c>
      <c r="C883" s="500"/>
      <c r="D883" s="500"/>
      <c r="E883" s="500"/>
      <c r="F883" s="500"/>
      <c r="G883" s="500"/>
      <c r="H883" s="500"/>
      <c r="I883" s="514"/>
      <c r="J883" s="499" t="s">
        <v>396</v>
      </c>
      <c r="K883" s="500"/>
      <c r="L883" s="500"/>
      <c r="M883" s="501"/>
    </row>
    <row r="884" spans="1:13" ht="21">
      <c r="A884" s="502" t="s">
        <v>397</v>
      </c>
      <c r="B884" s="503"/>
      <c r="C884" s="503"/>
      <c r="D884" s="503"/>
      <c r="E884" s="503"/>
      <c r="F884" s="503"/>
      <c r="G884" s="503"/>
      <c r="H884" s="503"/>
      <c r="I884" s="503"/>
      <c r="J884" s="503"/>
      <c r="K884" s="503"/>
      <c r="L884" s="503"/>
      <c r="M884" s="504"/>
    </row>
    <row r="885" spans="1:13" ht="21">
      <c r="A885" s="234"/>
      <c r="B885" s="505" t="s">
        <v>398</v>
      </c>
      <c r="C885" s="505"/>
      <c r="D885" s="505"/>
      <c r="E885" s="506"/>
      <c r="F885" s="235" t="s">
        <v>399</v>
      </c>
      <c r="G885" s="235"/>
      <c r="H885" s="507" t="s">
        <v>400</v>
      </c>
      <c r="I885" s="508"/>
      <c r="J885" s="509"/>
      <c r="K885" s="236" t="s">
        <v>401</v>
      </c>
      <c r="L885" s="237"/>
      <c r="M885" s="238"/>
    </row>
    <row r="886" spans="1:13">
      <c r="A886" s="510" t="s">
        <v>402</v>
      </c>
      <c r="B886" s="508"/>
      <c r="C886" s="508"/>
      <c r="D886" s="508"/>
      <c r="E886" s="508"/>
      <c r="F886" s="508"/>
      <c r="G886" s="508"/>
      <c r="H886" s="508"/>
      <c r="I886" s="508"/>
      <c r="J886" s="508"/>
      <c r="K886" s="508"/>
      <c r="L886" s="508"/>
      <c r="M886" s="511"/>
    </row>
    <row r="887" spans="1:13">
      <c r="A887" s="515" t="s">
        <v>403</v>
      </c>
      <c r="B887" s="516"/>
      <c r="C887" s="516"/>
      <c r="D887" s="516"/>
      <c r="E887" s="516"/>
      <c r="F887" s="516"/>
      <c r="G887" s="516"/>
      <c r="H887" s="516"/>
      <c r="I887" s="516"/>
      <c r="J887" s="516"/>
      <c r="K887" s="516"/>
      <c r="L887" s="516"/>
      <c r="M887" s="517"/>
    </row>
    <row r="888" spans="1:13">
      <c r="A888" s="512" t="s">
        <v>404</v>
      </c>
      <c r="B888" s="513"/>
      <c r="C888" s="507" t="s">
        <v>505</v>
      </c>
      <c r="D888" s="508"/>
      <c r="E888" s="508"/>
      <c r="F888" s="508"/>
      <c r="G888" s="509"/>
      <c r="H888" s="237" t="s">
        <v>406</v>
      </c>
      <c r="I888" s="239"/>
      <c r="J888" s="525">
        <v>19</v>
      </c>
      <c r="K888" s="525"/>
      <c r="L888" s="525"/>
      <c r="M888" s="526"/>
    </row>
    <row r="889" spans="1:13">
      <c r="A889" s="512" t="s">
        <v>407</v>
      </c>
      <c r="B889" s="513"/>
      <c r="C889" s="507" t="s">
        <v>506</v>
      </c>
      <c r="D889" s="508"/>
      <c r="E889" s="508"/>
      <c r="F889" s="508"/>
      <c r="G889" s="509"/>
      <c r="H889" s="237" t="s">
        <v>409</v>
      </c>
      <c r="I889" s="239"/>
      <c r="J889" s="525">
        <v>1345</v>
      </c>
      <c r="K889" s="525"/>
      <c r="L889" s="525"/>
      <c r="M889" s="526"/>
    </row>
    <row r="890" spans="1:13">
      <c r="A890" s="512" t="s">
        <v>410</v>
      </c>
      <c r="B890" s="513"/>
      <c r="C890" s="507" t="s">
        <v>490</v>
      </c>
      <c r="D890" s="508"/>
      <c r="E890" s="508"/>
      <c r="F890" s="508"/>
      <c r="G890" s="509"/>
      <c r="H890" s="237" t="s">
        <v>411</v>
      </c>
      <c r="I890" s="239"/>
      <c r="J890" s="525" t="s">
        <v>507</v>
      </c>
      <c r="K890" s="525"/>
      <c r="L890" s="525"/>
      <c r="M890" s="526"/>
    </row>
    <row r="891" spans="1:13">
      <c r="A891" s="512" t="s">
        <v>412</v>
      </c>
      <c r="B891" s="513"/>
      <c r="C891" s="507" t="s">
        <v>508</v>
      </c>
      <c r="D891" s="508"/>
      <c r="E891" s="508"/>
      <c r="F891" s="508"/>
      <c r="G891" s="509"/>
      <c r="H891" s="512" t="s">
        <v>18</v>
      </c>
      <c r="I891" s="513"/>
      <c r="J891" s="525" t="s">
        <v>509</v>
      </c>
      <c r="K891" s="525"/>
      <c r="L891" s="525"/>
      <c r="M891" s="526"/>
    </row>
    <row r="892" spans="1:13">
      <c r="A892" s="524" t="s">
        <v>415</v>
      </c>
      <c r="B892" s="525"/>
      <c r="C892" s="525"/>
      <c r="D892" s="525"/>
      <c r="E892" s="525"/>
      <c r="F892" s="525"/>
      <c r="G892" s="525"/>
      <c r="H892" s="525"/>
      <c r="I892" s="525"/>
      <c r="J892" s="525"/>
      <c r="K892" s="525"/>
      <c r="L892" s="525"/>
      <c r="M892" s="526"/>
    </row>
    <row r="893" spans="1:13">
      <c r="A893" s="527" t="s">
        <v>416</v>
      </c>
      <c r="B893" s="525" t="s">
        <v>417</v>
      </c>
      <c r="C893" s="525"/>
      <c r="D893" s="525"/>
      <c r="E893" s="525"/>
      <c r="F893" s="525"/>
      <c r="G893" s="525"/>
      <c r="H893" s="525" t="s">
        <v>418</v>
      </c>
      <c r="I893" s="525"/>
      <c r="J893" s="525"/>
      <c r="K893" s="525"/>
      <c r="L893" s="525"/>
      <c r="M893" s="526"/>
    </row>
    <row r="894" spans="1:13" ht="45">
      <c r="A894" s="527"/>
      <c r="B894" s="240" t="s">
        <v>419</v>
      </c>
      <c r="C894" s="240" t="s">
        <v>420</v>
      </c>
      <c r="D894" s="240" t="s">
        <v>421</v>
      </c>
      <c r="E894" s="240" t="s">
        <v>422</v>
      </c>
      <c r="F894" s="240">
        <v>100</v>
      </c>
      <c r="G894" s="241" t="s">
        <v>33</v>
      </c>
      <c r="H894" s="240" t="s">
        <v>423</v>
      </c>
      <c r="I894" s="240" t="s">
        <v>420</v>
      </c>
      <c r="J894" s="240" t="s">
        <v>421</v>
      </c>
      <c r="K894" s="240" t="s">
        <v>424</v>
      </c>
      <c r="L894" s="240">
        <v>100</v>
      </c>
      <c r="M894" s="242" t="s">
        <v>33</v>
      </c>
    </row>
    <row r="895" spans="1:13">
      <c r="A895" s="243" t="s">
        <v>11</v>
      </c>
      <c r="B895" s="24"/>
      <c r="C895" s="12"/>
      <c r="D895" s="12"/>
      <c r="E895" s="24"/>
      <c r="F895" s="41"/>
      <c r="G895" s="12"/>
      <c r="H895" s="15"/>
      <c r="I895" s="15"/>
      <c r="J895" s="15"/>
      <c r="K895" s="244"/>
      <c r="L895" s="41"/>
      <c r="M895" s="245"/>
    </row>
    <row r="896" spans="1:13">
      <c r="A896" s="243" t="s">
        <v>12</v>
      </c>
      <c r="B896" s="29"/>
      <c r="C896" s="12"/>
      <c r="D896" s="12"/>
      <c r="E896" s="12"/>
      <c r="F896" s="41"/>
      <c r="G896" s="12"/>
      <c r="H896" s="15"/>
      <c r="I896" s="15"/>
      <c r="J896" s="15"/>
      <c r="K896" s="15"/>
      <c r="L896" s="41"/>
      <c r="M896" s="245"/>
    </row>
    <row r="897" spans="1:13">
      <c r="A897" s="243" t="s">
        <v>425</v>
      </c>
      <c r="B897" s="12"/>
      <c r="C897" s="12"/>
      <c r="D897" s="12"/>
      <c r="E897" s="12"/>
      <c r="F897" s="175"/>
      <c r="G897" s="12"/>
      <c r="H897" s="15"/>
      <c r="I897" s="12"/>
      <c r="J897" s="12"/>
      <c r="K897" s="30"/>
      <c r="L897" s="175"/>
      <c r="M897" s="245"/>
    </row>
    <row r="898" spans="1:13" ht="15.75">
      <c r="A898" s="243" t="s">
        <v>23</v>
      </c>
      <c r="B898" s="12"/>
      <c r="C898" s="12"/>
      <c r="D898" s="12"/>
      <c r="E898" s="12"/>
      <c r="F898" s="175"/>
      <c r="G898" s="12"/>
      <c r="H898" s="35"/>
      <c r="I898" s="13"/>
      <c r="J898" s="13"/>
      <c r="K898" s="170"/>
      <c r="L898" s="175"/>
      <c r="M898" s="245"/>
    </row>
    <row r="899" spans="1:13" ht="15.75">
      <c r="A899" s="243" t="s">
        <v>25</v>
      </c>
      <c r="B899" s="12"/>
      <c r="C899" s="12"/>
      <c r="D899" s="12"/>
      <c r="E899" s="12"/>
      <c r="F899" s="41"/>
      <c r="G899" s="12"/>
      <c r="H899" s="35"/>
      <c r="I899" s="15"/>
      <c r="J899" s="15"/>
      <c r="K899" s="42"/>
      <c r="L899" s="41"/>
      <c r="M899" s="245"/>
    </row>
    <row r="900" spans="1:13" ht="15.75">
      <c r="A900" s="243" t="s">
        <v>426</v>
      </c>
      <c r="B900" s="12"/>
      <c r="C900" s="12"/>
      <c r="D900" s="12"/>
      <c r="E900" s="219"/>
      <c r="F900" s="42"/>
      <c r="G900" s="12"/>
      <c r="H900" s="12"/>
      <c r="I900" s="12"/>
      <c r="J900" s="12"/>
      <c r="K900" s="15"/>
      <c r="L900" s="12"/>
      <c r="M900" s="245"/>
    </row>
    <row r="901" spans="1:13">
      <c r="A901" s="243" t="s">
        <v>383</v>
      </c>
      <c r="B901" s="12"/>
      <c r="C901" s="12"/>
      <c r="D901" s="12"/>
      <c r="E901" s="23"/>
      <c r="F901" s="15"/>
      <c r="G901" s="12"/>
      <c r="H901" s="12"/>
      <c r="I901" s="12"/>
      <c r="J901" s="12"/>
      <c r="K901" s="23"/>
      <c r="L901" s="15"/>
      <c r="M901" s="245"/>
    </row>
    <row r="902" spans="1:13">
      <c r="A902" s="243" t="s">
        <v>427</v>
      </c>
      <c r="B902" s="12"/>
      <c r="C902" s="12"/>
      <c r="D902" s="12"/>
      <c r="E902" s="15"/>
      <c r="F902" s="12"/>
      <c r="G902" s="12"/>
      <c r="H902" s="12"/>
      <c r="I902" s="12"/>
      <c r="J902" s="12"/>
      <c r="K902" s="15"/>
      <c r="L902" s="12"/>
      <c r="M902" s="245"/>
    </row>
    <row r="903" spans="1:13" ht="26.25">
      <c r="A903" s="237" t="s">
        <v>428</v>
      </c>
      <c r="B903" s="237"/>
      <c r="C903" s="246" t="s">
        <v>429</v>
      </c>
      <c r="D903" s="247">
        <f>(F895+F896+F897+F898+F899)</f>
        <v>0</v>
      </c>
      <c r="E903" s="247"/>
      <c r="F903" s="246" t="s">
        <v>430</v>
      </c>
      <c r="G903" s="247">
        <f>(D903/500)*100</f>
        <v>0</v>
      </c>
      <c r="H903" s="247"/>
      <c r="I903" s="248"/>
      <c r="J903" s="521" t="s">
        <v>431</v>
      </c>
      <c r="K903" s="521"/>
      <c r="L903" s="522" t="str">
        <f>IF(G903&gt;=91,"A1",IF(G903&gt;=81,"A2",IF(G903&gt;=71,"B1",IF(G903&gt;=61,"B2",IF(G903&gt;=51,"C1",IF(G903&gt;=41,"C2",IF(G903&gt;=33,"D","E")))))))</f>
        <v>E</v>
      </c>
      <c r="M903" s="522" t="str">
        <f t="shared" ref="M903:M905" si="18">IF(K903&gt;=91,"A1",IF(K903&gt;=81,"A2",IF(K903&gt;=71,"B1",IF(K903&gt;=61,"B2",IF(K903&gt;=51,"C1",IF(K903&gt;=41,"C2",IF(K903&gt;=33,"D","E")))))))</f>
        <v>E</v>
      </c>
    </row>
    <row r="904" spans="1:13" ht="26.25">
      <c r="A904" s="249" t="s">
        <v>432</v>
      </c>
      <c r="B904" s="237"/>
      <c r="C904" s="246" t="s">
        <v>433</v>
      </c>
      <c r="D904" s="247">
        <f>(L895+L896+L897+L898+L899)</f>
        <v>0</v>
      </c>
      <c r="E904" s="247"/>
      <c r="F904" s="246" t="s">
        <v>434</v>
      </c>
      <c r="G904" s="250">
        <f>D904/500*100</f>
        <v>0</v>
      </c>
      <c r="H904" s="250"/>
      <c r="I904" s="251"/>
      <c r="J904" s="521" t="s">
        <v>435</v>
      </c>
      <c r="K904" s="521"/>
      <c r="L904" s="522" t="str">
        <f>IF(G904&gt;=91,"A1",IF(G904&gt;=81,"A2",IF(G904&gt;=71,"B1",IF(G904&gt;=61,"B2",IF(G904&gt;=51,"C1",IF(G904&gt;=41,"C2",IF(G904&gt;=33,"D","E")))))))</f>
        <v>E</v>
      </c>
      <c r="M904" s="522" t="str">
        <f t="shared" si="18"/>
        <v>E</v>
      </c>
    </row>
    <row r="905" spans="1:13">
      <c r="A905" s="252" t="s">
        <v>436</v>
      </c>
      <c r="B905" s="252"/>
      <c r="C905" s="252">
        <f>(D903+D904)</f>
        <v>0</v>
      </c>
      <c r="D905" s="523"/>
      <c r="E905" s="523"/>
      <c r="F905" s="252" t="s">
        <v>437</v>
      </c>
      <c r="G905" s="252"/>
      <c r="H905" s="252"/>
      <c r="I905" s="252">
        <f>(C905/1000)*100</f>
        <v>0</v>
      </c>
      <c r="J905" s="252" t="s">
        <v>438</v>
      </c>
      <c r="K905" s="252"/>
      <c r="L905" s="523" t="str">
        <f>IF(I905&gt;=91,"A1",IF(I905&gt;=81,"A2",IF(I905&gt;=71,"B1",IF(I905&gt;=61,"B2",IF(I905&gt;=51,"C1",IF(I905&gt;=41,"C2",IF(I905&gt;=33,"D","E")))))))</f>
        <v>E</v>
      </c>
      <c r="M905" s="523" t="str">
        <f t="shared" si="18"/>
        <v>E</v>
      </c>
    </row>
    <row r="906" spans="1:13">
      <c r="A906" s="518" t="s">
        <v>273</v>
      </c>
      <c r="B906" s="519"/>
      <c r="C906" s="519"/>
      <c r="D906" s="519"/>
      <c r="E906" s="519"/>
      <c r="F906" s="519"/>
      <c r="G906" s="519"/>
      <c r="H906" s="519"/>
      <c r="I906" s="519"/>
      <c r="J906" s="519"/>
      <c r="K906" s="519"/>
      <c r="L906" s="519"/>
      <c r="M906" s="520"/>
    </row>
    <row r="907" spans="1:13">
      <c r="A907" s="524" t="s">
        <v>274</v>
      </c>
      <c r="B907" s="525"/>
      <c r="C907" s="525"/>
      <c r="D907" s="525"/>
      <c r="E907" s="525"/>
      <c r="F907" s="525"/>
      <c r="G907" s="525"/>
      <c r="H907" s="525"/>
      <c r="I907" s="525"/>
      <c r="J907" s="525"/>
      <c r="K907" s="525"/>
      <c r="L907" s="525"/>
      <c r="M907" s="526"/>
    </row>
    <row r="908" spans="1:13">
      <c r="A908" s="524" t="s">
        <v>275</v>
      </c>
      <c r="B908" s="525"/>
      <c r="C908" s="525"/>
      <c r="D908" s="525"/>
      <c r="E908" s="525"/>
      <c r="F908" s="525" t="s">
        <v>276</v>
      </c>
      <c r="G908" s="525"/>
      <c r="H908" s="525"/>
      <c r="I908" s="525"/>
      <c r="J908" s="525"/>
      <c r="K908" s="525" t="s">
        <v>439</v>
      </c>
      <c r="L908" s="525"/>
      <c r="M908" s="526"/>
    </row>
    <row r="909" spans="1:13">
      <c r="A909" s="539" t="s">
        <v>277</v>
      </c>
      <c r="B909" s="540"/>
      <c r="C909" s="540"/>
      <c r="D909" s="540"/>
      <c r="E909" s="540"/>
      <c r="F909" s="532" t="s">
        <v>294</v>
      </c>
      <c r="G909" s="522"/>
      <c r="H909" s="522"/>
      <c r="I909" s="522"/>
      <c r="J909" s="522"/>
      <c r="K909" s="532" t="s">
        <v>294</v>
      </c>
      <c r="L909" s="522"/>
      <c r="M909" s="533"/>
    </row>
    <row r="910" spans="1:13">
      <c r="A910" s="524" t="s">
        <v>278</v>
      </c>
      <c r="B910" s="525"/>
      <c r="C910" s="525"/>
      <c r="D910" s="525"/>
      <c r="E910" s="525"/>
      <c r="F910" s="525"/>
      <c r="G910" s="525"/>
      <c r="H910" s="525"/>
      <c r="I910" s="525"/>
      <c r="J910" s="525"/>
      <c r="K910" s="525"/>
      <c r="L910" s="525"/>
      <c r="M910" s="526"/>
    </row>
    <row r="911" spans="1:13">
      <c r="A911" s="524" t="s">
        <v>275</v>
      </c>
      <c r="B911" s="525"/>
      <c r="C911" s="525"/>
      <c r="D911" s="525"/>
      <c r="E911" s="525"/>
      <c r="F911" s="525" t="s">
        <v>276</v>
      </c>
      <c r="G911" s="525"/>
      <c r="H911" s="525"/>
      <c r="I911" s="525"/>
      <c r="J911" s="525"/>
      <c r="K911" s="525" t="s">
        <v>439</v>
      </c>
      <c r="L911" s="525"/>
      <c r="M911" s="526"/>
    </row>
    <row r="912" spans="1:13">
      <c r="A912" s="512" t="s">
        <v>279</v>
      </c>
      <c r="B912" s="513"/>
      <c r="C912" s="513"/>
      <c r="D912" s="513"/>
      <c r="E912" s="513"/>
      <c r="F912" s="525"/>
      <c r="G912" s="525"/>
      <c r="H912" s="525"/>
      <c r="I912" s="525"/>
      <c r="J912" s="525"/>
      <c r="K912" s="525"/>
      <c r="L912" s="525"/>
      <c r="M912" s="526"/>
    </row>
    <row r="913" spans="1:13">
      <c r="A913" s="512" t="s">
        <v>280</v>
      </c>
      <c r="B913" s="513"/>
      <c r="C913" s="513"/>
      <c r="D913" s="513"/>
      <c r="E913" s="513"/>
      <c r="F913" s="532"/>
      <c r="G913" s="522"/>
      <c r="H913" s="522"/>
      <c r="I913" s="522"/>
      <c r="J913" s="522"/>
      <c r="K913" s="532"/>
      <c r="L913" s="522"/>
      <c r="M913" s="533"/>
    </row>
    <row r="914" spans="1:13">
      <c r="A914" s="515" t="s">
        <v>281</v>
      </c>
      <c r="B914" s="516"/>
      <c r="C914" s="516"/>
      <c r="D914" s="516"/>
      <c r="E914" s="534"/>
      <c r="F914" s="535"/>
      <c r="G914" s="536"/>
      <c r="H914" s="536"/>
      <c r="I914" s="536"/>
      <c r="J914" s="537"/>
      <c r="K914" s="535"/>
      <c r="L914" s="536"/>
      <c r="M914" s="538"/>
    </row>
    <row r="915" spans="1:13">
      <c r="A915" s="515" t="s">
        <v>282</v>
      </c>
      <c r="B915" s="516"/>
      <c r="C915" s="516"/>
      <c r="D915" s="516"/>
      <c r="E915" s="534"/>
      <c r="F915" s="535"/>
      <c r="G915" s="536"/>
      <c r="H915" s="536"/>
      <c r="I915" s="536"/>
      <c r="J915" s="537"/>
      <c r="K915" s="535"/>
      <c r="L915" s="536"/>
      <c r="M915" s="538"/>
    </row>
    <row r="916" spans="1:13">
      <c r="A916" s="524" t="s">
        <v>283</v>
      </c>
      <c r="B916" s="525"/>
      <c r="C916" s="525"/>
      <c r="D916" s="525"/>
      <c r="E916" s="525"/>
      <c r="F916" s="525"/>
      <c r="G916" s="525"/>
      <c r="H916" s="525"/>
      <c r="I916" s="525"/>
      <c r="J916" s="525"/>
      <c r="K916" s="525"/>
      <c r="L916" s="525"/>
      <c r="M916" s="526"/>
    </row>
    <row r="917" spans="1:13">
      <c r="A917" s="524" t="s">
        <v>275</v>
      </c>
      <c r="B917" s="525"/>
      <c r="C917" s="525"/>
      <c r="D917" s="525"/>
      <c r="E917" s="525"/>
      <c r="F917" s="525" t="s">
        <v>276</v>
      </c>
      <c r="G917" s="525"/>
      <c r="H917" s="525"/>
      <c r="I917" s="525"/>
      <c r="J917" s="525"/>
      <c r="K917" s="525" t="s">
        <v>439</v>
      </c>
      <c r="L917" s="525"/>
      <c r="M917" s="526"/>
    </row>
    <row r="918" spans="1:13">
      <c r="A918" s="539" t="s">
        <v>284</v>
      </c>
      <c r="B918" s="540"/>
      <c r="C918" s="540"/>
      <c r="D918" s="540"/>
      <c r="E918" s="540"/>
      <c r="F918" s="540"/>
      <c r="G918" s="532"/>
      <c r="H918" s="522"/>
      <c r="I918" s="522"/>
      <c r="J918" s="522"/>
      <c r="K918" s="522"/>
      <c r="L918" s="522"/>
      <c r="M918" s="533"/>
    </row>
    <row r="919" spans="1:13">
      <c r="A919" s="243" t="s">
        <v>440</v>
      </c>
      <c r="B919" s="535"/>
      <c r="C919" s="536"/>
      <c r="D919" s="536"/>
      <c r="E919" s="536"/>
      <c r="F919" s="536"/>
      <c r="G919" s="536"/>
      <c r="H919" s="536"/>
      <c r="I919" s="536"/>
      <c r="J919" s="536"/>
      <c r="K919" s="536"/>
      <c r="L919" s="536"/>
      <c r="M919" s="538"/>
    </row>
    <row r="920" spans="1:13">
      <c r="A920" s="243" t="s">
        <v>285</v>
      </c>
      <c r="B920" s="535"/>
      <c r="C920" s="536"/>
      <c r="D920" s="536"/>
      <c r="E920" s="536"/>
      <c r="F920" s="536"/>
      <c r="G920" s="536"/>
      <c r="H920" s="536"/>
      <c r="I920" s="536"/>
      <c r="J920" s="536"/>
      <c r="K920" s="536"/>
      <c r="L920" s="536"/>
      <c r="M920" s="538"/>
    </row>
    <row r="921" spans="1:13">
      <c r="A921" s="524" t="s">
        <v>441</v>
      </c>
      <c r="B921" s="525"/>
      <c r="C921" s="525"/>
      <c r="D921" s="522"/>
      <c r="E921" s="522"/>
      <c r="F921" s="522"/>
      <c r="G921" s="522"/>
      <c r="H921" s="522"/>
      <c r="I921" s="522"/>
      <c r="J921" s="525" t="s">
        <v>442</v>
      </c>
      <c r="K921" s="525"/>
      <c r="L921" s="525"/>
      <c r="M921" s="526"/>
    </row>
    <row r="922" spans="1:13">
      <c r="A922" s="524"/>
      <c r="B922" s="525"/>
      <c r="C922" s="525"/>
      <c r="D922" s="522"/>
      <c r="E922" s="522"/>
      <c r="F922" s="522"/>
      <c r="G922" s="522"/>
      <c r="H922" s="522"/>
      <c r="I922" s="522"/>
      <c r="J922" s="525"/>
      <c r="K922" s="525"/>
      <c r="L922" s="525"/>
      <c r="M922" s="526"/>
    </row>
    <row r="923" spans="1:13">
      <c r="A923" s="524"/>
      <c r="B923" s="525"/>
      <c r="C923" s="525"/>
      <c r="D923" s="522"/>
      <c r="E923" s="522"/>
      <c r="F923" s="522"/>
      <c r="G923" s="522"/>
      <c r="H923" s="522"/>
      <c r="I923" s="522"/>
      <c r="J923" s="525"/>
      <c r="K923" s="525"/>
      <c r="L923" s="525"/>
      <c r="M923" s="526"/>
    </row>
    <row r="924" spans="1:13">
      <c r="A924" s="524"/>
      <c r="B924" s="525"/>
      <c r="C924" s="525"/>
      <c r="D924" s="522"/>
      <c r="E924" s="522"/>
      <c r="F924" s="522"/>
      <c r="G924" s="522"/>
      <c r="H924" s="522"/>
      <c r="I924" s="522"/>
      <c r="J924" s="525"/>
      <c r="K924" s="525"/>
      <c r="L924" s="525"/>
      <c r="M924" s="526"/>
    </row>
    <row r="925" spans="1:13">
      <c r="A925" s="541" t="s">
        <v>286</v>
      </c>
      <c r="B925" s="542"/>
      <c r="C925" s="542"/>
      <c r="D925" s="542"/>
      <c r="E925" s="542"/>
      <c r="F925" s="542"/>
      <c r="G925" s="542"/>
      <c r="H925" s="543" t="s">
        <v>287</v>
      </c>
      <c r="I925" s="544"/>
      <c r="J925" s="544"/>
      <c r="K925" s="544"/>
      <c r="L925" s="544"/>
      <c r="M925" s="545"/>
    </row>
    <row r="926" spans="1:13">
      <c r="A926" s="253" t="s">
        <v>288</v>
      </c>
      <c r="B926" s="542" t="s">
        <v>20</v>
      </c>
      <c r="C926" s="542"/>
      <c r="D926" s="254" t="s">
        <v>288</v>
      </c>
      <c r="E926" s="255"/>
      <c r="F926" s="542" t="s">
        <v>20</v>
      </c>
      <c r="G926" s="542"/>
      <c r="H926" s="256"/>
      <c r="I926" s="256"/>
      <c r="J926" s="257" t="s">
        <v>289</v>
      </c>
      <c r="K926" s="256"/>
      <c r="L926" s="258" t="s">
        <v>20</v>
      </c>
      <c r="M926" s="259"/>
    </row>
    <row r="927" spans="1:13">
      <c r="A927" s="260" t="s">
        <v>290</v>
      </c>
      <c r="B927" s="546" t="s">
        <v>291</v>
      </c>
      <c r="C927" s="546"/>
      <c r="D927" s="546" t="s">
        <v>292</v>
      </c>
      <c r="E927" s="546"/>
      <c r="F927" s="546" t="s">
        <v>293</v>
      </c>
      <c r="G927" s="546"/>
      <c r="H927" s="256"/>
      <c r="I927" s="256"/>
      <c r="J927" s="547">
        <v>3</v>
      </c>
      <c r="K927" s="548"/>
      <c r="L927" s="255" t="s">
        <v>294</v>
      </c>
      <c r="M927" s="259"/>
    </row>
    <row r="928" spans="1:13">
      <c r="A928" s="260" t="s">
        <v>295</v>
      </c>
      <c r="B928" s="546" t="s">
        <v>296</v>
      </c>
      <c r="C928" s="546"/>
      <c r="D928" s="546" t="s">
        <v>297</v>
      </c>
      <c r="E928" s="546"/>
      <c r="F928" s="546" t="s">
        <v>298</v>
      </c>
      <c r="G928" s="546"/>
      <c r="H928" s="256"/>
      <c r="I928" s="256"/>
      <c r="J928" s="547">
        <v>2</v>
      </c>
      <c r="K928" s="548"/>
      <c r="L928" s="255" t="s">
        <v>299</v>
      </c>
      <c r="M928" s="259"/>
    </row>
    <row r="929" spans="1:13">
      <c r="A929" s="260" t="s">
        <v>300</v>
      </c>
      <c r="B929" s="546" t="s">
        <v>301</v>
      </c>
      <c r="C929" s="546"/>
      <c r="D929" s="546" t="s">
        <v>302</v>
      </c>
      <c r="E929" s="546"/>
      <c r="F929" s="546" t="s">
        <v>303</v>
      </c>
      <c r="G929" s="546"/>
      <c r="H929" s="256"/>
      <c r="I929" s="256"/>
      <c r="J929" s="547">
        <v>1</v>
      </c>
      <c r="K929" s="548"/>
      <c r="L929" s="255" t="s">
        <v>304</v>
      </c>
      <c r="M929" s="259"/>
    </row>
    <row r="930" spans="1:13" ht="15.75" thickBot="1">
      <c r="A930" s="261" t="s">
        <v>305</v>
      </c>
      <c r="B930" s="549" t="s">
        <v>306</v>
      </c>
      <c r="C930" s="549"/>
      <c r="D930" s="550" t="s">
        <v>307</v>
      </c>
      <c r="E930" s="550"/>
      <c r="F930" s="550" t="s">
        <v>308</v>
      </c>
      <c r="G930" s="550"/>
      <c r="H930" s="262"/>
      <c r="I930" s="262"/>
      <c r="J930" s="262"/>
      <c r="K930" s="262"/>
      <c r="L930" s="262"/>
      <c r="M930" s="263"/>
    </row>
    <row r="931" spans="1:13" ht="15.75" thickBot="1"/>
    <row r="932" spans="1:13" ht="15.75">
      <c r="A932" s="233"/>
      <c r="B932" s="500" t="s">
        <v>395</v>
      </c>
      <c r="C932" s="500"/>
      <c r="D932" s="500"/>
      <c r="E932" s="500"/>
      <c r="F932" s="500"/>
      <c r="G932" s="500"/>
      <c r="H932" s="500"/>
      <c r="I932" s="514"/>
      <c r="J932" s="499" t="s">
        <v>396</v>
      </c>
      <c r="K932" s="500"/>
      <c r="L932" s="500"/>
      <c r="M932" s="501"/>
    </row>
    <row r="933" spans="1:13" ht="21">
      <c r="A933" s="502" t="s">
        <v>397</v>
      </c>
      <c r="B933" s="503"/>
      <c r="C933" s="503"/>
      <c r="D933" s="503"/>
      <c r="E933" s="503"/>
      <c r="F933" s="503"/>
      <c r="G933" s="503"/>
      <c r="H933" s="503"/>
      <c r="I933" s="503"/>
      <c r="J933" s="503"/>
      <c r="K933" s="503"/>
      <c r="L933" s="503"/>
      <c r="M933" s="504"/>
    </row>
    <row r="934" spans="1:13" ht="21">
      <c r="A934" s="234"/>
      <c r="B934" s="505" t="s">
        <v>398</v>
      </c>
      <c r="C934" s="505"/>
      <c r="D934" s="505"/>
      <c r="E934" s="506"/>
      <c r="F934" s="235" t="s">
        <v>399</v>
      </c>
      <c r="G934" s="235"/>
      <c r="H934" s="507" t="s">
        <v>400</v>
      </c>
      <c r="I934" s="508"/>
      <c r="J934" s="509"/>
      <c r="K934" s="236" t="s">
        <v>401</v>
      </c>
      <c r="L934" s="237"/>
      <c r="M934" s="238"/>
    </row>
    <row r="935" spans="1:13">
      <c r="A935" s="510" t="s">
        <v>402</v>
      </c>
      <c r="B935" s="508"/>
      <c r="C935" s="508"/>
      <c r="D935" s="508"/>
      <c r="E935" s="508"/>
      <c r="F935" s="508"/>
      <c r="G935" s="508"/>
      <c r="H935" s="508"/>
      <c r="I935" s="508"/>
      <c r="J935" s="508"/>
      <c r="K935" s="508"/>
      <c r="L935" s="508"/>
      <c r="M935" s="511"/>
    </row>
    <row r="936" spans="1:13">
      <c r="A936" s="515" t="s">
        <v>403</v>
      </c>
      <c r="B936" s="516"/>
      <c r="C936" s="516"/>
      <c r="D936" s="516"/>
      <c r="E936" s="516"/>
      <c r="F936" s="516"/>
      <c r="G936" s="516"/>
      <c r="H936" s="516"/>
      <c r="I936" s="516"/>
      <c r="J936" s="516"/>
      <c r="K936" s="516"/>
      <c r="L936" s="516"/>
      <c r="M936" s="517"/>
    </row>
    <row r="937" spans="1:13">
      <c r="A937" s="512" t="s">
        <v>404</v>
      </c>
      <c r="B937" s="513"/>
      <c r="C937" s="507" t="s">
        <v>510</v>
      </c>
      <c r="D937" s="508"/>
      <c r="E937" s="508"/>
      <c r="F937" s="508"/>
      <c r="G937" s="509"/>
      <c r="H937" s="237" t="s">
        <v>406</v>
      </c>
      <c r="I937" s="239"/>
      <c r="J937" s="525">
        <v>20</v>
      </c>
      <c r="K937" s="525"/>
      <c r="L937" s="525"/>
      <c r="M937" s="526"/>
    </row>
    <row r="938" spans="1:13">
      <c r="A938" s="512" t="s">
        <v>407</v>
      </c>
      <c r="B938" s="513"/>
      <c r="C938" s="555" t="s">
        <v>408</v>
      </c>
      <c r="D938" s="552"/>
      <c r="E938" s="552"/>
      <c r="F938" s="552"/>
      <c r="G938" s="553"/>
      <c r="H938" s="237" t="s">
        <v>409</v>
      </c>
      <c r="I938" s="239"/>
      <c r="J938" s="525">
        <v>922</v>
      </c>
      <c r="K938" s="525"/>
      <c r="L938" s="525"/>
      <c r="M938" s="526"/>
    </row>
    <row r="939" spans="1:13">
      <c r="A939" s="512" t="s">
        <v>410</v>
      </c>
      <c r="B939" s="513"/>
      <c r="C939" s="531">
        <v>40858</v>
      </c>
      <c r="D939" s="508"/>
      <c r="E939" s="508"/>
      <c r="F939" s="508"/>
      <c r="G939" s="509"/>
      <c r="H939" s="237" t="s">
        <v>411</v>
      </c>
      <c r="I939" s="239"/>
      <c r="J939" s="525">
        <v>9419138888</v>
      </c>
      <c r="K939" s="525"/>
      <c r="L939" s="525"/>
      <c r="M939" s="526"/>
    </row>
    <row r="940" spans="1:13">
      <c r="A940" s="512" t="s">
        <v>412</v>
      </c>
      <c r="B940" s="513"/>
      <c r="C940" s="507" t="s">
        <v>511</v>
      </c>
      <c r="D940" s="508"/>
      <c r="E940" s="508"/>
      <c r="F940" s="508"/>
      <c r="G940" s="509"/>
      <c r="H940" s="512" t="s">
        <v>18</v>
      </c>
      <c r="I940" s="513"/>
      <c r="J940" s="525" t="s">
        <v>512</v>
      </c>
      <c r="K940" s="525"/>
      <c r="L940" s="525"/>
      <c r="M940" s="526"/>
    </row>
    <row r="941" spans="1:13">
      <c r="A941" s="524" t="s">
        <v>415</v>
      </c>
      <c r="B941" s="525"/>
      <c r="C941" s="525"/>
      <c r="D941" s="525"/>
      <c r="E941" s="525"/>
      <c r="F941" s="525"/>
      <c r="G941" s="525"/>
      <c r="H941" s="525"/>
      <c r="I941" s="525"/>
      <c r="J941" s="525"/>
      <c r="K941" s="525"/>
      <c r="L941" s="525"/>
      <c r="M941" s="526"/>
    </row>
    <row r="942" spans="1:13">
      <c r="A942" s="527" t="s">
        <v>416</v>
      </c>
      <c r="B942" s="525" t="s">
        <v>417</v>
      </c>
      <c r="C942" s="525"/>
      <c r="D942" s="525"/>
      <c r="E942" s="525"/>
      <c r="F942" s="525"/>
      <c r="G942" s="525"/>
      <c r="H942" s="525" t="s">
        <v>418</v>
      </c>
      <c r="I942" s="525"/>
      <c r="J942" s="525"/>
      <c r="K942" s="525"/>
      <c r="L942" s="525"/>
      <c r="M942" s="526"/>
    </row>
    <row r="943" spans="1:13" ht="45">
      <c r="A943" s="527"/>
      <c r="B943" s="240" t="s">
        <v>419</v>
      </c>
      <c r="C943" s="240" t="s">
        <v>420</v>
      </c>
      <c r="D943" s="240" t="s">
        <v>421</v>
      </c>
      <c r="E943" s="240" t="s">
        <v>422</v>
      </c>
      <c r="F943" s="240">
        <v>100</v>
      </c>
      <c r="G943" s="241" t="s">
        <v>33</v>
      </c>
      <c r="H943" s="240" t="s">
        <v>423</v>
      </c>
      <c r="I943" s="240" t="s">
        <v>420</v>
      </c>
      <c r="J943" s="240" t="s">
        <v>421</v>
      </c>
      <c r="K943" s="240" t="s">
        <v>424</v>
      </c>
      <c r="L943" s="240">
        <v>100</v>
      </c>
      <c r="M943" s="242" t="s">
        <v>33</v>
      </c>
    </row>
    <row r="944" spans="1:13">
      <c r="A944" s="243" t="s">
        <v>11</v>
      </c>
      <c r="B944" s="24"/>
      <c r="C944" s="12"/>
      <c r="D944" s="12"/>
      <c r="E944" s="24"/>
      <c r="F944" s="41"/>
      <c r="G944" s="12"/>
      <c r="H944" s="15"/>
      <c r="I944" s="15"/>
      <c r="J944" s="15"/>
      <c r="K944" s="244"/>
      <c r="L944" s="41"/>
      <c r="M944" s="245"/>
    </row>
    <row r="945" spans="1:13">
      <c r="A945" s="243" t="s">
        <v>12</v>
      </c>
      <c r="B945" s="29"/>
      <c r="C945" s="12"/>
      <c r="D945" s="12"/>
      <c r="E945" s="12"/>
      <c r="F945" s="41"/>
      <c r="G945" s="12"/>
      <c r="H945" s="15"/>
      <c r="I945" s="15"/>
      <c r="J945" s="15"/>
      <c r="K945" s="15"/>
      <c r="L945" s="41"/>
      <c r="M945" s="245"/>
    </row>
    <row r="946" spans="1:13">
      <c r="A946" s="243" t="s">
        <v>425</v>
      </c>
      <c r="B946" s="12"/>
      <c r="C946" s="12"/>
      <c r="D946" s="12"/>
      <c r="E946" s="12"/>
      <c r="F946" s="175"/>
      <c r="G946" s="12"/>
      <c r="H946" s="15"/>
      <c r="I946" s="12"/>
      <c r="J946" s="12"/>
      <c r="K946" s="30"/>
      <c r="L946" s="175"/>
      <c r="M946" s="245"/>
    </row>
    <row r="947" spans="1:13" ht="15.75">
      <c r="A947" s="243" t="s">
        <v>23</v>
      </c>
      <c r="B947" s="12"/>
      <c r="C947" s="12"/>
      <c r="D947" s="12"/>
      <c r="E947" s="12"/>
      <c r="F947" s="175"/>
      <c r="G947" s="12"/>
      <c r="H947" s="35"/>
      <c r="I947" s="13"/>
      <c r="J947" s="13"/>
      <c r="K947" s="170"/>
      <c r="L947" s="175"/>
      <c r="M947" s="245"/>
    </row>
    <row r="948" spans="1:13" ht="15.75">
      <c r="A948" s="243" t="s">
        <v>25</v>
      </c>
      <c r="B948" s="12"/>
      <c r="C948" s="12"/>
      <c r="D948" s="12"/>
      <c r="E948" s="12"/>
      <c r="F948" s="41"/>
      <c r="G948" s="12"/>
      <c r="H948" s="35"/>
      <c r="I948" s="15"/>
      <c r="J948" s="15"/>
      <c r="K948" s="42"/>
      <c r="L948" s="41"/>
      <c r="M948" s="245"/>
    </row>
    <row r="949" spans="1:13" ht="15.75">
      <c r="A949" s="243" t="s">
        <v>426</v>
      </c>
      <c r="B949" s="12"/>
      <c r="C949" s="12"/>
      <c r="D949" s="12"/>
      <c r="E949" s="219"/>
      <c r="F949" s="42"/>
      <c r="G949" s="12"/>
      <c r="H949" s="12"/>
      <c r="I949" s="12"/>
      <c r="J949" s="12"/>
      <c r="K949" s="15"/>
      <c r="L949" s="12"/>
      <c r="M949" s="245"/>
    </row>
    <row r="950" spans="1:13">
      <c r="A950" s="243" t="s">
        <v>383</v>
      </c>
      <c r="B950" s="12"/>
      <c r="C950" s="12"/>
      <c r="D950" s="12"/>
      <c r="E950" s="23"/>
      <c r="F950" s="15"/>
      <c r="G950" s="12"/>
      <c r="H950" s="12"/>
      <c r="I950" s="12"/>
      <c r="J950" s="12"/>
      <c r="K950" s="23"/>
      <c r="L950" s="15"/>
      <c r="M950" s="245"/>
    </row>
    <row r="951" spans="1:13">
      <c r="A951" s="243" t="s">
        <v>427</v>
      </c>
      <c r="B951" s="12"/>
      <c r="C951" s="12"/>
      <c r="D951" s="12"/>
      <c r="E951" s="15"/>
      <c r="F951" s="12"/>
      <c r="G951" s="12"/>
      <c r="H951" s="12"/>
      <c r="I951" s="12"/>
      <c r="J951" s="12"/>
      <c r="K951" s="15"/>
      <c r="L951" s="12"/>
      <c r="M951" s="245"/>
    </row>
    <row r="952" spans="1:13" ht="26.25">
      <c r="A952" s="237" t="s">
        <v>428</v>
      </c>
      <c r="B952" s="237"/>
      <c r="C952" s="246" t="s">
        <v>429</v>
      </c>
      <c r="D952" s="247">
        <f>(F944+F945+F946+F947+F948)</f>
        <v>0</v>
      </c>
      <c r="E952" s="247"/>
      <c r="F952" s="246" t="s">
        <v>430</v>
      </c>
      <c r="G952" s="247">
        <f>(D952/500)*100</f>
        <v>0</v>
      </c>
      <c r="H952" s="247"/>
      <c r="I952" s="248"/>
      <c r="J952" s="521" t="s">
        <v>431</v>
      </c>
      <c r="K952" s="521"/>
      <c r="L952" s="522" t="str">
        <f>IF(G952&gt;=91,"A1",IF(G952&gt;=81,"A2",IF(G952&gt;=71,"B1",IF(G952&gt;=61,"B2",IF(G952&gt;=51,"C1",IF(G952&gt;=41,"C2",IF(G952&gt;=33,"D","E")))))))</f>
        <v>E</v>
      </c>
      <c r="M952" s="522" t="str">
        <f t="shared" ref="M952:M954" si="19">IF(K952&gt;=91,"A1",IF(K952&gt;=81,"A2",IF(K952&gt;=71,"B1",IF(K952&gt;=61,"B2",IF(K952&gt;=51,"C1",IF(K952&gt;=41,"C2",IF(K952&gt;=33,"D","E")))))))</f>
        <v>E</v>
      </c>
    </row>
    <row r="953" spans="1:13" ht="26.25">
      <c r="A953" s="249" t="s">
        <v>432</v>
      </c>
      <c r="B953" s="237"/>
      <c r="C953" s="246" t="s">
        <v>433</v>
      </c>
      <c r="D953" s="247">
        <f>(L944+L945+L946+L947+L948)</f>
        <v>0</v>
      </c>
      <c r="E953" s="247"/>
      <c r="F953" s="246" t="s">
        <v>434</v>
      </c>
      <c r="G953" s="250">
        <f>D953/500*100</f>
        <v>0</v>
      </c>
      <c r="H953" s="250"/>
      <c r="I953" s="251"/>
      <c r="J953" s="521" t="s">
        <v>435</v>
      </c>
      <c r="K953" s="521"/>
      <c r="L953" s="522" t="str">
        <f>IF(G953&gt;=91,"A1",IF(G953&gt;=81,"A2",IF(G953&gt;=71,"B1",IF(G953&gt;=61,"B2",IF(G953&gt;=51,"C1",IF(G953&gt;=41,"C2",IF(G953&gt;=33,"D","E")))))))</f>
        <v>E</v>
      </c>
      <c r="M953" s="522" t="str">
        <f t="shared" si="19"/>
        <v>E</v>
      </c>
    </row>
    <row r="954" spans="1:13">
      <c r="A954" s="252" t="s">
        <v>436</v>
      </c>
      <c r="B954" s="252"/>
      <c r="C954" s="252">
        <f>(D952+D953)</f>
        <v>0</v>
      </c>
      <c r="D954" s="523"/>
      <c r="E954" s="523"/>
      <c r="F954" s="252" t="s">
        <v>437</v>
      </c>
      <c r="G954" s="252"/>
      <c r="H954" s="252"/>
      <c r="I954" s="252">
        <f>(C954/1000)*100</f>
        <v>0</v>
      </c>
      <c r="J954" s="252" t="s">
        <v>438</v>
      </c>
      <c r="K954" s="252"/>
      <c r="L954" s="523" t="str">
        <f>IF(I954&gt;=91,"A1",IF(I954&gt;=81,"A2",IF(I954&gt;=71,"B1",IF(I954&gt;=61,"B2",IF(I954&gt;=51,"C1",IF(I954&gt;=41,"C2",IF(I954&gt;=33,"D","E")))))))</f>
        <v>E</v>
      </c>
      <c r="M954" s="523" t="str">
        <f t="shared" si="19"/>
        <v>E</v>
      </c>
    </row>
    <row r="955" spans="1:13">
      <c r="A955" s="518" t="s">
        <v>273</v>
      </c>
      <c r="B955" s="519"/>
      <c r="C955" s="519"/>
      <c r="D955" s="519"/>
      <c r="E955" s="519"/>
      <c r="F955" s="519"/>
      <c r="G955" s="519"/>
      <c r="H955" s="519"/>
      <c r="I955" s="519"/>
      <c r="J955" s="519"/>
      <c r="K955" s="519"/>
      <c r="L955" s="519"/>
      <c r="M955" s="520"/>
    </row>
    <row r="956" spans="1:13">
      <c r="A956" s="524" t="s">
        <v>274</v>
      </c>
      <c r="B956" s="525"/>
      <c r="C956" s="525"/>
      <c r="D956" s="525"/>
      <c r="E956" s="525"/>
      <c r="F956" s="525"/>
      <c r="G956" s="525"/>
      <c r="H956" s="525"/>
      <c r="I956" s="525"/>
      <c r="J956" s="525"/>
      <c r="K956" s="525"/>
      <c r="L956" s="525"/>
      <c r="M956" s="526"/>
    </row>
    <row r="957" spans="1:13">
      <c r="A957" s="524" t="s">
        <v>275</v>
      </c>
      <c r="B957" s="525"/>
      <c r="C957" s="525"/>
      <c r="D957" s="525"/>
      <c r="E957" s="525"/>
      <c r="F957" s="525" t="s">
        <v>276</v>
      </c>
      <c r="G957" s="525"/>
      <c r="H957" s="525"/>
      <c r="I957" s="525"/>
      <c r="J957" s="525"/>
      <c r="K957" s="525" t="s">
        <v>439</v>
      </c>
      <c r="L957" s="525"/>
      <c r="M957" s="526"/>
    </row>
    <row r="958" spans="1:13">
      <c r="A958" s="539" t="s">
        <v>277</v>
      </c>
      <c r="B958" s="540"/>
      <c r="C958" s="540"/>
      <c r="D958" s="540"/>
      <c r="E958" s="540"/>
      <c r="F958" s="532" t="s">
        <v>294</v>
      </c>
      <c r="G958" s="522"/>
      <c r="H958" s="522"/>
      <c r="I958" s="522"/>
      <c r="J958" s="522"/>
      <c r="K958" s="532" t="s">
        <v>294</v>
      </c>
      <c r="L958" s="522"/>
      <c r="M958" s="533"/>
    </row>
    <row r="959" spans="1:13">
      <c r="A959" s="524" t="s">
        <v>278</v>
      </c>
      <c r="B959" s="525"/>
      <c r="C959" s="525"/>
      <c r="D959" s="525"/>
      <c r="E959" s="525"/>
      <c r="F959" s="525"/>
      <c r="G959" s="525"/>
      <c r="H959" s="525"/>
      <c r="I959" s="525"/>
      <c r="J959" s="525"/>
      <c r="K959" s="525"/>
      <c r="L959" s="525"/>
      <c r="M959" s="526"/>
    </row>
    <row r="960" spans="1:13">
      <c r="A960" s="524" t="s">
        <v>275</v>
      </c>
      <c r="B960" s="525"/>
      <c r="C960" s="525"/>
      <c r="D960" s="525"/>
      <c r="E960" s="525"/>
      <c r="F960" s="525" t="s">
        <v>276</v>
      </c>
      <c r="G960" s="525"/>
      <c r="H960" s="525"/>
      <c r="I960" s="525"/>
      <c r="J960" s="525"/>
      <c r="K960" s="525" t="s">
        <v>439</v>
      </c>
      <c r="L960" s="525"/>
      <c r="M960" s="526"/>
    </row>
    <row r="961" spans="1:13">
      <c r="A961" s="512" t="s">
        <v>279</v>
      </c>
      <c r="B961" s="513"/>
      <c r="C961" s="513"/>
      <c r="D961" s="513"/>
      <c r="E961" s="513"/>
      <c r="F961" s="525"/>
      <c r="G961" s="525"/>
      <c r="H961" s="525"/>
      <c r="I961" s="525"/>
      <c r="J961" s="525"/>
      <c r="K961" s="525"/>
      <c r="L961" s="525"/>
      <c r="M961" s="526"/>
    </row>
    <row r="962" spans="1:13">
      <c r="A962" s="512" t="s">
        <v>280</v>
      </c>
      <c r="B962" s="513"/>
      <c r="C962" s="513"/>
      <c r="D962" s="513"/>
      <c r="E962" s="513"/>
      <c r="F962" s="532"/>
      <c r="G962" s="522"/>
      <c r="H962" s="522"/>
      <c r="I962" s="522"/>
      <c r="J962" s="522"/>
      <c r="K962" s="532"/>
      <c r="L962" s="522"/>
      <c r="M962" s="533"/>
    </row>
    <row r="963" spans="1:13">
      <c r="A963" s="515" t="s">
        <v>281</v>
      </c>
      <c r="B963" s="516"/>
      <c r="C963" s="516"/>
      <c r="D963" s="516"/>
      <c r="E963" s="534"/>
      <c r="F963" s="535"/>
      <c r="G963" s="536"/>
      <c r="H963" s="536"/>
      <c r="I963" s="536"/>
      <c r="J963" s="537"/>
      <c r="K963" s="535"/>
      <c r="L963" s="536"/>
      <c r="M963" s="538"/>
    </row>
    <row r="964" spans="1:13">
      <c r="A964" s="515" t="s">
        <v>282</v>
      </c>
      <c r="B964" s="516"/>
      <c r="C964" s="516"/>
      <c r="D964" s="516"/>
      <c r="E964" s="534"/>
      <c r="F964" s="535"/>
      <c r="G964" s="536"/>
      <c r="H964" s="536"/>
      <c r="I964" s="536"/>
      <c r="J964" s="537"/>
      <c r="K964" s="535"/>
      <c r="L964" s="536"/>
      <c r="M964" s="538"/>
    </row>
    <row r="965" spans="1:13">
      <c r="A965" s="524" t="s">
        <v>283</v>
      </c>
      <c r="B965" s="525"/>
      <c r="C965" s="525"/>
      <c r="D965" s="525"/>
      <c r="E965" s="525"/>
      <c r="F965" s="525"/>
      <c r="G965" s="525"/>
      <c r="H965" s="525"/>
      <c r="I965" s="525"/>
      <c r="J965" s="525"/>
      <c r="K965" s="525"/>
      <c r="L965" s="525"/>
      <c r="M965" s="526"/>
    </row>
    <row r="966" spans="1:13">
      <c r="A966" s="524" t="s">
        <v>275</v>
      </c>
      <c r="B966" s="525"/>
      <c r="C966" s="525"/>
      <c r="D966" s="525"/>
      <c r="E966" s="525"/>
      <c r="F966" s="525" t="s">
        <v>276</v>
      </c>
      <c r="G966" s="525"/>
      <c r="H966" s="525"/>
      <c r="I966" s="525"/>
      <c r="J966" s="525"/>
      <c r="K966" s="525" t="s">
        <v>439</v>
      </c>
      <c r="L966" s="525"/>
      <c r="M966" s="526"/>
    </row>
    <row r="967" spans="1:13">
      <c r="A967" s="539" t="s">
        <v>284</v>
      </c>
      <c r="B967" s="540"/>
      <c r="C967" s="540"/>
      <c r="D967" s="540"/>
      <c r="E967" s="540"/>
      <c r="F967" s="540"/>
      <c r="G967" s="532"/>
      <c r="H967" s="522"/>
      <c r="I967" s="522"/>
      <c r="J967" s="522"/>
      <c r="K967" s="522"/>
      <c r="L967" s="522"/>
      <c r="M967" s="533"/>
    </row>
    <row r="968" spans="1:13">
      <c r="A968" s="243" t="s">
        <v>440</v>
      </c>
      <c r="B968" s="535"/>
      <c r="C968" s="536"/>
      <c r="D968" s="536"/>
      <c r="E968" s="536"/>
      <c r="F968" s="536"/>
      <c r="G968" s="536"/>
      <c r="H968" s="536"/>
      <c r="I968" s="536"/>
      <c r="J968" s="536"/>
      <c r="K968" s="536"/>
      <c r="L968" s="536"/>
      <c r="M968" s="538"/>
    </row>
    <row r="969" spans="1:13">
      <c r="A969" s="243" t="s">
        <v>285</v>
      </c>
      <c r="B969" s="535"/>
      <c r="C969" s="536"/>
      <c r="D969" s="536"/>
      <c r="E969" s="536"/>
      <c r="F969" s="536"/>
      <c r="G969" s="536"/>
      <c r="H969" s="536"/>
      <c r="I969" s="536"/>
      <c r="J969" s="536"/>
      <c r="K969" s="536"/>
      <c r="L969" s="536"/>
      <c r="M969" s="538"/>
    </row>
    <row r="970" spans="1:13">
      <c r="A970" s="524" t="s">
        <v>441</v>
      </c>
      <c r="B970" s="525"/>
      <c r="C970" s="525"/>
      <c r="D970" s="522"/>
      <c r="E970" s="522"/>
      <c r="F970" s="522"/>
      <c r="G970" s="522"/>
      <c r="H970" s="522"/>
      <c r="I970" s="522"/>
      <c r="J970" s="525" t="s">
        <v>442</v>
      </c>
      <c r="K970" s="525"/>
      <c r="L970" s="525"/>
      <c r="M970" s="526"/>
    </row>
    <row r="971" spans="1:13">
      <c r="A971" s="524"/>
      <c r="B971" s="525"/>
      <c r="C971" s="525"/>
      <c r="D971" s="522"/>
      <c r="E971" s="522"/>
      <c r="F971" s="522"/>
      <c r="G971" s="522"/>
      <c r="H971" s="522"/>
      <c r="I971" s="522"/>
      <c r="J971" s="525"/>
      <c r="K971" s="525"/>
      <c r="L971" s="525"/>
      <c r="M971" s="526"/>
    </row>
    <row r="972" spans="1:13">
      <c r="A972" s="524"/>
      <c r="B972" s="525"/>
      <c r="C972" s="525"/>
      <c r="D972" s="522"/>
      <c r="E972" s="522"/>
      <c r="F972" s="522"/>
      <c r="G972" s="522"/>
      <c r="H972" s="522"/>
      <c r="I972" s="522"/>
      <c r="J972" s="525"/>
      <c r="K972" s="525"/>
      <c r="L972" s="525"/>
      <c r="M972" s="526"/>
    </row>
    <row r="973" spans="1:13">
      <c r="A973" s="524"/>
      <c r="B973" s="525"/>
      <c r="C973" s="525"/>
      <c r="D973" s="522"/>
      <c r="E973" s="522"/>
      <c r="F973" s="522"/>
      <c r="G973" s="522"/>
      <c r="H973" s="522"/>
      <c r="I973" s="522"/>
      <c r="J973" s="525"/>
      <c r="K973" s="525"/>
      <c r="L973" s="525"/>
      <c r="M973" s="526"/>
    </row>
    <row r="974" spans="1:13">
      <c r="A974" s="541" t="s">
        <v>286</v>
      </c>
      <c r="B974" s="542"/>
      <c r="C974" s="542"/>
      <c r="D974" s="542"/>
      <c r="E974" s="542"/>
      <c r="F974" s="542"/>
      <c r="G974" s="542"/>
      <c r="H974" s="543" t="s">
        <v>287</v>
      </c>
      <c r="I974" s="544"/>
      <c r="J974" s="544"/>
      <c r="K974" s="544"/>
      <c r="L974" s="544"/>
      <c r="M974" s="545"/>
    </row>
    <row r="975" spans="1:13">
      <c r="A975" s="253" t="s">
        <v>288</v>
      </c>
      <c r="B975" s="542" t="s">
        <v>20</v>
      </c>
      <c r="C975" s="542"/>
      <c r="D975" s="254" t="s">
        <v>288</v>
      </c>
      <c r="E975" s="255"/>
      <c r="F975" s="542" t="s">
        <v>20</v>
      </c>
      <c r="G975" s="542"/>
      <c r="H975" s="256"/>
      <c r="I975" s="256"/>
      <c r="J975" s="257" t="s">
        <v>289</v>
      </c>
      <c r="K975" s="256"/>
      <c r="L975" s="258" t="s">
        <v>20</v>
      </c>
      <c r="M975" s="259"/>
    </row>
    <row r="976" spans="1:13">
      <c r="A976" s="260" t="s">
        <v>290</v>
      </c>
      <c r="B976" s="546" t="s">
        <v>291</v>
      </c>
      <c r="C976" s="546"/>
      <c r="D976" s="546" t="s">
        <v>292</v>
      </c>
      <c r="E976" s="546"/>
      <c r="F976" s="546" t="s">
        <v>293</v>
      </c>
      <c r="G976" s="546"/>
      <c r="H976" s="256"/>
      <c r="I976" s="256"/>
      <c r="J976" s="547">
        <v>3</v>
      </c>
      <c r="K976" s="548"/>
      <c r="L976" s="255" t="s">
        <v>294</v>
      </c>
      <c r="M976" s="259"/>
    </row>
    <row r="977" spans="1:13">
      <c r="A977" s="260" t="s">
        <v>295</v>
      </c>
      <c r="B977" s="546" t="s">
        <v>296</v>
      </c>
      <c r="C977" s="546"/>
      <c r="D977" s="546" t="s">
        <v>297</v>
      </c>
      <c r="E977" s="546"/>
      <c r="F977" s="546" t="s">
        <v>298</v>
      </c>
      <c r="G977" s="546"/>
      <c r="H977" s="256"/>
      <c r="I977" s="256"/>
      <c r="J977" s="547">
        <v>2</v>
      </c>
      <c r="K977" s="548"/>
      <c r="L977" s="255" t="s">
        <v>299</v>
      </c>
      <c r="M977" s="259"/>
    </row>
    <row r="978" spans="1:13">
      <c r="A978" s="260" t="s">
        <v>300</v>
      </c>
      <c r="B978" s="546" t="s">
        <v>301</v>
      </c>
      <c r="C978" s="546"/>
      <c r="D978" s="546" t="s">
        <v>302</v>
      </c>
      <c r="E978" s="546"/>
      <c r="F978" s="546" t="s">
        <v>303</v>
      </c>
      <c r="G978" s="546"/>
      <c r="H978" s="256"/>
      <c r="I978" s="256"/>
      <c r="J978" s="547">
        <v>1</v>
      </c>
      <c r="K978" s="548"/>
      <c r="L978" s="255" t="s">
        <v>304</v>
      </c>
      <c r="M978" s="259"/>
    </row>
    <row r="979" spans="1:13" ht="15.75" thickBot="1">
      <c r="A979" s="261" t="s">
        <v>305</v>
      </c>
      <c r="B979" s="549" t="s">
        <v>306</v>
      </c>
      <c r="C979" s="549"/>
      <c r="D979" s="550" t="s">
        <v>307</v>
      </c>
      <c r="E979" s="550"/>
      <c r="F979" s="550" t="s">
        <v>308</v>
      </c>
      <c r="G979" s="550"/>
      <c r="H979" s="262"/>
      <c r="I979" s="262"/>
      <c r="J979" s="262"/>
      <c r="K979" s="262"/>
      <c r="L979" s="262"/>
      <c r="M979" s="263"/>
    </row>
    <row r="980" spans="1:13" ht="15.75" thickBot="1"/>
    <row r="981" spans="1:13" ht="15.75">
      <c r="A981" s="233"/>
      <c r="B981" s="500" t="s">
        <v>395</v>
      </c>
      <c r="C981" s="500"/>
      <c r="D981" s="500"/>
      <c r="E981" s="500"/>
      <c r="F981" s="500"/>
      <c r="G981" s="500"/>
      <c r="H981" s="500"/>
      <c r="I981" s="514"/>
      <c r="J981" s="499" t="s">
        <v>396</v>
      </c>
      <c r="K981" s="500"/>
      <c r="L981" s="500"/>
      <c r="M981" s="501"/>
    </row>
    <row r="982" spans="1:13" ht="21">
      <c r="A982" s="502" t="s">
        <v>397</v>
      </c>
      <c r="B982" s="503"/>
      <c r="C982" s="503"/>
      <c r="D982" s="503"/>
      <c r="E982" s="503"/>
      <c r="F982" s="503"/>
      <c r="G982" s="503"/>
      <c r="H982" s="503"/>
      <c r="I982" s="503"/>
      <c r="J982" s="503"/>
      <c r="K982" s="503"/>
      <c r="L982" s="503"/>
      <c r="M982" s="504"/>
    </row>
    <row r="983" spans="1:13" ht="21">
      <c r="A983" s="234"/>
      <c r="B983" s="505" t="s">
        <v>398</v>
      </c>
      <c r="C983" s="505"/>
      <c r="D983" s="505"/>
      <c r="E983" s="506"/>
      <c r="F983" s="235" t="s">
        <v>399</v>
      </c>
      <c r="G983" s="235"/>
      <c r="H983" s="507" t="s">
        <v>400</v>
      </c>
      <c r="I983" s="508"/>
      <c r="J983" s="509"/>
      <c r="K983" s="236" t="s">
        <v>401</v>
      </c>
      <c r="L983" s="237"/>
      <c r="M983" s="238"/>
    </row>
    <row r="984" spans="1:13">
      <c r="A984" s="510" t="s">
        <v>402</v>
      </c>
      <c r="B984" s="508"/>
      <c r="C984" s="508"/>
      <c r="D984" s="508"/>
      <c r="E984" s="508"/>
      <c r="F984" s="508"/>
      <c r="G984" s="508"/>
      <c r="H984" s="508"/>
      <c r="I984" s="508"/>
      <c r="J984" s="508"/>
      <c r="K984" s="508"/>
      <c r="L984" s="508"/>
      <c r="M984" s="511"/>
    </row>
    <row r="985" spans="1:13">
      <c r="A985" s="515" t="s">
        <v>403</v>
      </c>
      <c r="B985" s="516"/>
      <c r="C985" s="516"/>
      <c r="D985" s="516"/>
      <c r="E985" s="516"/>
      <c r="F985" s="516"/>
      <c r="G985" s="516"/>
      <c r="H985" s="516"/>
      <c r="I985" s="516"/>
      <c r="J985" s="516"/>
      <c r="K985" s="516"/>
      <c r="L985" s="516"/>
      <c r="M985" s="517"/>
    </row>
    <row r="986" spans="1:13">
      <c r="A986" s="512" t="s">
        <v>404</v>
      </c>
      <c r="B986" s="513"/>
      <c r="C986" s="555" t="s">
        <v>513</v>
      </c>
      <c r="D986" s="552"/>
      <c r="E986" s="552"/>
      <c r="F986" s="552"/>
      <c r="G986" s="553"/>
      <c r="H986" s="264" t="s">
        <v>406</v>
      </c>
      <c r="I986" s="265"/>
      <c r="J986" s="519">
        <v>21</v>
      </c>
      <c r="K986" s="519"/>
      <c r="L986" s="519"/>
      <c r="M986" s="520"/>
    </row>
    <row r="987" spans="1:13">
      <c r="A987" s="512" t="s">
        <v>407</v>
      </c>
      <c r="B987" s="513"/>
      <c r="C987" s="555" t="s">
        <v>408</v>
      </c>
      <c r="D987" s="552"/>
      <c r="E987" s="552"/>
      <c r="F987" s="552"/>
      <c r="G987" s="553"/>
      <c r="H987" s="264" t="s">
        <v>409</v>
      </c>
      <c r="I987" s="265"/>
      <c r="J987" s="519">
        <v>1580</v>
      </c>
      <c r="K987" s="519"/>
      <c r="L987" s="519"/>
      <c r="M987" s="520"/>
    </row>
    <row r="988" spans="1:13">
      <c r="A988" s="512" t="s">
        <v>410</v>
      </c>
      <c r="B988" s="513"/>
      <c r="C988" s="554">
        <v>41426</v>
      </c>
      <c r="D988" s="552"/>
      <c r="E988" s="552"/>
      <c r="F988" s="552"/>
      <c r="G988" s="553"/>
      <c r="H988" s="264" t="s">
        <v>411</v>
      </c>
      <c r="I988" s="265"/>
      <c r="J988" s="519">
        <v>9622111557</v>
      </c>
      <c r="K988" s="519"/>
      <c r="L988" s="519"/>
      <c r="M988" s="520"/>
    </row>
    <row r="989" spans="1:13">
      <c r="A989" s="512" t="s">
        <v>412</v>
      </c>
      <c r="B989" s="513"/>
      <c r="C989" s="555" t="s">
        <v>514</v>
      </c>
      <c r="D989" s="552"/>
      <c r="E989" s="552"/>
      <c r="F989" s="552"/>
      <c r="G989" s="553"/>
      <c r="H989" s="539" t="s">
        <v>18</v>
      </c>
      <c r="I989" s="540"/>
      <c r="J989" s="519" t="s">
        <v>515</v>
      </c>
      <c r="K989" s="519"/>
      <c r="L989" s="519"/>
      <c r="M989" s="520"/>
    </row>
    <row r="990" spans="1:13">
      <c r="A990" s="524" t="s">
        <v>415</v>
      </c>
      <c r="B990" s="525"/>
      <c r="C990" s="525"/>
      <c r="D990" s="525"/>
      <c r="E990" s="525"/>
      <c r="F990" s="525"/>
      <c r="G990" s="525"/>
      <c r="H990" s="525"/>
      <c r="I990" s="525"/>
      <c r="J990" s="525"/>
      <c r="K990" s="525"/>
      <c r="L990" s="525"/>
      <c r="M990" s="526"/>
    </row>
    <row r="991" spans="1:13">
      <c r="A991" s="527" t="s">
        <v>416</v>
      </c>
      <c r="B991" s="525" t="s">
        <v>417</v>
      </c>
      <c r="C991" s="525"/>
      <c r="D991" s="525"/>
      <c r="E991" s="525"/>
      <c r="F991" s="525"/>
      <c r="G991" s="525"/>
      <c r="H991" s="525" t="s">
        <v>418</v>
      </c>
      <c r="I991" s="525"/>
      <c r="J991" s="525"/>
      <c r="K991" s="525"/>
      <c r="L991" s="525"/>
      <c r="M991" s="526"/>
    </row>
    <row r="992" spans="1:13" ht="45">
      <c r="A992" s="527"/>
      <c r="B992" s="240" t="s">
        <v>419</v>
      </c>
      <c r="C992" s="240" t="s">
        <v>420</v>
      </c>
      <c r="D992" s="240" t="s">
        <v>421</v>
      </c>
      <c r="E992" s="240" t="s">
        <v>422</v>
      </c>
      <c r="F992" s="240">
        <v>100</v>
      </c>
      <c r="G992" s="241" t="s">
        <v>33</v>
      </c>
      <c r="H992" s="240" t="s">
        <v>423</v>
      </c>
      <c r="I992" s="240" t="s">
        <v>420</v>
      </c>
      <c r="J992" s="240" t="s">
        <v>421</v>
      </c>
      <c r="K992" s="240" t="s">
        <v>424</v>
      </c>
      <c r="L992" s="240">
        <v>100</v>
      </c>
      <c r="M992" s="242" t="s">
        <v>33</v>
      </c>
    </row>
    <row r="993" spans="1:13">
      <c r="A993" s="243" t="s">
        <v>11</v>
      </c>
      <c r="B993" s="24"/>
      <c r="C993" s="12"/>
      <c r="D993" s="12"/>
      <c r="E993" s="24"/>
      <c r="F993" s="41"/>
      <c r="G993" s="12"/>
      <c r="H993" s="15"/>
      <c r="I993" s="15"/>
      <c r="J993" s="15"/>
      <c r="K993" s="244"/>
      <c r="L993" s="41"/>
      <c r="M993" s="245"/>
    </row>
    <row r="994" spans="1:13">
      <c r="A994" s="243" t="s">
        <v>12</v>
      </c>
      <c r="B994" s="29"/>
      <c r="C994" s="12"/>
      <c r="D994" s="12"/>
      <c r="E994" s="12"/>
      <c r="F994" s="41"/>
      <c r="G994" s="12"/>
      <c r="H994" s="15"/>
      <c r="I994" s="15"/>
      <c r="J994" s="15"/>
      <c r="K994" s="15"/>
      <c r="L994" s="41"/>
      <c r="M994" s="245"/>
    </row>
    <row r="995" spans="1:13">
      <c r="A995" s="243" t="s">
        <v>425</v>
      </c>
      <c r="B995" s="12"/>
      <c r="C995" s="12"/>
      <c r="D995" s="12"/>
      <c r="E995" s="12"/>
      <c r="F995" s="175"/>
      <c r="G995" s="12"/>
      <c r="H995" s="15"/>
      <c r="I995" s="12"/>
      <c r="J995" s="12"/>
      <c r="K995" s="30"/>
      <c r="L995" s="175"/>
      <c r="M995" s="245"/>
    </row>
    <row r="996" spans="1:13" ht="15.75">
      <c r="A996" s="243" t="s">
        <v>23</v>
      </c>
      <c r="B996" s="12"/>
      <c r="C996" s="12"/>
      <c r="D996" s="12"/>
      <c r="E996" s="12"/>
      <c r="F996" s="175"/>
      <c r="G996" s="12"/>
      <c r="H996" s="35"/>
      <c r="I996" s="13"/>
      <c r="J996" s="13"/>
      <c r="K996" s="170"/>
      <c r="L996" s="175"/>
      <c r="M996" s="245"/>
    </row>
    <row r="997" spans="1:13" ht="15.75">
      <c r="A997" s="243" t="s">
        <v>25</v>
      </c>
      <c r="B997" s="12"/>
      <c r="C997" s="12"/>
      <c r="D997" s="12"/>
      <c r="E997" s="12"/>
      <c r="F997" s="41"/>
      <c r="G997" s="12"/>
      <c r="H997" s="35"/>
      <c r="I997" s="15"/>
      <c r="J997" s="15"/>
      <c r="K997" s="42"/>
      <c r="L997" s="41"/>
      <c r="M997" s="245"/>
    </row>
    <row r="998" spans="1:13" ht="15.75">
      <c r="A998" s="243" t="s">
        <v>426</v>
      </c>
      <c r="B998" s="12"/>
      <c r="C998" s="12"/>
      <c r="D998" s="12"/>
      <c r="E998" s="219"/>
      <c r="F998" s="42"/>
      <c r="G998" s="12"/>
      <c r="H998" s="12"/>
      <c r="I998" s="12"/>
      <c r="J998" s="12"/>
      <c r="K998" s="15"/>
      <c r="L998" s="12"/>
      <c r="M998" s="245"/>
    </row>
    <row r="999" spans="1:13">
      <c r="A999" s="243" t="s">
        <v>383</v>
      </c>
      <c r="B999" s="12"/>
      <c r="C999" s="12"/>
      <c r="D999" s="12"/>
      <c r="E999" s="23"/>
      <c r="F999" s="15"/>
      <c r="G999" s="12"/>
      <c r="H999" s="12"/>
      <c r="I999" s="12"/>
      <c r="J999" s="12"/>
      <c r="K999" s="23"/>
      <c r="L999" s="15"/>
      <c r="M999" s="245"/>
    </row>
    <row r="1000" spans="1:13">
      <c r="A1000" s="243" t="s">
        <v>427</v>
      </c>
      <c r="B1000" s="12"/>
      <c r="C1000" s="12"/>
      <c r="D1000" s="12"/>
      <c r="E1000" s="15"/>
      <c r="F1000" s="12"/>
      <c r="G1000" s="12"/>
      <c r="H1000" s="12"/>
      <c r="I1000" s="12"/>
      <c r="J1000" s="12"/>
      <c r="K1000" s="15"/>
      <c r="L1000" s="12"/>
      <c r="M1000" s="245"/>
    </row>
    <row r="1001" spans="1:13" ht="26.25">
      <c r="A1001" s="237" t="s">
        <v>428</v>
      </c>
      <c r="B1001" s="237"/>
      <c r="C1001" s="246" t="s">
        <v>429</v>
      </c>
      <c r="D1001" s="247">
        <f>(F993+F994+F995+F996+F997)</f>
        <v>0</v>
      </c>
      <c r="E1001" s="247"/>
      <c r="F1001" s="246" t="s">
        <v>430</v>
      </c>
      <c r="G1001" s="247">
        <f>(D1001/500)*100</f>
        <v>0</v>
      </c>
      <c r="H1001" s="247"/>
      <c r="I1001" s="248"/>
      <c r="J1001" s="521" t="s">
        <v>431</v>
      </c>
      <c r="K1001" s="521"/>
      <c r="L1001" s="522" t="str">
        <f>IF(G1001&gt;=91,"A1",IF(G1001&gt;=81,"A2",IF(G1001&gt;=71,"B1",IF(G1001&gt;=61,"B2",IF(G1001&gt;=51,"C1",IF(G1001&gt;=41,"C2",IF(G1001&gt;=33,"D","E")))))))</f>
        <v>E</v>
      </c>
      <c r="M1001" s="522" t="str">
        <f t="shared" ref="M1001:M1003" si="20">IF(K1001&gt;=91,"A1",IF(K1001&gt;=81,"A2",IF(K1001&gt;=71,"B1",IF(K1001&gt;=61,"B2",IF(K1001&gt;=51,"C1",IF(K1001&gt;=41,"C2",IF(K1001&gt;=33,"D","E")))))))</f>
        <v>E</v>
      </c>
    </row>
    <row r="1002" spans="1:13" ht="26.25">
      <c r="A1002" s="249" t="s">
        <v>432</v>
      </c>
      <c r="B1002" s="237"/>
      <c r="C1002" s="246" t="s">
        <v>433</v>
      </c>
      <c r="D1002" s="247">
        <f>(L993+L994+L995+L996+L997)</f>
        <v>0</v>
      </c>
      <c r="E1002" s="247"/>
      <c r="F1002" s="246" t="s">
        <v>434</v>
      </c>
      <c r="G1002" s="250">
        <f>D1002/500*100</f>
        <v>0</v>
      </c>
      <c r="H1002" s="250"/>
      <c r="I1002" s="251"/>
      <c r="J1002" s="521" t="s">
        <v>435</v>
      </c>
      <c r="K1002" s="521"/>
      <c r="L1002" s="522" t="str">
        <f>IF(G1002&gt;=91,"A1",IF(G1002&gt;=81,"A2",IF(G1002&gt;=71,"B1",IF(G1002&gt;=61,"B2",IF(G1002&gt;=51,"C1",IF(G1002&gt;=41,"C2",IF(G1002&gt;=33,"D","E")))))))</f>
        <v>E</v>
      </c>
      <c r="M1002" s="522" t="str">
        <f t="shared" si="20"/>
        <v>E</v>
      </c>
    </row>
    <row r="1003" spans="1:13">
      <c r="A1003" s="252" t="s">
        <v>436</v>
      </c>
      <c r="B1003" s="252"/>
      <c r="C1003" s="252">
        <f>(D1001+D1002)</f>
        <v>0</v>
      </c>
      <c r="D1003" s="523"/>
      <c r="E1003" s="523"/>
      <c r="F1003" s="252" t="s">
        <v>437</v>
      </c>
      <c r="G1003" s="252"/>
      <c r="H1003" s="252"/>
      <c r="I1003" s="252">
        <f>(C1003/1000)*100</f>
        <v>0</v>
      </c>
      <c r="J1003" s="252" t="s">
        <v>438</v>
      </c>
      <c r="K1003" s="252"/>
      <c r="L1003" s="523" t="str">
        <f>IF(I1003&gt;=91,"A1",IF(I1003&gt;=81,"A2",IF(I1003&gt;=71,"B1",IF(I1003&gt;=61,"B2",IF(I1003&gt;=51,"C1",IF(I1003&gt;=41,"C2",IF(I1003&gt;=33,"D","E")))))))</f>
        <v>E</v>
      </c>
      <c r="M1003" s="523" t="str">
        <f t="shared" si="20"/>
        <v>E</v>
      </c>
    </row>
    <row r="1004" spans="1:13">
      <c r="A1004" s="518" t="s">
        <v>273</v>
      </c>
      <c r="B1004" s="519"/>
      <c r="C1004" s="519"/>
      <c r="D1004" s="519"/>
      <c r="E1004" s="519"/>
      <c r="F1004" s="519"/>
      <c r="G1004" s="519"/>
      <c r="H1004" s="519"/>
      <c r="I1004" s="519"/>
      <c r="J1004" s="519"/>
      <c r="K1004" s="519"/>
      <c r="L1004" s="519"/>
      <c r="M1004" s="520"/>
    </row>
    <row r="1005" spans="1:13">
      <c r="A1005" s="524" t="s">
        <v>274</v>
      </c>
      <c r="B1005" s="525"/>
      <c r="C1005" s="525"/>
      <c r="D1005" s="525"/>
      <c r="E1005" s="525"/>
      <c r="F1005" s="525"/>
      <c r="G1005" s="525"/>
      <c r="H1005" s="525"/>
      <c r="I1005" s="525"/>
      <c r="J1005" s="525"/>
      <c r="K1005" s="525"/>
      <c r="L1005" s="525"/>
      <c r="M1005" s="526"/>
    </row>
    <row r="1006" spans="1:13">
      <c r="A1006" s="524" t="s">
        <v>275</v>
      </c>
      <c r="B1006" s="525"/>
      <c r="C1006" s="525"/>
      <c r="D1006" s="525"/>
      <c r="E1006" s="525"/>
      <c r="F1006" s="525" t="s">
        <v>276</v>
      </c>
      <c r="G1006" s="525"/>
      <c r="H1006" s="525"/>
      <c r="I1006" s="525"/>
      <c r="J1006" s="525"/>
      <c r="K1006" s="525" t="s">
        <v>439</v>
      </c>
      <c r="L1006" s="525"/>
      <c r="M1006" s="526"/>
    </row>
    <row r="1007" spans="1:13">
      <c r="A1007" s="539" t="s">
        <v>277</v>
      </c>
      <c r="B1007" s="540"/>
      <c r="C1007" s="540"/>
      <c r="D1007" s="540"/>
      <c r="E1007" s="540"/>
      <c r="F1007" s="532" t="s">
        <v>294</v>
      </c>
      <c r="G1007" s="522"/>
      <c r="H1007" s="522"/>
      <c r="I1007" s="522"/>
      <c r="J1007" s="522"/>
      <c r="K1007" s="532" t="s">
        <v>294</v>
      </c>
      <c r="L1007" s="522"/>
      <c r="M1007" s="533"/>
    </row>
    <row r="1008" spans="1:13">
      <c r="A1008" s="524" t="s">
        <v>278</v>
      </c>
      <c r="B1008" s="525"/>
      <c r="C1008" s="525"/>
      <c r="D1008" s="525"/>
      <c r="E1008" s="525"/>
      <c r="F1008" s="525"/>
      <c r="G1008" s="525"/>
      <c r="H1008" s="525"/>
      <c r="I1008" s="525"/>
      <c r="J1008" s="525"/>
      <c r="K1008" s="525"/>
      <c r="L1008" s="525"/>
      <c r="M1008" s="526"/>
    </row>
    <row r="1009" spans="1:13">
      <c r="A1009" s="524" t="s">
        <v>275</v>
      </c>
      <c r="B1009" s="525"/>
      <c r="C1009" s="525"/>
      <c r="D1009" s="525"/>
      <c r="E1009" s="525"/>
      <c r="F1009" s="525" t="s">
        <v>276</v>
      </c>
      <c r="G1009" s="525"/>
      <c r="H1009" s="525"/>
      <c r="I1009" s="525"/>
      <c r="J1009" s="525"/>
      <c r="K1009" s="525" t="s">
        <v>439</v>
      </c>
      <c r="L1009" s="525"/>
      <c r="M1009" s="526"/>
    </row>
    <row r="1010" spans="1:13">
      <c r="A1010" s="512" t="s">
        <v>279</v>
      </c>
      <c r="B1010" s="513"/>
      <c r="C1010" s="513"/>
      <c r="D1010" s="513"/>
      <c r="E1010" s="513"/>
      <c r="F1010" s="525"/>
      <c r="G1010" s="525"/>
      <c r="H1010" s="525"/>
      <c r="I1010" s="525"/>
      <c r="J1010" s="525"/>
      <c r="K1010" s="525"/>
      <c r="L1010" s="525"/>
      <c r="M1010" s="526"/>
    </row>
    <row r="1011" spans="1:13">
      <c r="A1011" s="512" t="s">
        <v>280</v>
      </c>
      <c r="B1011" s="513"/>
      <c r="C1011" s="513"/>
      <c r="D1011" s="513"/>
      <c r="E1011" s="513"/>
      <c r="F1011" s="532"/>
      <c r="G1011" s="522"/>
      <c r="H1011" s="522"/>
      <c r="I1011" s="522"/>
      <c r="J1011" s="522"/>
      <c r="K1011" s="532"/>
      <c r="L1011" s="522"/>
      <c r="M1011" s="533"/>
    </row>
    <row r="1012" spans="1:13">
      <c r="A1012" s="515" t="s">
        <v>281</v>
      </c>
      <c r="B1012" s="516"/>
      <c r="C1012" s="516"/>
      <c r="D1012" s="516"/>
      <c r="E1012" s="534"/>
      <c r="F1012" s="535"/>
      <c r="G1012" s="536"/>
      <c r="H1012" s="536"/>
      <c r="I1012" s="536"/>
      <c r="J1012" s="537"/>
      <c r="K1012" s="535"/>
      <c r="L1012" s="536"/>
      <c r="M1012" s="538"/>
    </row>
    <row r="1013" spans="1:13">
      <c r="A1013" s="515" t="s">
        <v>282</v>
      </c>
      <c r="B1013" s="516"/>
      <c r="C1013" s="516"/>
      <c r="D1013" s="516"/>
      <c r="E1013" s="534"/>
      <c r="F1013" s="535"/>
      <c r="G1013" s="536"/>
      <c r="H1013" s="536"/>
      <c r="I1013" s="536"/>
      <c r="J1013" s="537"/>
      <c r="K1013" s="535"/>
      <c r="L1013" s="536"/>
      <c r="M1013" s="538"/>
    </row>
    <row r="1014" spans="1:13">
      <c r="A1014" s="524" t="s">
        <v>283</v>
      </c>
      <c r="B1014" s="525"/>
      <c r="C1014" s="525"/>
      <c r="D1014" s="525"/>
      <c r="E1014" s="525"/>
      <c r="F1014" s="525"/>
      <c r="G1014" s="525"/>
      <c r="H1014" s="525"/>
      <c r="I1014" s="525"/>
      <c r="J1014" s="525"/>
      <c r="K1014" s="525"/>
      <c r="L1014" s="525"/>
      <c r="M1014" s="526"/>
    </row>
    <row r="1015" spans="1:13">
      <c r="A1015" s="524" t="s">
        <v>275</v>
      </c>
      <c r="B1015" s="525"/>
      <c r="C1015" s="525"/>
      <c r="D1015" s="525"/>
      <c r="E1015" s="525"/>
      <c r="F1015" s="525" t="s">
        <v>276</v>
      </c>
      <c r="G1015" s="525"/>
      <c r="H1015" s="525"/>
      <c r="I1015" s="525"/>
      <c r="J1015" s="525"/>
      <c r="K1015" s="525" t="s">
        <v>439</v>
      </c>
      <c r="L1015" s="525"/>
      <c r="M1015" s="526"/>
    </row>
    <row r="1016" spans="1:13">
      <c r="A1016" s="539" t="s">
        <v>284</v>
      </c>
      <c r="B1016" s="540"/>
      <c r="C1016" s="540"/>
      <c r="D1016" s="540"/>
      <c r="E1016" s="540"/>
      <c r="F1016" s="540"/>
      <c r="G1016" s="532"/>
      <c r="H1016" s="522"/>
      <c r="I1016" s="522"/>
      <c r="J1016" s="522"/>
      <c r="K1016" s="522"/>
      <c r="L1016" s="522"/>
      <c r="M1016" s="533"/>
    </row>
    <row r="1017" spans="1:13">
      <c r="A1017" s="243" t="s">
        <v>440</v>
      </c>
      <c r="B1017" s="535"/>
      <c r="C1017" s="536"/>
      <c r="D1017" s="536"/>
      <c r="E1017" s="536"/>
      <c r="F1017" s="536"/>
      <c r="G1017" s="536"/>
      <c r="H1017" s="536"/>
      <c r="I1017" s="536"/>
      <c r="J1017" s="536"/>
      <c r="K1017" s="536"/>
      <c r="L1017" s="536"/>
      <c r="M1017" s="538"/>
    </row>
    <row r="1018" spans="1:13">
      <c r="A1018" s="243" t="s">
        <v>285</v>
      </c>
      <c r="B1018" s="535"/>
      <c r="C1018" s="536"/>
      <c r="D1018" s="536"/>
      <c r="E1018" s="536"/>
      <c r="F1018" s="536"/>
      <c r="G1018" s="536"/>
      <c r="H1018" s="536"/>
      <c r="I1018" s="536"/>
      <c r="J1018" s="536"/>
      <c r="K1018" s="536"/>
      <c r="L1018" s="536"/>
      <c r="M1018" s="538"/>
    </row>
    <row r="1019" spans="1:13">
      <c r="A1019" s="524" t="s">
        <v>441</v>
      </c>
      <c r="B1019" s="525"/>
      <c r="C1019" s="525"/>
      <c r="D1019" s="522"/>
      <c r="E1019" s="522"/>
      <c r="F1019" s="522"/>
      <c r="G1019" s="522"/>
      <c r="H1019" s="522"/>
      <c r="I1019" s="522"/>
      <c r="J1019" s="525" t="s">
        <v>442</v>
      </c>
      <c r="K1019" s="525"/>
      <c r="L1019" s="525"/>
      <c r="M1019" s="526"/>
    </row>
    <row r="1020" spans="1:13">
      <c r="A1020" s="524"/>
      <c r="B1020" s="525"/>
      <c r="C1020" s="525"/>
      <c r="D1020" s="522"/>
      <c r="E1020" s="522"/>
      <c r="F1020" s="522"/>
      <c r="G1020" s="522"/>
      <c r="H1020" s="522"/>
      <c r="I1020" s="522"/>
      <c r="J1020" s="525"/>
      <c r="K1020" s="525"/>
      <c r="L1020" s="525"/>
      <c r="M1020" s="526"/>
    </row>
    <row r="1021" spans="1:13">
      <c r="A1021" s="524"/>
      <c r="B1021" s="525"/>
      <c r="C1021" s="525"/>
      <c r="D1021" s="522"/>
      <c r="E1021" s="522"/>
      <c r="F1021" s="522"/>
      <c r="G1021" s="522"/>
      <c r="H1021" s="522"/>
      <c r="I1021" s="522"/>
      <c r="J1021" s="525"/>
      <c r="K1021" s="525"/>
      <c r="L1021" s="525"/>
      <c r="M1021" s="526"/>
    </row>
    <row r="1022" spans="1:13">
      <c r="A1022" s="524"/>
      <c r="B1022" s="525"/>
      <c r="C1022" s="525"/>
      <c r="D1022" s="522"/>
      <c r="E1022" s="522"/>
      <c r="F1022" s="522"/>
      <c r="G1022" s="522"/>
      <c r="H1022" s="522"/>
      <c r="I1022" s="522"/>
      <c r="J1022" s="525"/>
      <c r="K1022" s="525"/>
      <c r="L1022" s="525"/>
      <c r="M1022" s="526"/>
    </row>
    <row r="1023" spans="1:13">
      <c r="A1023" s="541" t="s">
        <v>286</v>
      </c>
      <c r="B1023" s="542"/>
      <c r="C1023" s="542"/>
      <c r="D1023" s="542"/>
      <c r="E1023" s="542"/>
      <c r="F1023" s="542"/>
      <c r="G1023" s="542"/>
      <c r="H1023" s="543" t="s">
        <v>287</v>
      </c>
      <c r="I1023" s="544"/>
      <c r="J1023" s="544"/>
      <c r="K1023" s="544"/>
      <c r="L1023" s="544"/>
      <c r="M1023" s="545"/>
    </row>
    <row r="1024" spans="1:13">
      <c r="A1024" s="253" t="s">
        <v>288</v>
      </c>
      <c r="B1024" s="542" t="s">
        <v>20</v>
      </c>
      <c r="C1024" s="542"/>
      <c r="D1024" s="254" t="s">
        <v>288</v>
      </c>
      <c r="E1024" s="255"/>
      <c r="F1024" s="542" t="s">
        <v>20</v>
      </c>
      <c r="G1024" s="542"/>
      <c r="H1024" s="256"/>
      <c r="I1024" s="256"/>
      <c r="J1024" s="257" t="s">
        <v>289</v>
      </c>
      <c r="K1024" s="256"/>
      <c r="L1024" s="258" t="s">
        <v>20</v>
      </c>
      <c r="M1024" s="259"/>
    </row>
    <row r="1025" spans="1:13">
      <c r="A1025" s="260" t="s">
        <v>290</v>
      </c>
      <c r="B1025" s="546" t="s">
        <v>291</v>
      </c>
      <c r="C1025" s="546"/>
      <c r="D1025" s="546" t="s">
        <v>292</v>
      </c>
      <c r="E1025" s="546"/>
      <c r="F1025" s="546" t="s">
        <v>293</v>
      </c>
      <c r="G1025" s="546"/>
      <c r="H1025" s="256"/>
      <c r="I1025" s="256"/>
      <c r="J1025" s="547">
        <v>3</v>
      </c>
      <c r="K1025" s="548"/>
      <c r="L1025" s="255" t="s">
        <v>294</v>
      </c>
      <c r="M1025" s="259"/>
    </row>
    <row r="1026" spans="1:13">
      <c r="A1026" s="260" t="s">
        <v>295</v>
      </c>
      <c r="B1026" s="546" t="s">
        <v>296</v>
      </c>
      <c r="C1026" s="546"/>
      <c r="D1026" s="546" t="s">
        <v>297</v>
      </c>
      <c r="E1026" s="546"/>
      <c r="F1026" s="546" t="s">
        <v>298</v>
      </c>
      <c r="G1026" s="546"/>
      <c r="H1026" s="256"/>
      <c r="I1026" s="256"/>
      <c r="J1026" s="547">
        <v>2</v>
      </c>
      <c r="K1026" s="548"/>
      <c r="L1026" s="255" t="s">
        <v>299</v>
      </c>
      <c r="M1026" s="259"/>
    </row>
    <row r="1027" spans="1:13">
      <c r="A1027" s="260" t="s">
        <v>300</v>
      </c>
      <c r="B1027" s="546" t="s">
        <v>301</v>
      </c>
      <c r="C1027" s="546"/>
      <c r="D1027" s="546" t="s">
        <v>302</v>
      </c>
      <c r="E1027" s="546"/>
      <c r="F1027" s="546" t="s">
        <v>303</v>
      </c>
      <c r="G1027" s="546"/>
      <c r="H1027" s="256"/>
      <c r="I1027" s="256"/>
      <c r="J1027" s="547">
        <v>1</v>
      </c>
      <c r="K1027" s="548"/>
      <c r="L1027" s="255" t="s">
        <v>304</v>
      </c>
      <c r="M1027" s="259"/>
    </row>
    <row r="1028" spans="1:13" ht="15.75" thickBot="1">
      <c r="A1028" s="261" t="s">
        <v>305</v>
      </c>
      <c r="B1028" s="549" t="s">
        <v>306</v>
      </c>
      <c r="C1028" s="549"/>
      <c r="D1028" s="550" t="s">
        <v>307</v>
      </c>
      <c r="E1028" s="550"/>
      <c r="F1028" s="550" t="s">
        <v>308</v>
      </c>
      <c r="G1028" s="550"/>
      <c r="H1028" s="262"/>
      <c r="I1028" s="262"/>
      <c r="J1028" s="262"/>
      <c r="K1028" s="262"/>
      <c r="L1028" s="262"/>
      <c r="M1028" s="263"/>
    </row>
    <row r="1029" spans="1:13" ht="15.75" thickBot="1"/>
    <row r="1030" spans="1:13" ht="15.75">
      <c r="A1030" s="233"/>
      <c r="B1030" s="500" t="s">
        <v>395</v>
      </c>
      <c r="C1030" s="500"/>
      <c r="D1030" s="500"/>
      <c r="E1030" s="500"/>
      <c r="F1030" s="500"/>
      <c r="G1030" s="500"/>
      <c r="H1030" s="500"/>
      <c r="I1030" s="514"/>
      <c r="J1030" s="499" t="s">
        <v>396</v>
      </c>
      <c r="K1030" s="500"/>
      <c r="L1030" s="500"/>
      <c r="M1030" s="501"/>
    </row>
    <row r="1031" spans="1:13" ht="21">
      <c r="A1031" s="502" t="s">
        <v>397</v>
      </c>
      <c r="B1031" s="503"/>
      <c r="C1031" s="503"/>
      <c r="D1031" s="503"/>
      <c r="E1031" s="503"/>
      <c r="F1031" s="503"/>
      <c r="G1031" s="503"/>
      <c r="H1031" s="503"/>
      <c r="I1031" s="503"/>
      <c r="J1031" s="503"/>
      <c r="K1031" s="503"/>
      <c r="L1031" s="503"/>
      <c r="M1031" s="504"/>
    </row>
    <row r="1032" spans="1:13" ht="21">
      <c r="A1032" s="234"/>
      <c r="B1032" s="505" t="s">
        <v>398</v>
      </c>
      <c r="C1032" s="505"/>
      <c r="D1032" s="505"/>
      <c r="E1032" s="506"/>
      <c r="F1032" s="235" t="s">
        <v>399</v>
      </c>
      <c r="G1032" s="235"/>
      <c r="H1032" s="507" t="s">
        <v>400</v>
      </c>
      <c r="I1032" s="508"/>
      <c r="J1032" s="509"/>
      <c r="K1032" s="236" t="s">
        <v>401</v>
      </c>
      <c r="L1032" s="237"/>
      <c r="M1032" s="238"/>
    </row>
    <row r="1033" spans="1:13">
      <c r="A1033" s="510" t="s">
        <v>402</v>
      </c>
      <c r="B1033" s="508"/>
      <c r="C1033" s="508"/>
      <c r="D1033" s="508"/>
      <c r="E1033" s="508"/>
      <c r="F1033" s="508"/>
      <c r="G1033" s="508"/>
      <c r="H1033" s="508"/>
      <c r="I1033" s="508"/>
      <c r="J1033" s="508"/>
      <c r="K1033" s="508"/>
      <c r="L1033" s="508"/>
      <c r="M1033" s="511"/>
    </row>
    <row r="1034" spans="1:13">
      <c r="A1034" s="515" t="s">
        <v>403</v>
      </c>
      <c r="B1034" s="516"/>
      <c r="C1034" s="516"/>
      <c r="D1034" s="516"/>
      <c r="E1034" s="516"/>
      <c r="F1034" s="516"/>
      <c r="G1034" s="516"/>
      <c r="H1034" s="516"/>
      <c r="I1034" s="516"/>
      <c r="J1034" s="516"/>
      <c r="K1034" s="516"/>
      <c r="L1034" s="516"/>
      <c r="M1034" s="517"/>
    </row>
    <row r="1035" spans="1:13">
      <c r="A1035" s="512" t="s">
        <v>404</v>
      </c>
      <c r="B1035" s="513"/>
      <c r="C1035" s="507" t="s">
        <v>516</v>
      </c>
      <c r="D1035" s="508"/>
      <c r="E1035" s="508"/>
      <c r="F1035" s="508"/>
      <c r="G1035" s="509"/>
      <c r="H1035" s="237" t="s">
        <v>406</v>
      </c>
      <c r="I1035" s="239"/>
      <c r="J1035" s="525">
        <v>22</v>
      </c>
      <c r="K1035" s="525"/>
      <c r="L1035" s="525"/>
      <c r="M1035" s="526"/>
    </row>
    <row r="1036" spans="1:13">
      <c r="A1036" s="512" t="s">
        <v>407</v>
      </c>
      <c r="B1036" s="513"/>
      <c r="C1036" s="507" t="s">
        <v>506</v>
      </c>
      <c r="D1036" s="508"/>
      <c r="E1036" s="508"/>
      <c r="F1036" s="508"/>
      <c r="G1036" s="509"/>
      <c r="H1036" s="237" t="s">
        <v>409</v>
      </c>
      <c r="I1036" s="239"/>
      <c r="J1036" s="525">
        <v>1145</v>
      </c>
      <c r="K1036" s="525"/>
      <c r="L1036" s="525"/>
      <c r="M1036" s="526"/>
    </row>
    <row r="1037" spans="1:13">
      <c r="A1037" s="512" t="s">
        <v>410</v>
      </c>
      <c r="B1037" s="513"/>
      <c r="C1037" s="531" t="s">
        <v>517</v>
      </c>
      <c r="D1037" s="508"/>
      <c r="E1037" s="508"/>
      <c r="F1037" s="508"/>
      <c r="G1037" s="509"/>
      <c r="H1037" s="237" t="s">
        <v>411</v>
      </c>
      <c r="I1037" s="239"/>
      <c r="J1037" s="525">
        <v>6005398521</v>
      </c>
      <c r="K1037" s="525"/>
      <c r="L1037" s="525"/>
      <c r="M1037" s="526"/>
    </row>
    <row r="1038" spans="1:13">
      <c r="A1038" s="512" t="s">
        <v>412</v>
      </c>
      <c r="B1038" s="513"/>
      <c r="C1038" s="507" t="s">
        <v>518</v>
      </c>
      <c r="D1038" s="508"/>
      <c r="E1038" s="508"/>
      <c r="F1038" s="508"/>
      <c r="G1038" s="509"/>
      <c r="H1038" s="512" t="s">
        <v>18</v>
      </c>
      <c r="I1038" s="513"/>
      <c r="J1038" s="525" t="s">
        <v>519</v>
      </c>
      <c r="K1038" s="525"/>
      <c r="L1038" s="525"/>
      <c r="M1038" s="526"/>
    </row>
    <row r="1039" spans="1:13">
      <c r="A1039" s="524" t="s">
        <v>415</v>
      </c>
      <c r="B1039" s="525"/>
      <c r="C1039" s="525"/>
      <c r="D1039" s="525"/>
      <c r="E1039" s="525"/>
      <c r="F1039" s="525"/>
      <c r="G1039" s="525"/>
      <c r="H1039" s="525"/>
      <c r="I1039" s="525"/>
      <c r="J1039" s="525"/>
      <c r="K1039" s="525"/>
      <c r="L1039" s="525"/>
      <c r="M1039" s="526"/>
    </row>
    <row r="1040" spans="1:13">
      <c r="A1040" s="527" t="s">
        <v>416</v>
      </c>
      <c r="B1040" s="525" t="s">
        <v>417</v>
      </c>
      <c r="C1040" s="525"/>
      <c r="D1040" s="525"/>
      <c r="E1040" s="525"/>
      <c r="F1040" s="525"/>
      <c r="G1040" s="525"/>
      <c r="H1040" s="525" t="s">
        <v>418</v>
      </c>
      <c r="I1040" s="525"/>
      <c r="J1040" s="525"/>
      <c r="K1040" s="525"/>
      <c r="L1040" s="525"/>
      <c r="M1040" s="526"/>
    </row>
    <row r="1041" spans="1:13" ht="45">
      <c r="A1041" s="527"/>
      <c r="B1041" s="240" t="s">
        <v>419</v>
      </c>
      <c r="C1041" s="240" t="s">
        <v>420</v>
      </c>
      <c r="D1041" s="240" t="s">
        <v>421</v>
      </c>
      <c r="E1041" s="240" t="s">
        <v>422</v>
      </c>
      <c r="F1041" s="240">
        <v>100</v>
      </c>
      <c r="G1041" s="241" t="s">
        <v>33</v>
      </c>
      <c r="H1041" s="240" t="s">
        <v>423</v>
      </c>
      <c r="I1041" s="240" t="s">
        <v>420</v>
      </c>
      <c r="J1041" s="240" t="s">
        <v>421</v>
      </c>
      <c r="K1041" s="240" t="s">
        <v>424</v>
      </c>
      <c r="L1041" s="240">
        <v>100</v>
      </c>
      <c r="M1041" s="242" t="s">
        <v>33</v>
      </c>
    </row>
    <row r="1042" spans="1:13">
      <c r="A1042" s="243" t="s">
        <v>11</v>
      </c>
      <c r="B1042" s="24"/>
      <c r="C1042" s="12"/>
      <c r="D1042" s="12"/>
      <c r="E1042" s="24"/>
      <c r="F1042" s="41"/>
      <c r="G1042" s="12"/>
      <c r="H1042" s="15"/>
      <c r="I1042" s="15"/>
      <c r="J1042" s="15"/>
      <c r="K1042" s="244"/>
      <c r="L1042" s="41"/>
      <c r="M1042" s="245"/>
    </row>
    <row r="1043" spans="1:13">
      <c r="A1043" s="243" t="s">
        <v>12</v>
      </c>
      <c r="B1043" s="29"/>
      <c r="C1043" s="12"/>
      <c r="D1043" s="12"/>
      <c r="E1043" s="12"/>
      <c r="F1043" s="41"/>
      <c r="G1043" s="12"/>
      <c r="H1043" s="15"/>
      <c r="I1043" s="15"/>
      <c r="J1043" s="15"/>
      <c r="K1043" s="15"/>
      <c r="L1043" s="41"/>
      <c r="M1043" s="245"/>
    </row>
    <row r="1044" spans="1:13">
      <c r="A1044" s="243" t="s">
        <v>425</v>
      </c>
      <c r="B1044" s="12"/>
      <c r="C1044" s="12"/>
      <c r="D1044" s="12"/>
      <c r="E1044" s="12"/>
      <c r="F1044" s="175"/>
      <c r="G1044" s="12"/>
      <c r="H1044" s="15"/>
      <c r="I1044" s="12"/>
      <c r="J1044" s="12"/>
      <c r="K1044" s="30"/>
      <c r="L1044" s="175"/>
      <c r="M1044" s="245"/>
    </row>
    <row r="1045" spans="1:13" ht="15.75">
      <c r="A1045" s="243" t="s">
        <v>23</v>
      </c>
      <c r="B1045" s="12"/>
      <c r="C1045" s="12"/>
      <c r="D1045" s="12"/>
      <c r="E1045" s="12"/>
      <c r="F1045" s="175"/>
      <c r="G1045" s="12"/>
      <c r="H1045" s="35"/>
      <c r="I1045" s="13"/>
      <c r="J1045" s="13"/>
      <c r="K1045" s="170"/>
      <c r="L1045" s="175"/>
      <c r="M1045" s="245"/>
    </row>
    <row r="1046" spans="1:13" ht="15.75">
      <c r="A1046" s="243" t="s">
        <v>25</v>
      </c>
      <c r="B1046" s="12"/>
      <c r="C1046" s="12"/>
      <c r="D1046" s="12"/>
      <c r="E1046" s="12"/>
      <c r="F1046" s="41"/>
      <c r="G1046" s="12"/>
      <c r="H1046" s="35"/>
      <c r="I1046" s="15"/>
      <c r="J1046" s="15"/>
      <c r="K1046" s="42"/>
      <c r="L1046" s="41"/>
      <c r="M1046" s="245"/>
    </row>
    <row r="1047" spans="1:13" ht="15.75">
      <c r="A1047" s="243" t="s">
        <v>426</v>
      </c>
      <c r="B1047" s="12"/>
      <c r="C1047" s="12"/>
      <c r="D1047" s="12"/>
      <c r="E1047" s="219"/>
      <c r="F1047" s="42"/>
      <c r="G1047" s="12"/>
      <c r="H1047" s="12"/>
      <c r="I1047" s="12"/>
      <c r="J1047" s="12"/>
      <c r="K1047" s="15"/>
      <c r="L1047" s="12"/>
      <c r="M1047" s="245"/>
    </row>
    <row r="1048" spans="1:13">
      <c r="A1048" s="243" t="s">
        <v>383</v>
      </c>
      <c r="B1048" s="12"/>
      <c r="C1048" s="12"/>
      <c r="D1048" s="12"/>
      <c r="E1048" s="23"/>
      <c r="F1048" s="15"/>
      <c r="G1048" s="12"/>
      <c r="H1048" s="12"/>
      <c r="I1048" s="12"/>
      <c r="J1048" s="12"/>
      <c r="K1048" s="23"/>
      <c r="L1048" s="15"/>
      <c r="M1048" s="245"/>
    </row>
    <row r="1049" spans="1:13">
      <c r="A1049" s="243" t="s">
        <v>427</v>
      </c>
      <c r="B1049" s="12"/>
      <c r="C1049" s="12"/>
      <c r="D1049" s="12"/>
      <c r="E1049" s="15"/>
      <c r="F1049" s="12"/>
      <c r="G1049" s="12"/>
      <c r="H1049" s="12"/>
      <c r="I1049" s="12"/>
      <c r="J1049" s="12"/>
      <c r="K1049" s="15"/>
      <c r="L1049" s="12"/>
      <c r="M1049" s="245"/>
    </row>
    <row r="1050" spans="1:13" ht="26.25">
      <c r="A1050" s="237" t="s">
        <v>428</v>
      </c>
      <c r="B1050" s="237"/>
      <c r="C1050" s="246" t="s">
        <v>429</v>
      </c>
      <c r="D1050" s="247">
        <f>(F1042+F1043+F1044+F1045+F1046)</f>
        <v>0</v>
      </c>
      <c r="E1050" s="247"/>
      <c r="F1050" s="246" t="s">
        <v>430</v>
      </c>
      <c r="G1050" s="247">
        <f>(D1050/500)*100</f>
        <v>0</v>
      </c>
      <c r="H1050" s="247"/>
      <c r="I1050" s="248"/>
      <c r="J1050" s="521" t="s">
        <v>431</v>
      </c>
      <c r="K1050" s="521"/>
      <c r="L1050" s="522" t="str">
        <f>IF(G1050&gt;=91,"A1",IF(G1050&gt;=81,"A2",IF(G1050&gt;=71,"B1",IF(G1050&gt;=61,"B2",IF(G1050&gt;=51,"C1",IF(G1050&gt;=41,"C2",IF(G1050&gt;=33,"D","E")))))))</f>
        <v>E</v>
      </c>
      <c r="M1050" s="522" t="str">
        <f t="shared" ref="M1050:M1052" si="21">IF(K1050&gt;=91,"A1",IF(K1050&gt;=81,"A2",IF(K1050&gt;=71,"B1",IF(K1050&gt;=61,"B2",IF(K1050&gt;=51,"C1",IF(K1050&gt;=41,"C2",IF(K1050&gt;=33,"D","E")))))))</f>
        <v>E</v>
      </c>
    </row>
    <row r="1051" spans="1:13" ht="26.25">
      <c r="A1051" s="249" t="s">
        <v>432</v>
      </c>
      <c r="B1051" s="237"/>
      <c r="C1051" s="246" t="s">
        <v>433</v>
      </c>
      <c r="D1051" s="247">
        <f>(L1042+L1043+L1044+L1045+L1046)</f>
        <v>0</v>
      </c>
      <c r="E1051" s="247"/>
      <c r="F1051" s="246" t="s">
        <v>434</v>
      </c>
      <c r="G1051" s="250">
        <f>D1051/500*100</f>
        <v>0</v>
      </c>
      <c r="H1051" s="250"/>
      <c r="I1051" s="251"/>
      <c r="J1051" s="521" t="s">
        <v>435</v>
      </c>
      <c r="K1051" s="521"/>
      <c r="L1051" s="522" t="str">
        <f>IF(G1051&gt;=91,"A1",IF(G1051&gt;=81,"A2",IF(G1051&gt;=71,"B1",IF(G1051&gt;=61,"B2",IF(G1051&gt;=51,"C1",IF(G1051&gt;=41,"C2",IF(G1051&gt;=33,"D","E")))))))</f>
        <v>E</v>
      </c>
      <c r="M1051" s="522" t="str">
        <f t="shared" si="21"/>
        <v>E</v>
      </c>
    </row>
    <row r="1052" spans="1:13">
      <c r="A1052" s="252" t="s">
        <v>436</v>
      </c>
      <c r="B1052" s="252"/>
      <c r="C1052" s="252">
        <f>(D1050+D1051)</f>
        <v>0</v>
      </c>
      <c r="D1052" s="523"/>
      <c r="E1052" s="523"/>
      <c r="F1052" s="252" t="s">
        <v>437</v>
      </c>
      <c r="G1052" s="252"/>
      <c r="H1052" s="252"/>
      <c r="I1052" s="252">
        <f>(C1052/1000)*100</f>
        <v>0</v>
      </c>
      <c r="J1052" s="252" t="s">
        <v>438</v>
      </c>
      <c r="K1052" s="252"/>
      <c r="L1052" s="523" t="str">
        <f>IF(I1052&gt;=91,"A1",IF(I1052&gt;=81,"A2",IF(I1052&gt;=71,"B1",IF(I1052&gt;=61,"B2",IF(I1052&gt;=51,"C1",IF(I1052&gt;=41,"C2",IF(I1052&gt;=33,"D","E")))))))</f>
        <v>E</v>
      </c>
      <c r="M1052" s="523" t="str">
        <f t="shared" si="21"/>
        <v>E</v>
      </c>
    </row>
    <row r="1053" spans="1:13">
      <c r="A1053" s="518" t="s">
        <v>273</v>
      </c>
      <c r="B1053" s="519"/>
      <c r="C1053" s="519"/>
      <c r="D1053" s="519"/>
      <c r="E1053" s="519"/>
      <c r="F1053" s="519"/>
      <c r="G1053" s="519"/>
      <c r="H1053" s="519"/>
      <c r="I1053" s="519"/>
      <c r="J1053" s="519"/>
      <c r="K1053" s="519"/>
      <c r="L1053" s="519"/>
      <c r="M1053" s="520"/>
    </row>
    <row r="1054" spans="1:13">
      <c r="A1054" s="524" t="s">
        <v>274</v>
      </c>
      <c r="B1054" s="525"/>
      <c r="C1054" s="525"/>
      <c r="D1054" s="525"/>
      <c r="E1054" s="525"/>
      <c r="F1054" s="525"/>
      <c r="G1054" s="525"/>
      <c r="H1054" s="525"/>
      <c r="I1054" s="525"/>
      <c r="J1054" s="525"/>
      <c r="K1054" s="525"/>
      <c r="L1054" s="525"/>
      <c r="M1054" s="526"/>
    </row>
    <row r="1055" spans="1:13">
      <c r="A1055" s="524" t="s">
        <v>275</v>
      </c>
      <c r="B1055" s="525"/>
      <c r="C1055" s="525"/>
      <c r="D1055" s="525"/>
      <c r="E1055" s="525"/>
      <c r="F1055" s="525" t="s">
        <v>276</v>
      </c>
      <c r="G1055" s="525"/>
      <c r="H1055" s="525"/>
      <c r="I1055" s="525"/>
      <c r="J1055" s="525"/>
      <c r="K1055" s="525" t="s">
        <v>439</v>
      </c>
      <c r="L1055" s="525"/>
      <c r="M1055" s="526"/>
    </row>
    <row r="1056" spans="1:13">
      <c r="A1056" s="539" t="s">
        <v>277</v>
      </c>
      <c r="B1056" s="540"/>
      <c r="C1056" s="540"/>
      <c r="D1056" s="540"/>
      <c r="E1056" s="540"/>
      <c r="F1056" s="532" t="s">
        <v>294</v>
      </c>
      <c r="G1056" s="522"/>
      <c r="H1056" s="522"/>
      <c r="I1056" s="522"/>
      <c r="J1056" s="522"/>
      <c r="K1056" s="532" t="s">
        <v>294</v>
      </c>
      <c r="L1056" s="522"/>
      <c r="M1056" s="533"/>
    </row>
    <row r="1057" spans="1:13">
      <c r="A1057" s="524" t="s">
        <v>278</v>
      </c>
      <c r="B1057" s="525"/>
      <c r="C1057" s="525"/>
      <c r="D1057" s="525"/>
      <c r="E1057" s="525"/>
      <c r="F1057" s="525"/>
      <c r="G1057" s="525"/>
      <c r="H1057" s="525"/>
      <c r="I1057" s="525"/>
      <c r="J1057" s="525"/>
      <c r="K1057" s="525"/>
      <c r="L1057" s="525"/>
      <c r="M1057" s="526"/>
    </row>
    <row r="1058" spans="1:13">
      <c r="A1058" s="524" t="s">
        <v>275</v>
      </c>
      <c r="B1058" s="525"/>
      <c r="C1058" s="525"/>
      <c r="D1058" s="525"/>
      <c r="E1058" s="525"/>
      <c r="F1058" s="525" t="s">
        <v>276</v>
      </c>
      <c r="G1058" s="525"/>
      <c r="H1058" s="525"/>
      <c r="I1058" s="525"/>
      <c r="J1058" s="525"/>
      <c r="K1058" s="525" t="s">
        <v>439</v>
      </c>
      <c r="L1058" s="525"/>
      <c r="M1058" s="526"/>
    </row>
    <row r="1059" spans="1:13">
      <c r="A1059" s="512" t="s">
        <v>279</v>
      </c>
      <c r="B1059" s="513"/>
      <c r="C1059" s="513"/>
      <c r="D1059" s="513"/>
      <c r="E1059" s="513"/>
      <c r="F1059" s="525"/>
      <c r="G1059" s="525"/>
      <c r="H1059" s="525"/>
      <c r="I1059" s="525"/>
      <c r="J1059" s="525"/>
      <c r="K1059" s="525"/>
      <c r="L1059" s="525"/>
      <c r="M1059" s="526"/>
    </row>
    <row r="1060" spans="1:13">
      <c r="A1060" s="512" t="s">
        <v>280</v>
      </c>
      <c r="B1060" s="513"/>
      <c r="C1060" s="513"/>
      <c r="D1060" s="513"/>
      <c r="E1060" s="513"/>
      <c r="F1060" s="532"/>
      <c r="G1060" s="522"/>
      <c r="H1060" s="522"/>
      <c r="I1060" s="522"/>
      <c r="J1060" s="522"/>
      <c r="K1060" s="532"/>
      <c r="L1060" s="522"/>
      <c r="M1060" s="533"/>
    </row>
    <row r="1061" spans="1:13">
      <c r="A1061" s="515" t="s">
        <v>281</v>
      </c>
      <c r="B1061" s="516"/>
      <c r="C1061" s="516"/>
      <c r="D1061" s="516"/>
      <c r="E1061" s="534"/>
      <c r="F1061" s="535"/>
      <c r="G1061" s="536"/>
      <c r="H1061" s="536"/>
      <c r="I1061" s="536"/>
      <c r="J1061" s="537"/>
      <c r="K1061" s="535"/>
      <c r="L1061" s="536"/>
      <c r="M1061" s="538"/>
    </row>
    <row r="1062" spans="1:13">
      <c r="A1062" s="515" t="s">
        <v>282</v>
      </c>
      <c r="B1062" s="516"/>
      <c r="C1062" s="516"/>
      <c r="D1062" s="516"/>
      <c r="E1062" s="534"/>
      <c r="F1062" s="535"/>
      <c r="G1062" s="536"/>
      <c r="H1062" s="536"/>
      <c r="I1062" s="536"/>
      <c r="J1062" s="537"/>
      <c r="K1062" s="535"/>
      <c r="L1062" s="536"/>
      <c r="M1062" s="538"/>
    </row>
    <row r="1063" spans="1:13">
      <c r="A1063" s="524" t="s">
        <v>283</v>
      </c>
      <c r="B1063" s="525"/>
      <c r="C1063" s="525"/>
      <c r="D1063" s="525"/>
      <c r="E1063" s="525"/>
      <c r="F1063" s="525"/>
      <c r="G1063" s="525"/>
      <c r="H1063" s="525"/>
      <c r="I1063" s="525"/>
      <c r="J1063" s="525"/>
      <c r="K1063" s="525"/>
      <c r="L1063" s="525"/>
      <c r="M1063" s="526"/>
    </row>
    <row r="1064" spans="1:13">
      <c r="A1064" s="524" t="s">
        <v>275</v>
      </c>
      <c r="B1064" s="525"/>
      <c r="C1064" s="525"/>
      <c r="D1064" s="525"/>
      <c r="E1064" s="525"/>
      <c r="F1064" s="525" t="s">
        <v>276</v>
      </c>
      <c r="G1064" s="525"/>
      <c r="H1064" s="525"/>
      <c r="I1064" s="525"/>
      <c r="J1064" s="525"/>
      <c r="K1064" s="525" t="s">
        <v>439</v>
      </c>
      <c r="L1064" s="525"/>
      <c r="M1064" s="526"/>
    </row>
    <row r="1065" spans="1:13">
      <c r="A1065" s="539" t="s">
        <v>284</v>
      </c>
      <c r="B1065" s="540"/>
      <c r="C1065" s="540"/>
      <c r="D1065" s="540"/>
      <c r="E1065" s="540"/>
      <c r="F1065" s="540"/>
      <c r="G1065" s="532"/>
      <c r="H1065" s="522"/>
      <c r="I1065" s="522"/>
      <c r="J1065" s="522"/>
      <c r="K1065" s="522"/>
      <c r="L1065" s="522"/>
      <c r="M1065" s="533"/>
    </row>
    <row r="1066" spans="1:13">
      <c r="A1066" s="243" t="s">
        <v>440</v>
      </c>
      <c r="B1066" s="535"/>
      <c r="C1066" s="536"/>
      <c r="D1066" s="536"/>
      <c r="E1066" s="536"/>
      <c r="F1066" s="536"/>
      <c r="G1066" s="536"/>
      <c r="H1066" s="536"/>
      <c r="I1066" s="536"/>
      <c r="J1066" s="536"/>
      <c r="K1066" s="536"/>
      <c r="L1066" s="536"/>
      <c r="M1066" s="538"/>
    </row>
    <row r="1067" spans="1:13">
      <c r="A1067" s="243" t="s">
        <v>285</v>
      </c>
      <c r="B1067" s="535"/>
      <c r="C1067" s="536"/>
      <c r="D1067" s="536"/>
      <c r="E1067" s="536"/>
      <c r="F1067" s="536"/>
      <c r="G1067" s="536"/>
      <c r="H1067" s="536"/>
      <c r="I1067" s="536"/>
      <c r="J1067" s="536"/>
      <c r="K1067" s="536"/>
      <c r="L1067" s="536"/>
      <c r="M1067" s="538"/>
    </row>
    <row r="1068" spans="1:13">
      <c r="A1068" s="524" t="s">
        <v>441</v>
      </c>
      <c r="B1068" s="525"/>
      <c r="C1068" s="525"/>
      <c r="D1068" s="522"/>
      <c r="E1068" s="522"/>
      <c r="F1068" s="522"/>
      <c r="G1068" s="522"/>
      <c r="H1068" s="522"/>
      <c r="I1068" s="522"/>
      <c r="J1068" s="525" t="s">
        <v>442</v>
      </c>
      <c r="K1068" s="525"/>
      <c r="L1068" s="525"/>
      <c r="M1068" s="526"/>
    </row>
    <row r="1069" spans="1:13">
      <c r="A1069" s="524"/>
      <c r="B1069" s="525"/>
      <c r="C1069" s="525"/>
      <c r="D1069" s="522"/>
      <c r="E1069" s="522"/>
      <c r="F1069" s="522"/>
      <c r="G1069" s="522"/>
      <c r="H1069" s="522"/>
      <c r="I1069" s="522"/>
      <c r="J1069" s="525"/>
      <c r="K1069" s="525"/>
      <c r="L1069" s="525"/>
      <c r="M1069" s="526"/>
    </row>
    <row r="1070" spans="1:13">
      <c r="A1070" s="524"/>
      <c r="B1070" s="525"/>
      <c r="C1070" s="525"/>
      <c r="D1070" s="522"/>
      <c r="E1070" s="522"/>
      <c r="F1070" s="522"/>
      <c r="G1070" s="522"/>
      <c r="H1070" s="522"/>
      <c r="I1070" s="522"/>
      <c r="J1070" s="525"/>
      <c r="K1070" s="525"/>
      <c r="L1070" s="525"/>
      <c r="M1070" s="526"/>
    </row>
    <row r="1071" spans="1:13">
      <c r="A1071" s="524"/>
      <c r="B1071" s="525"/>
      <c r="C1071" s="525"/>
      <c r="D1071" s="522"/>
      <c r="E1071" s="522"/>
      <c r="F1071" s="522"/>
      <c r="G1071" s="522"/>
      <c r="H1071" s="522"/>
      <c r="I1071" s="522"/>
      <c r="J1071" s="525"/>
      <c r="K1071" s="525"/>
      <c r="L1071" s="525"/>
      <c r="M1071" s="526"/>
    </row>
    <row r="1072" spans="1:13">
      <c r="A1072" s="541" t="s">
        <v>286</v>
      </c>
      <c r="B1072" s="542"/>
      <c r="C1072" s="542"/>
      <c r="D1072" s="542"/>
      <c r="E1072" s="542"/>
      <c r="F1072" s="542"/>
      <c r="G1072" s="542"/>
      <c r="H1072" s="543" t="s">
        <v>287</v>
      </c>
      <c r="I1072" s="544"/>
      <c r="J1072" s="544"/>
      <c r="K1072" s="544"/>
      <c r="L1072" s="544"/>
      <c r="M1072" s="545"/>
    </row>
    <row r="1073" spans="1:13">
      <c r="A1073" s="253" t="s">
        <v>288</v>
      </c>
      <c r="B1073" s="542" t="s">
        <v>20</v>
      </c>
      <c r="C1073" s="542"/>
      <c r="D1073" s="254" t="s">
        <v>288</v>
      </c>
      <c r="E1073" s="255"/>
      <c r="F1073" s="542" t="s">
        <v>20</v>
      </c>
      <c r="G1073" s="542"/>
      <c r="H1073" s="256"/>
      <c r="I1073" s="256"/>
      <c r="J1073" s="257" t="s">
        <v>289</v>
      </c>
      <c r="K1073" s="256"/>
      <c r="L1073" s="258" t="s">
        <v>20</v>
      </c>
      <c r="M1073" s="259"/>
    </row>
    <row r="1074" spans="1:13">
      <c r="A1074" s="260" t="s">
        <v>290</v>
      </c>
      <c r="B1074" s="546" t="s">
        <v>291</v>
      </c>
      <c r="C1074" s="546"/>
      <c r="D1074" s="546" t="s">
        <v>292</v>
      </c>
      <c r="E1074" s="546"/>
      <c r="F1074" s="546" t="s">
        <v>293</v>
      </c>
      <c r="G1074" s="546"/>
      <c r="H1074" s="256"/>
      <c r="I1074" s="256"/>
      <c r="J1074" s="547">
        <v>3</v>
      </c>
      <c r="K1074" s="548"/>
      <c r="L1074" s="255" t="s">
        <v>294</v>
      </c>
      <c r="M1074" s="259"/>
    </row>
    <row r="1075" spans="1:13">
      <c r="A1075" s="260" t="s">
        <v>295</v>
      </c>
      <c r="B1075" s="546" t="s">
        <v>296</v>
      </c>
      <c r="C1075" s="546"/>
      <c r="D1075" s="546" t="s">
        <v>297</v>
      </c>
      <c r="E1075" s="546"/>
      <c r="F1075" s="546" t="s">
        <v>298</v>
      </c>
      <c r="G1075" s="546"/>
      <c r="H1075" s="256"/>
      <c r="I1075" s="256"/>
      <c r="J1075" s="547">
        <v>2</v>
      </c>
      <c r="K1075" s="548"/>
      <c r="L1075" s="255" t="s">
        <v>299</v>
      </c>
      <c r="M1075" s="259"/>
    </row>
    <row r="1076" spans="1:13">
      <c r="A1076" s="260" t="s">
        <v>300</v>
      </c>
      <c r="B1076" s="546" t="s">
        <v>301</v>
      </c>
      <c r="C1076" s="546"/>
      <c r="D1076" s="546" t="s">
        <v>302</v>
      </c>
      <c r="E1076" s="546"/>
      <c r="F1076" s="546" t="s">
        <v>303</v>
      </c>
      <c r="G1076" s="546"/>
      <c r="H1076" s="256"/>
      <c r="I1076" s="256"/>
      <c r="J1076" s="547">
        <v>1</v>
      </c>
      <c r="K1076" s="548"/>
      <c r="L1076" s="255" t="s">
        <v>304</v>
      </c>
      <c r="M1076" s="259"/>
    </row>
    <row r="1077" spans="1:13" ht="15.75" thickBot="1">
      <c r="A1077" s="261" t="s">
        <v>305</v>
      </c>
      <c r="B1077" s="549" t="s">
        <v>306</v>
      </c>
      <c r="C1077" s="549"/>
      <c r="D1077" s="550" t="s">
        <v>307</v>
      </c>
      <c r="E1077" s="550"/>
      <c r="F1077" s="550" t="s">
        <v>308</v>
      </c>
      <c r="G1077" s="550"/>
      <c r="H1077" s="262"/>
      <c r="I1077" s="262"/>
      <c r="J1077" s="262"/>
      <c r="K1077" s="262"/>
      <c r="L1077" s="262"/>
      <c r="M1077" s="263"/>
    </row>
    <row r="1078" spans="1:13" ht="15.75" thickBot="1"/>
    <row r="1079" spans="1:13" ht="15.75">
      <c r="A1079" s="233"/>
      <c r="B1079" s="500" t="s">
        <v>395</v>
      </c>
      <c r="C1079" s="500"/>
      <c r="D1079" s="500"/>
      <c r="E1079" s="500"/>
      <c r="F1079" s="500"/>
      <c r="G1079" s="500"/>
      <c r="H1079" s="500"/>
      <c r="I1079" s="514"/>
      <c r="J1079" s="499" t="s">
        <v>396</v>
      </c>
      <c r="K1079" s="500"/>
      <c r="L1079" s="500"/>
      <c r="M1079" s="501"/>
    </row>
    <row r="1080" spans="1:13" ht="21">
      <c r="A1080" s="502" t="s">
        <v>397</v>
      </c>
      <c r="B1080" s="503"/>
      <c r="C1080" s="503"/>
      <c r="D1080" s="503"/>
      <c r="E1080" s="503"/>
      <c r="F1080" s="503"/>
      <c r="G1080" s="503"/>
      <c r="H1080" s="503"/>
      <c r="I1080" s="503"/>
      <c r="J1080" s="503"/>
      <c r="K1080" s="503"/>
      <c r="L1080" s="503"/>
      <c r="M1080" s="504"/>
    </row>
    <row r="1081" spans="1:13" ht="21">
      <c r="A1081" s="234"/>
      <c r="B1081" s="505" t="s">
        <v>398</v>
      </c>
      <c r="C1081" s="505"/>
      <c r="D1081" s="505"/>
      <c r="E1081" s="506"/>
      <c r="F1081" s="235" t="s">
        <v>399</v>
      </c>
      <c r="G1081" s="235"/>
      <c r="H1081" s="507" t="s">
        <v>400</v>
      </c>
      <c r="I1081" s="508"/>
      <c r="J1081" s="509"/>
      <c r="K1081" s="236" t="s">
        <v>401</v>
      </c>
      <c r="L1081" s="237"/>
      <c r="M1081" s="238"/>
    </row>
    <row r="1082" spans="1:13">
      <c r="A1082" s="510" t="s">
        <v>402</v>
      </c>
      <c r="B1082" s="508"/>
      <c r="C1082" s="508"/>
      <c r="D1082" s="508"/>
      <c r="E1082" s="508"/>
      <c r="F1082" s="508"/>
      <c r="G1082" s="508"/>
      <c r="H1082" s="508"/>
      <c r="I1082" s="508"/>
      <c r="J1082" s="508"/>
      <c r="K1082" s="508"/>
      <c r="L1082" s="508"/>
      <c r="M1082" s="511"/>
    </row>
    <row r="1083" spans="1:13">
      <c r="A1083" s="515" t="s">
        <v>403</v>
      </c>
      <c r="B1083" s="516"/>
      <c r="C1083" s="516"/>
      <c r="D1083" s="516"/>
      <c r="E1083" s="516"/>
      <c r="F1083" s="516"/>
      <c r="G1083" s="516"/>
      <c r="H1083" s="516"/>
      <c r="I1083" s="516"/>
      <c r="J1083" s="516"/>
      <c r="K1083" s="516"/>
      <c r="L1083" s="516"/>
      <c r="M1083" s="517"/>
    </row>
    <row r="1084" spans="1:13">
      <c r="A1084" s="512" t="s">
        <v>404</v>
      </c>
      <c r="B1084" s="513"/>
      <c r="C1084" s="555" t="s">
        <v>520</v>
      </c>
      <c r="D1084" s="552"/>
      <c r="E1084" s="552"/>
      <c r="F1084" s="552"/>
      <c r="G1084" s="553"/>
      <c r="H1084" s="264" t="s">
        <v>406</v>
      </c>
      <c r="I1084" s="265"/>
      <c r="J1084" s="519">
        <v>23</v>
      </c>
      <c r="K1084" s="519"/>
      <c r="L1084" s="519"/>
      <c r="M1084" s="520"/>
    </row>
    <row r="1085" spans="1:13">
      <c r="A1085" s="512" t="s">
        <v>407</v>
      </c>
      <c r="B1085" s="513"/>
      <c r="C1085" s="555" t="s">
        <v>408</v>
      </c>
      <c r="D1085" s="552"/>
      <c r="E1085" s="552"/>
      <c r="F1085" s="552"/>
      <c r="G1085" s="553"/>
      <c r="H1085" s="264" t="s">
        <v>409</v>
      </c>
      <c r="I1085" s="265"/>
      <c r="J1085" s="519">
        <v>1522</v>
      </c>
      <c r="K1085" s="519"/>
      <c r="L1085" s="519"/>
      <c r="M1085" s="520"/>
    </row>
    <row r="1086" spans="1:13">
      <c r="A1086" s="512" t="s">
        <v>410</v>
      </c>
      <c r="B1086" s="513"/>
      <c r="C1086" s="554" t="s">
        <v>521</v>
      </c>
      <c r="D1086" s="552"/>
      <c r="E1086" s="552"/>
      <c r="F1086" s="552"/>
      <c r="G1086" s="553"/>
      <c r="H1086" s="264" t="s">
        <v>411</v>
      </c>
      <c r="I1086" s="265"/>
      <c r="J1086" s="519">
        <v>9419146500</v>
      </c>
      <c r="K1086" s="519"/>
      <c r="L1086" s="519"/>
      <c r="M1086" s="520"/>
    </row>
    <row r="1087" spans="1:13">
      <c r="A1087" s="512" t="s">
        <v>412</v>
      </c>
      <c r="B1087" s="513"/>
      <c r="C1087" s="555" t="s">
        <v>522</v>
      </c>
      <c r="D1087" s="552"/>
      <c r="E1087" s="552"/>
      <c r="F1087" s="552"/>
      <c r="G1087" s="553"/>
      <c r="H1087" s="539" t="s">
        <v>18</v>
      </c>
      <c r="I1087" s="540"/>
      <c r="J1087" s="519" t="s">
        <v>523</v>
      </c>
      <c r="K1087" s="519"/>
      <c r="L1087" s="519"/>
      <c r="M1087" s="520"/>
    </row>
    <row r="1088" spans="1:13">
      <c r="A1088" s="524" t="s">
        <v>415</v>
      </c>
      <c r="B1088" s="525"/>
      <c r="C1088" s="525"/>
      <c r="D1088" s="525"/>
      <c r="E1088" s="525"/>
      <c r="F1088" s="525"/>
      <c r="G1088" s="525"/>
      <c r="H1088" s="525"/>
      <c r="I1088" s="525"/>
      <c r="J1088" s="525"/>
      <c r="K1088" s="525"/>
      <c r="L1088" s="525"/>
      <c r="M1088" s="526"/>
    </row>
    <row r="1089" spans="1:13">
      <c r="A1089" s="527" t="s">
        <v>416</v>
      </c>
      <c r="B1089" s="525" t="s">
        <v>417</v>
      </c>
      <c r="C1089" s="525"/>
      <c r="D1089" s="525"/>
      <c r="E1089" s="525"/>
      <c r="F1089" s="525"/>
      <c r="G1089" s="525"/>
      <c r="H1089" s="525" t="s">
        <v>418</v>
      </c>
      <c r="I1089" s="525"/>
      <c r="J1089" s="525"/>
      <c r="K1089" s="525"/>
      <c r="L1089" s="525"/>
      <c r="M1089" s="526"/>
    </row>
    <row r="1090" spans="1:13" ht="45">
      <c r="A1090" s="527"/>
      <c r="B1090" s="240" t="s">
        <v>419</v>
      </c>
      <c r="C1090" s="240" t="s">
        <v>420</v>
      </c>
      <c r="D1090" s="240" t="s">
        <v>421</v>
      </c>
      <c r="E1090" s="240" t="s">
        <v>422</v>
      </c>
      <c r="F1090" s="240">
        <v>100</v>
      </c>
      <c r="G1090" s="241" t="s">
        <v>33</v>
      </c>
      <c r="H1090" s="240" t="s">
        <v>423</v>
      </c>
      <c r="I1090" s="240" t="s">
        <v>420</v>
      </c>
      <c r="J1090" s="240" t="s">
        <v>421</v>
      </c>
      <c r="K1090" s="240" t="s">
        <v>424</v>
      </c>
      <c r="L1090" s="240">
        <v>100</v>
      </c>
      <c r="M1090" s="242" t="s">
        <v>33</v>
      </c>
    </row>
    <row r="1091" spans="1:13">
      <c r="A1091" s="243" t="s">
        <v>11</v>
      </c>
      <c r="B1091" s="24"/>
      <c r="C1091" s="12"/>
      <c r="D1091" s="12"/>
      <c r="E1091" s="24"/>
      <c r="F1091" s="41"/>
      <c r="G1091" s="12"/>
      <c r="H1091" s="15"/>
      <c r="I1091" s="15"/>
      <c r="J1091" s="15"/>
      <c r="K1091" s="244"/>
      <c r="L1091" s="41"/>
      <c r="M1091" s="245"/>
    </row>
    <row r="1092" spans="1:13">
      <c r="A1092" s="243" t="s">
        <v>12</v>
      </c>
      <c r="B1092" s="29"/>
      <c r="C1092" s="12"/>
      <c r="D1092" s="12"/>
      <c r="E1092" s="12"/>
      <c r="F1092" s="41"/>
      <c r="G1092" s="12"/>
      <c r="H1092" s="15"/>
      <c r="I1092" s="15"/>
      <c r="J1092" s="15"/>
      <c r="K1092" s="15"/>
      <c r="L1092" s="41"/>
      <c r="M1092" s="245"/>
    </row>
    <row r="1093" spans="1:13">
      <c r="A1093" s="243" t="s">
        <v>425</v>
      </c>
      <c r="B1093" s="12"/>
      <c r="C1093" s="12"/>
      <c r="D1093" s="12"/>
      <c r="E1093" s="12"/>
      <c r="F1093" s="175"/>
      <c r="G1093" s="12"/>
      <c r="H1093" s="15"/>
      <c r="I1093" s="12"/>
      <c r="J1093" s="12"/>
      <c r="K1093" s="30"/>
      <c r="L1093" s="175"/>
      <c r="M1093" s="245"/>
    </row>
    <row r="1094" spans="1:13" ht="15.75">
      <c r="A1094" s="243" t="s">
        <v>23</v>
      </c>
      <c r="B1094" s="12"/>
      <c r="C1094" s="12"/>
      <c r="D1094" s="12"/>
      <c r="E1094" s="12"/>
      <c r="F1094" s="175"/>
      <c r="G1094" s="12"/>
      <c r="H1094" s="35"/>
      <c r="I1094" s="13"/>
      <c r="J1094" s="13"/>
      <c r="K1094" s="170"/>
      <c r="L1094" s="175"/>
      <c r="M1094" s="245"/>
    </row>
    <row r="1095" spans="1:13" ht="15.75">
      <c r="A1095" s="243" t="s">
        <v>25</v>
      </c>
      <c r="B1095" s="12"/>
      <c r="C1095" s="12"/>
      <c r="D1095" s="12"/>
      <c r="E1095" s="12"/>
      <c r="F1095" s="41"/>
      <c r="G1095" s="12"/>
      <c r="H1095" s="35"/>
      <c r="I1095" s="15"/>
      <c r="J1095" s="15"/>
      <c r="K1095" s="42"/>
      <c r="L1095" s="41"/>
      <c r="M1095" s="245"/>
    </row>
    <row r="1096" spans="1:13" ht="15.75">
      <c r="A1096" s="243" t="s">
        <v>426</v>
      </c>
      <c r="B1096" s="12"/>
      <c r="C1096" s="12"/>
      <c r="D1096" s="12"/>
      <c r="E1096" s="219"/>
      <c r="F1096" s="42"/>
      <c r="G1096" s="12"/>
      <c r="H1096" s="12"/>
      <c r="I1096" s="12"/>
      <c r="J1096" s="12"/>
      <c r="K1096" s="15"/>
      <c r="L1096" s="12"/>
      <c r="M1096" s="245"/>
    </row>
    <row r="1097" spans="1:13">
      <c r="A1097" s="243" t="s">
        <v>383</v>
      </c>
      <c r="B1097" s="12"/>
      <c r="C1097" s="12"/>
      <c r="D1097" s="12"/>
      <c r="E1097" s="23"/>
      <c r="F1097" s="15"/>
      <c r="G1097" s="12"/>
      <c r="H1097" s="12"/>
      <c r="I1097" s="12"/>
      <c r="J1097" s="12"/>
      <c r="K1097" s="23"/>
      <c r="L1097" s="15"/>
      <c r="M1097" s="245"/>
    </row>
    <row r="1098" spans="1:13">
      <c r="A1098" s="243" t="s">
        <v>427</v>
      </c>
      <c r="B1098" s="12"/>
      <c r="C1098" s="12"/>
      <c r="D1098" s="12"/>
      <c r="E1098" s="15"/>
      <c r="F1098" s="12"/>
      <c r="G1098" s="12"/>
      <c r="H1098" s="12"/>
      <c r="I1098" s="12"/>
      <c r="J1098" s="12"/>
      <c r="K1098" s="15"/>
      <c r="L1098" s="12"/>
      <c r="M1098" s="245"/>
    </row>
    <row r="1099" spans="1:13" ht="26.25">
      <c r="A1099" s="237" t="s">
        <v>428</v>
      </c>
      <c r="B1099" s="237"/>
      <c r="C1099" s="246" t="s">
        <v>429</v>
      </c>
      <c r="D1099" s="247">
        <f>(F1091+F1092+F1093+F1094+F1095)</f>
        <v>0</v>
      </c>
      <c r="E1099" s="247"/>
      <c r="F1099" s="246" t="s">
        <v>430</v>
      </c>
      <c r="G1099" s="247">
        <f>(D1099/500)*100</f>
        <v>0</v>
      </c>
      <c r="H1099" s="247"/>
      <c r="I1099" s="248"/>
      <c r="J1099" s="521" t="s">
        <v>431</v>
      </c>
      <c r="K1099" s="521"/>
      <c r="L1099" s="522" t="str">
        <f>IF(G1099&gt;=91,"A1",IF(G1099&gt;=81,"A2",IF(G1099&gt;=71,"B1",IF(G1099&gt;=61,"B2",IF(G1099&gt;=51,"C1",IF(G1099&gt;=41,"C2",IF(G1099&gt;=33,"D","E")))))))</f>
        <v>E</v>
      </c>
      <c r="M1099" s="522" t="str">
        <f t="shared" ref="M1099:M1101" si="22">IF(K1099&gt;=91,"A1",IF(K1099&gt;=81,"A2",IF(K1099&gt;=71,"B1",IF(K1099&gt;=61,"B2",IF(K1099&gt;=51,"C1",IF(K1099&gt;=41,"C2",IF(K1099&gt;=33,"D","E")))))))</f>
        <v>E</v>
      </c>
    </row>
    <row r="1100" spans="1:13" ht="26.25">
      <c r="A1100" s="249" t="s">
        <v>432</v>
      </c>
      <c r="B1100" s="237"/>
      <c r="C1100" s="246" t="s">
        <v>433</v>
      </c>
      <c r="D1100" s="247">
        <f>(L1091+L1092+L1093+L1094+L1095)</f>
        <v>0</v>
      </c>
      <c r="E1100" s="247"/>
      <c r="F1100" s="246" t="s">
        <v>434</v>
      </c>
      <c r="G1100" s="250">
        <f>D1100/500*100</f>
        <v>0</v>
      </c>
      <c r="H1100" s="250"/>
      <c r="I1100" s="251"/>
      <c r="J1100" s="521" t="s">
        <v>435</v>
      </c>
      <c r="K1100" s="521"/>
      <c r="L1100" s="522" t="str">
        <f>IF(G1100&gt;=91,"A1",IF(G1100&gt;=81,"A2",IF(G1100&gt;=71,"B1",IF(G1100&gt;=61,"B2",IF(G1100&gt;=51,"C1",IF(G1100&gt;=41,"C2",IF(G1100&gt;=33,"D","E")))))))</f>
        <v>E</v>
      </c>
      <c r="M1100" s="522" t="str">
        <f t="shared" si="22"/>
        <v>E</v>
      </c>
    </row>
    <row r="1101" spans="1:13">
      <c r="A1101" s="252" t="s">
        <v>436</v>
      </c>
      <c r="B1101" s="252"/>
      <c r="C1101" s="252">
        <f>(D1099+D1100)</f>
        <v>0</v>
      </c>
      <c r="D1101" s="523"/>
      <c r="E1101" s="523"/>
      <c r="F1101" s="252" t="s">
        <v>437</v>
      </c>
      <c r="G1101" s="252"/>
      <c r="H1101" s="252"/>
      <c r="I1101" s="252">
        <f>(C1101/1000)*100</f>
        <v>0</v>
      </c>
      <c r="J1101" s="252" t="s">
        <v>438</v>
      </c>
      <c r="K1101" s="252"/>
      <c r="L1101" s="523" t="str">
        <f>IF(I1101&gt;=91,"A1",IF(I1101&gt;=81,"A2",IF(I1101&gt;=71,"B1",IF(I1101&gt;=61,"B2",IF(I1101&gt;=51,"C1",IF(I1101&gt;=41,"C2",IF(I1101&gt;=33,"D","E")))))))</f>
        <v>E</v>
      </c>
      <c r="M1101" s="523" t="str">
        <f t="shared" si="22"/>
        <v>E</v>
      </c>
    </row>
    <row r="1102" spans="1:13">
      <c r="A1102" s="518" t="s">
        <v>273</v>
      </c>
      <c r="B1102" s="519"/>
      <c r="C1102" s="519"/>
      <c r="D1102" s="519"/>
      <c r="E1102" s="519"/>
      <c r="F1102" s="519"/>
      <c r="G1102" s="519"/>
      <c r="H1102" s="519"/>
      <c r="I1102" s="519"/>
      <c r="J1102" s="519"/>
      <c r="K1102" s="519"/>
      <c r="L1102" s="519"/>
      <c r="M1102" s="520"/>
    </row>
    <row r="1103" spans="1:13">
      <c r="A1103" s="524" t="s">
        <v>274</v>
      </c>
      <c r="B1103" s="525"/>
      <c r="C1103" s="525"/>
      <c r="D1103" s="525"/>
      <c r="E1103" s="525"/>
      <c r="F1103" s="525"/>
      <c r="G1103" s="525"/>
      <c r="H1103" s="525"/>
      <c r="I1103" s="525"/>
      <c r="J1103" s="525"/>
      <c r="K1103" s="525"/>
      <c r="L1103" s="525"/>
      <c r="M1103" s="526"/>
    </row>
    <row r="1104" spans="1:13">
      <c r="A1104" s="524" t="s">
        <v>275</v>
      </c>
      <c r="B1104" s="525"/>
      <c r="C1104" s="525"/>
      <c r="D1104" s="525"/>
      <c r="E1104" s="525"/>
      <c r="F1104" s="525" t="s">
        <v>276</v>
      </c>
      <c r="G1104" s="525"/>
      <c r="H1104" s="525"/>
      <c r="I1104" s="525"/>
      <c r="J1104" s="525"/>
      <c r="K1104" s="525" t="s">
        <v>439</v>
      </c>
      <c r="L1104" s="525"/>
      <c r="M1104" s="526"/>
    </row>
    <row r="1105" spans="1:13">
      <c r="A1105" s="539" t="s">
        <v>277</v>
      </c>
      <c r="B1105" s="540"/>
      <c r="C1105" s="540"/>
      <c r="D1105" s="540"/>
      <c r="E1105" s="540"/>
      <c r="F1105" s="532" t="s">
        <v>294</v>
      </c>
      <c r="G1105" s="522"/>
      <c r="H1105" s="522"/>
      <c r="I1105" s="522"/>
      <c r="J1105" s="522"/>
      <c r="K1105" s="532" t="s">
        <v>294</v>
      </c>
      <c r="L1105" s="522"/>
      <c r="M1105" s="533"/>
    </row>
    <row r="1106" spans="1:13">
      <c r="A1106" s="524" t="s">
        <v>278</v>
      </c>
      <c r="B1106" s="525"/>
      <c r="C1106" s="525"/>
      <c r="D1106" s="525"/>
      <c r="E1106" s="525"/>
      <c r="F1106" s="525"/>
      <c r="G1106" s="525"/>
      <c r="H1106" s="525"/>
      <c r="I1106" s="525"/>
      <c r="J1106" s="525"/>
      <c r="K1106" s="525"/>
      <c r="L1106" s="525"/>
      <c r="M1106" s="526"/>
    </row>
    <row r="1107" spans="1:13">
      <c r="A1107" s="524" t="s">
        <v>275</v>
      </c>
      <c r="B1107" s="525"/>
      <c r="C1107" s="525"/>
      <c r="D1107" s="525"/>
      <c r="E1107" s="525"/>
      <c r="F1107" s="525" t="s">
        <v>276</v>
      </c>
      <c r="G1107" s="525"/>
      <c r="H1107" s="525"/>
      <c r="I1107" s="525"/>
      <c r="J1107" s="525"/>
      <c r="K1107" s="525" t="s">
        <v>439</v>
      </c>
      <c r="L1107" s="525"/>
      <c r="M1107" s="526"/>
    </row>
    <row r="1108" spans="1:13">
      <c r="A1108" s="512" t="s">
        <v>279</v>
      </c>
      <c r="B1108" s="513"/>
      <c r="C1108" s="513"/>
      <c r="D1108" s="513"/>
      <c r="E1108" s="513"/>
      <c r="F1108" s="525"/>
      <c r="G1108" s="525"/>
      <c r="H1108" s="525"/>
      <c r="I1108" s="525"/>
      <c r="J1108" s="525"/>
      <c r="K1108" s="525"/>
      <c r="L1108" s="525"/>
      <c r="M1108" s="526"/>
    </row>
    <row r="1109" spans="1:13">
      <c r="A1109" s="512" t="s">
        <v>280</v>
      </c>
      <c r="B1109" s="513"/>
      <c r="C1109" s="513"/>
      <c r="D1109" s="513"/>
      <c r="E1109" s="513"/>
      <c r="F1109" s="532"/>
      <c r="G1109" s="522"/>
      <c r="H1109" s="522"/>
      <c r="I1109" s="522"/>
      <c r="J1109" s="522"/>
      <c r="K1109" s="532"/>
      <c r="L1109" s="522"/>
      <c r="M1109" s="533"/>
    </row>
    <row r="1110" spans="1:13">
      <c r="A1110" s="515" t="s">
        <v>281</v>
      </c>
      <c r="B1110" s="516"/>
      <c r="C1110" s="516"/>
      <c r="D1110" s="516"/>
      <c r="E1110" s="534"/>
      <c r="F1110" s="535"/>
      <c r="G1110" s="536"/>
      <c r="H1110" s="536"/>
      <c r="I1110" s="536"/>
      <c r="J1110" s="537"/>
      <c r="K1110" s="535"/>
      <c r="L1110" s="536"/>
      <c r="M1110" s="538"/>
    </row>
    <row r="1111" spans="1:13">
      <c r="A1111" s="515" t="s">
        <v>282</v>
      </c>
      <c r="B1111" s="516"/>
      <c r="C1111" s="516"/>
      <c r="D1111" s="516"/>
      <c r="E1111" s="534"/>
      <c r="F1111" s="535"/>
      <c r="G1111" s="536"/>
      <c r="H1111" s="536"/>
      <c r="I1111" s="536"/>
      <c r="J1111" s="537"/>
      <c r="K1111" s="535"/>
      <c r="L1111" s="536"/>
      <c r="M1111" s="538"/>
    </row>
    <row r="1112" spans="1:13">
      <c r="A1112" s="524" t="s">
        <v>283</v>
      </c>
      <c r="B1112" s="525"/>
      <c r="C1112" s="525"/>
      <c r="D1112" s="525"/>
      <c r="E1112" s="525"/>
      <c r="F1112" s="525"/>
      <c r="G1112" s="525"/>
      <c r="H1112" s="525"/>
      <c r="I1112" s="525"/>
      <c r="J1112" s="525"/>
      <c r="K1112" s="525"/>
      <c r="L1112" s="525"/>
      <c r="M1112" s="526"/>
    </row>
    <row r="1113" spans="1:13">
      <c r="A1113" s="524" t="s">
        <v>275</v>
      </c>
      <c r="B1113" s="525"/>
      <c r="C1113" s="525"/>
      <c r="D1113" s="525"/>
      <c r="E1113" s="525"/>
      <c r="F1113" s="525" t="s">
        <v>276</v>
      </c>
      <c r="G1113" s="525"/>
      <c r="H1113" s="525"/>
      <c r="I1113" s="525"/>
      <c r="J1113" s="525"/>
      <c r="K1113" s="525" t="s">
        <v>439</v>
      </c>
      <c r="L1113" s="525"/>
      <c r="M1113" s="526"/>
    </row>
    <row r="1114" spans="1:13">
      <c r="A1114" s="539" t="s">
        <v>284</v>
      </c>
      <c r="B1114" s="540"/>
      <c r="C1114" s="540"/>
      <c r="D1114" s="540"/>
      <c r="E1114" s="540"/>
      <c r="F1114" s="540"/>
      <c r="G1114" s="532"/>
      <c r="H1114" s="522"/>
      <c r="I1114" s="522"/>
      <c r="J1114" s="522"/>
      <c r="K1114" s="522"/>
      <c r="L1114" s="522"/>
      <c r="M1114" s="533"/>
    </row>
    <row r="1115" spans="1:13">
      <c r="A1115" s="243" t="s">
        <v>440</v>
      </c>
      <c r="B1115" s="535"/>
      <c r="C1115" s="536"/>
      <c r="D1115" s="536"/>
      <c r="E1115" s="536"/>
      <c r="F1115" s="536"/>
      <c r="G1115" s="536"/>
      <c r="H1115" s="536"/>
      <c r="I1115" s="536"/>
      <c r="J1115" s="536"/>
      <c r="K1115" s="536"/>
      <c r="L1115" s="536"/>
      <c r="M1115" s="538"/>
    </row>
    <row r="1116" spans="1:13">
      <c r="A1116" s="243" t="s">
        <v>285</v>
      </c>
      <c r="B1116" s="535"/>
      <c r="C1116" s="536"/>
      <c r="D1116" s="536"/>
      <c r="E1116" s="536"/>
      <c r="F1116" s="536"/>
      <c r="G1116" s="536"/>
      <c r="H1116" s="536"/>
      <c r="I1116" s="536"/>
      <c r="J1116" s="536"/>
      <c r="K1116" s="536"/>
      <c r="L1116" s="536"/>
      <c r="M1116" s="538"/>
    </row>
    <row r="1117" spans="1:13">
      <c r="A1117" s="524" t="s">
        <v>441</v>
      </c>
      <c r="B1117" s="525"/>
      <c r="C1117" s="525"/>
      <c r="D1117" s="522"/>
      <c r="E1117" s="522"/>
      <c r="F1117" s="522"/>
      <c r="G1117" s="522"/>
      <c r="H1117" s="522"/>
      <c r="I1117" s="522"/>
      <c r="J1117" s="525" t="s">
        <v>442</v>
      </c>
      <c r="K1117" s="525"/>
      <c r="L1117" s="525"/>
      <c r="M1117" s="526"/>
    </row>
    <row r="1118" spans="1:13">
      <c r="A1118" s="524"/>
      <c r="B1118" s="525"/>
      <c r="C1118" s="525"/>
      <c r="D1118" s="522"/>
      <c r="E1118" s="522"/>
      <c r="F1118" s="522"/>
      <c r="G1118" s="522"/>
      <c r="H1118" s="522"/>
      <c r="I1118" s="522"/>
      <c r="J1118" s="525"/>
      <c r="K1118" s="525"/>
      <c r="L1118" s="525"/>
      <c r="M1118" s="526"/>
    </row>
    <row r="1119" spans="1:13">
      <c r="A1119" s="524"/>
      <c r="B1119" s="525"/>
      <c r="C1119" s="525"/>
      <c r="D1119" s="522"/>
      <c r="E1119" s="522"/>
      <c r="F1119" s="522"/>
      <c r="G1119" s="522"/>
      <c r="H1119" s="522"/>
      <c r="I1119" s="522"/>
      <c r="J1119" s="525"/>
      <c r="K1119" s="525"/>
      <c r="L1119" s="525"/>
      <c r="M1119" s="526"/>
    </row>
    <row r="1120" spans="1:13">
      <c r="A1120" s="524"/>
      <c r="B1120" s="525"/>
      <c r="C1120" s="525"/>
      <c r="D1120" s="522"/>
      <c r="E1120" s="522"/>
      <c r="F1120" s="522"/>
      <c r="G1120" s="522"/>
      <c r="H1120" s="522"/>
      <c r="I1120" s="522"/>
      <c r="J1120" s="525"/>
      <c r="K1120" s="525"/>
      <c r="L1120" s="525"/>
      <c r="M1120" s="526"/>
    </row>
    <row r="1121" spans="1:13">
      <c r="A1121" s="541" t="s">
        <v>286</v>
      </c>
      <c r="B1121" s="542"/>
      <c r="C1121" s="542"/>
      <c r="D1121" s="542"/>
      <c r="E1121" s="542"/>
      <c r="F1121" s="542"/>
      <c r="G1121" s="542"/>
      <c r="H1121" s="543" t="s">
        <v>287</v>
      </c>
      <c r="I1121" s="544"/>
      <c r="J1121" s="544"/>
      <c r="K1121" s="544"/>
      <c r="L1121" s="544"/>
      <c r="M1121" s="545"/>
    </row>
    <row r="1122" spans="1:13">
      <c r="A1122" s="253" t="s">
        <v>288</v>
      </c>
      <c r="B1122" s="542" t="s">
        <v>20</v>
      </c>
      <c r="C1122" s="542"/>
      <c r="D1122" s="254" t="s">
        <v>288</v>
      </c>
      <c r="E1122" s="255"/>
      <c r="F1122" s="542" t="s">
        <v>20</v>
      </c>
      <c r="G1122" s="542"/>
      <c r="H1122" s="256"/>
      <c r="I1122" s="256"/>
      <c r="J1122" s="257" t="s">
        <v>289</v>
      </c>
      <c r="K1122" s="256"/>
      <c r="L1122" s="258" t="s">
        <v>20</v>
      </c>
      <c r="M1122" s="259"/>
    </row>
    <row r="1123" spans="1:13">
      <c r="A1123" s="260" t="s">
        <v>290</v>
      </c>
      <c r="B1123" s="546" t="s">
        <v>291</v>
      </c>
      <c r="C1123" s="546"/>
      <c r="D1123" s="546" t="s">
        <v>292</v>
      </c>
      <c r="E1123" s="546"/>
      <c r="F1123" s="546" t="s">
        <v>293</v>
      </c>
      <c r="G1123" s="546"/>
      <c r="H1123" s="256"/>
      <c r="I1123" s="256"/>
      <c r="J1123" s="547">
        <v>3</v>
      </c>
      <c r="K1123" s="548"/>
      <c r="L1123" s="255" t="s">
        <v>294</v>
      </c>
      <c r="M1123" s="259"/>
    </row>
    <row r="1124" spans="1:13">
      <c r="A1124" s="260" t="s">
        <v>295</v>
      </c>
      <c r="B1124" s="546" t="s">
        <v>296</v>
      </c>
      <c r="C1124" s="546"/>
      <c r="D1124" s="546" t="s">
        <v>297</v>
      </c>
      <c r="E1124" s="546"/>
      <c r="F1124" s="546" t="s">
        <v>298</v>
      </c>
      <c r="G1124" s="546"/>
      <c r="H1124" s="256"/>
      <c r="I1124" s="256"/>
      <c r="J1124" s="547">
        <v>2</v>
      </c>
      <c r="K1124" s="548"/>
      <c r="L1124" s="255" t="s">
        <v>299</v>
      </c>
      <c r="M1124" s="259"/>
    </row>
    <row r="1125" spans="1:13">
      <c r="A1125" s="260" t="s">
        <v>300</v>
      </c>
      <c r="B1125" s="546" t="s">
        <v>301</v>
      </c>
      <c r="C1125" s="546"/>
      <c r="D1125" s="546" t="s">
        <v>302</v>
      </c>
      <c r="E1125" s="546"/>
      <c r="F1125" s="546" t="s">
        <v>303</v>
      </c>
      <c r="G1125" s="546"/>
      <c r="H1125" s="256"/>
      <c r="I1125" s="256"/>
      <c r="J1125" s="547">
        <v>1</v>
      </c>
      <c r="K1125" s="548"/>
      <c r="L1125" s="255" t="s">
        <v>304</v>
      </c>
      <c r="M1125" s="259"/>
    </row>
    <row r="1126" spans="1:13" ht="15.75" thickBot="1">
      <c r="A1126" s="261" t="s">
        <v>305</v>
      </c>
      <c r="B1126" s="549" t="s">
        <v>306</v>
      </c>
      <c r="C1126" s="549"/>
      <c r="D1126" s="550" t="s">
        <v>307</v>
      </c>
      <c r="E1126" s="550"/>
      <c r="F1126" s="550" t="s">
        <v>308</v>
      </c>
      <c r="G1126" s="550"/>
      <c r="H1126" s="262"/>
      <c r="I1126" s="262"/>
      <c r="J1126" s="262"/>
      <c r="K1126" s="262"/>
      <c r="L1126" s="262"/>
      <c r="M1126" s="263"/>
    </row>
  </sheetData>
  <mergeCells count="1932">
    <mergeCell ref="B1126:C1126"/>
    <mergeCell ref="D1126:E1126"/>
    <mergeCell ref="F1126:G1126"/>
    <mergeCell ref="B1124:C1124"/>
    <mergeCell ref="D1124:E1124"/>
    <mergeCell ref="F1124:G1124"/>
    <mergeCell ref="J1124:K1124"/>
    <mergeCell ref="B1125:C1125"/>
    <mergeCell ref="D1125:E1125"/>
    <mergeCell ref="F1125:G1125"/>
    <mergeCell ref="J1125:K1125"/>
    <mergeCell ref="A1121:G1121"/>
    <mergeCell ref="H1121:M1121"/>
    <mergeCell ref="B1122:C1122"/>
    <mergeCell ref="F1122:G1122"/>
    <mergeCell ref="B1123:C1123"/>
    <mergeCell ref="D1123:E1123"/>
    <mergeCell ref="F1123:G1123"/>
    <mergeCell ref="J1123:K1123"/>
    <mergeCell ref="A1114:F1114"/>
    <mergeCell ref="G1114:M1114"/>
    <mergeCell ref="B1115:M1115"/>
    <mergeCell ref="B1116:M1116"/>
    <mergeCell ref="A1117:C1120"/>
    <mergeCell ref="D1117:I1120"/>
    <mergeCell ref="J1117:M1120"/>
    <mergeCell ref="A1111:E1111"/>
    <mergeCell ref="F1111:J1111"/>
    <mergeCell ref="K1111:M1111"/>
    <mergeCell ref="A1112:M1112"/>
    <mergeCell ref="A1113:E1113"/>
    <mergeCell ref="F1113:J1113"/>
    <mergeCell ref="K1113:M1113"/>
    <mergeCell ref="A1109:E1109"/>
    <mergeCell ref="F1109:J1109"/>
    <mergeCell ref="K1109:M1109"/>
    <mergeCell ref="A1110:E1110"/>
    <mergeCell ref="F1110:J1110"/>
    <mergeCell ref="K1110:M1110"/>
    <mergeCell ref="A1106:M1106"/>
    <mergeCell ref="A1107:E1107"/>
    <mergeCell ref="F1107:J1107"/>
    <mergeCell ref="K1107:M1107"/>
    <mergeCell ref="A1108:E1108"/>
    <mergeCell ref="F1108:J1108"/>
    <mergeCell ref="K1108:M1108"/>
    <mergeCell ref="A1103:M1103"/>
    <mergeCell ref="A1104:E1104"/>
    <mergeCell ref="F1104:J1104"/>
    <mergeCell ref="K1104:M1104"/>
    <mergeCell ref="A1105:E1105"/>
    <mergeCell ref="F1105:J1105"/>
    <mergeCell ref="K1105:M1105"/>
    <mergeCell ref="J1100:K1100"/>
    <mergeCell ref="L1100:M1100"/>
    <mergeCell ref="D1101:E1101"/>
    <mergeCell ref="L1101:M1101"/>
    <mergeCell ref="A1102:M1102"/>
    <mergeCell ref="A1088:M1088"/>
    <mergeCell ref="A1089:A1090"/>
    <mergeCell ref="B1089:G1089"/>
    <mergeCell ref="H1089:M1089"/>
    <mergeCell ref="J1099:K1099"/>
    <mergeCell ref="L1099:M1099"/>
    <mergeCell ref="A1086:B1086"/>
    <mergeCell ref="C1086:G1086"/>
    <mergeCell ref="J1086:M1086"/>
    <mergeCell ref="A1087:B1087"/>
    <mergeCell ref="C1087:G1087"/>
    <mergeCell ref="H1087:I1087"/>
    <mergeCell ref="J1087:M1087"/>
    <mergeCell ref="A1084:B1084"/>
    <mergeCell ref="C1084:G1084"/>
    <mergeCell ref="J1084:M1084"/>
    <mergeCell ref="A1085:B1085"/>
    <mergeCell ref="C1085:G1085"/>
    <mergeCell ref="J1085:M1085"/>
    <mergeCell ref="A1080:M1080"/>
    <mergeCell ref="B1081:E1081"/>
    <mergeCell ref="H1081:J1081"/>
    <mergeCell ref="A1082:M1082"/>
    <mergeCell ref="A1083:M1083"/>
    <mergeCell ref="B1077:C1077"/>
    <mergeCell ref="D1077:E1077"/>
    <mergeCell ref="F1077:G1077"/>
    <mergeCell ref="B1079:I1079"/>
    <mergeCell ref="J1079:M1079"/>
    <mergeCell ref="B1075:C1075"/>
    <mergeCell ref="D1075:E1075"/>
    <mergeCell ref="F1075:G1075"/>
    <mergeCell ref="J1075:K1075"/>
    <mergeCell ref="B1076:C1076"/>
    <mergeCell ref="D1076:E1076"/>
    <mergeCell ref="F1076:G1076"/>
    <mergeCell ref="J1076:K1076"/>
    <mergeCell ref="A1072:G1072"/>
    <mergeCell ref="H1072:M1072"/>
    <mergeCell ref="B1073:C1073"/>
    <mergeCell ref="F1073:G1073"/>
    <mergeCell ref="B1074:C1074"/>
    <mergeCell ref="D1074:E1074"/>
    <mergeCell ref="F1074:G1074"/>
    <mergeCell ref="J1074:K1074"/>
    <mergeCell ref="A1065:F1065"/>
    <mergeCell ref="G1065:M1065"/>
    <mergeCell ref="B1066:M1066"/>
    <mergeCell ref="B1067:M1067"/>
    <mergeCell ref="A1068:C1071"/>
    <mergeCell ref="D1068:I1071"/>
    <mergeCell ref="J1068:M1071"/>
    <mergeCell ref="A1062:E1062"/>
    <mergeCell ref="F1062:J1062"/>
    <mergeCell ref="K1062:M1062"/>
    <mergeCell ref="A1063:M1063"/>
    <mergeCell ref="A1064:E1064"/>
    <mergeCell ref="F1064:J1064"/>
    <mergeCell ref="K1064:M1064"/>
    <mergeCell ref="A1060:E1060"/>
    <mergeCell ref="F1060:J1060"/>
    <mergeCell ref="K1060:M1060"/>
    <mergeCell ref="A1061:E1061"/>
    <mergeCell ref="F1061:J1061"/>
    <mergeCell ref="K1061:M1061"/>
    <mergeCell ref="A1057:M1057"/>
    <mergeCell ref="A1058:E1058"/>
    <mergeCell ref="F1058:J1058"/>
    <mergeCell ref="K1058:M1058"/>
    <mergeCell ref="A1059:E1059"/>
    <mergeCell ref="F1059:J1059"/>
    <mergeCell ref="K1059:M1059"/>
    <mergeCell ref="A1054:M1054"/>
    <mergeCell ref="A1055:E1055"/>
    <mergeCell ref="F1055:J1055"/>
    <mergeCell ref="K1055:M1055"/>
    <mergeCell ref="A1056:E1056"/>
    <mergeCell ref="F1056:J1056"/>
    <mergeCell ref="K1056:M1056"/>
    <mergeCell ref="J1051:K1051"/>
    <mergeCell ref="L1051:M1051"/>
    <mergeCell ref="D1052:E1052"/>
    <mergeCell ref="L1052:M1052"/>
    <mergeCell ref="A1053:M1053"/>
    <mergeCell ref="A1039:M1039"/>
    <mergeCell ref="A1040:A1041"/>
    <mergeCell ref="B1040:G1040"/>
    <mergeCell ref="H1040:M1040"/>
    <mergeCell ref="J1050:K1050"/>
    <mergeCell ref="L1050:M1050"/>
    <mergeCell ref="A1037:B1037"/>
    <mergeCell ref="C1037:G1037"/>
    <mergeCell ref="J1037:M1037"/>
    <mergeCell ref="A1038:B1038"/>
    <mergeCell ref="C1038:G1038"/>
    <mergeCell ref="H1038:I1038"/>
    <mergeCell ref="J1038:M1038"/>
    <mergeCell ref="A1035:B1035"/>
    <mergeCell ref="C1035:G1035"/>
    <mergeCell ref="J1035:M1035"/>
    <mergeCell ref="A1036:B1036"/>
    <mergeCell ref="C1036:G1036"/>
    <mergeCell ref="J1036:M1036"/>
    <mergeCell ref="A1031:M1031"/>
    <mergeCell ref="B1032:E1032"/>
    <mergeCell ref="H1032:J1032"/>
    <mergeCell ref="A1033:M1033"/>
    <mergeCell ref="A1034:M1034"/>
    <mergeCell ref="B1028:C1028"/>
    <mergeCell ref="D1028:E1028"/>
    <mergeCell ref="F1028:G1028"/>
    <mergeCell ref="B1030:I1030"/>
    <mergeCell ref="J1030:M1030"/>
    <mergeCell ref="B1026:C1026"/>
    <mergeCell ref="D1026:E1026"/>
    <mergeCell ref="F1026:G1026"/>
    <mergeCell ref="J1026:K1026"/>
    <mergeCell ref="B1027:C1027"/>
    <mergeCell ref="D1027:E1027"/>
    <mergeCell ref="F1027:G1027"/>
    <mergeCell ref="J1027:K1027"/>
    <mergeCell ref="A1023:G1023"/>
    <mergeCell ref="H1023:M1023"/>
    <mergeCell ref="B1024:C1024"/>
    <mergeCell ref="F1024:G1024"/>
    <mergeCell ref="B1025:C1025"/>
    <mergeCell ref="D1025:E1025"/>
    <mergeCell ref="F1025:G1025"/>
    <mergeCell ref="J1025:K1025"/>
    <mergeCell ref="A1016:F1016"/>
    <mergeCell ref="G1016:M1016"/>
    <mergeCell ref="B1017:M1017"/>
    <mergeCell ref="B1018:M1018"/>
    <mergeCell ref="A1019:C1022"/>
    <mergeCell ref="D1019:I1022"/>
    <mergeCell ref="J1019:M1022"/>
    <mergeCell ref="A1013:E1013"/>
    <mergeCell ref="F1013:J1013"/>
    <mergeCell ref="K1013:M1013"/>
    <mergeCell ref="A1014:M1014"/>
    <mergeCell ref="A1015:E1015"/>
    <mergeCell ref="F1015:J1015"/>
    <mergeCell ref="K1015:M1015"/>
    <mergeCell ref="A1011:E1011"/>
    <mergeCell ref="F1011:J1011"/>
    <mergeCell ref="K1011:M1011"/>
    <mergeCell ref="A1012:E1012"/>
    <mergeCell ref="F1012:J1012"/>
    <mergeCell ref="K1012:M1012"/>
    <mergeCell ref="A1008:M1008"/>
    <mergeCell ref="A1009:E1009"/>
    <mergeCell ref="F1009:J1009"/>
    <mergeCell ref="K1009:M1009"/>
    <mergeCell ref="A1010:E1010"/>
    <mergeCell ref="F1010:J1010"/>
    <mergeCell ref="K1010:M1010"/>
    <mergeCell ref="A1005:M1005"/>
    <mergeCell ref="A1006:E1006"/>
    <mergeCell ref="F1006:J1006"/>
    <mergeCell ref="K1006:M1006"/>
    <mergeCell ref="A1007:E1007"/>
    <mergeCell ref="F1007:J1007"/>
    <mergeCell ref="K1007:M1007"/>
    <mergeCell ref="J1002:K1002"/>
    <mergeCell ref="L1002:M1002"/>
    <mergeCell ref="D1003:E1003"/>
    <mergeCell ref="L1003:M1003"/>
    <mergeCell ref="A1004:M1004"/>
    <mergeCell ref="A990:M990"/>
    <mergeCell ref="A991:A992"/>
    <mergeCell ref="B991:G991"/>
    <mergeCell ref="H991:M991"/>
    <mergeCell ref="J1001:K1001"/>
    <mergeCell ref="L1001:M1001"/>
    <mergeCell ref="A988:B988"/>
    <mergeCell ref="C988:G988"/>
    <mergeCell ref="J988:M988"/>
    <mergeCell ref="A989:B989"/>
    <mergeCell ref="C989:G989"/>
    <mergeCell ref="H989:I989"/>
    <mergeCell ref="J989:M989"/>
    <mergeCell ref="A986:B986"/>
    <mergeCell ref="C986:G986"/>
    <mergeCell ref="J986:M986"/>
    <mergeCell ref="A987:B987"/>
    <mergeCell ref="C987:G987"/>
    <mergeCell ref="J987:M987"/>
    <mergeCell ref="A982:M982"/>
    <mergeCell ref="B983:E983"/>
    <mergeCell ref="H983:J983"/>
    <mergeCell ref="A984:M984"/>
    <mergeCell ref="A985:M985"/>
    <mergeCell ref="B979:C979"/>
    <mergeCell ref="D979:E979"/>
    <mergeCell ref="F979:G979"/>
    <mergeCell ref="B981:I981"/>
    <mergeCell ref="J981:M981"/>
    <mergeCell ref="B977:C977"/>
    <mergeCell ref="D977:E977"/>
    <mergeCell ref="F977:G977"/>
    <mergeCell ref="J977:K977"/>
    <mergeCell ref="B978:C978"/>
    <mergeCell ref="D978:E978"/>
    <mergeCell ref="F978:G978"/>
    <mergeCell ref="J978:K978"/>
    <mergeCell ref="A974:G974"/>
    <mergeCell ref="H974:M974"/>
    <mergeCell ref="B975:C975"/>
    <mergeCell ref="F975:G975"/>
    <mergeCell ref="B976:C976"/>
    <mergeCell ref="D976:E976"/>
    <mergeCell ref="F976:G976"/>
    <mergeCell ref="J976:K976"/>
    <mergeCell ref="A967:F967"/>
    <mergeCell ref="G967:M967"/>
    <mergeCell ref="B968:M968"/>
    <mergeCell ref="B969:M969"/>
    <mergeCell ref="A970:C973"/>
    <mergeCell ref="D970:I973"/>
    <mergeCell ref="J970:M973"/>
    <mergeCell ref="A964:E964"/>
    <mergeCell ref="F964:J964"/>
    <mergeCell ref="K964:M964"/>
    <mergeCell ref="A965:M965"/>
    <mergeCell ref="A966:E966"/>
    <mergeCell ref="F966:J966"/>
    <mergeCell ref="K966:M966"/>
    <mergeCell ref="A962:E962"/>
    <mergeCell ref="F962:J962"/>
    <mergeCell ref="K962:M962"/>
    <mergeCell ref="A963:E963"/>
    <mergeCell ref="F963:J963"/>
    <mergeCell ref="K963:M963"/>
    <mergeCell ref="A959:M959"/>
    <mergeCell ref="A960:E960"/>
    <mergeCell ref="F960:J960"/>
    <mergeCell ref="K960:M960"/>
    <mergeCell ref="A961:E961"/>
    <mergeCell ref="F961:J961"/>
    <mergeCell ref="K961:M961"/>
    <mergeCell ref="A956:M956"/>
    <mergeCell ref="A957:E957"/>
    <mergeCell ref="F957:J957"/>
    <mergeCell ref="K957:M957"/>
    <mergeCell ref="A958:E958"/>
    <mergeCell ref="F958:J958"/>
    <mergeCell ref="K958:M958"/>
    <mergeCell ref="J953:K953"/>
    <mergeCell ref="L953:M953"/>
    <mergeCell ref="D954:E954"/>
    <mergeCell ref="L954:M954"/>
    <mergeCell ref="A955:M955"/>
    <mergeCell ref="A941:M941"/>
    <mergeCell ref="A942:A943"/>
    <mergeCell ref="B942:G942"/>
    <mergeCell ref="H942:M942"/>
    <mergeCell ref="J952:K952"/>
    <mergeCell ref="L952:M952"/>
    <mergeCell ref="A939:B939"/>
    <mergeCell ref="C939:G939"/>
    <mergeCell ref="J939:M939"/>
    <mergeCell ref="A940:B940"/>
    <mergeCell ref="C940:G940"/>
    <mergeCell ref="H940:I940"/>
    <mergeCell ref="J940:M940"/>
    <mergeCell ref="A937:B937"/>
    <mergeCell ref="C937:G937"/>
    <mergeCell ref="J937:M937"/>
    <mergeCell ref="A938:B938"/>
    <mergeCell ref="C938:G938"/>
    <mergeCell ref="J938:M938"/>
    <mergeCell ref="A933:M933"/>
    <mergeCell ref="B934:E934"/>
    <mergeCell ref="H934:J934"/>
    <mergeCell ref="A935:M935"/>
    <mergeCell ref="A936:M936"/>
    <mergeCell ref="B930:C930"/>
    <mergeCell ref="D930:E930"/>
    <mergeCell ref="F930:G930"/>
    <mergeCell ref="B932:I932"/>
    <mergeCell ref="J932:M932"/>
    <mergeCell ref="B928:C928"/>
    <mergeCell ref="D928:E928"/>
    <mergeCell ref="F928:G928"/>
    <mergeCell ref="J928:K928"/>
    <mergeCell ref="B929:C929"/>
    <mergeCell ref="D929:E929"/>
    <mergeCell ref="F929:G929"/>
    <mergeCell ref="J929:K929"/>
    <mergeCell ref="A925:G925"/>
    <mergeCell ref="H925:M925"/>
    <mergeCell ref="B926:C926"/>
    <mergeCell ref="F926:G926"/>
    <mergeCell ref="B927:C927"/>
    <mergeCell ref="D927:E927"/>
    <mergeCell ref="F927:G927"/>
    <mergeCell ref="J927:K927"/>
    <mergeCell ref="A918:F918"/>
    <mergeCell ref="G918:M918"/>
    <mergeCell ref="B919:M919"/>
    <mergeCell ref="B920:M920"/>
    <mergeCell ref="A921:C924"/>
    <mergeCell ref="D921:I924"/>
    <mergeCell ref="J921:M924"/>
    <mergeCell ref="A915:E915"/>
    <mergeCell ref="F915:J915"/>
    <mergeCell ref="K915:M915"/>
    <mergeCell ref="A916:M916"/>
    <mergeCell ref="A917:E917"/>
    <mergeCell ref="F917:J917"/>
    <mergeCell ref="K917:M917"/>
    <mergeCell ref="A913:E913"/>
    <mergeCell ref="F913:J913"/>
    <mergeCell ref="K913:M913"/>
    <mergeCell ref="A914:E914"/>
    <mergeCell ref="F914:J914"/>
    <mergeCell ref="K914:M914"/>
    <mergeCell ref="A910:M910"/>
    <mergeCell ref="A911:E911"/>
    <mergeCell ref="F911:J911"/>
    <mergeCell ref="K911:M911"/>
    <mergeCell ref="A912:E912"/>
    <mergeCell ref="F912:J912"/>
    <mergeCell ref="K912:M912"/>
    <mergeCell ref="A907:M907"/>
    <mergeCell ref="A908:E908"/>
    <mergeCell ref="F908:J908"/>
    <mergeCell ref="K908:M908"/>
    <mergeCell ref="A909:E909"/>
    <mergeCell ref="F909:J909"/>
    <mergeCell ref="K909:M909"/>
    <mergeCell ref="J904:K904"/>
    <mergeCell ref="L904:M904"/>
    <mergeCell ref="D905:E905"/>
    <mergeCell ref="L905:M905"/>
    <mergeCell ref="A906:M906"/>
    <mergeCell ref="A892:M892"/>
    <mergeCell ref="A893:A894"/>
    <mergeCell ref="B893:G893"/>
    <mergeCell ref="H893:M893"/>
    <mergeCell ref="J903:K903"/>
    <mergeCell ref="L903:M903"/>
    <mergeCell ref="A890:B890"/>
    <mergeCell ref="C890:G890"/>
    <mergeCell ref="J890:M890"/>
    <mergeCell ref="A891:B891"/>
    <mergeCell ref="C891:G891"/>
    <mergeCell ref="H891:I891"/>
    <mergeCell ref="J891:M891"/>
    <mergeCell ref="A888:B888"/>
    <mergeCell ref="C888:G888"/>
    <mergeCell ref="J888:M888"/>
    <mergeCell ref="A889:B889"/>
    <mergeCell ref="C889:G889"/>
    <mergeCell ref="J889:M889"/>
    <mergeCell ref="A884:M884"/>
    <mergeCell ref="B885:E885"/>
    <mergeCell ref="H885:J885"/>
    <mergeCell ref="A886:M886"/>
    <mergeCell ref="A887:M887"/>
    <mergeCell ref="B881:C881"/>
    <mergeCell ref="D881:E881"/>
    <mergeCell ref="F881:G881"/>
    <mergeCell ref="B883:I883"/>
    <mergeCell ref="J883:M883"/>
    <mergeCell ref="B879:C879"/>
    <mergeCell ref="D879:E879"/>
    <mergeCell ref="F879:G879"/>
    <mergeCell ref="J879:K879"/>
    <mergeCell ref="B880:C880"/>
    <mergeCell ref="D880:E880"/>
    <mergeCell ref="F880:G880"/>
    <mergeCell ref="J880:K880"/>
    <mergeCell ref="A876:G876"/>
    <mergeCell ref="H876:M876"/>
    <mergeCell ref="B877:C877"/>
    <mergeCell ref="F877:G877"/>
    <mergeCell ref="B878:C878"/>
    <mergeCell ref="D878:E878"/>
    <mergeCell ref="F878:G878"/>
    <mergeCell ref="J878:K878"/>
    <mergeCell ref="A869:F869"/>
    <mergeCell ref="G869:M869"/>
    <mergeCell ref="B870:M870"/>
    <mergeCell ref="B871:M871"/>
    <mergeCell ref="A872:C875"/>
    <mergeCell ref="D872:I875"/>
    <mergeCell ref="J872:M875"/>
    <mergeCell ref="A866:E866"/>
    <mergeCell ref="F866:J866"/>
    <mergeCell ref="K866:M866"/>
    <mergeCell ref="A867:M867"/>
    <mergeCell ref="A868:E868"/>
    <mergeCell ref="F868:J868"/>
    <mergeCell ref="K868:M868"/>
    <mergeCell ref="A864:E864"/>
    <mergeCell ref="F864:J864"/>
    <mergeCell ref="K864:M864"/>
    <mergeCell ref="A865:E865"/>
    <mergeCell ref="F865:J865"/>
    <mergeCell ref="K865:M865"/>
    <mergeCell ref="A861:M861"/>
    <mergeCell ref="A862:E862"/>
    <mergeCell ref="F862:J862"/>
    <mergeCell ref="K862:M862"/>
    <mergeCell ref="A863:E863"/>
    <mergeCell ref="F863:J863"/>
    <mergeCell ref="K863:M863"/>
    <mergeCell ref="A858:M858"/>
    <mergeCell ref="A859:E859"/>
    <mergeCell ref="F859:J859"/>
    <mergeCell ref="K859:M859"/>
    <mergeCell ref="A860:E860"/>
    <mergeCell ref="F860:J860"/>
    <mergeCell ref="K860:M860"/>
    <mergeCell ref="J855:K855"/>
    <mergeCell ref="L855:M855"/>
    <mergeCell ref="D856:E856"/>
    <mergeCell ref="L856:M856"/>
    <mergeCell ref="A857:M857"/>
    <mergeCell ref="A843:M843"/>
    <mergeCell ref="A844:A845"/>
    <mergeCell ref="B844:G844"/>
    <mergeCell ref="H844:M844"/>
    <mergeCell ref="J854:K854"/>
    <mergeCell ref="L854:M854"/>
    <mergeCell ref="A841:B841"/>
    <mergeCell ref="C841:G841"/>
    <mergeCell ref="J841:M841"/>
    <mergeCell ref="A842:B842"/>
    <mergeCell ref="C842:G842"/>
    <mergeCell ref="H842:I842"/>
    <mergeCell ref="J842:M842"/>
    <mergeCell ref="A839:B839"/>
    <mergeCell ref="C839:G839"/>
    <mergeCell ref="J839:M839"/>
    <mergeCell ref="A840:B840"/>
    <mergeCell ref="C840:G840"/>
    <mergeCell ref="J840:M840"/>
    <mergeCell ref="A835:M835"/>
    <mergeCell ref="B836:E836"/>
    <mergeCell ref="H836:J836"/>
    <mergeCell ref="A837:M837"/>
    <mergeCell ref="A838:M838"/>
    <mergeCell ref="B832:C832"/>
    <mergeCell ref="D832:E832"/>
    <mergeCell ref="F832:G832"/>
    <mergeCell ref="B834:I834"/>
    <mergeCell ref="J834:M834"/>
    <mergeCell ref="B830:C830"/>
    <mergeCell ref="D830:E830"/>
    <mergeCell ref="F830:G830"/>
    <mergeCell ref="J830:K830"/>
    <mergeCell ref="B831:C831"/>
    <mergeCell ref="D831:E831"/>
    <mergeCell ref="F831:G831"/>
    <mergeCell ref="J831:K831"/>
    <mergeCell ref="A827:G827"/>
    <mergeCell ref="H827:M827"/>
    <mergeCell ref="B828:C828"/>
    <mergeCell ref="F828:G828"/>
    <mergeCell ref="B829:C829"/>
    <mergeCell ref="D829:E829"/>
    <mergeCell ref="F829:G829"/>
    <mergeCell ref="J829:K829"/>
    <mergeCell ref="A820:F820"/>
    <mergeCell ref="G820:M820"/>
    <mergeCell ref="B821:M821"/>
    <mergeCell ref="B822:M822"/>
    <mergeCell ref="A823:C826"/>
    <mergeCell ref="D823:I826"/>
    <mergeCell ref="J823:M826"/>
    <mergeCell ref="A817:E817"/>
    <mergeCell ref="F817:J817"/>
    <mergeCell ref="K817:M817"/>
    <mergeCell ref="A818:M818"/>
    <mergeCell ref="A819:E819"/>
    <mergeCell ref="F819:J819"/>
    <mergeCell ref="K819:M819"/>
    <mergeCell ref="A815:E815"/>
    <mergeCell ref="F815:J815"/>
    <mergeCell ref="K815:M815"/>
    <mergeCell ref="A816:E816"/>
    <mergeCell ref="F816:J816"/>
    <mergeCell ref="K816:M816"/>
    <mergeCell ref="A812:M812"/>
    <mergeCell ref="A813:E813"/>
    <mergeCell ref="F813:J813"/>
    <mergeCell ref="K813:M813"/>
    <mergeCell ref="A814:E814"/>
    <mergeCell ref="F814:J814"/>
    <mergeCell ref="K814:M814"/>
    <mergeCell ref="A809:M809"/>
    <mergeCell ref="A810:E810"/>
    <mergeCell ref="F810:J810"/>
    <mergeCell ref="K810:M810"/>
    <mergeCell ref="A811:E811"/>
    <mergeCell ref="F811:J811"/>
    <mergeCell ref="K811:M811"/>
    <mergeCell ref="J806:K806"/>
    <mergeCell ref="L806:M806"/>
    <mergeCell ref="D807:E807"/>
    <mergeCell ref="L807:M807"/>
    <mergeCell ref="A808:M808"/>
    <mergeCell ref="A794:M794"/>
    <mergeCell ref="A795:A796"/>
    <mergeCell ref="B795:G795"/>
    <mergeCell ref="H795:M795"/>
    <mergeCell ref="J805:K805"/>
    <mergeCell ref="L805:M805"/>
    <mergeCell ref="A792:B792"/>
    <mergeCell ref="C792:G792"/>
    <mergeCell ref="J792:M792"/>
    <mergeCell ref="A793:B793"/>
    <mergeCell ref="C793:G793"/>
    <mergeCell ref="H793:I793"/>
    <mergeCell ref="J793:M793"/>
    <mergeCell ref="A790:B790"/>
    <mergeCell ref="C790:G790"/>
    <mergeCell ref="J790:M790"/>
    <mergeCell ref="A791:B791"/>
    <mergeCell ref="C791:G791"/>
    <mergeCell ref="J791:M791"/>
    <mergeCell ref="A786:M786"/>
    <mergeCell ref="B787:E787"/>
    <mergeCell ref="H787:J787"/>
    <mergeCell ref="A788:M788"/>
    <mergeCell ref="A789:M789"/>
    <mergeCell ref="B783:C783"/>
    <mergeCell ref="D783:E783"/>
    <mergeCell ref="F783:G783"/>
    <mergeCell ref="B785:I785"/>
    <mergeCell ref="J785:M785"/>
    <mergeCell ref="B781:C781"/>
    <mergeCell ref="D781:E781"/>
    <mergeCell ref="F781:G781"/>
    <mergeCell ref="J781:K781"/>
    <mergeCell ref="B782:C782"/>
    <mergeCell ref="D782:E782"/>
    <mergeCell ref="F782:G782"/>
    <mergeCell ref="J782:K782"/>
    <mergeCell ref="A778:G778"/>
    <mergeCell ref="H778:M778"/>
    <mergeCell ref="B779:C779"/>
    <mergeCell ref="F779:G779"/>
    <mergeCell ref="B780:C780"/>
    <mergeCell ref="D780:E780"/>
    <mergeCell ref="F780:G780"/>
    <mergeCell ref="J780:K780"/>
    <mergeCell ref="A771:F771"/>
    <mergeCell ref="G771:M771"/>
    <mergeCell ref="B772:M772"/>
    <mergeCell ref="B773:M773"/>
    <mergeCell ref="A774:C777"/>
    <mergeCell ref="D774:I777"/>
    <mergeCell ref="J774:M777"/>
    <mergeCell ref="A768:E768"/>
    <mergeCell ref="F768:J768"/>
    <mergeCell ref="K768:M768"/>
    <mergeCell ref="A769:M769"/>
    <mergeCell ref="A770:E770"/>
    <mergeCell ref="F770:J770"/>
    <mergeCell ref="K770:M770"/>
    <mergeCell ref="A766:E766"/>
    <mergeCell ref="F766:J766"/>
    <mergeCell ref="K766:M766"/>
    <mergeCell ref="A767:E767"/>
    <mergeCell ref="F767:J767"/>
    <mergeCell ref="K767:M767"/>
    <mergeCell ref="A763:M763"/>
    <mergeCell ref="A764:E764"/>
    <mergeCell ref="F764:J764"/>
    <mergeCell ref="K764:M764"/>
    <mergeCell ref="A765:E765"/>
    <mergeCell ref="F765:J765"/>
    <mergeCell ref="K765:M765"/>
    <mergeCell ref="A760:M760"/>
    <mergeCell ref="A761:E761"/>
    <mergeCell ref="F761:J761"/>
    <mergeCell ref="K761:M761"/>
    <mergeCell ref="A762:E762"/>
    <mergeCell ref="F762:J762"/>
    <mergeCell ref="K762:M762"/>
    <mergeCell ref="J757:K757"/>
    <mergeCell ref="L757:M757"/>
    <mergeCell ref="D758:E758"/>
    <mergeCell ref="L758:M758"/>
    <mergeCell ref="A759:M759"/>
    <mergeCell ref="A745:M745"/>
    <mergeCell ref="A746:A747"/>
    <mergeCell ref="B746:G746"/>
    <mergeCell ref="H746:M746"/>
    <mergeCell ref="J756:K756"/>
    <mergeCell ref="L756:M756"/>
    <mergeCell ref="A743:B743"/>
    <mergeCell ref="C743:G743"/>
    <mergeCell ref="J743:M743"/>
    <mergeCell ref="A744:B744"/>
    <mergeCell ref="C744:G744"/>
    <mergeCell ref="H744:I744"/>
    <mergeCell ref="J744:M744"/>
    <mergeCell ref="A741:B741"/>
    <mergeCell ref="C741:G741"/>
    <mergeCell ref="J741:M741"/>
    <mergeCell ref="A742:B742"/>
    <mergeCell ref="C742:G742"/>
    <mergeCell ref="J742:M742"/>
    <mergeCell ref="A737:M737"/>
    <mergeCell ref="B738:E738"/>
    <mergeCell ref="H738:J738"/>
    <mergeCell ref="A739:M739"/>
    <mergeCell ref="A740:M740"/>
    <mergeCell ref="B734:C734"/>
    <mergeCell ref="D734:E734"/>
    <mergeCell ref="F734:G734"/>
    <mergeCell ref="B736:I736"/>
    <mergeCell ref="J736:M736"/>
    <mergeCell ref="B732:C732"/>
    <mergeCell ref="D732:E732"/>
    <mergeCell ref="F732:G732"/>
    <mergeCell ref="J732:K732"/>
    <mergeCell ref="B733:C733"/>
    <mergeCell ref="D733:E733"/>
    <mergeCell ref="F733:G733"/>
    <mergeCell ref="J733:K733"/>
    <mergeCell ref="A729:G729"/>
    <mergeCell ref="H729:M729"/>
    <mergeCell ref="B730:C730"/>
    <mergeCell ref="F730:G730"/>
    <mergeCell ref="B731:C731"/>
    <mergeCell ref="D731:E731"/>
    <mergeCell ref="F731:G731"/>
    <mergeCell ref="J731:K731"/>
    <mergeCell ref="A722:F722"/>
    <mergeCell ref="G722:M722"/>
    <mergeCell ref="B723:M723"/>
    <mergeCell ref="B724:M724"/>
    <mergeCell ref="A725:C728"/>
    <mergeCell ref="D725:I728"/>
    <mergeCell ref="J725:M728"/>
    <mergeCell ref="A719:E719"/>
    <mergeCell ref="F719:J719"/>
    <mergeCell ref="K719:M719"/>
    <mergeCell ref="A720:M720"/>
    <mergeCell ref="A721:E721"/>
    <mergeCell ref="F721:J721"/>
    <mergeCell ref="K721:M721"/>
    <mergeCell ref="A717:E717"/>
    <mergeCell ref="F717:J717"/>
    <mergeCell ref="K717:M717"/>
    <mergeCell ref="A718:E718"/>
    <mergeCell ref="F718:J718"/>
    <mergeCell ref="K718:M718"/>
    <mergeCell ref="A714:M714"/>
    <mergeCell ref="A715:E715"/>
    <mergeCell ref="F715:J715"/>
    <mergeCell ref="K715:M715"/>
    <mergeCell ref="A716:E716"/>
    <mergeCell ref="F716:J716"/>
    <mergeCell ref="K716:M716"/>
    <mergeCell ref="A711:M711"/>
    <mergeCell ref="A712:E712"/>
    <mergeCell ref="F712:J712"/>
    <mergeCell ref="K712:M712"/>
    <mergeCell ref="A713:E713"/>
    <mergeCell ref="F713:J713"/>
    <mergeCell ref="K713:M713"/>
    <mergeCell ref="J708:K708"/>
    <mergeCell ref="L708:M708"/>
    <mergeCell ref="D709:E709"/>
    <mergeCell ref="L709:M709"/>
    <mergeCell ref="A710:M710"/>
    <mergeCell ref="A696:M696"/>
    <mergeCell ref="A697:A698"/>
    <mergeCell ref="B697:G697"/>
    <mergeCell ref="H697:M697"/>
    <mergeCell ref="J707:K707"/>
    <mergeCell ref="L707:M707"/>
    <mergeCell ref="A694:B694"/>
    <mergeCell ref="C694:G694"/>
    <mergeCell ref="J694:M694"/>
    <mergeCell ref="A695:B695"/>
    <mergeCell ref="C695:G695"/>
    <mergeCell ref="H695:I695"/>
    <mergeCell ref="J695:M695"/>
    <mergeCell ref="A692:B692"/>
    <mergeCell ref="C692:G692"/>
    <mergeCell ref="J692:M692"/>
    <mergeCell ref="A693:B693"/>
    <mergeCell ref="C693:G693"/>
    <mergeCell ref="J693:M693"/>
    <mergeCell ref="A688:M688"/>
    <mergeCell ref="B689:E689"/>
    <mergeCell ref="H689:J689"/>
    <mergeCell ref="A690:M690"/>
    <mergeCell ref="A691:M691"/>
    <mergeCell ref="B685:C685"/>
    <mergeCell ref="D685:E685"/>
    <mergeCell ref="F685:G685"/>
    <mergeCell ref="B687:I687"/>
    <mergeCell ref="J687:M687"/>
    <mergeCell ref="B683:C683"/>
    <mergeCell ref="D683:E683"/>
    <mergeCell ref="F683:G683"/>
    <mergeCell ref="J683:K683"/>
    <mergeCell ref="B684:C684"/>
    <mergeCell ref="D684:E684"/>
    <mergeCell ref="F684:G684"/>
    <mergeCell ref="J684:K684"/>
    <mergeCell ref="A680:G680"/>
    <mergeCell ref="H680:M680"/>
    <mergeCell ref="B681:C681"/>
    <mergeCell ref="F681:G681"/>
    <mergeCell ref="B682:C682"/>
    <mergeCell ref="D682:E682"/>
    <mergeCell ref="F682:G682"/>
    <mergeCell ref="J682:K682"/>
    <mergeCell ref="A673:F673"/>
    <mergeCell ref="G673:M673"/>
    <mergeCell ref="B674:M674"/>
    <mergeCell ref="B675:M675"/>
    <mergeCell ref="A676:C679"/>
    <mergeCell ref="D676:I679"/>
    <mergeCell ref="J676:M679"/>
    <mergeCell ref="A670:E670"/>
    <mergeCell ref="F670:J670"/>
    <mergeCell ref="K670:M670"/>
    <mergeCell ref="A671:M671"/>
    <mergeCell ref="A672:E672"/>
    <mergeCell ref="F672:J672"/>
    <mergeCell ref="K672:M672"/>
    <mergeCell ref="A668:E668"/>
    <mergeCell ref="F668:J668"/>
    <mergeCell ref="K668:M668"/>
    <mergeCell ref="A669:E669"/>
    <mergeCell ref="F669:J669"/>
    <mergeCell ref="K669:M669"/>
    <mergeCell ref="A665:M665"/>
    <mergeCell ref="A666:E666"/>
    <mergeCell ref="F666:J666"/>
    <mergeCell ref="K666:M666"/>
    <mergeCell ref="A667:E667"/>
    <mergeCell ref="F667:J667"/>
    <mergeCell ref="K667:M667"/>
    <mergeCell ref="A662:M662"/>
    <mergeCell ref="A663:E663"/>
    <mergeCell ref="F663:J663"/>
    <mergeCell ref="K663:M663"/>
    <mergeCell ref="A664:E664"/>
    <mergeCell ref="F664:J664"/>
    <mergeCell ref="K664:M664"/>
    <mergeCell ref="J659:K659"/>
    <mergeCell ref="L659:M659"/>
    <mergeCell ref="D660:E660"/>
    <mergeCell ref="L660:M660"/>
    <mergeCell ref="A661:M661"/>
    <mergeCell ref="A647:M647"/>
    <mergeCell ref="A648:A649"/>
    <mergeCell ref="B648:G648"/>
    <mergeCell ref="H648:M648"/>
    <mergeCell ref="J658:K658"/>
    <mergeCell ref="L658:M658"/>
    <mergeCell ref="A645:B645"/>
    <mergeCell ref="C645:G645"/>
    <mergeCell ref="J645:M645"/>
    <mergeCell ref="A646:B646"/>
    <mergeCell ref="C646:G646"/>
    <mergeCell ref="H646:I646"/>
    <mergeCell ref="J646:M646"/>
    <mergeCell ref="A643:B643"/>
    <mergeCell ref="C643:G643"/>
    <mergeCell ref="J643:M643"/>
    <mergeCell ref="A644:B644"/>
    <mergeCell ref="C644:G644"/>
    <mergeCell ref="J644:M644"/>
    <mergeCell ref="A639:M639"/>
    <mergeCell ref="B640:E640"/>
    <mergeCell ref="H640:J640"/>
    <mergeCell ref="A641:M641"/>
    <mergeCell ref="A642:M642"/>
    <mergeCell ref="B636:C636"/>
    <mergeCell ref="D636:E636"/>
    <mergeCell ref="F636:G636"/>
    <mergeCell ref="B638:I638"/>
    <mergeCell ref="J638:M638"/>
    <mergeCell ref="B634:C634"/>
    <mergeCell ref="D634:E634"/>
    <mergeCell ref="F634:G634"/>
    <mergeCell ref="J634:K634"/>
    <mergeCell ref="B635:C635"/>
    <mergeCell ref="D635:E635"/>
    <mergeCell ref="F635:G635"/>
    <mergeCell ref="J635:K635"/>
    <mergeCell ref="A631:G631"/>
    <mergeCell ref="H631:M631"/>
    <mergeCell ref="B632:C632"/>
    <mergeCell ref="F632:G632"/>
    <mergeCell ref="B633:C633"/>
    <mergeCell ref="D633:E633"/>
    <mergeCell ref="F633:G633"/>
    <mergeCell ref="J633:K633"/>
    <mergeCell ref="A624:F624"/>
    <mergeCell ref="G624:M624"/>
    <mergeCell ref="B625:M625"/>
    <mergeCell ref="B626:M626"/>
    <mergeCell ref="A627:C630"/>
    <mergeCell ref="D627:I630"/>
    <mergeCell ref="J627:M630"/>
    <mergeCell ref="A621:E621"/>
    <mergeCell ref="F621:J621"/>
    <mergeCell ref="K621:M621"/>
    <mergeCell ref="A622:M622"/>
    <mergeCell ref="A623:E623"/>
    <mergeCell ref="F623:J623"/>
    <mergeCell ref="K623:M623"/>
    <mergeCell ref="A619:E619"/>
    <mergeCell ref="F619:J619"/>
    <mergeCell ref="K619:M619"/>
    <mergeCell ref="A620:E620"/>
    <mergeCell ref="F620:J620"/>
    <mergeCell ref="K620:M620"/>
    <mergeCell ref="A616:M616"/>
    <mergeCell ref="A617:E617"/>
    <mergeCell ref="F617:J617"/>
    <mergeCell ref="K617:M617"/>
    <mergeCell ref="A618:E618"/>
    <mergeCell ref="F618:J618"/>
    <mergeCell ref="K618:M618"/>
    <mergeCell ref="A613:M613"/>
    <mergeCell ref="A614:E614"/>
    <mergeCell ref="F614:J614"/>
    <mergeCell ref="K614:M614"/>
    <mergeCell ref="A615:E615"/>
    <mergeCell ref="F615:J615"/>
    <mergeCell ref="K615:M615"/>
    <mergeCell ref="J610:K610"/>
    <mergeCell ref="L610:M610"/>
    <mergeCell ref="D611:E611"/>
    <mergeCell ref="L611:M611"/>
    <mergeCell ref="A612:M612"/>
    <mergeCell ref="A598:M598"/>
    <mergeCell ref="A599:A600"/>
    <mergeCell ref="B599:G599"/>
    <mergeCell ref="H599:M599"/>
    <mergeCell ref="J609:K609"/>
    <mergeCell ref="L609:M609"/>
    <mergeCell ref="A596:B596"/>
    <mergeCell ref="C596:G596"/>
    <mergeCell ref="J596:M596"/>
    <mergeCell ref="A597:B597"/>
    <mergeCell ref="C597:G597"/>
    <mergeCell ref="H597:I597"/>
    <mergeCell ref="J597:M597"/>
    <mergeCell ref="A594:B594"/>
    <mergeCell ref="C594:G594"/>
    <mergeCell ref="J594:M594"/>
    <mergeCell ref="A595:B595"/>
    <mergeCell ref="C595:G595"/>
    <mergeCell ref="J595:M595"/>
    <mergeCell ref="A590:M590"/>
    <mergeCell ref="B591:E591"/>
    <mergeCell ref="H591:J591"/>
    <mergeCell ref="A592:M592"/>
    <mergeCell ref="A593:M593"/>
    <mergeCell ref="B587:C587"/>
    <mergeCell ref="D587:E587"/>
    <mergeCell ref="F587:G587"/>
    <mergeCell ref="B589:I589"/>
    <mergeCell ref="J589:M589"/>
    <mergeCell ref="B585:C585"/>
    <mergeCell ref="D585:E585"/>
    <mergeCell ref="F585:G585"/>
    <mergeCell ref="J585:K585"/>
    <mergeCell ref="B586:C586"/>
    <mergeCell ref="D586:E586"/>
    <mergeCell ref="F586:G586"/>
    <mergeCell ref="J586:K586"/>
    <mergeCell ref="A582:G582"/>
    <mergeCell ref="H582:M582"/>
    <mergeCell ref="B583:C583"/>
    <mergeCell ref="F583:G583"/>
    <mergeCell ref="B584:C584"/>
    <mergeCell ref="D584:E584"/>
    <mergeCell ref="F584:G584"/>
    <mergeCell ref="J584:K584"/>
    <mergeCell ref="A575:F575"/>
    <mergeCell ref="G575:M575"/>
    <mergeCell ref="B576:M576"/>
    <mergeCell ref="B577:M577"/>
    <mergeCell ref="A578:C581"/>
    <mergeCell ref="D578:I581"/>
    <mergeCell ref="J578:M581"/>
    <mergeCell ref="A572:E572"/>
    <mergeCell ref="F572:J572"/>
    <mergeCell ref="K572:M572"/>
    <mergeCell ref="A573:M573"/>
    <mergeCell ref="A574:E574"/>
    <mergeCell ref="F574:J574"/>
    <mergeCell ref="K574:M574"/>
    <mergeCell ref="A570:E570"/>
    <mergeCell ref="F570:J570"/>
    <mergeCell ref="K570:M570"/>
    <mergeCell ref="A571:E571"/>
    <mergeCell ref="F571:J571"/>
    <mergeCell ref="K571:M571"/>
    <mergeCell ref="A567:M567"/>
    <mergeCell ref="A568:E568"/>
    <mergeCell ref="F568:J568"/>
    <mergeCell ref="K568:M568"/>
    <mergeCell ref="A569:E569"/>
    <mergeCell ref="F569:J569"/>
    <mergeCell ref="K569:M569"/>
    <mergeCell ref="A564:M564"/>
    <mergeCell ref="A565:E565"/>
    <mergeCell ref="F565:J565"/>
    <mergeCell ref="K565:M565"/>
    <mergeCell ref="A566:E566"/>
    <mergeCell ref="F566:J566"/>
    <mergeCell ref="K566:M566"/>
    <mergeCell ref="J561:K561"/>
    <mergeCell ref="L561:M561"/>
    <mergeCell ref="D562:E562"/>
    <mergeCell ref="L562:M562"/>
    <mergeCell ref="A563:M563"/>
    <mergeCell ref="A549:M549"/>
    <mergeCell ref="A550:A551"/>
    <mergeCell ref="B550:G550"/>
    <mergeCell ref="H550:M550"/>
    <mergeCell ref="J560:K560"/>
    <mergeCell ref="L560:M560"/>
    <mergeCell ref="A547:B547"/>
    <mergeCell ref="C547:G547"/>
    <mergeCell ref="J547:M547"/>
    <mergeCell ref="A548:B548"/>
    <mergeCell ref="C548:G548"/>
    <mergeCell ref="H548:I548"/>
    <mergeCell ref="J548:M548"/>
    <mergeCell ref="A545:B545"/>
    <mergeCell ref="C545:G545"/>
    <mergeCell ref="J545:M545"/>
    <mergeCell ref="A546:B546"/>
    <mergeCell ref="C546:G546"/>
    <mergeCell ref="J546:M546"/>
    <mergeCell ref="A541:M541"/>
    <mergeCell ref="B542:E542"/>
    <mergeCell ref="H542:J542"/>
    <mergeCell ref="A543:M543"/>
    <mergeCell ref="A544:M544"/>
    <mergeCell ref="B538:C538"/>
    <mergeCell ref="D538:E538"/>
    <mergeCell ref="F538:G538"/>
    <mergeCell ref="B540:I540"/>
    <mergeCell ref="J540:M540"/>
    <mergeCell ref="B536:C536"/>
    <mergeCell ref="D536:E536"/>
    <mergeCell ref="F536:G536"/>
    <mergeCell ref="J536:K536"/>
    <mergeCell ref="B537:C537"/>
    <mergeCell ref="D537:E537"/>
    <mergeCell ref="F537:G537"/>
    <mergeCell ref="J537:K537"/>
    <mergeCell ref="A533:G533"/>
    <mergeCell ref="H533:M533"/>
    <mergeCell ref="B534:C534"/>
    <mergeCell ref="F534:G534"/>
    <mergeCell ref="B535:C535"/>
    <mergeCell ref="D535:E535"/>
    <mergeCell ref="F535:G535"/>
    <mergeCell ref="J535:K535"/>
    <mergeCell ref="A526:F526"/>
    <mergeCell ref="G526:M526"/>
    <mergeCell ref="B527:M527"/>
    <mergeCell ref="B528:M528"/>
    <mergeCell ref="A529:C532"/>
    <mergeCell ref="D529:I532"/>
    <mergeCell ref="J529:M532"/>
    <mergeCell ref="A523:E523"/>
    <mergeCell ref="F523:J523"/>
    <mergeCell ref="K523:M523"/>
    <mergeCell ref="A524:M524"/>
    <mergeCell ref="A525:E525"/>
    <mergeCell ref="F525:J525"/>
    <mergeCell ref="K525:M525"/>
    <mergeCell ref="A521:E521"/>
    <mergeCell ref="F521:J521"/>
    <mergeCell ref="K521:M521"/>
    <mergeCell ref="A522:E522"/>
    <mergeCell ref="F522:J522"/>
    <mergeCell ref="K522:M522"/>
    <mergeCell ref="A518:M518"/>
    <mergeCell ref="A519:E519"/>
    <mergeCell ref="F519:J519"/>
    <mergeCell ref="K519:M519"/>
    <mergeCell ref="A520:E520"/>
    <mergeCell ref="F520:J520"/>
    <mergeCell ref="K520:M520"/>
    <mergeCell ref="A515:M515"/>
    <mergeCell ref="A516:E516"/>
    <mergeCell ref="F516:J516"/>
    <mergeCell ref="K516:M516"/>
    <mergeCell ref="A517:E517"/>
    <mergeCell ref="F517:J517"/>
    <mergeCell ref="K517:M517"/>
    <mergeCell ref="J512:K512"/>
    <mergeCell ref="L512:M512"/>
    <mergeCell ref="D513:E513"/>
    <mergeCell ref="L513:M513"/>
    <mergeCell ref="A514:M514"/>
    <mergeCell ref="A500:M500"/>
    <mergeCell ref="A501:A502"/>
    <mergeCell ref="B501:G501"/>
    <mergeCell ref="H501:M501"/>
    <mergeCell ref="J511:K511"/>
    <mergeCell ref="L511:M511"/>
    <mergeCell ref="A498:B498"/>
    <mergeCell ref="C498:G498"/>
    <mergeCell ref="J498:M498"/>
    <mergeCell ref="A499:B499"/>
    <mergeCell ref="C499:G499"/>
    <mergeCell ref="H499:I499"/>
    <mergeCell ref="J499:M499"/>
    <mergeCell ref="A496:B496"/>
    <mergeCell ref="C496:G496"/>
    <mergeCell ref="J496:M496"/>
    <mergeCell ref="A497:B497"/>
    <mergeCell ref="C497:G497"/>
    <mergeCell ref="J497:M497"/>
    <mergeCell ref="A492:M492"/>
    <mergeCell ref="B493:E493"/>
    <mergeCell ref="H493:J493"/>
    <mergeCell ref="A494:M494"/>
    <mergeCell ref="A495:M495"/>
    <mergeCell ref="B489:C489"/>
    <mergeCell ref="D489:E489"/>
    <mergeCell ref="F489:G489"/>
    <mergeCell ref="B491:I491"/>
    <mergeCell ref="J491:M491"/>
    <mergeCell ref="B487:C487"/>
    <mergeCell ref="D487:E487"/>
    <mergeCell ref="F487:G487"/>
    <mergeCell ref="J487:K487"/>
    <mergeCell ref="B488:C488"/>
    <mergeCell ref="D488:E488"/>
    <mergeCell ref="F488:G488"/>
    <mergeCell ref="J488:K488"/>
    <mergeCell ref="A484:G484"/>
    <mergeCell ref="H484:M484"/>
    <mergeCell ref="B485:C485"/>
    <mergeCell ref="F485:G485"/>
    <mergeCell ref="B486:C486"/>
    <mergeCell ref="D486:E486"/>
    <mergeCell ref="F486:G486"/>
    <mergeCell ref="J486:K486"/>
    <mergeCell ref="A477:F477"/>
    <mergeCell ref="G477:M477"/>
    <mergeCell ref="B478:M478"/>
    <mergeCell ref="B479:M479"/>
    <mergeCell ref="A480:C483"/>
    <mergeCell ref="D480:I483"/>
    <mergeCell ref="J480:M483"/>
    <mergeCell ref="A474:E474"/>
    <mergeCell ref="F474:J474"/>
    <mergeCell ref="K474:M474"/>
    <mergeCell ref="A475:M475"/>
    <mergeCell ref="A476:E476"/>
    <mergeCell ref="F476:J476"/>
    <mergeCell ref="K476:M476"/>
    <mergeCell ref="A472:E472"/>
    <mergeCell ref="F472:J472"/>
    <mergeCell ref="K472:M472"/>
    <mergeCell ref="A473:E473"/>
    <mergeCell ref="F473:J473"/>
    <mergeCell ref="K473:M473"/>
    <mergeCell ref="A469:M469"/>
    <mergeCell ref="A470:E470"/>
    <mergeCell ref="F470:J470"/>
    <mergeCell ref="K470:M470"/>
    <mergeCell ref="A471:E471"/>
    <mergeCell ref="F471:J471"/>
    <mergeCell ref="K471:M471"/>
    <mergeCell ref="A466:M466"/>
    <mergeCell ref="A467:E467"/>
    <mergeCell ref="F467:J467"/>
    <mergeCell ref="K467:M467"/>
    <mergeCell ref="A468:E468"/>
    <mergeCell ref="F468:J468"/>
    <mergeCell ref="K468:M468"/>
    <mergeCell ref="J463:K463"/>
    <mergeCell ref="L463:M463"/>
    <mergeCell ref="D464:E464"/>
    <mergeCell ref="L464:M464"/>
    <mergeCell ref="A465:M465"/>
    <mergeCell ref="A451:M451"/>
    <mergeCell ref="A452:A453"/>
    <mergeCell ref="B452:G452"/>
    <mergeCell ref="H452:M452"/>
    <mergeCell ref="J462:K462"/>
    <mergeCell ref="L462:M462"/>
    <mergeCell ref="A449:B449"/>
    <mergeCell ref="C449:G449"/>
    <mergeCell ref="J449:M449"/>
    <mergeCell ref="A450:B450"/>
    <mergeCell ref="C450:G450"/>
    <mergeCell ref="H450:I450"/>
    <mergeCell ref="J450:M450"/>
    <mergeCell ref="A447:B447"/>
    <mergeCell ref="C447:G447"/>
    <mergeCell ref="J447:M447"/>
    <mergeCell ref="A448:B448"/>
    <mergeCell ref="C448:G448"/>
    <mergeCell ref="J448:M448"/>
    <mergeCell ref="A443:M443"/>
    <mergeCell ref="B444:E444"/>
    <mergeCell ref="H444:J444"/>
    <mergeCell ref="A445:M445"/>
    <mergeCell ref="A446:M446"/>
    <mergeCell ref="B440:C440"/>
    <mergeCell ref="D440:E440"/>
    <mergeCell ref="F440:G440"/>
    <mergeCell ref="B442:I442"/>
    <mergeCell ref="J442:M442"/>
    <mergeCell ref="B438:C438"/>
    <mergeCell ref="D438:E438"/>
    <mergeCell ref="F438:G438"/>
    <mergeCell ref="J438:K438"/>
    <mergeCell ref="B439:C439"/>
    <mergeCell ref="D439:E439"/>
    <mergeCell ref="F439:G439"/>
    <mergeCell ref="J439:K439"/>
    <mergeCell ref="A435:G435"/>
    <mergeCell ref="H435:M435"/>
    <mergeCell ref="B436:C436"/>
    <mergeCell ref="F436:G436"/>
    <mergeCell ref="B437:C437"/>
    <mergeCell ref="D437:E437"/>
    <mergeCell ref="F437:G437"/>
    <mergeCell ref="J437:K437"/>
    <mergeCell ref="A428:F428"/>
    <mergeCell ref="G428:M428"/>
    <mergeCell ref="B429:M429"/>
    <mergeCell ref="B430:M430"/>
    <mergeCell ref="A431:C434"/>
    <mergeCell ref="D431:I434"/>
    <mergeCell ref="J431:M434"/>
    <mergeCell ref="A425:E425"/>
    <mergeCell ref="F425:J425"/>
    <mergeCell ref="K425:M425"/>
    <mergeCell ref="A426:M426"/>
    <mergeCell ref="A427:E427"/>
    <mergeCell ref="F427:J427"/>
    <mergeCell ref="K427:M427"/>
    <mergeCell ref="A423:E423"/>
    <mergeCell ref="F423:J423"/>
    <mergeCell ref="K423:M423"/>
    <mergeCell ref="A424:E424"/>
    <mergeCell ref="F424:J424"/>
    <mergeCell ref="K424:M424"/>
    <mergeCell ref="A420:M420"/>
    <mergeCell ref="A421:E421"/>
    <mergeCell ref="F421:J421"/>
    <mergeCell ref="K421:M421"/>
    <mergeCell ref="A422:E422"/>
    <mergeCell ref="F422:J422"/>
    <mergeCell ref="K422:M422"/>
    <mergeCell ref="A417:M417"/>
    <mergeCell ref="A418:E418"/>
    <mergeCell ref="F418:J418"/>
    <mergeCell ref="K418:M418"/>
    <mergeCell ref="A419:E419"/>
    <mergeCell ref="F419:J419"/>
    <mergeCell ref="K419:M419"/>
    <mergeCell ref="J414:K414"/>
    <mergeCell ref="L414:M414"/>
    <mergeCell ref="D415:E415"/>
    <mergeCell ref="L415:M415"/>
    <mergeCell ref="A416:M416"/>
    <mergeCell ref="A402:M402"/>
    <mergeCell ref="A403:A404"/>
    <mergeCell ref="B403:G403"/>
    <mergeCell ref="H403:M403"/>
    <mergeCell ref="J413:K413"/>
    <mergeCell ref="L413:M413"/>
    <mergeCell ref="A400:B400"/>
    <mergeCell ref="C400:G400"/>
    <mergeCell ref="J400:M400"/>
    <mergeCell ref="A401:B401"/>
    <mergeCell ref="C401:G401"/>
    <mergeCell ref="H401:I401"/>
    <mergeCell ref="J401:M401"/>
    <mergeCell ref="A398:B398"/>
    <mergeCell ref="C398:G398"/>
    <mergeCell ref="J398:M398"/>
    <mergeCell ref="A399:B399"/>
    <mergeCell ref="C399:G399"/>
    <mergeCell ref="J399:M399"/>
    <mergeCell ref="A394:M394"/>
    <mergeCell ref="B395:E395"/>
    <mergeCell ref="H395:J395"/>
    <mergeCell ref="A396:M396"/>
    <mergeCell ref="A397:M397"/>
    <mergeCell ref="B391:C391"/>
    <mergeCell ref="D391:E391"/>
    <mergeCell ref="F391:G391"/>
    <mergeCell ref="B393:I393"/>
    <mergeCell ref="J393:M393"/>
    <mergeCell ref="B389:C389"/>
    <mergeCell ref="D389:E389"/>
    <mergeCell ref="F389:G389"/>
    <mergeCell ref="J389:K389"/>
    <mergeCell ref="B390:C390"/>
    <mergeCell ref="D390:E390"/>
    <mergeCell ref="F390:G390"/>
    <mergeCell ref="J390:K390"/>
    <mergeCell ref="A386:G386"/>
    <mergeCell ref="H386:M386"/>
    <mergeCell ref="B387:C387"/>
    <mergeCell ref="F387:G387"/>
    <mergeCell ref="B388:C388"/>
    <mergeCell ref="D388:E388"/>
    <mergeCell ref="F388:G388"/>
    <mergeCell ref="J388:K388"/>
    <mergeCell ref="A379:F379"/>
    <mergeCell ref="G379:M379"/>
    <mergeCell ref="B380:M380"/>
    <mergeCell ref="B381:M381"/>
    <mergeCell ref="A382:C385"/>
    <mergeCell ref="D382:I385"/>
    <mergeCell ref="J382:M385"/>
    <mergeCell ref="A376:E376"/>
    <mergeCell ref="F376:J376"/>
    <mergeCell ref="K376:M376"/>
    <mergeCell ref="A377:M377"/>
    <mergeCell ref="A378:E378"/>
    <mergeCell ref="F378:J378"/>
    <mergeCell ref="K378:M378"/>
    <mergeCell ref="A374:E374"/>
    <mergeCell ref="F374:J374"/>
    <mergeCell ref="K374:M374"/>
    <mergeCell ref="A375:E375"/>
    <mergeCell ref="F375:J375"/>
    <mergeCell ref="K375:M375"/>
    <mergeCell ref="A371:M371"/>
    <mergeCell ref="A372:E372"/>
    <mergeCell ref="F372:J372"/>
    <mergeCell ref="K372:M372"/>
    <mergeCell ref="A373:E373"/>
    <mergeCell ref="F373:J373"/>
    <mergeCell ref="K373:M373"/>
    <mergeCell ref="A368:M368"/>
    <mergeCell ref="A369:E369"/>
    <mergeCell ref="F369:J369"/>
    <mergeCell ref="K369:M369"/>
    <mergeCell ref="A370:E370"/>
    <mergeCell ref="F370:J370"/>
    <mergeCell ref="K370:M370"/>
    <mergeCell ref="J365:K365"/>
    <mergeCell ref="L365:M365"/>
    <mergeCell ref="D366:E366"/>
    <mergeCell ref="L366:M366"/>
    <mergeCell ref="A367:M367"/>
    <mergeCell ref="A353:M353"/>
    <mergeCell ref="A354:A355"/>
    <mergeCell ref="B354:G354"/>
    <mergeCell ref="H354:M354"/>
    <mergeCell ref="J364:K364"/>
    <mergeCell ref="L364:M364"/>
    <mergeCell ref="A351:B351"/>
    <mergeCell ref="C351:G351"/>
    <mergeCell ref="J351:M351"/>
    <mergeCell ref="A352:B352"/>
    <mergeCell ref="C352:G352"/>
    <mergeCell ref="H352:I352"/>
    <mergeCell ref="J352:M352"/>
    <mergeCell ref="A349:B349"/>
    <mergeCell ref="C349:G349"/>
    <mergeCell ref="J349:M349"/>
    <mergeCell ref="A350:B350"/>
    <mergeCell ref="C350:G350"/>
    <mergeCell ref="J350:M350"/>
    <mergeCell ref="A345:M345"/>
    <mergeCell ref="B346:E346"/>
    <mergeCell ref="H346:J346"/>
    <mergeCell ref="A347:M347"/>
    <mergeCell ref="A348:M348"/>
    <mergeCell ref="B342:C342"/>
    <mergeCell ref="D342:E342"/>
    <mergeCell ref="F342:G342"/>
    <mergeCell ref="B344:I344"/>
    <mergeCell ref="J344:M344"/>
    <mergeCell ref="B340:C340"/>
    <mergeCell ref="D340:E340"/>
    <mergeCell ref="F340:G340"/>
    <mergeCell ref="J340:K340"/>
    <mergeCell ref="B341:C341"/>
    <mergeCell ref="D341:E341"/>
    <mergeCell ref="F341:G341"/>
    <mergeCell ref="J341:K341"/>
    <mergeCell ref="A337:G337"/>
    <mergeCell ref="H337:M337"/>
    <mergeCell ref="B338:C338"/>
    <mergeCell ref="F338:G338"/>
    <mergeCell ref="B339:C339"/>
    <mergeCell ref="D339:E339"/>
    <mergeCell ref="F339:G339"/>
    <mergeCell ref="J339:K339"/>
    <mergeCell ref="A330:F330"/>
    <mergeCell ref="G330:M330"/>
    <mergeCell ref="B331:M331"/>
    <mergeCell ref="B332:M332"/>
    <mergeCell ref="A333:C336"/>
    <mergeCell ref="D333:I336"/>
    <mergeCell ref="J333:M336"/>
    <mergeCell ref="A327:E327"/>
    <mergeCell ref="F327:J327"/>
    <mergeCell ref="K327:M327"/>
    <mergeCell ref="A328:M328"/>
    <mergeCell ref="A329:E329"/>
    <mergeCell ref="F329:J329"/>
    <mergeCell ref="K329:M329"/>
    <mergeCell ref="A325:E325"/>
    <mergeCell ref="F325:J325"/>
    <mergeCell ref="K325:M325"/>
    <mergeCell ref="A326:E326"/>
    <mergeCell ref="F326:J326"/>
    <mergeCell ref="K326:M326"/>
    <mergeCell ref="A322:M322"/>
    <mergeCell ref="A323:E323"/>
    <mergeCell ref="F323:J323"/>
    <mergeCell ref="K323:M323"/>
    <mergeCell ref="A324:E324"/>
    <mergeCell ref="F324:J324"/>
    <mergeCell ref="K324:M324"/>
    <mergeCell ref="A319:M319"/>
    <mergeCell ref="A320:E320"/>
    <mergeCell ref="F320:J320"/>
    <mergeCell ref="K320:M320"/>
    <mergeCell ref="A321:E321"/>
    <mergeCell ref="F321:J321"/>
    <mergeCell ref="K321:M321"/>
    <mergeCell ref="J316:K316"/>
    <mergeCell ref="L316:M316"/>
    <mergeCell ref="D317:E317"/>
    <mergeCell ref="L317:M317"/>
    <mergeCell ref="A318:M318"/>
    <mergeCell ref="A304:M304"/>
    <mergeCell ref="A305:A306"/>
    <mergeCell ref="B305:G305"/>
    <mergeCell ref="H305:M305"/>
    <mergeCell ref="J315:K315"/>
    <mergeCell ref="L315:M315"/>
    <mergeCell ref="A302:B302"/>
    <mergeCell ref="C302:G302"/>
    <mergeCell ref="J302:M302"/>
    <mergeCell ref="A303:B303"/>
    <mergeCell ref="C303:G303"/>
    <mergeCell ref="H303:I303"/>
    <mergeCell ref="J303:M303"/>
    <mergeCell ref="A300:B300"/>
    <mergeCell ref="C300:G300"/>
    <mergeCell ref="J300:M300"/>
    <mergeCell ref="A301:B301"/>
    <mergeCell ref="C301:G301"/>
    <mergeCell ref="J301:M301"/>
    <mergeCell ref="A296:M296"/>
    <mergeCell ref="B297:E297"/>
    <mergeCell ref="H297:J297"/>
    <mergeCell ref="A298:M298"/>
    <mergeCell ref="A299:M299"/>
    <mergeCell ref="B293:C293"/>
    <mergeCell ref="D293:E293"/>
    <mergeCell ref="F293:G293"/>
    <mergeCell ref="B295:I295"/>
    <mergeCell ref="J295:M295"/>
    <mergeCell ref="B291:C291"/>
    <mergeCell ref="D291:E291"/>
    <mergeCell ref="F291:G291"/>
    <mergeCell ref="J291:K291"/>
    <mergeCell ref="B292:C292"/>
    <mergeCell ref="D292:E292"/>
    <mergeCell ref="F292:G292"/>
    <mergeCell ref="J292:K292"/>
    <mergeCell ref="A288:G288"/>
    <mergeCell ref="H288:M288"/>
    <mergeCell ref="B289:C289"/>
    <mergeCell ref="F289:G289"/>
    <mergeCell ref="B290:C290"/>
    <mergeCell ref="D290:E290"/>
    <mergeCell ref="F290:G290"/>
    <mergeCell ref="J290:K290"/>
    <mergeCell ref="A281:F281"/>
    <mergeCell ref="G281:M281"/>
    <mergeCell ref="B282:M282"/>
    <mergeCell ref="B283:M283"/>
    <mergeCell ref="A284:C287"/>
    <mergeCell ref="D284:I287"/>
    <mergeCell ref="J284:M287"/>
    <mergeCell ref="A278:E278"/>
    <mergeCell ref="F278:J278"/>
    <mergeCell ref="K278:M278"/>
    <mergeCell ref="A279:M279"/>
    <mergeCell ref="A280:E280"/>
    <mergeCell ref="F280:J280"/>
    <mergeCell ref="K280:M280"/>
    <mergeCell ref="A276:E276"/>
    <mergeCell ref="F276:J276"/>
    <mergeCell ref="K276:M276"/>
    <mergeCell ref="A277:E277"/>
    <mergeCell ref="F277:J277"/>
    <mergeCell ref="K277:M277"/>
    <mergeCell ref="A273:M273"/>
    <mergeCell ref="A274:E274"/>
    <mergeCell ref="F274:J274"/>
    <mergeCell ref="K274:M274"/>
    <mergeCell ref="A275:E275"/>
    <mergeCell ref="F275:J275"/>
    <mergeCell ref="K275:M275"/>
    <mergeCell ref="A270:M270"/>
    <mergeCell ref="A271:E271"/>
    <mergeCell ref="F271:J271"/>
    <mergeCell ref="K271:M271"/>
    <mergeCell ref="A272:E272"/>
    <mergeCell ref="F272:J272"/>
    <mergeCell ref="K272:M272"/>
    <mergeCell ref="J267:K267"/>
    <mergeCell ref="L267:M267"/>
    <mergeCell ref="D268:E268"/>
    <mergeCell ref="L268:M268"/>
    <mergeCell ref="A269:M269"/>
    <mergeCell ref="A255:M255"/>
    <mergeCell ref="A256:A257"/>
    <mergeCell ref="B256:G256"/>
    <mergeCell ref="H256:M256"/>
    <mergeCell ref="J266:K266"/>
    <mergeCell ref="L266:M266"/>
    <mergeCell ref="A253:B253"/>
    <mergeCell ref="C253:G253"/>
    <mergeCell ref="J253:M253"/>
    <mergeCell ref="A254:B254"/>
    <mergeCell ref="C254:G254"/>
    <mergeCell ref="H254:I254"/>
    <mergeCell ref="J254:M254"/>
    <mergeCell ref="A251:B251"/>
    <mergeCell ref="C251:G251"/>
    <mergeCell ref="J251:M251"/>
    <mergeCell ref="A252:B252"/>
    <mergeCell ref="C252:G252"/>
    <mergeCell ref="J252:M252"/>
    <mergeCell ref="A247:M247"/>
    <mergeCell ref="B248:E248"/>
    <mergeCell ref="H248:J248"/>
    <mergeCell ref="A249:M249"/>
    <mergeCell ref="A250:M250"/>
    <mergeCell ref="B244:C244"/>
    <mergeCell ref="D244:E244"/>
    <mergeCell ref="F244:G244"/>
    <mergeCell ref="B246:I246"/>
    <mergeCell ref="J246:M246"/>
    <mergeCell ref="B242:C242"/>
    <mergeCell ref="D242:E242"/>
    <mergeCell ref="F242:G242"/>
    <mergeCell ref="J242:K242"/>
    <mergeCell ref="B243:C243"/>
    <mergeCell ref="D243:E243"/>
    <mergeCell ref="F243:G243"/>
    <mergeCell ref="J243:K243"/>
    <mergeCell ref="A239:G239"/>
    <mergeCell ref="H239:M239"/>
    <mergeCell ref="B240:C240"/>
    <mergeCell ref="F240:G240"/>
    <mergeCell ref="B241:C241"/>
    <mergeCell ref="D241:E241"/>
    <mergeCell ref="F241:G241"/>
    <mergeCell ref="J241:K241"/>
    <mergeCell ref="A232:F232"/>
    <mergeCell ref="G232:M232"/>
    <mergeCell ref="B233:M233"/>
    <mergeCell ref="B234:M234"/>
    <mergeCell ref="A235:C238"/>
    <mergeCell ref="D235:I238"/>
    <mergeCell ref="J235:M238"/>
    <mergeCell ref="A229:E229"/>
    <mergeCell ref="F229:J229"/>
    <mergeCell ref="K229:M229"/>
    <mergeCell ref="A230:M230"/>
    <mergeCell ref="A231:E231"/>
    <mergeCell ref="F231:J231"/>
    <mergeCell ref="K231:M231"/>
    <mergeCell ref="A227:E227"/>
    <mergeCell ref="F227:J227"/>
    <mergeCell ref="K227:M227"/>
    <mergeCell ref="A228:E228"/>
    <mergeCell ref="F228:J228"/>
    <mergeCell ref="K228:M228"/>
    <mergeCell ref="A224:M224"/>
    <mergeCell ref="A225:E225"/>
    <mergeCell ref="F225:J225"/>
    <mergeCell ref="K225:M225"/>
    <mergeCell ref="A226:E226"/>
    <mergeCell ref="F226:J226"/>
    <mergeCell ref="K226:M226"/>
    <mergeCell ref="A221:M221"/>
    <mergeCell ref="A222:E222"/>
    <mergeCell ref="F222:J222"/>
    <mergeCell ref="K222:M222"/>
    <mergeCell ref="A223:E223"/>
    <mergeCell ref="F223:J223"/>
    <mergeCell ref="K223:M223"/>
    <mergeCell ref="J218:K218"/>
    <mergeCell ref="L218:M218"/>
    <mergeCell ref="D219:E219"/>
    <mergeCell ref="L219:M219"/>
    <mergeCell ref="A220:M220"/>
    <mergeCell ref="A206:M206"/>
    <mergeCell ref="A207:A208"/>
    <mergeCell ref="B207:G207"/>
    <mergeCell ref="H207:M207"/>
    <mergeCell ref="J217:K217"/>
    <mergeCell ref="L217:M217"/>
    <mergeCell ref="A204:B204"/>
    <mergeCell ref="C204:G204"/>
    <mergeCell ref="J204:M204"/>
    <mergeCell ref="A205:B205"/>
    <mergeCell ref="C205:G205"/>
    <mergeCell ref="H205:I205"/>
    <mergeCell ref="J205:M205"/>
    <mergeCell ref="A202:B202"/>
    <mergeCell ref="C202:G202"/>
    <mergeCell ref="J202:M202"/>
    <mergeCell ref="A203:B203"/>
    <mergeCell ref="C203:G203"/>
    <mergeCell ref="J203:M203"/>
    <mergeCell ref="A198:M198"/>
    <mergeCell ref="B199:E199"/>
    <mergeCell ref="H199:J199"/>
    <mergeCell ref="A200:M200"/>
    <mergeCell ref="A201:M201"/>
    <mergeCell ref="B195:C195"/>
    <mergeCell ref="D195:E195"/>
    <mergeCell ref="F195:G195"/>
    <mergeCell ref="B197:I197"/>
    <mergeCell ref="J197:M197"/>
    <mergeCell ref="B193:C193"/>
    <mergeCell ref="D193:E193"/>
    <mergeCell ref="F193:G193"/>
    <mergeCell ref="J193:K193"/>
    <mergeCell ref="B194:C194"/>
    <mergeCell ref="D194:E194"/>
    <mergeCell ref="F194:G194"/>
    <mergeCell ref="J194:K194"/>
    <mergeCell ref="A190:G190"/>
    <mergeCell ref="H190:M190"/>
    <mergeCell ref="B191:C191"/>
    <mergeCell ref="F191:G191"/>
    <mergeCell ref="B192:C192"/>
    <mergeCell ref="D192:E192"/>
    <mergeCell ref="F192:G192"/>
    <mergeCell ref="J192:K192"/>
    <mergeCell ref="A183:F183"/>
    <mergeCell ref="G183:M183"/>
    <mergeCell ref="B184:M184"/>
    <mergeCell ref="B185:M185"/>
    <mergeCell ref="A186:C189"/>
    <mergeCell ref="D186:I189"/>
    <mergeCell ref="J186:M189"/>
    <mergeCell ref="A180:E180"/>
    <mergeCell ref="F180:J180"/>
    <mergeCell ref="K180:M180"/>
    <mergeCell ref="A181:M181"/>
    <mergeCell ref="A182:E182"/>
    <mergeCell ref="F182:J182"/>
    <mergeCell ref="K182:M182"/>
    <mergeCell ref="A178:E178"/>
    <mergeCell ref="F178:J178"/>
    <mergeCell ref="K178:M178"/>
    <mergeCell ref="A179:E179"/>
    <mergeCell ref="F179:J179"/>
    <mergeCell ref="K179:M179"/>
    <mergeCell ref="A175:M175"/>
    <mergeCell ref="A176:E176"/>
    <mergeCell ref="F176:J176"/>
    <mergeCell ref="K176:M176"/>
    <mergeCell ref="A177:E177"/>
    <mergeCell ref="F177:J177"/>
    <mergeCell ref="K177:M177"/>
    <mergeCell ref="A172:M172"/>
    <mergeCell ref="A173:E173"/>
    <mergeCell ref="F173:J173"/>
    <mergeCell ref="K173:M173"/>
    <mergeCell ref="A174:E174"/>
    <mergeCell ref="F174:J174"/>
    <mergeCell ref="K174:M174"/>
    <mergeCell ref="J169:K169"/>
    <mergeCell ref="L169:M169"/>
    <mergeCell ref="D170:E170"/>
    <mergeCell ref="L170:M170"/>
    <mergeCell ref="A171:M171"/>
    <mergeCell ref="A157:M157"/>
    <mergeCell ref="A158:A159"/>
    <mergeCell ref="B158:G158"/>
    <mergeCell ref="H158:M158"/>
    <mergeCell ref="J168:K168"/>
    <mergeCell ref="L168:M168"/>
    <mergeCell ref="A155:B155"/>
    <mergeCell ref="C155:G155"/>
    <mergeCell ref="J155:M155"/>
    <mergeCell ref="A156:B156"/>
    <mergeCell ref="C156:G156"/>
    <mergeCell ref="H156:I156"/>
    <mergeCell ref="J156:M156"/>
    <mergeCell ref="A153:B153"/>
    <mergeCell ref="C153:G153"/>
    <mergeCell ref="J153:M153"/>
    <mergeCell ref="A154:B154"/>
    <mergeCell ref="C154:G154"/>
    <mergeCell ref="J154:M154"/>
    <mergeCell ref="A149:M149"/>
    <mergeCell ref="B150:E150"/>
    <mergeCell ref="H150:J150"/>
    <mergeCell ref="A151:M151"/>
    <mergeCell ref="A152:M152"/>
    <mergeCell ref="B146:C146"/>
    <mergeCell ref="D146:E146"/>
    <mergeCell ref="F146:G146"/>
    <mergeCell ref="B148:I148"/>
    <mergeCell ref="J148:M148"/>
    <mergeCell ref="B144:C144"/>
    <mergeCell ref="D144:E144"/>
    <mergeCell ref="F144:G144"/>
    <mergeCell ref="J144:K144"/>
    <mergeCell ref="B145:C145"/>
    <mergeCell ref="D145:E145"/>
    <mergeCell ref="F145:G145"/>
    <mergeCell ref="J145:K145"/>
    <mergeCell ref="A141:G141"/>
    <mergeCell ref="H141:M141"/>
    <mergeCell ref="B142:C142"/>
    <mergeCell ref="F142:G142"/>
    <mergeCell ref="B143:C143"/>
    <mergeCell ref="D143:E143"/>
    <mergeCell ref="F143:G143"/>
    <mergeCell ref="J143:K143"/>
    <mergeCell ref="A134:F134"/>
    <mergeCell ref="G134:M134"/>
    <mergeCell ref="B135:M135"/>
    <mergeCell ref="B136:M136"/>
    <mergeCell ref="A137:C140"/>
    <mergeCell ref="D137:I140"/>
    <mergeCell ref="J137:M140"/>
    <mergeCell ref="A131:E131"/>
    <mergeCell ref="F131:J131"/>
    <mergeCell ref="K131:M131"/>
    <mergeCell ref="A132:M132"/>
    <mergeCell ref="A133:E133"/>
    <mergeCell ref="F133:J133"/>
    <mergeCell ref="K133:M133"/>
    <mergeCell ref="A129:E129"/>
    <mergeCell ref="F129:J129"/>
    <mergeCell ref="K129:M129"/>
    <mergeCell ref="A130:E130"/>
    <mergeCell ref="F130:J130"/>
    <mergeCell ref="K130:M130"/>
    <mergeCell ref="A126:M126"/>
    <mergeCell ref="A127:E127"/>
    <mergeCell ref="F127:J127"/>
    <mergeCell ref="K127:M127"/>
    <mergeCell ref="A128:E128"/>
    <mergeCell ref="F128:J128"/>
    <mergeCell ref="K128:M128"/>
    <mergeCell ref="A123:M123"/>
    <mergeCell ref="A124:E124"/>
    <mergeCell ref="F124:J124"/>
    <mergeCell ref="K124:M124"/>
    <mergeCell ref="A125:E125"/>
    <mergeCell ref="F125:J125"/>
    <mergeCell ref="K125:M125"/>
    <mergeCell ref="J120:K120"/>
    <mergeCell ref="L120:M120"/>
    <mergeCell ref="D121:E121"/>
    <mergeCell ref="L121:M121"/>
    <mergeCell ref="A122:M122"/>
    <mergeCell ref="A108:M108"/>
    <mergeCell ref="A109:A110"/>
    <mergeCell ref="B109:G109"/>
    <mergeCell ref="H109:M109"/>
    <mergeCell ref="J119:K119"/>
    <mergeCell ref="L119:M119"/>
    <mergeCell ref="A106:B106"/>
    <mergeCell ref="C106:G106"/>
    <mergeCell ref="J106:M106"/>
    <mergeCell ref="A107:B107"/>
    <mergeCell ref="C107:G107"/>
    <mergeCell ref="H107:I107"/>
    <mergeCell ref="J107:M107"/>
    <mergeCell ref="A104:B104"/>
    <mergeCell ref="C104:G104"/>
    <mergeCell ref="J104:M104"/>
    <mergeCell ref="A105:B105"/>
    <mergeCell ref="C105:G105"/>
    <mergeCell ref="J105:M105"/>
    <mergeCell ref="A100:M100"/>
    <mergeCell ref="B101:E101"/>
    <mergeCell ref="H101:J101"/>
    <mergeCell ref="A102:M102"/>
    <mergeCell ref="A103:M103"/>
    <mergeCell ref="B97:C97"/>
    <mergeCell ref="D97:E97"/>
    <mergeCell ref="F97:G97"/>
    <mergeCell ref="B99:I99"/>
    <mergeCell ref="J99:M99"/>
    <mergeCell ref="B95:C95"/>
    <mergeCell ref="D95:E95"/>
    <mergeCell ref="F95:G95"/>
    <mergeCell ref="J95:K95"/>
    <mergeCell ref="B96:C96"/>
    <mergeCell ref="D96:E96"/>
    <mergeCell ref="F96:G96"/>
    <mergeCell ref="J96:K96"/>
    <mergeCell ref="A92:G92"/>
    <mergeCell ref="H92:M92"/>
    <mergeCell ref="B93:C93"/>
    <mergeCell ref="F93:G93"/>
    <mergeCell ref="B94:C94"/>
    <mergeCell ref="D94:E94"/>
    <mergeCell ref="F94:G94"/>
    <mergeCell ref="J94:K94"/>
    <mergeCell ref="A85:F85"/>
    <mergeCell ref="G85:M85"/>
    <mergeCell ref="B86:M86"/>
    <mergeCell ref="B87:M87"/>
    <mergeCell ref="A88:C91"/>
    <mergeCell ref="D88:I91"/>
    <mergeCell ref="J88:M91"/>
    <mergeCell ref="A82:E82"/>
    <mergeCell ref="F82:J82"/>
    <mergeCell ref="K82:M82"/>
    <mergeCell ref="A83:M83"/>
    <mergeCell ref="A84:E84"/>
    <mergeCell ref="F84:J84"/>
    <mergeCell ref="K84:M84"/>
    <mergeCell ref="A80:E80"/>
    <mergeCell ref="F80:J80"/>
    <mergeCell ref="K80:M80"/>
    <mergeCell ref="A81:E81"/>
    <mergeCell ref="F81:J81"/>
    <mergeCell ref="K81:M81"/>
    <mergeCell ref="A77:M77"/>
    <mergeCell ref="A78:E78"/>
    <mergeCell ref="F78:J78"/>
    <mergeCell ref="K78:M78"/>
    <mergeCell ref="A79:E79"/>
    <mergeCell ref="F79:J79"/>
    <mergeCell ref="K79:M79"/>
    <mergeCell ref="A74:M74"/>
    <mergeCell ref="A75:E75"/>
    <mergeCell ref="F75:J75"/>
    <mergeCell ref="K75:M75"/>
    <mergeCell ref="A76:E76"/>
    <mergeCell ref="F76:J76"/>
    <mergeCell ref="K76:M76"/>
    <mergeCell ref="J71:K71"/>
    <mergeCell ref="L71:M71"/>
    <mergeCell ref="D72:E72"/>
    <mergeCell ref="L72:M72"/>
    <mergeCell ref="A73:M73"/>
    <mergeCell ref="A59:M59"/>
    <mergeCell ref="A60:A61"/>
    <mergeCell ref="B60:G60"/>
    <mergeCell ref="H60:M60"/>
    <mergeCell ref="J70:K70"/>
    <mergeCell ref="L70:M70"/>
    <mergeCell ref="A57:B57"/>
    <mergeCell ref="C57:G57"/>
    <mergeCell ref="J57:M57"/>
    <mergeCell ref="A58:B58"/>
    <mergeCell ref="C58:G58"/>
    <mergeCell ref="H58:I58"/>
    <mergeCell ref="J58:M58"/>
    <mergeCell ref="A55:B55"/>
    <mergeCell ref="C55:G55"/>
    <mergeCell ref="J55:M55"/>
    <mergeCell ref="A56:B56"/>
    <mergeCell ref="C56:G56"/>
    <mergeCell ref="J56:M56"/>
    <mergeCell ref="A51:M51"/>
    <mergeCell ref="B52:E52"/>
    <mergeCell ref="H52:J52"/>
    <mergeCell ref="A53:M53"/>
    <mergeCell ref="A54:M54"/>
    <mergeCell ref="B48:C48"/>
    <mergeCell ref="D48:E48"/>
    <mergeCell ref="F48:G48"/>
    <mergeCell ref="B50:I50"/>
    <mergeCell ref="J50:M50"/>
    <mergeCell ref="B46:C46"/>
    <mergeCell ref="D46:E46"/>
    <mergeCell ref="F46:G46"/>
    <mergeCell ref="J46:K46"/>
    <mergeCell ref="B47:C47"/>
    <mergeCell ref="D47:E47"/>
    <mergeCell ref="F47:G47"/>
    <mergeCell ref="J47:K47"/>
    <mergeCell ref="A43:G43"/>
    <mergeCell ref="H43:M43"/>
    <mergeCell ref="B44:C44"/>
    <mergeCell ref="F44:G44"/>
    <mergeCell ref="B45:C45"/>
    <mergeCell ref="D45:E45"/>
    <mergeCell ref="F45:G45"/>
    <mergeCell ref="J45:K45"/>
    <mergeCell ref="A36:F36"/>
    <mergeCell ref="G36:M36"/>
    <mergeCell ref="B37:M37"/>
    <mergeCell ref="B38:M38"/>
    <mergeCell ref="A39:C42"/>
    <mergeCell ref="D39:I42"/>
    <mergeCell ref="J39:M42"/>
    <mergeCell ref="A33:E33"/>
    <mergeCell ref="F33:J33"/>
    <mergeCell ref="K33:M33"/>
    <mergeCell ref="A34:M34"/>
    <mergeCell ref="A35:E35"/>
    <mergeCell ref="F35:J35"/>
    <mergeCell ref="K35:M35"/>
    <mergeCell ref="A31:E31"/>
    <mergeCell ref="F31:J31"/>
    <mergeCell ref="K31:M31"/>
    <mergeCell ref="A32:E32"/>
    <mergeCell ref="F32:J32"/>
    <mergeCell ref="K32:M32"/>
    <mergeCell ref="A28:M28"/>
    <mergeCell ref="A29:E29"/>
    <mergeCell ref="F29:J29"/>
    <mergeCell ref="K29:M29"/>
    <mergeCell ref="A30:E30"/>
    <mergeCell ref="F30:J30"/>
    <mergeCell ref="K30:M30"/>
    <mergeCell ref="A25:M25"/>
    <mergeCell ref="A26:E26"/>
    <mergeCell ref="F26:J26"/>
    <mergeCell ref="K26:M26"/>
    <mergeCell ref="A27:E27"/>
    <mergeCell ref="F27:J27"/>
    <mergeCell ref="K27:M27"/>
    <mergeCell ref="J1:M1"/>
    <mergeCell ref="A2:M2"/>
    <mergeCell ref="B3:E3"/>
    <mergeCell ref="H3:J3"/>
    <mergeCell ref="A4:M4"/>
    <mergeCell ref="A6:B6"/>
    <mergeCell ref="C6:G6"/>
    <mergeCell ref="B1:I1"/>
    <mergeCell ref="A5:M5"/>
    <mergeCell ref="A24:M24"/>
    <mergeCell ref="A9:B9"/>
    <mergeCell ref="C9:G9"/>
    <mergeCell ref="H9:I9"/>
    <mergeCell ref="J21:K21"/>
    <mergeCell ref="L21:M21"/>
    <mergeCell ref="J22:K22"/>
    <mergeCell ref="L22:M22"/>
    <mergeCell ref="D23:E23"/>
    <mergeCell ref="L23:M23"/>
    <mergeCell ref="J9:M9"/>
    <mergeCell ref="A10:M10"/>
    <mergeCell ref="A11:A12"/>
    <mergeCell ref="B11:G11"/>
    <mergeCell ref="H11:M11"/>
    <mergeCell ref="J6:M6"/>
    <mergeCell ref="A7:B7"/>
    <mergeCell ref="C7:G7"/>
    <mergeCell ref="J7:M7"/>
    <mergeCell ref="A8:B8"/>
    <mergeCell ref="C8:G8"/>
    <mergeCell ref="J8:M8"/>
  </mergeCells>
  <hyperlinks>
    <hyperlink ref="K3" r:id="rId1"/>
    <hyperlink ref="K52" r:id="rId2"/>
    <hyperlink ref="K101" r:id="rId3"/>
    <hyperlink ref="K150" r:id="rId4"/>
    <hyperlink ref="K199" r:id="rId5"/>
    <hyperlink ref="K248" r:id="rId6"/>
    <hyperlink ref="K297" r:id="rId7"/>
    <hyperlink ref="K346" r:id="rId8"/>
    <hyperlink ref="K395" r:id="rId9"/>
    <hyperlink ref="K444" r:id="rId10"/>
    <hyperlink ref="K493" r:id="rId11"/>
    <hyperlink ref="K542" r:id="rId12"/>
    <hyperlink ref="K591" r:id="rId13"/>
    <hyperlink ref="K640" r:id="rId14"/>
    <hyperlink ref="K689" r:id="rId15"/>
    <hyperlink ref="K738" r:id="rId16"/>
    <hyperlink ref="K787" r:id="rId17"/>
    <hyperlink ref="K836" r:id="rId18"/>
    <hyperlink ref="K885" r:id="rId19"/>
    <hyperlink ref="K934" r:id="rId20"/>
    <hyperlink ref="K983" r:id="rId21"/>
    <hyperlink ref="K1032" r:id="rId22"/>
    <hyperlink ref="K1081" r:id="rId23"/>
  </hyperlinks>
  <pageMargins left="0.7" right="0.7" top="0.75" bottom="0.75" header="0.3" footer="0.3"/>
  <pageSetup orientation="portrait" r:id="rId24"/>
  <drawing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PROFILE</vt:lpstr>
      <vt:lpstr>RS- PA1</vt:lpstr>
      <vt:lpstr>RC-PA1</vt:lpstr>
      <vt:lpstr>RS HY</vt:lpstr>
      <vt:lpstr>RC HY</vt:lpstr>
      <vt:lpstr>RS PA2</vt:lpstr>
      <vt:lpstr>RC PA2</vt:lpstr>
      <vt:lpstr>RS FINAL</vt:lpstr>
      <vt:lpstr>RC FINAL</vt:lpstr>
      <vt:lpstr>Sheet2</vt:lpstr>
      <vt:lpstr>RS FIN</vt:lpstr>
      <vt:lpstr>Sheet1</vt:lpstr>
      <vt:lpstr>'RC HY'!Print_Area</vt:lpstr>
      <vt:lpstr>'RS FINAL'!Print_Area</vt:lpstr>
      <vt:lpstr>Sheet2!Print_Area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2024-03-22T05:10:24Z</cp:lastPrinted>
  <dcterms:created xsi:type="dcterms:W3CDTF">2021-10-11T05:48:04Z</dcterms:created>
  <dcterms:modified xsi:type="dcterms:W3CDTF">2024-03-23T06:36:08Z</dcterms:modified>
</cp:coreProperties>
</file>