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520" windowHeight="11640" tabRatio="643" activeTab="10"/>
  </bookViews>
  <sheets>
    <sheet name="PROFILE" sheetId="7" r:id="rId1"/>
    <sheet name="RS- PA1" sheetId="10" r:id="rId2"/>
    <sheet name="RC-PA1" sheetId="11" r:id="rId3"/>
    <sheet name="RC HY" sheetId="4" r:id="rId4"/>
    <sheet name="RS HY" sheetId="5" r:id="rId5"/>
    <sheet name="HY 80" sheetId="19" r:id="rId6"/>
    <sheet name="RS PA2" sheetId="17" r:id="rId7"/>
    <sheet name="RC PA2" sheetId="18" r:id="rId8"/>
    <sheet name="RS FINAL" sheetId="13" r:id="rId9"/>
    <sheet name="RC FINAL" sheetId="16" r:id="rId10"/>
    <sheet name="RS FIN" sheetId="15" r:id="rId11"/>
    <sheet name="Sheet1" sheetId="20" r:id="rId12"/>
  </sheets>
  <definedNames>
    <definedName name="_xlnm._FilterDatabase" localSheetId="0" hidden="1">PROFILE!$P$1:$P$57</definedName>
    <definedName name="_xlnm.Print_Area" localSheetId="3">'RC HY'!$A$1:$I$1083</definedName>
    <definedName name="_xlnm.Print_Area" localSheetId="8">'RS FINAL'!$A$1:$CA$29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8" i="7" l="1"/>
  <c r="R58" i="7" s="1"/>
  <c r="R57" i="7"/>
  <c r="Q57" i="7"/>
  <c r="F763" i="16"/>
  <c r="F913" i="16" l="1"/>
  <c r="G913" i="16" s="1"/>
  <c r="F613" i="16"/>
  <c r="G613" i="16" s="1"/>
  <c r="F1113" i="16"/>
  <c r="G1113" i="16" s="1"/>
  <c r="G1116" i="16"/>
  <c r="G1115" i="16"/>
  <c r="G1017" i="16"/>
  <c r="G1016" i="16"/>
  <c r="G1015" i="16"/>
  <c r="L1113" i="16"/>
  <c r="M1113" i="16" s="1"/>
  <c r="F1063" i="16"/>
  <c r="G1063" i="16" s="1"/>
  <c r="L1063" i="16"/>
  <c r="F1013" i="16"/>
  <c r="G1013" i="16" s="1"/>
  <c r="L1013" i="16"/>
  <c r="F963" i="16"/>
  <c r="G963" i="16" s="1"/>
  <c r="L963" i="16"/>
  <c r="L913" i="16"/>
  <c r="F863" i="16"/>
  <c r="G863" i="16" s="1"/>
  <c r="L863" i="16"/>
  <c r="F813" i="16"/>
  <c r="G813" i="16" s="1"/>
  <c r="L813" i="16"/>
  <c r="G763" i="16"/>
  <c r="L763" i="16"/>
  <c r="F713" i="16"/>
  <c r="G713" i="16" s="1"/>
  <c r="L713" i="16"/>
  <c r="F663" i="16"/>
  <c r="G663" i="16" s="1"/>
  <c r="L663" i="16"/>
  <c r="L613" i="16"/>
  <c r="F563" i="16"/>
  <c r="G563" i="16" s="1"/>
  <c r="L563" i="16"/>
  <c r="F513" i="16"/>
  <c r="G513" i="16" s="1"/>
  <c r="L513" i="16"/>
  <c r="F463" i="16"/>
  <c r="G463" i="16" s="1"/>
  <c r="F413" i="16"/>
  <c r="G413" i="16" s="1"/>
  <c r="L413" i="16"/>
  <c r="F363" i="16"/>
  <c r="G363" i="16" s="1"/>
  <c r="L363" i="16"/>
  <c r="F313" i="16"/>
  <c r="G313" i="16" s="1"/>
  <c r="L313" i="16"/>
  <c r="F263" i="16"/>
  <c r="G263" i="16" s="1"/>
  <c r="L263" i="16"/>
  <c r="F213" i="16"/>
  <c r="G213" i="16" s="1"/>
  <c r="L213" i="16"/>
  <c r="F163" i="16"/>
  <c r="G163" i="16" s="1"/>
  <c r="L163" i="16"/>
  <c r="F113" i="16"/>
  <c r="G113" i="16" s="1"/>
  <c r="L113" i="16"/>
  <c r="F63" i="16"/>
  <c r="G63" i="16" s="1"/>
  <c r="L63" i="16"/>
  <c r="L13" i="16"/>
  <c r="F13" i="16"/>
  <c r="G13" i="16" s="1"/>
  <c r="G668" i="16" l="1"/>
  <c r="G667" i="16"/>
  <c r="G666" i="16"/>
  <c r="G665" i="16"/>
  <c r="G718" i="16"/>
  <c r="G717" i="16"/>
  <c r="G716" i="16"/>
  <c r="G715" i="16"/>
  <c r="G768" i="16"/>
  <c r="G767" i="16"/>
  <c r="G766" i="16"/>
  <c r="G765" i="16"/>
  <c r="G818" i="16"/>
  <c r="G817" i="16"/>
  <c r="G816" i="16"/>
  <c r="G815" i="16"/>
  <c r="G868" i="16"/>
  <c r="G867" i="16"/>
  <c r="G866" i="16"/>
  <c r="G865" i="16"/>
  <c r="G917" i="16"/>
  <c r="G916" i="16"/>
  <c r="G915" i="16"/>
  <c r="G967" i="16"/>
  <c r="G966" i="16"/>
  <c r="G965" i="16"/>
  <c r="AT8" i="13"/>
  <c r="AT9" i="13"/>
  <c r="AT10" i="13"/>
  <c r="AT11" i="13"/>
  <c r="AT12" i="13"/>
  <c r="AT13" i="13"/>
  <c r="AT14" i="13"/>
  <c r="AT15" i="13"/>
  <c r="AT16" i="13"/>
  <c r="AT17" i="13"/>
  <c r="AT18" i="13"/>
  <c r="AT19" i="13"/>
  <c r="AT20" i="13"/>
  <c r="AT21" i="13"/>
  <c r="AT22" i="13"/>
  <c r="AT23" i="13"/>
  <c r="AT24" i="13"/>
  <c r="AT25" i="13"/>
  <c r="AT26" i="13"/>
  <c r="AT27" i="13"/>
  <c r="AT28" i="13"/>
  <c r="AT29" i="13"/>
  <c r="AT7" i="13"/>
  <c r="L1115" i="16"/>
  <c r="M1115" i="16" s="1"/>
  <c r="L1116" i="16"/>
  <c r="M1116" i="16" s="1"/>
  <c r="L1117" i="16"/>
  <c r="M1117" i="16" s="1"/>
  <c r="L1114" i="16"/>
  <c r="M1114" i="16" s="1"/>
  <c r="F1114" i="16"/>
  <c r="G1114" i="16" s="1"/>
  <c r="L1065" i="16"/>
  <c r="M1065" i="16" s="1"/>
  <c r="L1066" i="16"/>
  <c r="M1066" i="16" s="1"/>
  <c r="L1067" i="16"/>
  <c r="M1067" i="16" s="1"/>
  <c r="L1064" i="16"/>
  <c r="M1064" i="16" s="1"/>
  <c r="F1064" i="16"/>
  <c r="G1064" i="16" s="1"/>
  <c r="L1015" i="16"/>
  <c r="M1015" i="16" s="1"/>
  <c r="L1016" i="16"/>
  <c r="M1016" i="16" s="1"/>
  <c r="L1017" i="16"/>
  <c r="M1017" i="16" s="1"/>
  <c r="L1014" i="16"/>
  <c r="M1014" i="16" s="1"/>
  <c r="F1014" i="16"/>
  <c r="G1014" i="16" s="1"/>
  <c r="L965" i="16"/>
  <c r="M965" i="16" s="1"/>
  <c r="L966" i="16"/>
  <c r="L967" i="16"/>
  <c r="M967" i="16" s="1"/>
  <c r="L964" i="16"/>
  <c r="M964" i="16" s="1"/>
  <c r="F964" i="16"/>
  <c r="G964" i="16" s="1"/>
  <c r="L915" i="16"/>
  <c r="M915" i="16" s="1"/>
  <c r="L916" i="16"/>
  <c r="M916" i="16" s="1"/>
  <c r="L917" i="16"/>
  <c r="M917" i="16" s="1"/>
  <c r="L914" i="16"/>
  <c r="M914" i="16" s="1"/>
  <c r="F914" i="16"/>
  <c r="G914" i="16" s="1"/>
  <c r="L865" i="16"/>
  <c r="M865" i="16" s="1"/>
  <c r="L866" i="16"/>
  <c r="M866" i="16" s="1"/>
  <c r="L867" i="16"/>
  <c r="M867" i="16" s="1"/>
  <c r="L864" i="16"/>
  <c r="F864" i="16"/>
  <c r="G864" i="16" s="1"/>
  <c r="L815" i="16"/>
  <c r="M815" i="16" s="1"/>
  <c r="L816" i="16"/>
  <c r="M816" i="16" s="1"/>
  <c r="L817" i="16"/>
  <c r="M817" i="16" s="1"/>
  <c r="L814" i="16"/>
  <c r="F814" i="16"/>
  <c r="G814" i="16" s="1"/>
  <c r="L765" i="16"/>
  <c r="M765" i="16" s="1"/>
  <c r="L766" i="16"/>
  <c r="M766" i="16" s="1"/>
  <c r="L767" i="16"/>
  <c r="L764" i="16"/>
  <c r="F764" i="16"/>
  <c r="G764" i="16" s="1"/>
  <c r="L715" i="16"/>
  <c r="M715" i="16" s="1"/>
  <c r="L716" i="16"/>
  <c r="M716" i="16" s="1"/>
  <c r="L717" i="16"/>
  <c r="M717" i="16" s="1"/>
  <c r="L714" i="16"/>
  <c r="M714" i="16" s="1"/>
  <c r="F714" i="16"/>
  <c r="G714" i="16" s="1"/>
  <c r="L665" i="16"/>
  <c r="L666" i="16"/>
  <c r="M666" i="16" s="1"/>
  <c r="L667" i="16"/>
  <c r="M667" i="16" s="1"/>
  <c r="L664" i="16"/>
  <c r="F664" i="16"/>
  <c r="G664" i="16" s="1"/>
  <c r="L615" i="16"/>
  <c r="M615" i="16" s="1"/>
  <c r="L616" i="16"/>
  <c r="M616" i="16" s="1"/>
  <c r="L617" i="16"/>
  <c r="L614" i="16"/>
  <c r="F614" i="16"/>
  <c r="G614" i="16" s="1"/>
  <c r="L564" i="16"/>
  <c r="M564" i="16" s="1"/>
  <c r="F564" i="16"/>
  <c r="G564" i="16" s="1"/>
  <c r="L565" i="16"/>
  <c r="M565" i="16" s="1"/>
  <c r="L566" i="16"/>
  <c r="M566" i="16" s="1"/>
  <c r="L567" i="16"/>
  <c r="M567" i="16" s="1"/>
  <c r="L515" i="16"/>
  <c r="L516" i="16"/>
  <c r="M516" i="16" s="1"/>
  <c r="L517" i="16"/>
  <c r="M517" i="16" s="1"/>
  <c r="L514" i="16"/>
  <c r="M514" i="16" s="1"/>
  <c r="F514" i="16"/>
  <c r="G514" i="16" s="1"/>
  <c r="L463" i="16"/>
  <c r="M463" i="16" s="1"/>
  <c r="L465" i="16"/>
  <c r="M465" i="16" s="1"/>
  <c r="L466" i="16"/>
  <c r="M466" i="16" s="1"/>
  <c r="L467" i="16"/>
  <c r="M467" i="16" s="1"/>
  <c r="L464" i="16"/>
  <c r="M464" i="16" s="1"/>
  <c r="F464" i="16"/>
  <c r="G464" i="16" s="1"/>
  <c r="F414" i="16"/>
  <c r="G414" i="16" s="1"/>
  <c r="F364" i="16"/>
  <c r="G364" i="16" s="1"/>
  <c r="L415" i="16"/>
  <c r="M415" i="16" s="1"/>
  <c r="L416" i="16"/>
  <c r="M416" i="16" s="1"/>
  <c r="L417" i="16"/>
  <c r="M417" i="16" s="1"/>
  <c r="L414" i="16"/>
  <c r="L365" i="16"/>
  <c r="M365" i="16" s="1"/>
  <c r="L366" i="16"/>
  <c r="M366" i="16" s="1"/>
  <c r="L367" i="16"/>
  <c r="M367" i="16" s="1"/>
  <c r="L364" i="16"/>
  <c r="M263" i="16"/>
  <c r="M213" i="16"/>
  <c r="M163" i="16"/>
  <c r="M113" i="16"/>
  <c r="M63" i="16"/>
  <c r="M1063" i="16"/>
  <c r="M1013" i="16"/>
  <c r="M966" i="16"/>
  <c r="M963" i="16"/>
  <c r="M913" i="16"/>
  <c r="M864" i="16"/>
  <c r="M863" i="16"/>
  <c r="M814" i="16"/>
  <c r="M813" i="16"/>
  <c r="M767" i="16"/>
  <c r="M764" i="16"/>
  <c r="M763" i="16"/>
  <c r="M713" i="16"/>
  <c r="M665" i="16"/>
  <c r="M664" i="16"/>
  <c r="M663" i="16"/>
  <c r="M617" i="16"/>
  <c r="M614" i="16"/>
  <c r="M613" i="16"/>
  <c r="M563" i="16"/>
  <c r="M515" i="16"/>
  <c r="M513" i="16"/>
  <c r="M414" i="16"/>
  <c r="M413" i="16"/>
  <c r="M364" i="16"/>
  <c r="M363" i="16"/>
  <c r="M313" i="16"/>
  <c r="L315" i="16"/>
  <c r="M315" i="16" s="1"/>
  <c r="L316" i="16"/>
  <c r="M316" i="16" s="1"/>
  <c r="L317" i="16"/>
  <c r="M317" i="16" s="1"/>
  <c r="L314" i="16"/>
  <c r="M314" i="16" s="1"/>
  <c r="F314" i="16"/>
  <c r="G314" i="16" s="1"/>
  <c r="L264" i="16"/>
  <c r="M264" i="16" s="1"/>
  <c r="L265" i="16"/>
  <c r="M265" i="16" s="1"/>
  <c r="L266" i="16"/>
  <c r="M266" i="16" s="1"/>
  <c r="L267" i="16"/>
  <c r="M267" i="16" s="1"/>
  <c r="F264" i="16"/>
  <c r="G264" i="16" s="1"/>
  <c r="L215" i="16"/>
  <c r="M215" i="16" s="1"/>
  <c r="L216" i="16"/>
  <c r="M216" i="16" s="1"/>
  <c r="L217" i="16"/>
  <c r="M217" i="16" s="1"/>
  <c r="L214" i="16"/>
  <c r="M214" i="16" s="1"/>
  <c r="F214" i="16"/>
  <c r="G214" i="16" s="1"/>
  <c r="L165" i="16"/>
  <c r="M165" i="16" s="1"/>
  <c r="L166" i="16"/>
  <c r="M166" i="16" s="1"/>
  <c r="L167" i="16"/>
  <c r="M167" i="16" s="1"/>
  <c r="L164" i="16"/>
  <c r="M164" i="16" s="1"/>
  <c r="F164" i="16"/>
  <c r="G164" i="16" s="1"/>
  <c r="L115" i="16"/>
  <c r="M115" i="16" s="1"/>
  <c r="L116" i="16"/>
  <c r="M116" i="16" s="1"/>
  <c r="L117" i="16"/>
  <c r="M117" i="16" s="1"/>
  <c r="L114" i="16"/>
  <c r="M114" i="16" s="1"/>
  <c r="F114" i="16"/>
  <c r="G114" i="16" s="1"/>
  <c r="L67" i="16"/>
  <c r="M67" i="16" s="1"/>
  <c r="L66" i="16"/>
  <c r="M66" i="16" s="1"/>
  <c r="L65" i="16"/>
  <c r="M65" i="16" s="1"/>
  <c r="L64" i="16"/>
  <c r="M64" i="16" s="1"/>
  <c r="F64" i="16"/>
  <c r="G64" i="16" s="1"/>
  <c r="AM9" i="13"/>
  <c r="L17" i="16"/>
  <c r="M17" i="16" s="1"/>
  <c r="L16" i="16"/>
  <c r="M16" i="16" s="1"/>
  <c r="L15" i="16"/>
  <c r="M15" i="16" s="1"/>
  <c r="L14" i="16"/>
  <c r="M14" i="16" s="1"/>
  <c r="F14" i="16"/>
  <c r="G14" i="16" s="1"/>
  <c r="M1147" i="20" l="1"/>
  <c r="M1146" i="20"/>
  <c r="M1140" i="20"/>
  <c r="L1140" i="20"/>
  <c r="G1140" i="20"/>
  <c r="F1140" i="20"/>
  <c r="M1139" i="20"/>
  <c r="L1139" i="20"/>
  <c r="G1139" i="20"/>
  <c r="F1139" i="20"/>
  <c r="M1138" i="20"/>
  <c r="L1138" i="20"/>
  <c r="G1138" i="20"/>
  <c r="F1138" i="20"/>
  <c r="M1137" i="20"/>
  <c r="L1137" i="20"/>
  <c r="G1137" i="20"/>
  <c r="F1137" i="20"/>
  <c r="M1136" i="20"/>
  <c r="L1136" i="20"/>
  <c r="G1136" i="20"/>
  <c r="F1136" i="20"/>
  <c r="M1094" i="20"/>
  <c r="M1093" i="20"/>
  <c r="L1089" i="20"/>
  <c r="M1089" i="20" s="1"/>
  <c r="F1089" i="20"/>
  <c r="G1089" i="20" s="1"/>
  <c r="L1088" i="20"/>
  <c r="M1088" i="20" s="1"/>
  <c r="F1088" i="20"/>
  <c r="G1088" i="20" s="1"/>
  <c r="L1087" i="20"/>
  <c r="M1087" i="20" s="1"/>
  <c r="F1087" i="20"/>
  <c r="G1087" i="20" s="1"/>
  <c r="L1086" i="20"/>
  <c r="M1086" i="20" s="1"/>
  <c r="F1086" i="20"/>
  <c r="G1086" i="20" s="1"/>
  <c r="L1085" i="20"/>
  <c r="M1085" i="20" s="1"/>
  <c r="F1085" i="20"/>
  <c r="G1085" i="20" s="1"/>
  <c r="M1043" i="20"/>
  <c r="M1042" i="20"/>
  <c r="L1038" i="20"/>
  <c r="M1038" i="20" s="1"/>
  <c r="F1038" i="20"/>
  <c r="G1038" i="20" s="1"/>
  <c r="L1037" i="20"/>
  <c r="M1037" i="20" s="1"/>
  <c r="F1037" i="20"/>
  <c r="G1037" i="20" s="1"/>
  <c r="L1036" i="20"/>
  <c r="M1036" i="20" s="1"/>
  <c r="F1036" i="20"/>
  <c r="G1036" i="20" s="1"/>
  <c r="M1035" i="20"/>
  <c r="L1035" i="20"/>
  <c r="F1035" i="20"/>
  <c r="G1035" i="20" s="1"/>
  <c r="L1034" i="20"/>
  <c r="F1034" i="20"/>
  <c r="G1034" i="20" s="1"/>
  <c r="M992" i="20"/>
  <c r="M991" i="20"/>
  <c r="L987" i="20"/>
  <c r="M987" i="20" s="1"/>
  <c r="F987" i="20"/>
  <c r="G987" i="20" s="1"/>
  <c r="L986" i="20"/>
  <c r="M986" i="20" s="1"/>
  <c r="F986" i="20"/>
  <c r="G986" i="20" s="1"/>
  <c r="L985" i="20"/>
  <c r="M985" i="20" s="1"/>
  <c r="F985" i="20"/>
  <c r="G985" i="20" s="1"/>
  <c r="L984" i="20"/>
  <c r="M984" i="20" s="1"/>
  <c r="F984" i="20"/>
  <c r="G984" i="20" s="1"/>
  <c r="L983" i="20"/>
  <c r="F983" i="20"/>
  <c r="M941" i="20"/>
  <c r="M940" i="20"/>
  <c r="L936" i="20"/>
  <c r="M936" i="20" s="1"/>
  <c r="F936" i="20"/>
  <c r="G936" i="20" s="1"/>
  <c r="L935" i="20"/>
  <c r="M935" i="20" s="1"/>
  <c r="F935" i="20"/>
  <c r="G935" i="20" s="1"/>
  <c r="L934" i="20"/>
  <c r="M934" i="20" s="1"/>
  <c r="F934" i="20"/>
  <c r="G934" i="20" s="1"/>
  <c r="L933" i="20"/>
  <c r="M933" i="20" s="1"/>
  <c r="F933" i="20"/>
  <c r="G933" i="20" s="1"/>
  <c r="L932" i="20"/>
  <c r="F932" i="20"/>
  <c r="M890" i="20"/>
  <c r="M889" i="20"/>
  <c r="L885" i="20"/>
  <c r="M885" i="20" s="1"/>
  <c r="F885" i="20"/>
  <c r="G885" i="20" s="1"/>
  <c r="L884" i="20"/>
  <c r="M884" i="20" s="1"/>
  <c r="F884" i="20"/>
  <c r="G884" i="20" s="1"/>
  <c r="L883" i="20"/>
  <c r="M883" i="20" s="1"/>
  <c r="F883" i="20"/>
  <c r="G883" i="20" s="1"/>
  <c r="L882" i="20"/>
  <c r="M882" i="20" s="1"/>
  <c r="F882" i="20"/>
  <c r="G882" i="20" s="1"/>
  <c r="L881" i="20"/>
  <c r="M881" i="20" s="1"/>
  <c r="F881" i="20"/>
  <c r="G881" i="20" s="1"/>
  <c r="M839" i="20"/>
  <c r="M838" i="20"/>
  <c r="L834" i="20"/>
  <c r="M834" i="20" s="1"/>
  <c r="F834" i="20"/>
  <c r="G834" i="20" s="1"/>
  <c r="L833" i="20"/>
  <c r="M833" i="20" s="1"/>
  <c r="F833" i="20"/>
  <c r="G833" i="20" s="1"/>
  <c r="L832" i="20"/>
  <c r="M832" i="20" s="1"/>
  <c r="F832" i="20"/>
  <c r="G832" i="20" s="1"/>
  <c r="L831" i="20"/>
  <c r="M831" i="20" s="1"/>
  <c r="F831" i="20"/>
  <c r="G831" i="20" s="1"/>
  <c r="L830" i="20"/>
  <c r="F830" i="20"/>
  <c r="M788" i="20"/>
  <c r="M787" i="20"/>
  <c r="L783" i="20"/>
  <c r="M783" i="20" s="1"/>
  <c r="F783" i="20"/>
  <c r="G783" i="20" s="1"/>
  <c r="L782" i="20"/>
  <c r="M782" i="20" s="1"/>
  <c r="F782" i="20"/>
  <c r="G782" i="20" s="1"/>
  <c r="L781" i="20"/>
  <c r="M781" i="20" s="1"/>
  <c r="F781" i="20"/>
  <c r="G781" i="20" s="1"/>
  <c r="L780" i="20"/>
  <c r="F780" i="20"/>
  <c r="G780" i="20" s="1"/>
  <c r="L779" i="20"/>
  <c r="M779" i="20" s="1"/>
  <c r="F779" i="20"/>
  <c r="G779" i="20" s="1"/>
  <c r="M737" i="20"/>
  <c r="M736" i="20"/>
  <c r="L732" i="20"/>
  <c r="M732" i="20" s="1"/>
  <c r="F732" i="20"/>
  <c r="G732" i="20" s="1"/>
  <c r="L731" i="20"/>
  <c r="M731" i="20" s="1"/>
  <c r="F731" i="20"/>
  <c r="G731" i="20" s="1"/>
  <c r="L730" i="20"/>
  <c r="M730" i="20" s="1"/>
  <c r="F730" i="20"/>
  <c r="G730" i="20" s="1"/>
  <c r="L729" i="20"/>
  <c r="M729" i="20" s="1"/>
  <c r="F729" i="20"/>
  <c r="G729" i="20" s="1"/>
  <c r="L728" i="20"/>
  <c r="F728" i="20"/>
  <c r="G728" i="20" s="1"/>
  <c r="M686" i="20"/>
  <c r="M685" i="20"/>
  <c r="L681" i="20"/>
  <c r="M681" i="20" s="1"/>
  <c r="F681" i="20"/>
  <c r="G681" i="20" s="1"/>
  <c r="L680" i="20"/>
  <c r="M680" i="20" s="1"/>
  <c r="F680" i="20"/>
  <c r="G680" i="20" s="1"/>
  <c r="L679" i="20"/>
  <c r="M679" i="20" s="1"/>
  <c r="F679" i="20"/>
  <c r="G679" i="20" s="1"/>
  <c r="L678" i="20"/>
  <c r="M678" i="20" s="1"/>
  <c r="F678" i="20"/>
  <c r="G678" i="20" s="1"/>
  <c r="L677" i="20"/>
  <c r="M677" i="20" s="1"/>
  <c r="F677" i="20"/>
  <c r="G677" i="20" s="1"/>
  <c r="M635" i="20"/>
  <c r="M634" i="20"/>
  <c r="L630" i="20"/>
  <c r="M630" i="20" s="1"/>
  <c r="F630" i="20"/>
  <c r="G630" i="20" s="1"/>
  <c r="L629" i="20"/>
  <c r="M629" i="20" s="1"/>
  <c r="F629" i="20"/>
  <c r="G629" i="20" s="1"/>
  <c r="L628" i="20"/>
  <c r="M628" i="20" s="1"/>
  <c r="F628" i="20"/>
  <c r="G628" i="20" s="1"/>
  <c r="L627" i="20"/>
  <c r="M627" i="20" s="1"/>
  <c r="F627" i="20"/>
  <c r="G627" i="20" s="1"/>
  <c r="L626" i="20"/>
  <c r="M626" i="20" s="1"/>
  <c r="F626" i="20"/>
  <c r="G626" i="20" s="1"/>
  <c r="M584" i="20"/>
  <c r="M583" i="20"/>
  <c r="L579" i="20"/>
  <c r="M579" i="20" s="1"/>
  <c r="F579" i="20"/>
  <c r="G579" i="20" s="1"/>
  <c r="L578" i="20"/>
  <c r="M578" i="20" s="1"/>
  <c r="F578" i="20"/>
  <c r="G578" i="20" s="1"/>
  <c r="L577" i="20"/>
  <c r="M577" i="20" s="1"/>
  <c r="F577" i="20"/>
  <c r="G577" i="20" s="1"/>
  <c r="L576" i="20"/>
  <c r="M576" i="20" s="1"/>
  <c r="F576" i="20"/>
  <c r="G576" i="20" s="1"/>
  <c r="L575" i="20"/>
  <c r="F575" i="20"/>
  <c r="G575" i="20" s="1"/>
  <c r="M533" i="20"/>
  <c r="M532" i="20"/>
  <c r="L528" i="20"/>
  <c r="M528" i="20" s="1"/>
  <c r="F528" i="20"/>
  <c r="G528" i="20" s="1"/>
  <c r="L527" i="20"/>
  <c r="M527" i="20" s="1"/>
  <c r="F527" i="20"/>
  <c r="G527" i="20" s="1"/>
  <c r="L526" i="20"/>
  <c r="M526" i="20" s="1"/>
  <c r="F526" i="20"/>
  <c r="G526" i="20" s="1"/>
  <c r="L525" i="20"/>
  <c r="M525" i="20" s="1"/>
  <c r="F525" i="20"/>
  <c r="G525" i="20" s="1"/>
  <c r="L524" i="20"/>
  <c r="M524" i="20" s="1"/>
  <c r="F524" i="20"/>
  <c r="M482" i="20"/>
  <c r="M481" i="20"/>
  <c r="L477" i="20"/>
  <c r="M477" i="20" s="1"/>
  <c r="F477" i="20"/>
  <c r="G477" i="20" s="1"/>
  <c r="L476" i="20"/>
  <c r="M476" i="20" s="1"/>
  <c r="F476" i="20"/>
  <c r="G476" i="20" s="1"/>
  <c r="L475" i="20"/>
  <c r="M475" i="20" s="1"/>
  <c r="F475" i="20"/>
  <c r="G475" i="20" s="1"/>
  <c r="L474" i="20"/>
  <c r="M474" i="20" s="1"/>
  <c r="F474" i="20"/>
  <c r="G474" i="20" s="1"/>
  <c r="L473" i="20"/>
  <c r="M473" i="20" s="1"/>
  <c r="F473" i="20"/>
  <c r="G473" i="20" s="1"/>
  <c r="M431" i="20"/>
  <c r="M430" i="20"/>
  <c r="L426" i="20"/>
  <c r="M426" i="20" s="1"/>
  <c r="F426" i="20"/>
  <c r="G426" i="20" s="1"/>
  <c r="L425" i="20"/>
  <c r="M425" i="20" s="1"/>
  <c r="F425" i="20"/>
  <c r="G425" i="20" s="1"/>
  <c r="L424" i="20"/>
  <c r="M424" i="20" s="1"/>
  <c r="F424" i="20"/>
  <c r="G424" i="20" s="1"/>
  <c r="L423" i="20"/>
  <c r="M423" i="20" s="1"/>
  <c r="F423" i="20"/>
  <c r="G423" i="20" s="1"/>
  <c r="L422" i="20"/>
  <c r="F422" i="20"/>
  <c r="G422" i="20" s="1"/>
  <c r="M380" i="20"/>
  <c r="M379" i="20"/>
  <c r="L375" i="20"/>
  <c r="M375" i="20" s="1"/>
  <c r="F375" i="20"/>
  <c r="G375" i="20" s="1"/>
  <c r="L374" i="20"/>
  <c r="F374" i="20"/>
  <c r="G374" i="20" s="1"/>
  <c r="L373" i="20"/>
  <c r="M373" i="20" s="1"/>
  <c r="F373" i="20"/>
  <c r="G373" i="20" s="1"/>
  <c r="L372" i="20"/>
  <c r="M372" i="20" s="1"/>
  <c r="F372" i="20"/>
  <c r="G372" i="20" s="1"/>
  <c r="L371" i="20"/>
  <c r="M371" i="20" s="1"/>
  <c r="F371" i="20"/>
  <c r="G371" i="20" s="1"/>
  <c r="M329" i="20"/>
  <c r="M328" i="20"/>
  <c r="L324" i="20"/>
  <c r="M324" i="20" s="1"/>
  <c r="F324" i="20"/>
  <c r="G324" i="20" s="1"/>
  <c r="L323" i="20"/>
  <c r="M323" i="20" s="1"/>
  <c r="F323" i="20"/>
  <c r="G323" i="20" s="1"/>
  <c r="L322" i="20"/>
  <c r="M322" i="20" s="1"/>
  <c r="F322" i="20"/>
  <c r="G322" i="20" s="1"/>
  <c r="L321" i="20"/>
  <c r="M321" i="20" s="1"/>
  <c r="F321" i="20"/>
  <c r="G321" i="20" s="1"/>
  <c r="L320" i="20"/>
  <c r="F320" i="20"/>
  <c r="G320" i="20" s="1"/>
  <c r="M278" i="20"/>
  <c r="M277" i="20"/>
  <c r="L273" i="20"/>
  <c r="M273" i="20" s="1"/>
  <c r="F273" i="20"/>
  <c r="G273" i="20" s="1"/>
  <c r="L272" i="20"/>
  <c r="M272" i="20" s="1"/>
  <c r="F272" i="20"/>
  <c r="G272" i="20" s="1"/>
  <c r="L271" i="20"/>
  <c r="M271" i="20" s="1"/>
  <c r="F271" i="20"/>
  <c r="G271" i="20" s="1"/>
  <c r="L270" i="20"/>
  <c r="M270" i="20" s="1"/>
  <c r="F270" i="20"/>
  <c r="G270" i="20" s="1"/>
  <c r="L269" i="20"/>
  <c r="M269" i="20" s="1"/>
  <c r="F269" i="20"/>
  <c r="M227" i="20"/>
  <c r="M226" i="20"/>
  <c r="L222" i="20"/>
  <c r="M222" i="20" s="1"/>
  <c r="F222" i="20"/>
  <c r="G222" i="20" s="1"/>
  <c r="L221" i="20"/>
  <c r="M221" i="20" s="1"/>
  <c r="F221" i="20"/>
  <c r="G221" i="20" s="1"/>
  <c r="L220" i="20"/>
  <c r="M220" i="20" s="1"/>
  <c r="F220" i="20"/>
  <c r="G220" i="20" s="1"/>
  <c r="L219" i="20"/>
  <c r="M219" i="20" s="1"/>
  <c r="F219" i="20"/>
  <c r="G219" i="20" s="1"/>
  <c r="L218" i="20"/>
  <c r="M218" i="20" s="1"/>
  <c r="F218" i="20"/>
  <c r="M176" i="20"/>
  <c r="M175" i="20"/>
  <c r="L171" i="20"/>
  <c r="M171" i="20" s="1"/>
  <c r="F171" i="20"/>
  <c r="M170" i="20"/>
  <c r="F170" i="20"/>
  <c r="G170" i="20" s="1"/>
  <c r="L169" i="20"/>
  <c r="M169" i="20" s="1"/>
  <c r="F169" i="20"/>
  <c r="G169" i="20" s="1"/>
  <c r="L168" i="20"/>
  <c r="M168" i="20" s="1"/>
  <c r="F168" i="20"/>
  <c r="G168" i="20" s="1"/>
  <c r="L167" i="20"/>
  <c r="M167" i="20" s="1"/>
  <c r="F167" i="20"/>
  <c r="G167" i="20" s="1"/>
  <c r="M125" i="20"/>
  <c r="M124" i="20"/>
  <c r="L120" i="20"/>
  <c r="M120" i="20" s="1"/>
  <c r="F120" i="20"/>
  <c r="G120" i="20" s="1"/>
  <c r="L119" i="20"/>
  <c r="M117" i="20" s="1"/>
  <c r="F119" i="20"/>
  <c r="G119" i="20" s="1"/>
  <c r="M118" i="20"/>
  <c r="F118" i="20"/>
  <c r="G118" i="20" s="1"/>
  <c r="L117" i="20"/>
  <c r="F117" i="20"/>
  <c r="G117" i="20" s="1"/>
  <c r="L116" i="20"/>
  <c r="M116" i="20" s="1"/>
  <c r="F116" i="20"/>
  <c r="G116" i="20" s="1"/>
  <c r="M74" i="20"/>
  <c r="M73" i="20"/>
  <c r="L69" i="20"/>
  <c r="M69" i="20" s="1"/>
  <c r="F69" i="20"/>
  <c r="G69" i="20" s="1"/>
  <c r="L68" i="20"/>
  <c r="M68" i="20" s="1"/>
  <c r="F68" i="20"/>
  <c r="G68" i="20" s="1"/>
  <c r="L67" i="20"/>
  <c r="M67" i="20" s="1"/>
  <c r="F67" i="20"/>
  <c r="G67" i="20" s="1"/>
  <c r="L66" i="20"/>
  <c r="F66" i="20"/>
  <c r="G66" i="20" s="1"/>
  <c r="L65" i="20"/>
  <c r="M65" i="20" s="1"/>
  <c r="F65" i="20"/>
  <c r="M23" i="20"/>
  <c r="M22" i="20"/>
  <c r="L18" i="20"/>
  <c r="M18" i="20" s="1"/>
  <c r="F18" i="20"/>
  <c r="G18" i="20" s="1"/>
  <c r="L17" i="20"/>
  <c r="M17" i="20" s="1"/>
  <c r="F17" i="20"/>
  <c r="G17" i="20" s="1"/>
  <c r="L16" i="20"/>
  <c r="M16" i="20" s="1"/>
  <c r="F16" i="20"/>
  <c r="G16" i="20" s="1"/>
  <c r="L15" i="20"/>
  <c r="F15" i="20"/>
  <c r="G15" i="20" s="1"/>
  <c r="L14" i="20"/>
  <c r="M14" i="20" s="1"/>
  <c r="F14" i="20"/>
  <c r="M1124" i="16"/>
  <c r="M1123" i="16"/>
  <c r="D1123" i="16"/>
  <c r="G1123" i="16" s="1"/>
  <c r="L1123" i="16" s="1"/>
  <c r="M1122" i="16"/>
  <c r="D1122" i="16"/>
  <c r="M1074" i="16"/>
  <c r="M1073" i="16"/>
  <c r="D1073" i="16"/>
  <c r="G1073" i="16" s="1"/>
  <c r="L1073" i="16" s="1"/>
  <c r="M1072" i="16"/>
  <c r="D1072" i="16"/>
  <c r="M1024" i="16"/>
  <c r="M1023" i="16"/>
  <c r="D1023" i="16"/>
  <c r="G1023" i="16" s="1"/>
  <c r="L1023" i="16" s="1"/>
  <c r="M1022" i="16"/>
  <c r="D1022" i="16"/>
  <c r="M974" i="16"/>
  <c r="M973" i="16"/>
  <c r="D973" i="16"/>
  <c r="G973" i="16" s="1"/>
  <c r="L973" i="16" s="1"/>
  <c r="M972" i="16"/>
  <c r="D972" i="16"/>
  <c r="M924" i="16"/>
  <c r="M923" i="16"/>
  <c r="D923" i="16"/>
  <c r="G923" i="16" s="1"/>
  <c r="L923" i="16" s="1"/>
  <c r="M922" i="16"/>
  <c r="D922" i="16"/>
  <c r="M874" i="16"/>
  <c r="M873" i="16"/>
  <c r="D873" i="16"/>
  <c r="G873" i="16" s="1"/>
  <c r="L873" i="16" s="1"/>
  <c r="M872" i="16"/>
  <c r="D872" i="16"/>
  <c r="G872" i="16" s="1"/>
  <c r="L872" i="16" s="1"/>
  <c r="M824" i="16"/>
  <c r="M823" i="16"/>
  <c r="D823" i="16"/>
  <c r="G823" i="16" s="1"/>
  <c r="L823" i="16" s="1"/>
  <c r="M822" i="16"/>
  <c r="D822" i="16"/>
  <c r="G822" i="16" s="1"/>
  <c r="L822" i="16" s="1"/>
  <c r="M774" i="16"/>
  <c r="M773" i="16"/>
  <c r="D773" i="16"/>
  <c r="G773" i="16" s="1"/>
  <c r="L773" i="16" s="1"/>
  <c r="M772" i="16"/>
  <c r="D772" i="16"/>
  <c r="G772" i="16" s="1"/>
  <c r="L772" i="16" s="1"/>
  <c r="M724" i="16"/>
  <c r="M723" i="16"/>
  <c r="D723" i="16"/>
  <c r="G723" i="16" s="1"/>
  <c r="L723" i="16" s="1"/>
  <c r="M722" i="16"/>
  <c r="D722" i="16"/>
  <c r="G722" i="16" s="1"/>
  <c r="L722" i="16" s="1"/>
  <c r="M674" i="16"/>
  <c r="M673" i="16"/>
  <c r="D673" i="16"/>
  <c r="G673" i="16" s="1"/>
  <c r="L673" i="16" s="1"/>
  <c r="M672" i="16"/>
  <c r="D672" i="16"/>
  <c r="G672" i="16" s="1"/>
  <c r="L672" i="16" s="1"/>
  <c r="M624" i="16"/>
  <c r="M623" i="16"/>
  <c r="D623" i="16"/>
  <c r="G623" i="16" s="1"/>
  <c r="L623" i="16" s="1"/>
  <c r="M622" i="16"/>
  <c r="D622" i="16"/>
  <c r="G622" i="16" s="1"/>
  <c r="L622" i="16" s="1"/>
  <c r="M574" i="16"/>
  <c r="M573" i="16"/>
  <c r="D573" i="16"/>
  <c r="G573" i="16" s="1"/>
  <c r="L573" i="16" s="1"/>
  <c r="M572" i="16"/>
  <c r="D572" i="16"/>
  <c r="G572" i="16" s="1"/>
  <c r="L572" i="16" s="1"/>
  <c r="M524" i="16"/>
  <c r="M523" i="16"/>
  <c r="D523" i="16"/>
  <c r="G523" i="16" s="1"/>
  <c r="L523" i="16" s="1"/>
  <c r="M522" i="16"/>
  <c r="D522" i="16"/>
  <c r="G522" i="16" s="1"/>
  <c r="L522" i="16" s="1"/>
  <c r="M474" i="16"/>
  <c r="M473" i="16"/>
  <c r="D473" i="16"/>
  <c r="G473" i="16" s="1"/>
  <c r="L473" i="16" s="1"/>
  <c r="M472" i="16"/>
  <c r="D472" i="16"/>
  <c r="G472" i="16" s="1"/>
  <c r="L472" i="16" s="1"/>
  <c r="M424" i="16"/>
  <c r="M423" i="16"/>
  <c r="D423" i="16"/>
  <c r="G423" i="16" s="1"/>
  <c r="L423" i="16" s="1"/>
  <c r="M422" i="16"/>
  <c r="D422" i="16"/>
  <c r="G422" i="16" s="1"/>
  <c r="L422" i="16" s="1"/>
  <c r="M374" i="16"/>
  <c r="M373" i="16"/>
  <c r="D373" i="16"/>
  <c r="G373" i="16" s="1"/>
  <c r="L373" i="16" s="1"/>
  <c r="M372" i="16"/>
  <c r="D372" i="16"/>
  <c r="G372" i="16" s="1"/>
  <c r="L372" i="16" s="1"/>
  <c r="M324" i="16"/>
  <c r="M323" i="16"/>
  <c r="D323" i="16"/>
  <c r="G323" i="16" s="1"/>
  <c r="L323" i="16" s="1"/>
  <c r="M322" i="16"/>
  <c r="D322" i="16"/>
  <c r="G322" i="16" s="1"/>
  <c r="L322" i="16" s="1"/>
  <c r="M274" i="16"/>
  <c r="M273" i="16"/>
  <c r="D273" i="16"/>
  <c r="G273" i="16" s="1"/>
  <c r="L273" i="16" s="1"/>
  <c r="M272" i="16"/>
  <c r="D272" i="16"/>
  <c r="M224" i="16"/>
  <c r="M223" i="16"/>
  <c r="D223" i="16"/>
  <c r="G223" i="16" s="1"/>
  <c r="L223" i="16" s="1"/>
  <c r="M222" i="16"/>
  <c r="D222" i="16"/>
  <c r="M174" i="16"/>
  <c r="M173" i="16"/>
  <c r="D173" i="16"/>
  <c r="G173" i="16" s="1"/>
  <c r="L173" i="16" s="1"/>
  <c r="M172" i="16"/>
  <c r="D172" i="16"/>
  <c r="M124" i="16"/>
  <c r="M123" i="16"/>
  <c r="D123" i="16"/>
  <c r="G123" i="16" s="1"/>
  <c r="L123" i="16" s="1"/>
  <c r="M122" i="16"/>
  <c r="D122" i="16"/>
  <c r="M74" i="16"/>
  <c r="M73" i="16"/>
  <c r="D73" i="16"/>
  <c r="G73" i="16" s="1"/>
  <c r="L73" i="16" s="1"/>
  <c r="M72" i="16"/>
  <c r="D72" i="16"/>
  <c r="L28" i="17"/>
  <c r="L27" i="17"/>
  <c r="L26" i="17"/>
  <c r="L25" i="17"/>
  <c r="L24" i="17"/>
  <c r="L23" i="17"/>
  <c r="L22" i="17"/>
  <c r="L21" i="17"/>
  <c r="L20" i="17"/>
  <c r="L19" i="17"/>
  <c r="L18" i="17"/>
  <c r="L17" i="17"/>
  <c r="L16" i="17"/>
  <c r="L15" i="17"/>
  <c r="L14" i="17"/>
  <c r="L13" i="17"/>
  <c r="L12" i="17"/>
  <c r="L11" i="17"/>
  <c r="L10" i="17"/>
  <c r="L9" i="17"/>
  <c r="L8" i="17"/>
  <c r="L7" i="17"/>
  <c r="L6" i="17"/>
  <c r="J28" i="17"/>
  <c r="J27" i="17"/>
  <c r="J26" i="17"/>
  <c r="J25" i="17"/>
  <c r="J24" i="17"/>
  <c r="J23" i="17"/>
  <c r="J22" i="17"/>
  <c r="J21" i="17"/>
  <c r="J20" i="17"/>
  <c r="J19" i="17"/>
  <c r="J18" i="17"/>
  <c r="J17" i="17"/>
  <c r="J16" i="17"/>
  <c r="J15" i="17"/>
  <c r="J14" i="17"/>
  <c r="J13" i="17"/>
  <c r="J12" i="17"/>
  <c r="J11" i="17"/>
  <c r="J10" i="17"/>
  <c r="J9" i="17"/>
  <c r="J8" i="17"/>
  <c r="J7" i="17"/>
  <c r="J6" i="17"/>
  <c r="H28" i="17"/>
  <c r="H27" i="17"/>
  <c r="H26" i="17"/>
  <c r="H25" i="17"/>
  <c r="H24" i="17"/>
  <c r="H23" i="17"/>
  <c r="H22" i="17"/>
  <c r="H21" i="17"/>
  <c r="H20" i="17"/>
  <c r="H19" i="17"/>
  <c r="H18" i="17"/>
  <c r="H17" i="17"/>
  <c r="H16" i="17"/>
  <c r="H15" i="17"/>
  <c r="H14" i="17"/>
  <c r="H13" i="17"/>
  <c r="H12" i="17"/>
  <c r="H11" i="17"/>
  <c r="H10" i="17"/>
  <c r="H9" i="17"/>
  <c r="H8" i="17"/>
  <c r="H7" i="17"/>
  <c r="H6" i="17"/>
  <c r="F7" i="17"/>
  <c r="F8" i="17"/>
  <c r="F9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6" i="17"/>
  <c r="D1043" i="20" l="1"/>
  <c r="G1043" i="20" s="1"/>
  <c r="L1043" i="20" s="1"/>
  <c r="D1146" i="20"/>
  <c r="G1146" i="20" s="1"/>
  <c r="L1146" i="20" s="1"/>
  <c r="C1074" i="16"/>
  <c r="I1074" i="16" s="1"/>
  <c r="L1074" i="16" s="1"/>
  <c r="D737" i="20"/>
  <c r="G737" i="20" s="1"/>
  <c r="L737" i="20" s="1"/>
  <c r="D1147" i="20"/>
  <c r="G1147" i="20" s="1"/>
  <c r="L1147" i="20" s="1"/>
  <c r="D838" i="20"/>
  <c r="G838" i="20" s="1"/>
  <c r="L838" i="20" s="1"/>
  <c r="D940" i="20"/>
  <c r="G940" i="20" s="1"/>
  <c r="L940" i="20" s="1"/>
  <c r="D73" i="20"/>
  <c r="D226" i="20"/>
  <c r="G226" i="20" s="1"/>
  <c r="L226" i="20" s="1"/>
  <c r="C274" i="16"/>
  <c r="I274" i="16" s="1"/>
  <c r="L274" i="16" s="1"/>
  <c r="C74" i="16"/>
  <c r="I74" i="16" s="1"/>
  <c r="L74" i="16" s="1"/>
  <c r="D22" i="20"/>
  <c r="D176" i="20"/>
  <c r="G176" i="20" s="1"/>
  <c r="L176" i="20" s="1"/>
  <c r="D533" i="20"/>
  <c r="G533" i="20" s="1"/>
  <c r="L533" i="20" s="1"/>
  <c r="D839" i="20"/>
  <c r="G839" i="20" s="1"/>
  <c r="L839" i="20" s="1"/>
  <c r="D23" i="20"/>
  <c r="G23" i="20" s="1"/>
  <c r="L23" i="20" s="1"/>
  <c r="M15" i="20"/>
  <c r="D431" i="20"/>
  <c r="G431" i="20" s="1"/>
  <c r="L431" i="20" s="1"/>
  <c r="D584" i="20"/>
  <c r="G584" i="20" s="1"/>
  <c r="L584" i="20" s="1"/>
  <c r="D227" i="20"/>
  <c r="G227" i="20" s="1"/>
  <c r="L227" i="20" s="1"/>
  <c r="D277" i="20"/>
  <c r="G277" i="20" s="1"/>
  <c r="L277" i="20" s="1"/>
  <c r="D329" i="20"/>
  <c r="G329" i="20" s="1"/>
  <c r="L329" i="20" s="1"/>
  <c r="D430" i="20"/>
  <c r="G430" i="20" s="1"/>
  <c r="L430" i="20" s="1"/>
  <c r="D532" i="20"/>
  <c r="G532" i="20" s="1"/>
  <c r="L532" i="20" s="1"/>
  <c r="D635" i="20"/>
  <c r="G635" i="20" s="1"/>
  <c r="L635" i="20" s="1"/>
  <c r="G830" i="20"/>
  <c r="C324" i="16"/>
  <c r="I324" i="16" s="1"/>
  <c r="L324" i="16" s="1"/>
  <c r="C624" i="16"/>
  <c r="I624" i="16" s="1"/>
  <c r="L624" i="16" s="1"/>
  <c r="C724" i="16"/>
  <c r="I724" i="16" s="1"/>
  <c r="L724" i="16" s="1"/>
  <c r="G218" i="20"/>
  <c r="M422" i="20"/>
  <c r="G524" i="20"/>
  <c r="M830" i="20"/>
  <c r="G932" i="20"/>
  <c r="D991" i="20"/>
  <c r="M1034" i="20"/>
  <c r="C524" i="16"/>
  <c r="I524" i="16" s="1"/>
  <c r="L524" i="16" s="1"/>
  <c r="N6" i="17"/>
  <c r="O6" i="17" s="1"/>
  <c r="P6" i="17" s="1"/>
  <c r="C224" i="16"/>
  <c r="I224" i="16" s="1"/>
  <c r="L224" i="16" s="1"/>
  <c r="C374" i="16"/>
  <c r="I374" i="16" s="1"/>
  <c r="L374" i="16" s="1"/>
  <c r="C474" i="16"/>
  <c r="I474" i="16" s="1"/>
  <c r="L474" i="16" s="1"/>
  <c r="C574" i="16"/>
  <c r="I574" i="16" s="1"/>
  <c r="L574" i="16" s="1"/>
  <c r="C674" i="16"/>
  <c r="I674" i="16" s="1"/>
  <c r="L674" i="16" s="1"/>
  <c r="C774" i="16"/>
  <c r="I774" i="16" s="1"/>
  <c r="L774" i="16" s="1"/>
  <c r="C874" i="16"/>
  <c r="I874" i="16" s="1"/>
  <c r="L874" i="16" s="1"/>
  <c r="C1024" i="16"/>
  <c r="I1024" i="16" s="1"/>
  <c r="L1024" i="16" s="1"/>
  <c r="G14" i="20"/>
  <c r="D74" i="20"/>
  <c r="G74" i="20" s="1"/>
  <c r="L74" i="20" s="1"/>
  <c r="D328" i="20"/>
  <c r="G328" i="20" s="1"/>
  <c r="L328" i="20" s="1"/>
  <c r="D736" i="20"/>
  <c r="D738" i="20" s="1"/>
  <c r="I738" i="20" s="1"/>
  <c r="M738" i="20" s="1"/>
  <c r="D992" i="20"/>
  <c r="G992" i="20" s="1"/>
  <c r="L992" i="20" s="1"/>
  <c r="C424" i="16"/>
  <c r="I424" i="16" s="1"/>
  <c r="L424" i="16" s="1"/>
  <c r="C824" i="16"/>
  <c r="I824" i="16" s="1"/>
  <c r="L824" i="16" s="1"/>
  <c r="D380" i="20"/>
  <c r="G380" i="20" s="1"/>
  <c r="L380" i="20" s="1"/>
  <c r="D175" i="20"/>
  <c r="G175" i="20" s="1"/>
  <c r="L175" i="20" s="1"/>
  <c r="D788" i="20"/>
  <c r="G788" i="20" s="1"/>
  <c r="L788" i="20" s="1"/>
  <c r="D1094" i="20"/>
  <c r="G1094" i="20" s="1"/>
  <c r="L1094" i="20" s="1"/>
  <c r="G22" i="20"/>
  <c r="L22" i="20" s="1"/>
  <c r="D481" i="20"/>
  <c r="D482" i="20"/>
  <c r="G482" i="20" s="1"/>
  <c r="L482" i="20" s="1"/>
  <c r="G65" i="20"/>
  <c r="M119" i="20"/>
  <c r="G171" i="20"/>
  <c r="G269" i="20"/>
  <c r="M320" i="20"/>
  <c r="M374" i="20"/>
  <c r="D379" i="20"/>
  <c r="M575" i="20"/>
  <c r="D685" i="20"/>
  <c r="D686" i="20"/>
  <c r="G686" i="20" s="1"/>
  <c r="L686" i="20" s="1"/>
  <c r="M780" i="20"/>
  <c r="M983" i="20"/>
  <c r="D125" i="20"/>
  <c r="G125" i="20" s="1"/>
  <c r="L125" i="20" s="1"/>
  <c r="D583" i="20"/>
  <c r="D634" i="20"/>
  <c r="D889" i="20"/>
  <c r="D890" i="20"/>
  <c r="G890" i="20" s="1"/>
  <c r="L890" i="20" s="1"/>
  <c r="M932" i="20"/>
  <c r="D941" i="20"/>
  <c r="G941" i="20" s="1"/>
  <c r="L941" i="20" s="1"/>
  <c r="D1042" i="20"/>
  <c r="D1093" i="20"/>
  <c r="D124" i="20"/>
  <c r="M66" i="20"/>
  <c r="D278" i="20"/>
  <c r="G278" i="20" s="1"/>
  <c r="L278" i="20" s="1"/>
  <c r="M728" i="20"/>
  <c r="D787" i="20"/>
  <c r="G983" i="20"/>
  <c r="C124" i="16"/>
  <c r="I124" i="16" s="1"/>
  <c r="L124" i="16" s="1"/>
  <c r="C174" i="16"/>
  <c r="I174" i="16" s="1"/>
  <c r="L174" i="16" s="1"/>
  <c r="C974" i="16"/>
  <c r="I974" i="16" s="1"/>
  <c r="L974" i="16" s="1"/>
  <c r="C924" i="16"/>
  <c r="I924" i="16" s="1"/>
  <c r="L924" i="16" s="1"/>
  <c r="C1124" i="16"/>
  <c r="I1124" i="16" s="1"/>
  <c r="L1124" i="16" s="1"/>
  <c r="G1122" i="16"/>
  <c r="L1122" i="16" s="1"/>
  <c r="G1072" i="16"/>
  <c r="L1072" i="16" s="1"/>
  <c r="G1022" i="16"/>
  <c r="L1022" i="16" s="1"/>
  <c r="G972" i="16"/>
  <c r="L972" i="16" s="1"/>
  <c r="G922" i="16"/>
  <c r="L922" i="16" s="1"/>
  <c r="G272" i="16"/>
  <c r="L272" i="16" s="1"/>
  <c r="G222" i="16"/>
  <c r="L222" i="16" s="1"/>
  <c r="G172" i="16"/>
  <c r="L172" i="16" s="1"/>
  <c r="G122" i="16"/>
  <c r="L122" i="16" s="1"/>
  <c r="G72" i="16"/>
  <c r="L72" i="16" s="1"/>
  <c r="S29" i="13"/>
  <c r="T29" i="13" s="1"/>
  <c r="S28" i="13"/>
  <c r="T28" i="13" s="1"/>
  <c r="S27" i="13"/>
  <c r="T27" i="13" s="1"/>
  <c r="S26" i="13"/>
  <c r="T26" i="13" s="1"/>
  <c r="S25" i="13"/>
  <c r="T25" i="13" s="1"/>
  <c r="S24" i="13"/>
  <c r="T24" i="13" s="1"/>
  <c r="S23" i="13"/>
  <c r="T23" i="13" s="1"/>
  <c r="S22" i="13"/>
  <c r="T22" i="13" s="1"/>
  <c r="S21" i="13"/>
  <c r="T21" i="13" s="1"/>
  <c r="S20" i="13"/>
  <c r="T20" i="13" s="1"/>
  <c r="S19" i="13"/>
  <c r="T19" i="13" s="1"/>
  <c r="S18" i="13"/>
  <c r="T18" i="13" s="1"/>
  <c r="S17" i="13"/>
  <c r="T17" i="13" s="1"/>
  <c r="S16" i="13"/>
  <c r="T16" i="13" s="1"/>
  <c r="S15" i="13"/>
  <c r="T15" i="13" s="1"/>
  <c r="S14" i="13"/>
  <c r="T14" i="13" s="1"/>
  <c r="S13" i="13"/>
  <c r="T13" i="13" s="1"/>
  <c r="S12" i="13"/>
  <c r="T12" i="13" s="1"/>
  <c r="S11" i="13"/>
  <c r="T11" i="13" s="1"/>
  <c r="S10" i="13"/>
  <c r="T10" i="13" s="1"/>
  <c r="S9" i="13"/>
  <c r="T9" i="13" s="1"/>
  <c r="S8" i="13"/>
  <c r="T8" i="13" s="1"/>
  <c r="S7" i="13"/>
  <c r="T7" i="13" s="1"/>
  <c r="G29" i="13"/>
  <c r="G28" i="13"/>
  <c r="G27" i="13"/>
  <c r="G26" i="13"/>
  <c r="G25" i="13"/>
  <c r="H25" i="13" s="1"/>
  <c r="G24" i="13"/>
  <c r="H24" i="13" s="1"/>
  <c r="G23" i="13"/>
  <c r="H23" i="13" s="1"/>
  <c r="G22" i="13"/>
  <c r="G21" i="13"/>
  <c r="H21" i="13" s="1"/>
  <c r="G20" i="13"/>
  <c r="H20" i="13" s="1"/>
  <c r="G19" i="13"/>
  <c r="H19" i="13" s="1"/>
  <c r="G18" i="13"/>
  <c r="G17" i="13"/>
  <c r="G16" i="13"/>
  <c r="H16" i="13" s="1"/>
  <c r="G15" i="13"/>
  <c r="H15" i="13" s="1"/>
  <c r="G14" i="13"/>
  <c r="G13" i="13"/>
  <c r="H13" i="13" s="1"/>
  <c r="G12" i="13"/>
  <c r="G11" i="13"/>
  <c r="G10" i="13"/>
  <c r="H10" i="13" s="1"/>
  <c r="G9" i="13"/>
  <c r="G8" i="13"/>
  <c r="H8" i="13" s="1"/>
  <c r="G7" i="13"/>
  <c r="H7" i="13" s="1"/>
  <c r="M24" i="16"/>
  <c r="M23" i="16"/>
  <c r="D23" i="16"/>
  <c r="G23" i="16" s="1"/>
  <c r="L23" i="16" s="1"/>
  <c r="M22" i="16"/>
  <c r="D22" i="16"/>
  <c r="BM29" i="13"/>
  <c r="BN29" i="13" s="1"/>
  <c r="AY29" i="13"/>
  <c r="AZ29" i="13" s="1"/>
  <c r="AM29" i="13"/>
  <c r="AN29" i="13" s="1"/>
  <c r="Y29" i="13"/>
  <c r="Z29" i="13" s="1"/>
  <c r="M29" i="13"/>
  <c r="BM28" i="13"/>
  <c r="BN28" i="13" s="1"/>
  <c r="AY28" i="13"/>
  <c r="AM28" i="13"/>
  <c r="AN28" i="13" s="1"/>
  <c r="Y28" i="13"/>
  <c r="Z28" i="13" s="1"/>
  <c r="M28" i="13"/>
  <c r="BM27" i="13"/>
  <c r="BN27" i="13" s="1"/>
  <c r="AY27" i="13"/>
  <c r="AZ27" i="13" s="1"/>
  <c r="AM27" i="13"/>
  <c r="AN27" i="13" s="1"/>
  <c r="Y27" i="13"/>
  <c r="Z27" i="13" s="1"/>
  <c r="M27" i="13"/>
  <c r="BM26" i="13"/>
  <c r="BN26" i="13" s="1"/>
  <c r="AY26" i="13"/>
  <c r="AM26" i="13"/>
  <c r="AN26" i="13" s="1"/>
  <c r="Y26" i="13"/>
  <c r="Z26" i="13" s="1"/>
  <c r="M26" i="13"/>
  <c r="BM25" i="13"/>
  <c r="BN25" i="13" s="1"/>
  <c r="AY25" i="13"/>
  <c r="AZ25" i="13" s="1"/>
  <c r="AM25" i="13"/>
  <c r="AN25" i="13" s="1"/>
  <c r="Y25" i="13"/>
  <c r="Z25" i="13" s="1"/>
  <c r="M25" i="13"/>
  <c r="BM24" i="13"/>
  <c r="BN24" i="13" s="1"/>
  <c r="AY24" i="13"/>
  <c r="AM24" i="13"/>
  <c r="AN24" i="13" s="1"/>
  <c r="Y24" i="13"/>
  <c r="Z24" i="13" s="1"/>
  <c r="M24" i="13"/>
  <c r="BM23" i="13"/>
  <c r="BN23" i="13" s="1"/>
  <c r="AY23" i="13"/>
  <c r="AZ23" i="13" s="1"/>
  <c r="AM23" i="13"/>
  <c r="AN23" i="13" s="1"/>
  <c r="Y23" i="13"/>
  <c r="Z23" i="13" s="1"/>
  <c r="M23" i="13"/>
  <c r="BM22" i="13"/>
  <c r="BN22" i="13" s="1"/>
  <c r="AY22" i="13"/>
  <c r="AZ22" i="13" s="1"/>
  <c r="AM22" i="13"/>
  <c r="AN22" i="13" s="1"/>
  <c r="Y22" i="13"/>
  <c r="Z22" i="13" s="1"/>
  <c r="M22" i="13"/>
  <c r="BM21" i="13"/>
  <c r="BN21" i="13" s="1"/>
  <c r="AY21" i="13"/>
  <c r="AZ21" i="13" s="1"/>
  <c r="AM21" i="13"/>
  <c r="AN21" i="13" s="1"/>
  <c r="Y21" i="13"/>
  <c r="Z21" i="13" s="1"/>
  <c r="M21" i="13"/>
  <c r="BM20" i="13"/>
  <c r="BN20" i="13" s="1"/>
  <c r="AY20" i="13"/>
  <c r="AM20" i="13"/>
  <c r="AN20" i="13" s="1"/>
  <c r="Y20" i="13"/>
  <c r="Z20" i="13" s="1"/>
  <c r="M20" i="13"/>
  <c r="BM19" i="13"/>
  <c r="BN19" i="13" s="1"/>
  <c r="AY19" i="13"/>
  <c r="AZ19" i="13" s="1"/>
  <c r="AM19" i="13"/>
  <c r="AN19" i="13" s="1"/>
  <c r="Y19" i="13"/>
  <c r="Z19" i="13" s="1"/>
  <c r="M19" i="13"/>
  <c r="BM18" i="13"/>
  <c r="BN18" i="13" s="1"/>
  <c r="AY18" i="13"/>
  <c r="AZ18" i="13" s="1"/>
  <c r="AM18" i="13"/>
  <c r="AN18" i="13" s="1"/>
  <c r="Y18" i="13"/>
  <c r="Z18" i="13" s="1"/>
  <c r="M18" i="13"/>
  <c r="H18" i="13"/>
  <c r="BM17" i="13"/>
  <c r="BN17" i="13" s="1"/>
  <c r="AY17" i="13"/>
  <c r="AZ17" i="13" s="1"/>
  <c r="AM17" i="13"/>
  <c r="AN17" i="13" s="1"/>
  <c r="Y17" i="13"/>
  <c r="Z17" i="13" s="1"/>
  <c r="M17" i="13"/>
  <c r="BM16" i="13"/>
  <c r="BN16" i="13" s="1"/>
  <c r="AY16" i="13"/>
  <c r="AM16" i="13"/>
  <c r="AN16" i="13" s="1"/>
  <c r="Y16" i="13"/>
  <c r="Z16" i="13" s="1"/>
  <c r="M16" i="13"/>
  <c r="BM15" i="13"/>
  <c r="BN15" i="13" s="1"/>
  <c r="AY15" i="13"/>
  <c r="AZ15" i="13" s="1"/>
  <c r="AM15" i="13"/>
  <c r="AN15" i="13" s="1"/>
  <c r="Y15" i="13"/>
  <c r="Z15" i="13" s="1"/>
  <c r="M15" i="13"/>
  <c r="BM14" i="13"/>
  <c r="BN14" i="13" s="1"/>
  <c r="AY14" i="13"/>
  <c r="AZ14" i="13" s="1"/>
  <c r="AM14" i="13"/>
  <c r="AN14" i="13" s="1"/>
  <c r="Y14" i="13"/>
  <c r="Z14" i="13" s="1"/>
  <c r="M14" i="13"/>
  <c r="BM13" i="13"/>
  <c r="BN13" i="13" s="1"/>
  <c r="AY13" i="13"/>
  <c r="AZ13" i="13" s="1"/>
  <c r="AM13" i="13"/>
  <c r="AN13" i="13" s="1"/>
  <c r="Y13" i="13"/>
  <c r="Z13" i="13" s="1"/>
  <c r="M13" i="13"/>
  <c r="BM12" i="13"/>
  <c r="BN12" i="13" s="1"/>
  <c r="AY12" i="13"/>
  <c r="AM12" i="13"/>
  <c r="AN12" i="13" s="1"/>
  <c r="Y12" i="13"/>
  <c r="Z12" i="13" s="1"/>
  <c r="M12" i="13"/>
  <c r="H12" i="13"/>
  <c r="BM11" i="13"/>
  <c r="BN11" i="13" s="1"/>
  <c r="AY11" i="13"/>
  <c r="AZ11" i="13" s="1"/>
  <c r="AM11" i="13"/>
  <c r="AN11" i="13" s="1"/>
  <c r="Y11" i="13"/>
  <c r="Z11" i="13" s="1"/>
  <c r="M11" i="13"/>
  <c r="BM10" i="13"/>
  <c r="BN10" i="13" s="1"/>
  <c r="AY10" i="13"/>
  <c r="AZ10" i="13" s="1"/>
  <c r="AM10" i="13"/>
  <c r="AN10" i="13" s="1"/>
  <c r="Y10" i="13"/>
  <c r="Z10" i="13" s="1"/>
  <c r="M10" i="13"/>
  <c r="BM9" i="13"/>
  <c r="BN9" i="13" s="1"/>
  <c r="AY9" i="13"/>
  <c r="AZ9" i="13" s="1"/>
  <c r="AN9" i="13"/>
  <c r="Y9" i="13"/>
  <c r="Z9" i="13" s="1"/>
  <c r="M9" i="13"/>
  <c r="BM8" i="13"/>
  <c r="BN8" i="13" s="1"/>
  <c r="AY8" i="13"/>
  <c r="AZ8" i="13" s="1"/>
  <c r="AM8" i="13"/>
  <c r="AN8" i="13" s="1"/>
  <c r="Y8" i="13"/>
  <c r="Z8" i="13" s="1"/>
  <c r="M8" i="13"/>
  <c r="BM7" i="13"/>
  <c r="BN7" i="13" s="1"/>
  <c r="AY7" i="13"/>
  <c r="AZ7" i="13" s="1"/>
  <c r="AM7" i="13"/>
  <c r="AN7" i="13" s="1"/>
  <c r="Y7" i="13"/>
  <c r="Z7" i="13" s="1"/>
  <c r="M7" i="13"/>
  <c r="N7" i="13" s="1"/>
  <c r="BX6" i="13"/>
  <c r="BG6" i="13"/>
  <c r="AS6" i="13"/>
  <c r="AG6" i="13"/>
  <c r="S6" i="13"/>
  <c r="G6" i="13"/>
  <c r="BW22" i="13" l="1"/>
  <c r="D330" i="20"/>
  <c r="I330" i="20" s="1"/>
  <c r="M330" i="20" s="1"/>
  <c r="D24" i="20"/>
  <c r="I24" i="20" s="1"/>
  <c r="M24" i="20" s="1"/>
  <c r="D75" i="20"/>
  <c r="I75" i="20" s="1"/>
  <c r="M75" i="20" s="1"/>
  <c r="D993" i="20"/>
  <c r="I993" i="20" s="1"/>
  <c r="M993" i="20" s="1"/>
  <c r="D228" i="20"/>
  <c r="I228" i="20" s="1"/>
  <c r="M228" i="20" s="1"/>
  <c r="BX29" i="13"/>
  <c r="N29" i="13"/>
  <c r="BX28" i="13"/>
  <c r="N28" i="13"/>
  <c r="N27" i="13"/>
  <c r="BX27" i="13"/>
  <c r="BX26" i="13"/>
  <c r="N26" i="13"/>
  <c r="BX25" i="13"/>
  <c r="N25" i="13"/>
  <c r="BX24" i="13"/>
  <c r="N24" i="13"/>
  <c r="N23" i="13"/>
  <c r="BX23" i="13"/>
  <c r="BX22" i="13"/>
  <c r="BY22" i="13" s="1"/>
  <c r="BZ22" i="13" s="1"/>
  <c r="CA22" i="13" s="1"/>
  <c r="N22" i="13"/>
  <c r="BX21" i="13"/>
  <c r="N21" i="13"/>
  <c r="BX20" i="13"/>
  <c r="N20" i="13"/>
  <c r="BX19" i="13"/>
  <c r="N19" i="13"/>
  <c r="N18" i="13"/>
  <c r="BX18" i="13"/>
  <c r="N17" i="13"/>
  <c r="BX17" i="13"/>
  <c r="BX16" i="13"/>
  <c r="N16" i="13"/>
  <c r="N15" i="13"/>
  <c r="BX15" i="13"/>
  <c r="N14" i="13"/>
  <c r="BX14" i="13"/>
  <c r="N13" i="13"/>
  <c r="BX13" i="13"/>
  <c r="N12" i="13"/>
  <c r="BX12" i="13"/>
  <c r="BX11" i="13"/>
  <c r="N11" i="13"/>
  <c r="BX10" i="13"/>
  <c r="N10" i="13"/>
  <c r="BX9" i="13"/>
  <c r="N9" i="13"/>
  <c r="N8" i="13"/>
  <c r="BX8" i="13"/>
  <c r="BW14" i="13"/>
  <c r="BW26" i="13"/>
  <c r="H22" i="13"/>
  <c r="BW18" i="13"/>
  <c r="G73" i="20"/>
  <c r="L73" i="20" s="1"/>
  <c r="D432" i="20"/>
  <c r="I432" i="20" s="1"/>
  <c r="M432" i="20" s="1"/>
  <c r="H26" i="13"/>
  <c r="H14" i="13"/>
  <c r="BW28" i="13"/>
  <c r="D177" i="20"/>
  <c r="I177" i="20" s="1"/>
  <c r="M177" i="20" s="1"/>
  <c r="BW20" i="13"/>
  <c r="C24" i="16"/>
  <c r="I24" i="16" s="1"/>
  <c r="L24" i="16" s="1"/>
  <c r="G991" i="20"/>
  <c r="L991" i="20" s="1"/>
  <c r="G736" i="20"/>
  <c r="L736" i="20" s="1"/>
  <c r="D840" i="20"/>
  <c r="I840" i="20" s="1"/>
  <c r="M840" i="20" s="1"/>
  <c r="D534" i="20"/>
  <c r="I534" i="20" s="1"/>
  <c r="M534" i="20" s="1"/>
  <c r="BW7" i="13"/>
  <c r="BW15" i="13"/>
  <c r="BW19" i="13"/>
  <c r="BW27" i="13"/>
  <c r="G787" i="20"/>
  <c r="L787" i="20" s="1"/>
  <c r="D789" i="20"/>
  <c r="I789" i="20" s="1"/>
  <c r="M789" i="20" s="1"/>
  <c r="G634" i="20"/>
  <c r="L634" i="20" s="1"/>
  <c r="D636" i="20"/>
  <c r="I636" i="20" s="1"/>
  <c r="M636" i="20" s="1"/>
  <c r="G685" i="20"/>
  <c r="L685" i="20" s="1"/>
  <c r="D687" i="20"/>
  <c r="I687" i="20" s="1"/>
  <c r="M687" i="20" s="1"/>
  <c r="G481" i="20"/>
  <c r="L481" i="20" s="1"/>
  <c r="D483" i="20"/>
  <c r="I483" i="20" s="1"/>
  <c r="M483" i="20" s="1"/>
  <c r="D279" i="20"/>
  <c r="I279" i="20" s="1"/>
  <c r="M279" i="20" s="1"/>
  <c r="D942" i="20"/>
  <c r="I942" i="20" s="1"/>
  <c r="M942" i="20" s="1"/>
  <c r="G1042" i="20"/>
  <c r="L1042" i="20" s="1"/>
  <c r="D1044" i="20"/>
  <c r="I1044" i="20" s="1"/>
  <c r="M1044" i="20" s="1"/>
  <c r="G889" i="20"/>
  <c r="L889" i="20" s="1"/>
  <c r="D891" i="20"/>
  <c r="I891" i="20" s="1"/>
  <c r="M891" i="20" s="1"/>
  <c r="G124" i="20"/>
  <c r="L124" i="20" s="1"/>
  <c r="D126" i="20"/>
  <c r="I126" i="20" s="1"/>
  <c r="M126" i="20" s="1"/>
  <c r="G583" i="20"/>
  <c r="L583" i="20" s="1"/>
  <c r="D585" i="20"/>
  <c r="I585" i="20" s="1"/>
  <c r="M585" i="20" s="1"/>
  <c r="G1093" i="20"/>
  <c r="L1093" i="20" s="1"/>
  <c r="D1095" i="20"/>
  <c r="I1095" i="20" s="1"/>
  <c r="M1095" i="20" s="1"/>
  <c r="G379" i="20"/>
  <c r="L379" i="20" s="1"/>
  <c r="D381" i="20"/>
  <c r="I381" i="20" s="1"/>
  <c r="M381" i="20" s="1"/>
  <c r="BW6" i="13"/>
  <c r="BY6" i="13" s="1"/>
  <c r="H28" i="13"/>
  <c r="G22" i="16"/>
  <c r="L22" i="16" s="1"/>
  <c r="BX7" i="13"/>
  <c r="AZ12" i="13"/>
  <c r="AZ16" i="13"/>
  <c r="AZ20" i="13"/>
  <c r="AZ24" i="13"/>
  <c r="AZ26" i="13"/>
  <c r="AZ28" i="13"/>
  <c r="BW12" i="13"/>
  <c r="H17" i="13"/>
  <c r="BW17" i="13"/>
  <c r="BW16" i="13"/>
  <c r="BW11" i="13"/>
  <c r="H11" i="13"/>
  <c r="BW8" i="13"/>
  <c r="H9" i="13"/>
  <c r="BW9" i="13"/>
  <c r="BW25" i="13"/>
  <c r="H27" i="13"/>
  <c r="BW10" i="13"/>
  <c r="BW13" i="13"/>
  <c r="BW23" i="13"/>
  <c r="BW24" i="13"/>
  <c r="BW21" i="13"/>
  <c r="BW29" i="13"/>
  <c r="H29" i="13"/>
  <c r="BY8" i="13" l="1"/>
  <c r="BZ8" i="13" s="1"/>
  <c r="CA8" i="13" s="1"/>
  <c r="BY12" i="13"/>
  <c r="BZ12" i="13" s="1"/>
  <c r="CA12" i="13" s="1"/>
  <c r="BY13" i="13"/>
  <c r="BZ13" i="13" s="1"/>
  <c r="CA13" i="13" s="1"/>
  <c r="BY14" i="13"/>
  <c r="BZ14" i="13" s="1"/>
  <c r="CA14" i="13" s="1"/>
  <c r="BY15" i="13"/>
  <c r="BZ15" i="13" s="1"/>
  <c r="CA15" i="13" s="1"/>
  <c r="BY17" i="13"/>
  <c r="BZ17" i="13" s="1"/>
  <c r="BY18" i="13"/>
  <c r="BZ18" i="13" s="1"/>
  <c r="CA18" i="13" s="1"/>
  <c r="BY23" i="13"/>
  <c r="BZ23" i="13" s="1"/>
  <c r="CA23" i="13" s="1"/>
  <c r="BY27" i="13"/>
  <c r="BZ27" i="13" s="1"/>
  <c r="CA27" i="13" s="1"/>
  <c r="BY9" i="13"/>
  <c r="BZ9" i="13" s="1"/>
  <c r="CA9" i="13" s="1"/>
  <c r="BY10" i="13"/>
  <c r="BZ10" i="13" s="1"/>
  <c r="CA10" i="13" s="1"/>
  <c r="BY11" i="13"/>
  <c r="BZ11" i="13" s="1"/>
  <c r="CA11" i="13" s="1"/>
  <c r="BY16" i="13"/>
  <c r="BZ16" i="13" s="1"/>
  <c r="CA16" i="13" s="1"/>
  <c r="BY19" i="13"/>
  <c r="BZ19" i="13" s="1"/>
  <c r="CA19" i="13" s="1"/>
  <c r="BY20" i="13"/>
  <c r="BZ20" i="13" s="1"/>
  <c r="CA20" i="13" s="1"/>
  <c r="BY21" i="13"/>
  <c r="BZ21" i="13" s="1"/>
  <c r="CA21" i="13" s="1"/>
  <c r="BY24" i="13"/>
  <c r="BZ24" i="13" s="1"/>
  <c r="BY25" i="13"/>
  <c r="BZ25" i="13" s="1"/>
  <c r="CA25" i="13" s="1"/>
  <c r="BY26" i="13"/>
  <c r="BZ26" i="13" s="1"/>
  <c r="CA26" i="13" s="1"/>
  <c r="BY28" i="13"/>
  <c r="BZ28" i="13" s="1"/>
  <c r="CA28" i="13" s="1"/>
  <c r="BY7" i="13"/>
  <c r="BZ7" i="13" s="1"/>
  <c r="CA7" i="13" s="1"/>
  <c r="BY29" i="13"/>
  <c r="CA24" i="13"/>
  <c r="CA17" i="13"/>
  <c r="BZ29" i="13" l="1"/>
  <c r="CA29" i="13" s="1"/>
  <c r="C526" i="18"/>
  <c r="C527" i="18" s="1"/>
  <c r="D524" i="18"/>
  <c r="D523" i="18"/>
  <c r="D522" i="18"/>
  <c r="D521" i="18"/>
  <c r="D520" i="18"/>
  <c r="D519" i="18"/>
  <c r="C503" i="18"/>
  <c r="C504" i="18" s="1"/>
  <c r="D501" i="18"/>
  <c r="D500" i="18"/>
  <c r="D499" i="18"/>
  <c r="D498" i="18"/>
  <c r="D497" i="18"/>
  <c r="D496" i="18"/>
  <c r="C480" i="18"/>
  <c r="C481" i="18" s="1"/>
  <c r="D478" i="18"/>
  <c r="D477" i="18"/>
  <c r="D476" i="18"/>
  <c r="D475" i="18"/>
  <c r="D474" i="18"/>
  <c r="D473" i="18"/>
  <c r="C457" i="18"/>
  <c r="C458" i="18" s="1"/>
  <c r="D455" i="18"/>
  <c r="D454" i="18"/>
  <c r="D453" i="18"/>
  <c r="D452" i="18"/>
  <c r="D451" i="18"/>
  <c r="D450" i="18"/>
  <c r="C434" i="18"/>
  <c r="C435" i="18" s="1"/>
  <c r="D432" i="18"/>
  <c r="D431" i="18"/>
  <c r="D430" i="18"/>
  <c r="D429" i="18"/>
  <c r="D428" i="18"/>
  <c r="D427" i="18"/>
  <c r="C411" i="18"/>
  <c r="C412" i="18" s="1"/>
  <c r="D409" i="18"/>
  <c r="D408" i="18"/>
  <c r="D407" i="18"/>
  <c r="D406" i="18"/>
  <c r="D405" i="18"/>
  <c r="D404" i="18"/>
  <c r="C388" i="18"/>
  <c r="C389" i="18" s="1"/>
  <c r="D386" i="18"/>
  <c r="D385" i="18"/>
  <c r="D384" i="18"/>
  <c r="D383" i="18"/>
  <c r="D382" i="18"/>
  <c r="D381" i="18"/>
  <c r="C365" i="18"/>
  <c r="C366" i="18" s="1"/>
  <c r="D363" i="18"/>
  <c r="D362" i="18"/>
  <c r="D361" i="18"/>
  <c r="D360" i="18"/>
  <c r="D359" i="18"/>
  <c r="D358" i="18"/>
  <c r="C342" i="18"/>
  <c r="C343" i="18" s="1"/>
  <c r="C341" i="18"/>
  <c r="D340" i="18"/>
  <c r="D339" i="18"/>
  <c r="D338" i="18"/>
  <c r="D337" i="18"/>
  <c r="D336" i="18"/>
  <c r="D335" i="18"/>
  <c r="C319" i="18"/>
  <c r="C320" i="18" s="1"/>
  <c r="D317" i="18"/>
  <c r="D316" i="18"/>
  <c r="D315" i="18"/>
  <c r="D314" i="18"/>
  <c r="D313" i="18"/>
  <c r="D312" i="18"/>
  <c r="C296" i="18"/>
  <c r="C297" i="18" s="1"/>
  <c r="D294" i="18"/>
  <c r="D293" i="18"/>
  <c r="D292" i="18"/>
  <c r="D291" i="18"/>
  <c r="D290" i="18"/>
  <c r="D289" i="18"/>
  <c r="C273" i="18"/>
  <c r="C274" i="18" s="1"/>
  <c r="D271" i="18"/>
  <c r="D270" i="18"/>
  <c r="D269" i="18"/>
  <c r="D268" i="18"/>
  <c r="D267" i="18"/>
  <c r="D266" i="18"/>
  <c r="C250" i="18"/>
  <c r="C251" i="18" s="1"/>
  <c r="D248" i="18"/>
  <c r="D247" i="18"/>
  <c r="D246" i="18"/>
  <c r="D245" i="18"/>
  <c r="D244" i="18"/>
  <c r="D243" i="18"/>
  <c r="C227" i="18"/>
  <c r="C228" i="18" s="1"/>
  <c r="D225" i="18"/>
  <c r="D224" i="18"/>
  <c r="D223" i="18"/>
  <c r="D222" i="18"/>
  <c r="D221" i="18"/>
  <c r="D220" i="18"/>
  <c r="C204" i="18"/>
  <c r="C205" i="18" s="1"/>
  <c r="D202" i="18"/>
  <c r="D201" i="18"/>
  <c r="D200" i="18"/>
  <c r="D199" i="18"/>
  <c r="D198" i="18"/>
  <c r="D197" i="18"/>
  <c r="C181" i="18"/>
  <c r="C182" i="18" s="1"/>
  <c r="D179" i="18"/>
  <c r="D178" i="18"/>
  <c r="D177" i="18"/>
  <c r="D176" i="18"/>
  <c r="D175" i="18"/>
  <c r="D174" i="18"/>
  <c r="C157" i="18"/>
  <c r="C158" i="18" s="1"/>
  <c r="D155" i="18"/>
  <c r="D154" i="18"/>
  <c r="D153" i="18"/>
  <c r="D152" i="18"/>
  <c r="D151" i="18"/>
  <c r="D150" i="18"/>
  <c r="C134" i="18"/>
  <c r="C135" i="18" s="1"/>
  <c r="D132" i="18"/>
  <c r="D131" i="18"/>
  <c r="D130" i="18"/>
  <c r="D129" i="18"/>
  <c r="D128" i="18"/>
  <c r="D127" i="18"/>
  <c r="C111" i="18"/>
  <c r="C112" i="18" s="1"/>
  <c r="D109" i="18"/>
  <c r="D108" i="18"/>
  <c r="D107" i="18"/>
  <c r="D106" i="18"/>
  <c r="D105" i="18"/>
  <c r="D104" i="18"/>
  <c r="C88" i="18"/>
  <c r="C89" i="18" s="1"/>
  <c r="D86" i="18"/>
  <c r="D85" i="18"/>
  <c r="D84" i="18"/>
  <c r="D83" i="18"/>
  <c r="D82" i="18"/>
  <c r="D81" i="18"/>
  <c r="C65" i="18"/>
  <c r="C66" i="18" s="1"/>
  <c r="D63" i="18"/>
  <c r="D62" i="18"/>
  <c r="D61" i="18"/>
  <c r="D60" i="18"/>
  <c r="D59" i="18"/>
  <c r="D58" i="18"/>
  <c r="C42" i="18"/>
  <c r="C43" i="18" s="1"/>
  <c r="D40" i="18"/>
  <c r="D39" i="18"/>
  <c r="D38" i="18"/>
  <c r="D37" i="18"/>
  <c r="D36" i="18"/>
  <c r="D35" i="18"/>
  <c r="C19" i="18"/>
  <c r="C20" i="18" s="1"/>
  <c r="D16" i="18"/>
  <c r="D15" i="18"/>
  <c r="D14" i="18"/>
  <c r="D13" i="18"/>
  <c r="D12" i="18"/>
  <c r="N28" i="17"/>
  <c r="O28" i="17" s="1"/>
  <c r="P28" i="17" s="1"/>
  <c r="N27" i="17"/>
  <c r="O27" i="17" s="1"/>
  <c r="P27" i="17" s="1"/>
  <c r="N26" i="17"/>
  <c r="O26" i="17" s="1"/>
  <c r="P26" i="17" s="1"/>
  <c r="N25" i="17"/>
  <c r="O25" i="17" s="1"/>
  <c r="P25" i="17" s="1"/>
  <c r="N24" i="17"/>
  <c r="O24" i="17" s="1"/>
  <c r="P24" i="17" s="1"/>
  <c r="N23" i="17"/>
  <c r="O23" i="17" s="1"/>
  <c r="P23" i="17" s="1"/>
  <c r="N22" i="17"/>
  <c r="O22" i="17" s="1"/>
  <c r="P22" i="17" s="1"/>
  <c r="N21" i="17"/>
  <c r="O21" i="17" s="1"/>
  <c r="P21" i="17" s="1"/>
  <c r="N20" i="17"/>
  <c r="O20" i="17" s="1"/>
  <c r="P20" i="17" s="1"/>
  <c r="N19" i="17"/>
  <c r="O19" i="17" s="1"/>
  <c r="P19" i="17" s="1"/>
  <c r="N18" i="17"/>
  <c r="O18" i="17" s="1"/>
  <c r="P18" i="17" s="1"/>
  <c r="N17" i="17"/>
  <c r="O17" i="17" s="1"/>
  <c r="P17" i="17" s="1"/>
  <c r="N16" i="17"/>
  <c r="O16" i="17" s="1"/>
  <c r="P16" i="17" s="1"/>
  <c r="N15" i="17"/>
  <c r="O15" i="17" s="1"/>
  <c r="P15" i="17" s="1"/>
  <c r="N14" i="17"/>
  <c r="O14" i="17" s="1"/>
  <c r="P14" i="17" s="1"/>
  <c r="N13" i="17"/>
  <c r="O13" i="17" s="1"/>
  <c r="P13" i="17" s="1"/>
  <c r="N12" i="17"/>
  <c r="O12" i="17" s="1"/>
  <c r="P12" i="17" s="1"/>
  <c r="N11" i="17"/>
  <c r="O11" i="17" s="1"/>
  <c r="P11" i="17" s="1"/>
  <c r="N10" i="17"/>
  <c r="O10" i="17" s="1"/>
  <c r="P10" i="17" s="1"/>
  <c r="N9" i="17"/>
  <c r="O9" i="17" s="1"/>
  <c r="P9" i="17" s="1"/>
  <c r="N8" i="17"/>
  <c r="O8" i="17" s="1"/>
  <c r="P8" i="17" s="1"/>
  <c r="N7" i="17"/>
  <c r="O7" i="17" s="1"/>
  <c r="P7" i="17" s="1"/>
  <c r="AI29" i="5"/>
  <c r="AJ29" i="5" s="1"/>
  <c r="AA29" i="5"/>
  <c r="U29" i="5"/>
  <c r="V29" i="5" s="1"/>
  <c r="M29" i="5"/>
  <c r="N29" i="5" s="1"/>
  <c r="G29" i="5"/>
  <c r="H29" i="5" s="1"/>
  <c r="AI28" i="5"/>
  <c r="AJ28" i="5" s="1"/>
  <c r="AA28" i="5"/>
  <c r="AB28" i="5" s="1"/>
  <c r="U28" i="5"/>
  <c r="V28" i="5" s="1"/>
  <c r="M28" i="5"/>
  <c r="N28" i="5" s="1"/>
  <c r="G28" i="5"/>
  <c r="H28" i="5" s="1"/>
  <c r="AI27" i="5"/>
  <c r="AJ27" i="5" s="1"/>
  <c r="AA27" i="5"/>
  <c r="U27" i="5"/>
  <c r="V27" i="5" s="1"/>
  <c r="M27" i="5"/>
  <c r="N27" i="5" s="1"/>
  <c r="G27" i="5"/>
  <c r="AI26" i="5"/>
  <c r="AJ26" i="5" s="1"/>
  <c r="AA26" i="5"/>
  <c r="AB26" i="5" s="1"/>
  <c r="U26" i="5"/>
  <c r="V26" i="5" s="1"/>
  <c r="M26" i="5"/>
  <c r="N26" i="5" s="1"/>
  <c r="G26" i="5"/>
  <c r="H26" i="5" s="1"/>
  <c r="AI25" i="5"/>
  <c r="AJ25" i="5" s="1"/>
  <c r="AA25" i="5"/>
  <c r="AB25" i="5" s="1"/>
  <c r="U25" i="5"/>
  <c r="V25" i="5" s="1"/>
  <c r="M25" i="5"/>
  <c r="N25" i="5" s="1"/>
  <c r="G25" i="5"/>
  <c r="AI24" i="5"/>
  <c r="AJ24" i="5" s="1"/>
  <c r="AA24" i="5"/>
  <c r="AB24" i="5" s="1"/>
  <c r="U24" i="5"/>
  <c r="V24" i="5" s="1"/>
  <c r="M24" i="5"/>
  <c r="N24" i="5" s="1"/>
  <c r="G24" i="5"/>
  <c r="H24" i="5" s="1"/>
  <c r="AI23" i="5"/>
  <c r="AJ23" i="5" s="1"/>
  <c r="AA23" i="5"/>
  <c r="AB23" i="5" s="1"/>
  <c r="U23" i="5"/>
  <c r="V23" i="5" s="1"/>
  <c r="M23" i="5"/>
  <c r="N23" i="5" s="1"/>
  <c r="G23" i="5"/>
  <c r="H23" i="5" s="1"/>
  <c r="AI22" i="5"/>
  <c r="AJ22" i="5" s="1"/>
  <c r="AA22" i="5"/>
  <c r="AB22" i="5" s="1"/>
  <c r="U22" i="5"/>
  <c r="V22" i="5" s="1"/>
  <c r="M22" i="5"/>
  <c r="N22" i="5" s="1"/>
  <c r="G22" i="5"/>
  <c r="H22" i="5" s="1"/>
  <c r="AI21" i="5"/>
  <c r="AJ21" i="5" s="1"/>
  <c r="AA21" i="5"/>
  <c r="AB21" i="5" s="1"/>
  <c r="U21" i="5"/>
  <c r="V21" i="5" s="1"/>
  <c r="M21" i="5"/>
  <c r="N21" i="5" s="1"/>
  <c r="G21" i="5"/>
  <c r="AI20" i="5"/>
  <c r="AJ20" i="5" s="1"/>
  <c r="AA20" i="5"/>
  <c r="AB20" i="5" s="1"/>
  <c r="U20" i="5"/>
  <c r="V20" i="5" s="1"/>
  <c r="M20" i="5"/>
  <c r="N20" i="5" s="1"/>
  <c r="G20" i="5"/>
  <c r="H20" i="5" s="1"/>
  <c r="AI19" i="5"/>
  <c r="AJ19" i="5" s="1"/>
  <c r="AA19" i="5"/>
  <c r="AB19" i="5" s="1"/>
  <c r="U19" i="5"/>
  <c r="V19" i="5" s="1"/>
  <c r="M19" i="5"/>
  <c r="N19" i="5" s="1"/>
  <c r="G19" i="5"/>
  <c r="H19" i="5" s="1"/>
  <c r="AI18" i="5"/>
  <c r="AJ18" i="5" s="1"/>
  <c r="AA18" i="5"/>
  <c r="AB18" i="5" s="1"/>
  <c r="U18" i="5"/>
  <c r="V18" i="5" s="1"/>
  <c r="M18" i="5"/>
  <c r="N18" i="5" s="1"/>
  <c r="G18" i="5"/>
  <c r="H18" i="5" s="1"/>
  <c r="AI17" i="5"/>
  <c r="AJ17" i="5" s="1"/>
  <c r="AA17" i="5"/>
  <c r="AB17" i="5" s="1"/>
  <c r="U17" i="5"/>
  <c r="V17" i="5" s="1"/>
  <c r="M17" i="5"/>
  <c r="N17" i="5" s="1"/>
  <c r="G17" i="5"/>
  <c r="AI16" i="5"/>
  <c r="AJ16" i="5" s="1"/>
  <c r="AA16" i="5"/>
  <c r="AB16" i="5" s="1"/>
  <c r="U16" i="5"/>
  <c r="V16" i="5" s="1"/>
  <c r="M16" i="5"/>
  <c r="N16" i="5" s="1"/>
  <c r="G16" i="5"/>
  <c r="H16" i="5" s="1"/>
  <c r="AI15" i="5"/>
  <c r="AJ15" i="5" s="1"/>
  <c r="AA15" i="5"/>
  <c r="AB15" i="5" s="1"/>
  <c r="U15" i="5"/>
  <c r="V15" i="5" s="1"/>
  <c r="M15" i="5"/>
  <c r="N15" i="5" s="1"/>
  <c r="G15" i="5"/>
  <c r="H15" i="5" s="1"/>
  <c r="AI14" i="5"/>
  <c r="AJ14" i="5" s="1"/>
  <c r="AA14" i="5"/>
  <c r="AB14" i="5" s="1"/>
  <c r="U14" i="5"/>
  <c r="V14" i="5" s="1"/>
  <c r="M14" i="5"/>
  <c r="N14" i="5" s="1"/>
  <c r="G14" i="5"/>
  <c r="H14" i="5" s="1"/>
  <c r="AI13" i="5"/>
  <c r="AJ13" i="5" s="1"/>
  <c r="AA13" i="5"/>
  <c r="AB13" i="5" s="1"/>
  <c r="U13" i="5"/>
  <c r="V13" i="5" s="1"/>
  <c r="N13" i="5"/>
  <c r="M13" i="5"/>
  <c r="G13" i="5"/>
  <c r="AI12" i="5"/>
  <c r="AJ12" i="5" s="1"/>
  <c r="AA12" i="5"/>
  <c r="AB12" i="5" s="1"/>
  <c r="U12" i="5"/>
  <c r="V12" i="5" s="1"/>
  <c r="M12" i="5"/>
  <c r="N12" i="5" s="1"/>
  <c r="G12" i="5"/>
  <c r="AI11" i="5"/>
  <c r="AJ11" i="5" s="1"/>
  <c r="AA11" i="5"/>
  <c r="AB11" i="5" s="1"/>
  <c r="U11" i="5"/>
  <c r="V11" i="5" s="1"/>
  <c r="M11" i="5"/>
  <c r="N11" i="5" s="1"/>
  <c r="G11" i="5"/>
  <c r="H11" i="5" s="1"/>
  <c r="AI10" i="5"/>
  <c r="AJ10" i="5" s="1"/>
  <c r="AA10" i="5"/>
  <c r="AB10" i="5" s="1"/>
  <c r="U10" i="5"/>
  <c r="V10" i="5" s="1"/>
  <c r="M10" i="5"/>
  <c r="N10" i="5" s="1"/>
  <c r="G10" i="5"/>
  <c r="H10" i="5" s="1"/>
  <c r="AI9" i="5"/>
  <c r="AJ9" i="5" s="1"/>
  <c r="AA9" i="5"/>
  <c r="AB9" i="5" s="1"/>
  <c r="U9" i="5"/>
  <c r="V9" i="5" s="1"/>
  <c r="M9" i="5"/>
  <c r="N9" i="5" s="1"/>
  <c r="G9" i="5"/>
  <c r="AI8" i="5"/>
  <c r="AJ8" i="5" s="1"/>
  <c r="AA8" i="5"/>
  <c r="AB8" i="5" s="1"/>
  <c r="U8" i="5"/>
  <c r="V8" i="5" s="1"/>
  <c r="M8" i="5"/>
  <c r="N8" i="5" s="1"/>
  <c r="G8" i="5"/>
  <c r="AQ7" i="5"/>
  <c r="AI7" i="5"/>
  <c r="AJ7" i="5" s="1"/>
  <c r="AA7" i="5"/>
  <c r="AB7" i="5" s="1"/>
  <c r="U7" i="5"/>
  <c r="V7" i="5" s="1"/>
  <c r="M7" i="5"/>
  <c r="N7" i="5" s="1"/>
  <c r="G7" i="5"/>
  <c r="H7" i="5" s="1"/>
  <c r="H1062" i="4"/>
  <c r="G1057" i="4"/>
  <c r="H1057" i="4" s="1"/>
  <c r="G1056" i="4"/>
  <c r="H1056" i="4" s="1"/>
  <c r="G1055" i="4"/>
  <c r="H1055" i="4" s="1"/>
  <c r="G1054" i="4"/>
  <c r="H1054" i="4" s="1"/>
  <c r="G1053" i="4"/>
  <c r="H1053" i="4" s="1"/>
  <c r="G1052" i="4"/>
  <c r="H1052" i="4" s="1"/>
  <c r="H1015" i="4"/>
  <c r="G1010" i="4"/>
  <c r="H1010" i="4" s="1"/>
  <c r="G1009" i="4"/>
  <c r="H1009" i="4" s="1"/>
  <c r="G1008" i="4"/>
  <c r="H1008" i="4" s="1"/>
  <c r="G1007" i="4"/>
  <c r="H1007" i="4" s="1"/>
  <c r="G1006" i="4"/>
  <c r="H1006" i="4" s="1"/>
  <c r="G1005" i="4"/>
  <c r="H967" i="4"/>
  <c r="G962" i="4"/>
  <c r="H962" i="4" s="1"/>
  <c r="G961" i="4"/>
  <c r="H961" i="4" s="1"/>
  <c r="G960" i="4"/>
  <c r="H960" i="4" s="1"/>
  <c r="G959" i="4"/>
  <c r="H959" i="4" s="1"/>
  <c r="G958" i="4"/>
  <c r="H958" i="4" s="1"/>
  <c r="G957" i="4"/>
  <c r="H957" i="4" s="1"/>
  <c r="H920" i="4"/>
  <c r="G915" i="4"/>
  <c r="H915" i="4" s="1"/>
  <c r="G914" i="4"/>
  <c r="H914" i="4" s="1"/>
  <c r="G913" i="4"/>
  <c r="H913" i="4" s="1"/>
  <c r="G912" i="4"/>
  <c r="H912" i="4" s="1"/>
  <c r="G911" i="4"/>
  <c r="H911" i="4" s="1"/>
  <c r="G910" i="4"/>
  <c r="H873" i="4"/>
  <c r="G868" i="4"/>
  <c r="H868" i="4" s="1"/>
  <c r="G867" i="4"/>
  <c r="H867" i="4" s="1"/>
  <c r="G866" i="4"/>
  <c r="H866" i="4" s="1"/>
  <c r="G865" i="4"/>
  <c r="H865" i="4" s="1"/>
  <c r="G864" i="4"/>
  <c r="G863" i="4"/>
  <c r="H863" i="4" s="1"/>
  <c r="H826" i="4"/>
  <c r="G821" i="4"/>
  <c r="H821" i="4" s="1"/>
  <c r="G820" i="4"/>
  <c r="H820" i="4" s="1"/>
  <c r="G819" i="4"/>
  <c r="H819" i="4" s="1"/>
  <c r="G818" i="4"/>
  <c r="H818" i="4" s="1"/>
  <c r="G817" i="4"/>
  <c r="H817" i="4" s="1"/>
  <c r="G816" i="4"/>
  <c r="H779" i="4"/>
  <c r="G774" i="4"/>
  <c r="H774" i="4" s="1"/>
  <c r="G773" i="4"/>
  <c r="H773" i="4" s="1"/>
  <c r="G772" i="4"/>
  <c r="H772" i="4" s="1"/>
  <c r="G771" i="4"/>
  <c r="H771" i="4" s="1"/>
  <c r="G770" i="4"/>
  <c r="H770" i="4" s="1"/>
  <c r="G769" i="4"/>
  <c r="H769" i="4" s="1"/>
  <c r="H732" i="4"/>
  <c r="G727" i="4"/>
  <c r="H727" i="4" s="1"/>
  <c r="G726" i="4"/>
  <c r="H726" i="4" s="1"/>
  <c r="G725" i="4"/>
  <c r="H725" i="4" s="1"/>
  <c r="G724" i="4"/>
  <c r="H724" i="4" s="1"/>
  <c r="G723" i="4"/>
  <c r="H723" i="4" s="1"/>
  <c r="G722" i="4"/>
  <c r="H685" i="4"/>
  <c r="G680" i="4"/>
  <c r="H680" i="4" s="1"/>
  <c r="G679" i="4"/>
  <c r="H679" i="4" s="1"/>
  <c r="G678" i="4"/>
  <c r="H678" i="4" s="1"/>
  <c r="G677" i="4"/>
  <c r="H677" i="4" s="1"/>
  <c r="G676" i="4"/>
  <c r="H676" i="4" s="1"/>
  <c r="G675" i="4"/>
  <c r="G633" i="4"/>
  <c r="H633" i="4" s="1"/>
  <c r="G632" i="4"/>
  <c r="H632" i="4" s="1"/>
  <c r="G631" i="4"/>
  <c r="H631" i="4" s="1"/>
  <c r="G630" i="4"/>
  <c r="H630" i="4" s="1"/>
  <c r="G629" i="4"/>
  <c r="H629" i="4" s="1"/>
  <c r="G628" i="4"/>
  <c r="H628" i="4" s="1"/>
  <c r="G585" i="4"/>
  <c r="H585" i="4" s="1"/>
  <c r="G584" i="4"/>
  <c r="H584" i="4" s="1"/>
  <c r="G583" i="4"/>
  <c r="H583" i="4" s="1"/>
  <c r="G582" i="4"/>
  <c r="H582" i="4" s="1"/>
  <c r="G581" i="4"/>
  <c r="H581" i="4" s="1"/>
  <c r="G580" i="4"/>
  <c r="H580" i="4" s="1"/>
  <c r="G538" i="4"/>
  <c r="H538" i="4" s="1"/>
  <c r="G537" i="4"/>
  <c r="H537" i="4" s="1"/>
  <c r="G536" i="4"/>
  <c r="H536" i="4" s="1"/>
  <c r="G535" i="4"/>
  <c r="H535" i="4" s="1"/>
  <c r="G534" i="4"/>
  <c r="H534" i="4" s="1"/>
  <c r="G533" i="4"/>
  <c r="H533" i="4" s="1"/>
  <c r="G491" i="4"/>
  <c r="H491" i="4" s="1"/>
  <c r="G490" i="4"/>
  <c r="H490" i="4" s="1"/>
  <c r="G489" i="4"/>
  <c r="H489" i="4" s="1"/>
  <c r="G488" i="4"/>
  <c r="H488" i="4" s="1"/>
  <c r="G487" i="4"/>
  <c r="H487" i="4" s="1"/>
  <c r="G486" i="4"/>
  <c r="G444" i="4"/>
  <c r="H444" i="4" s="1"/>
  <c r="G443" i="4"/>
  <c r="H443" i="4" s="1"/>
  <c r="G442" i="4"/>
  <c r="H442" i="4" s="1"/>
  <c r="G441" i="4"/>
  <c r="H441" i="4" s="1"/>
  <c r="G440" i="4"/>
  <c r="H440" i="4" s="1"/>
  <c r="G439" i="4"/>
  <c r="H439" i="4" s="1"/>
  <c r="G397" i="4"/>
  <c r="H397" i="4" s="1"/>
  <c r="G396" i="4"/>
  <c r="H396" i="4" s="1"/>
  <c r="G395" i="4"/>
  <c r="H395" i="4" s="1"/>
  <c r="G394" i="4"/>
  <c r="H394" i="4" s="1"/>
  <c r="G393" i="4"/>
  <c r="H393" i="4" s="1"/>
  <c r="G392" i="4"/>
  <c r="H392" i="4" s="1"/>
  <c r="G350" i="4"/>
  <c r="H350" i="4" s="1"/>
  <c r="G349" i="4"/>
  <c r="H349" i="4" s="1"/>
  <c r="G348" i="4"/>
  <c r="H348" i="4" s="1"/>
  <c r="G347" i="4"/>
  <c r="H347" i="4" s="1"/>
  <c r="G346" i="4"/>
  <c r="H346" i="4" s="1"/>
  <c r="G345" i="4"/>
  <c r="G303" i="4"/>
  <c r="H303" i="4" s="1"/>
  <c r="G302" i="4"/>
  <c r="H302" i="4" s="1"/>
  <c r="G301" i="4"/>
  <c r="H301" i="4" s="1"/>
  <c r="G300" i="4"/>
  <c r="H300" i="4" s="1"/>
  <c r="G299" i="4"/>
  <c r="H299" i="4" s="1"/>
  <c r="G298" i="4"/>
  <c r="G256" i="4"/>
  <c r="H256" i="4" s="1"/>
  <c r="G255" i="4"/>
  <c r="H255" i="4" s="1"/>
  <c r="G254" i="4"/>
  <c r="H254" i="4" s="1"/>
  <c r="G253" i="4"/>
  <c r="H253" i="4" s="1"/>
  <c r="G252" i="4"/>
  <c r="H252" i="4" s="1"/>
  <c r="G251" i="4"/>
  <c r="H251" i="4" s="1"/>
  <c r="G209" i="4"/>
  <c r="H209" i="4" s="1"/>
  <c r="G208" i="4"/>
  <c r="H208" i="4" s="1"/>
  <c r="G207" i="4"/>
  <c r="H207" i="4" s="1"/>
  <c r="G206" i="4"/>
  <c r="H206" i="4" s="1"/>
  <c r="G205" i="4"/>
  <c r="H205" i="4" s="1"/>
  <c r="G204" i="4"/>
  <c r="H204" i="4" s="1"/>
  <c r="G162" i="4"/>
  <c r="H162" i="4" s="1"/>
  <c r="G161" i="4"/>
  <c r="H161" i="4" s="1"/>
  <c r="G160" i="4"/>
  <c r="H160" i="4" s="1"/>
  <c r="G159" i="4"/>
  <c r="H159" i="4" s="1"/>
  <c r="G158" i="4"/>
  <c r="H158" i="4" s="1"/>
  <c r="G157" i="4"/>
  <c r="G114" i="4"/>
  <c r="H114" i="4" s="1"/>
  <c r="G113" i="4"/>
  <c r="H113" i="4" s="1"/>
  <c r="G112" i="4"/>
  <c r="H112" i="4" s="1"/>
  <c r="G111" i="4"/>
  <c r="H111" i="4" s="1"/>
  <c r="G110" i="4"/>
  <c r="H110" i="4" s="1"/>
  <c r="G109" i="4"/>
  <c r="G67" i="4"/>
  <c r="H67" i="4" s="1"/>
  <c r="G66" i="4"/>
  <c r="H66" i="4" s="1"/>
  <c r="G65" i="4"/>
  <c r="H65" i="4" s="1"/>
  <c r="G64" i="4"/>
  <c r="H64" i="4" s="1"/>
  <c r="G63" i="4"/>
  <c r="H63" i="4" s="1"/>
  <c r="G62" i="4"/>
  <c r="G20" i="4"/>
  <c r="H20" i="4" s="1"/>
  <c r="G19" i="4"/>
  <c r="H19" i="4" s="1"/>
  <c r="G18" i="4"/>
  <c r="H18" i="4" s="1"/>
  <c r="G17" i="4"/>
  <c r="H17" i="4" s="1"/>
  <c r="G16" i="4"/>
  <c r="H16" i="4" s="1"/>
  <c r="G15" i="4"/>
  <c r="H15" i="4" s="1"/>
  <c r="C526" i="11"/>
  <c r="C527" i="11" s="1"/>
  <c r="D524" i="11"/>
  <c r="D523" i="11"/>
  <c r="D522" i="11"/>
  <c r="D521" i="11"/>
  <c r="D520" i="11"/>
  <c r="D519" i="11"/>
  <c r="C503" i="11"/>
  <c r="C504" i="11" s="1"/>
  <c r="D501" i="11"/>
  <c r="D500" i="11"/>
  <c r="D499" i="11"/>
  <c r="D498" i="11"/>
  <c r="D497" i="11"/>
  <c r="D496" i="11"/>
  <c r="C480" i="11"/>
  <c r="C481" i="11" s="1"/>
  <c r="D478" i="11"/>
  <c r="D477" i="11"/>
  <c r="D476" i="11"/>
  <c r="D475" i="11"/>
  <c r="D474" i="11"/>
  <c r="D473" i="11"/>
  <c r="C457" i="11"/>
  <c r="C458" i="11" s="1"/>
  <c r="D455" i="11"/>
  <c r="D454" i="11"/>
  <c r="D453" i="11"/>
  <c r="D452" i="11"/>
  <c r="D451" i="11"/>
  <c r="D450" i="11"/>
  <c r="C434" i="11"/>
  <c r="C435" i="11" s="1"/>
  <c r="D432" i="11"/>
  <c r="D431" i="11"/>
  <c r="D430" i="11"/>
  <c r="D429" i="11"/>
  <c r="D428" i="11"/>
  <c r="D427" i="11"/>
  <c r="C411" i="11"/>
  <c r="C412" i="11" s="1"/>
  <c r="D409" i="11"/>
  <c r="D408" i="11"/>
  <c r="D407" i="11"/>
  <c r="D406" i="11"/>
  <c r="D405" i="11"/>
  <c r="D404" i="11"/>
  <c r="C388" i="11"/>
  <c r="C389" i="11" s="1"/>
  <c r="D386" i="11"/>
  <c r="D385" i="11"/>
  <c r="D384" i="11"/>
  <c r="D383" i="11"/>
  <c r="D382" i="11"/>
  <c r="D381" i="11"/>
  <c r="C365" i="11"/>
  <c r="C366" i="11" s="1"/>
  <c r="D363" i="11"/>
  <c r="D362" i="11"/>
  <c r="D361" i="11"/>
  <c r="D360" i="11"/>
  <c r="D359" i="11"/>
  <c r="D358" i="11"/>
  <c r="C342" i="11"/>
  <c r="C343" i="11" s="1"/>
  <c r="D340" i="11"/>
  <c r="D339" i="11"/>
  <c r="D338" i="11"/>
  <c r="D337" i="11"/>
  <c r="D336" i="11"/>
  <c r="D335" i="11"/>
  <c r="C319" i="11"/>
  <c r="C320" i="11" s="1"/>
  <c r="D317" i="11"/>
  <c r="D316" i="11"/>
  <c r="D315" i="11"/>
  <c r="D314" i="11"/>
  <c r="D313" i="11"/>
  <c r="D312" i="11"/>
  <c r="C296" i="11"/>
  <c r="C297" i="11" s="1"/>
  <c r="D294" i="11"/>
  <c r="D293" i="11"/>
  <c r="D292" i="11"/>
  <c r="D291" i="11"/>
  <c r="D290" i="11"/>
  <c r="D289" i="11"/>
  <c r="C273" i="11"/>
  <c r="C274" i="11" s="1"/>
  <c r="D271" i="11"/>
  <c r="D270" i="11"/>
  <c r="D269" i="11"/>
  <c r="D268" i="11"/>
  <c r="D267" i="11"/>
  <c r="D266" i="11"/>
  <c r="C250" i="11"/>
  <c r="C251" i="11" s="1"/>
  <c r="D248" i="11"/>
  <c r="D247" i="11"/>
  <c r="D246" i="11"/>
  <c r="D245" i="11"/>
  <c r="D244" i="11"/>
  <c r="D243" i="11"/>
  <c r="C227" i="11"/>
  <c r="C228" i="11" s="1"/>
  <c r="D225" i="11"/>
  <c r="D224" i="11"/>
  <c r="D223" i="11"/>
  <c r="D222" i="11"/>
  <c r="D221" i="11"/>
  <c r="D220" i="11"/>
  <c r="C204" i="11"/>
  <c r="C205" i="11" s="1"/>
  <c r="D202" i="11"/>
  <c r="D201" i="11"/>
  <c r="D200" i="11"/>
  <c r="D199" i="11"/>
  <c r="D198" i="11"/>
  <c r="D197" i="11"/>
  <c r="C181" i="11"/>
  <c r="C182" i="11" s="1"/>
  <c r="D179" i="11"/>
  <c r="D178" i="11"/>
  <c r="D177" i="11"/>
  <c r="D176" i="11"/>
  <c r="D175" i="11"/>
  <c r="D174" i="11"/>
  <c r="C157" i="11"/>
  <c r="C158" i="11" s="1"/>
  <c r="D155" i="11"/>
  <c r="D154" i="11"/>
  <c r="D153" i="11"/>
  <c r="D152" i="11"/>
  <c r="D151" i="11"/>
  <c r="D150" i="11"/>
  <c r="C134" i="11"/>
  <c r="C135" i="11" s="1"/>
  <c r="D132" i="11"/>
  <c r="D131" i="11"/>
  <c r="D130" i="11"/>
  <c r="D129" i="11"/>
  <c r="D128" i="11"/>
  <c r="D127" i="11"/>
  <c r="C111" i="11"/>
  <c r="C112" i="11" s="1"/>
  <c r="D109" i="11"/>
  <c r="D108" i="11"/>
  <c r="D107" i="11"/>
  <c r="D106" i="11"/>
  <c r="D105" i="11"/>
  <c r="D104" i="11"/>
  <c r="C88" i="11"/>
  <c r="C89" i="11" s="1"/>
  <c r="D86" i="11"/>
  <c r="D85" i="11"/>
  <c r="D84" i="11"/>
  <c r="D83" i="11"/>
  <c r="D82" i="11"/>
  <c r="D81" i="11"/>
  <c r="C65" i="11"/>
  <c r="C66" i="11" s="1"/>
  <c r="D63" i="11"/>
  <c r="D62" i="11"/>
  <c r="D61" i="11"/>
  <c r="D60" i="11"/>
  <c r="D59" i="11"/>
  <c r="D58" i="11"/>
  <c r="C42" i="11"/>
  <c r="C43" i="11" s="1"/>
  <c r="D40" i="11"/>
  <c r="D39" i="11"/>
  <c r="D38" i="11"/>
  <c r="D37" i="11"/>
  <c r="D36" i="11"/>
  <c r="D35" i="11"/>
  <c r="C19" i="11"/>
  <c r="C20" i="11" s="1"/>
  <c r="D17" i="11"/>
  <c r="D16" i="11"/>
  <c r="D15" i="11"/>
  <c r="D14" i="11"/>
  <c r="D13" i="11"/>
  <c r="D12" i="11"/>
  <c r="L28" i="10"/>
  <c r="J28" i="10"/>
  <c r="H28" i="10"/>
  <c r="F28" i="10"/>
  <c r="D28" i="10"/>
  <c r="L27" i="10"/>
  <c r="J27" i="10"/>
  <c r="H27" i="10"/>
  <c r="F27" i="10"/>
  <c r="D27" i="10"/>
  <c r="L26" i="10"/>
  <c r="J26" i="10"/>
  <c r="H26" i="10"/>
  <c r="F26" i="10"/>
  <c r="D26" i="10"/>
  <c r="L25" i="10"/>
  <c r="J25" i="10"/>
  <c r="H25" i="10"/>
  <c r="F25" i="10"/>
  <c r="D25" i="10"/>
  <c r="L24" i="10"/>
  <c r="J24" i="10"/>
  <c r="H24" i="10"/>
  <c r="F24" i="10"/>
  <c r="D24" i="10"/>
  <c r="L23" i="10"/>
  <c r="J23" i="10"/>
  <c r="H23" i="10"/>
  <c r="F23" i="10"/>
  <c r="D23" i="10"/>
  <c r="L22" i="10"/>
  <c r="J22" i="10"/>
  <c r="H22" i="10"/>
  <c r="F22" i="10"/>
  <c r="D22" i="10"/>
  <c r="L21" i="10"/>
  <c r="J21" i="10"/>
  <c r="H21" i="10"/>
  <c r="F21" i="10"/>
  <c r="D21" i="10"/>
  <c r="L20" i="10"/>
  <c r="J20" i="10"/>
  <c r="H20" i="10"/>
  <c r="F20" i="10"/>
  <c r="D20" i="10"/>
  <c r="L19" i="10"/>
  <c r="J19" i="10"/>
  <c r="H19" i="10"/>
  <c r="F19" i="10"/>
  <c r="D19" i="10"/>
  <c r="L18" i="10"/>
  <c r="J18" i="10"/>
  <c r="H18" i="10"/>
  <c r="F18" i="10"/>
  <c r="D18" i="10"/>
  <c r="L17" i="10"/>
  <c r="J17" i="10"/>
  <c r="H17" i="10"/>
  <c r="F17" i="10"/>
  <c r="D17" i="10"/>
  <c r="L16" i="10"/>
  <c r="J16" i="10"/>
  <c r="H16" i="10"/>
  <c r="F16" i="10"/>
  <c r="D16" i="10"/>
  <c r="L15" i="10"/>
  <c r="J15" i="10"/>
  <c r="H15" i="10"/>
  <c r="F15" i="10"/>
  <c r="D15" i="10"/>
  <c r="L14" i="10"/>
  <c r="J14" i="10"/>
  <c r="H14" i="10"/>
  <c r="F14" i="10"/>
  <c r="D14" i="10"/>
  <c r="L13" i="10"/>
  <c r="J13" i="10"/>
  <c r="H13" i="10"/>
  <c r="F13" i="10"/>
  <c r="D13" i="10"/>
  <c r="L12" i="10"/>
  <c r="J12" i="10"/>
  <c r="H12" i="10"/>
  <c r="F12" i="10"/>
  <c r="D12" i="10"/>
  <c r="L11" i="10"/>
  <c r="J11" i="10"/>
  <c r="H11" i="10"/>
  <c r="F11" i="10"/>
  <c r="D11" i="10"/>
  <c r="L10" i="10"/>
  <c r="J10" i="10"/>
  <c r="H10" i="10"/>
  <c r="F10" i="10"/>
  <c r="D10" i="10"/>
  <c r="L9" i="10"/>
  <c r="J9" i="10"/>
  <c r="H9" i="10"/>
  <c r="F9" i="10"/>
  <c r="D9" i="10"/>
  <c r="L8" i="10"/>
  <c r="J8" i="10"/>
  <c r="H8" i="10"/>
  <c r="F8" i="10"/>
  <c r="D8" i="10"/>
  <c r="L7" i="10"/>
  <c r="J7" i="10"/>
  <c r="H7" i="10"/>
  <c r="F7" i="10"/>
  <c r="D7" i="10"/>
  <c r="L6" i="10"/>
  <c r="J6" i="10"/>
  <c r="H6" i="10"/>
  <c r="F6" i="10"/>
  <c r="D6" i="10"/>
  <c r="G166" i="4" l="1"/>
  <c r="G167" i="4" s="1"/>
  <c r="H167" i="4" s="1"/>
  <c r="AO8" i="5"/>
  <c r="AP8" i="5" s="1"/>
  <c r="AQ8" i="5" s="1"/>
  <c r="G919" i="4"/>
  <c r="G354" i="4"/>
  <c r="G355" i="4" s="1"/>
  <c r="H355" i="4" s="1"/>
  <c r="N22" i="10"/>
  <c r="O22" i="10" s="1"/>
  <c r="P22" i="10" s="1"/>
  <c r="N23" i="10"/>
  <c r="O23" i="10" s="1"/>
  <c r="P23" i="10" s="1"/>
  <c r="H157" i="4"/>
  <c r="H345" i="4"/>
  <c r="G731" i="4"/>
  <c r="N8" i="10"/>
  <c r="O8" i="10" s="1"/>
  <c r="P8" i="10" s="1"/>
  <c r="N16" i="10"/>
  <c r="O16" i="10" s="1"/>
  <c r="P16" i="10" s="1"/>
  <c r="N20" i="10"/>
  <c r="O20" i="10" s="1"/>
  <c r="P20" i="10" s="1"/>
  <c r="G448" i="4"/>
  <c r="G449" i="4" s="1"/>
  <c r="H449" i="4" s="1"/>
  <c r="G637" i="4"/>
  <c r="G638" i="4" s="1"/>
  <c r="H638" i="4" s="1"/>
  <c r="G1014" i="4"/>
  <c r="AO27" i="5"/>
  <c r="AP27" i="5" s="1"/>
  <c r="AQ27" i="5" s="1"/>
  <c r="N21" i="10"/>
  <c r="O21" i="10" s="1"/>
  <c r="P21" i="10" s="1"/>
  <c r="G825" i="4"/>
  <c r="N12" i="10"/>
  <c r="O12" i="10" s="1"/>
  <c r="P12" i="10" s="1"/>
  <c r="N9" i="10"/>
  <c r="O9" i="10" s="1"/>
  <c r="P9" i="10" s="1"/>
  <c r="N13" i="10"/>
  <c r="O13" i="10" s="1"/>
  <c r="P13" i="10" s="1"/>
  <c r="N17" i="10"/>
  <c r="O17" i="10" s="1"/>
  <c r="P17" i="10" s="1"/>
  <c r="N24" i="10"/>
  <c r="O24" i="10" s="1"/>
  <c r="P24" i="10" s="1"/>
  <c r="N28" i="10"/>
  <c r="O28" i="10" s="1"/>
  <c r="P28" i="10" s="1"/>
  <c r="G71" i="4"/>
  <c r="G72" i="4" s="1"/>
  <c r="H72" i="4" s="1"/>
  <c r="G118" i="4"/>
  <c r="G119" i="4" s="1"/>
  <c r="H119" i="4" s="1"/>
  <c r="G260" i="4"/>
  <c r="G261" i="4" s="1"/>
  <c r="H261" i="4" s="1"/>
  <c r="G307" i="4"/>
  <c r="G308" i="4" s="1"/>
  <c r="H308" i="4" s="1"/>
  <c r="G495" i="4"/>
  <c r="G496" i="4" s="1"/>
  <c r="H496" i="4" s="1"/>
  <c r="G684" i="4"/>
  <c r="G872" i="4"/>
  <c r="AO12" i="5"/>
  <c r="AP12" i="5" s="1"/>
  <c r="AQ12" i="5" s="1"/>
  <c r="AO29" i="5"/>
  <c r="AP29" i="5" s="1"/>
  <c r="AQ29" i="5" s="1"/>
  <c r="N18" i="10"/>
  <c r="O18" i="10" s="1"/>
  <c r="P18" i="10" s="1"/>
  <c r="AO10" i="5"/>
  <c r="AP10" i="5" s="1"/>
  <c r="AQ10" i="5" s="1"/>
  <c r="H12" i="5"/>
  <c r="N6" i="10"/>
  <c r="O6" i="10" s="1"/>
  <c r="P6" i="10" s="1"/>
  <c r="N10" i="10"/>
  <c r="O10" i="10" s="1"/>
  <c r="P10" i="10" s="1"/>
  <c r="N14" i="10"/>
  <c r="O14" i="10" s="1"/>
  <c r="P14" i="10" s="1"/>
  <c r="N7" i="10"/>
  <c r="O7" i="10" s="1"/>
  <c r="P7" i="10" s="1"/>
  <c r="N11" i="10"/>
  <c r="O11" i="10" s="1"/>
  <c r="P11" i="10" s="1"/>
  <c r="N15" i="10"/>
  <c r="O15" i="10" s="1"/>
  <c r="P15" i="10" s="1"/>
  <c r="N19" i="10"/>
  <c r="O19" i="10" s="1"/>
  <c r="P19" i="10" s="1"/>
  <c r="N25" i="10"/>
  <c r="O25" i="10" s="1"/>
  <c r="P25" i="10" s="1"/>
  <c r="G542" i="4"/>
  <c r="G543" i="4" s="1"/>
  <c r="H543" i="4" s="1"/>
  <c r="N26" i="10"/>
  <c r="O26" i="10" s="1"/>
  <c r="P26" i="10" s="1"/>
  <c r="N27" i="10"/>
  <c r="O27" i="10" s="1"/>
  <c r="P27" i="10" s="1"/>
  <c r="G24" i="4"/>
  <c r="G25" i="4" s="1"/>
  <c r="H25" i="4" s="1"/>
  <c r="H109" i="4"/>
  <c r="H298" i="4"/>
  <c r="H486" i="4"/>
  <c r="H675" i="4"/>
  <c r="H816" i="4"/>
  <c r="H864" i="4"/>
  <c r="H1005" i="4"/>
  <c r="AO7" i="5"/>
  <c r="AO17" i="5"/>
  <c r="AP17" i="5" s="1"/>
  <c r="AQ17" i="5" s="1"/>
  <c r="H17" i="5"/>
  <c r="AO19" i="5"/>
  <c r="AP19" i="5" s="1"/>
  <c r="AQ19" i="5" s="1"/>
  <c r="AO28" i="5"/>
  <c r="AP28" i="5" s="1"/>
  <c r="AQ28" i="5" s="1"/>
  <c r="G213" i="4"/>
  <c r="G214" i="4" s="1"/>
  <c r="H214" i="4" s="1"/>
  <c r="G401" i="4"/>
  <c r="G402" i="4" s="1"/>
  <c r="H402" i="4" s="1"/>
  <c r="G589" i="4"/>
  <c r="G590" i="4" s="1"/>
  <c r="H590" i="4" s="1"/>
  <c r="G778" i="4"/>
  <c r="G966" i="4"/>
  <c r="AO21" i="5"/>
  <c r="AP21" i="5" s="1"/>
  <c r="AQ21" i="5" s="1"/>
  <c r="H21" i="5"/>
  <c r="H722" i="4"/>
  <c r="H910" i="4"/>
  <c r="H8" i="5"/>
  <c r="AO9" i="5"/>
  <c r="AP9" i="5" s="1"/>
  <c r="AQ9" i="5" s="1"/>
  <c r="H9" i="5"/>
  <c r="AO11" i="5"/>
  <c r="AP11" i="5" s="1"/>
  <c r="AQ11" i="5" s="1"/>
  <c r="AO23" i="5"/>
  <c r="AP23" i="5" s="1"/>
  <c r="AQ23" i="5" s="1"/>
  <c r="AO13" i="5"/>
  <c r="AP13" i="5" s="1"/>
  <c r="AQ13" i="5" s="1"/>
  <c r="H13" i="5"/>
  <c r="AO15" i="5"/>
  <c r="AP15" i="5" s="1"/>
  <c r="AQ15" i="5" s="1"/>
  <c r="AO25" i="5"/>
  <c r="AP25" i="5" s="1"/>
  <c r="AQ25" i="5" s="1"/>
  <c r="H25" i="5"/>
  <c r="AO14" i="5"/>
  <c r="AP14" i="5" s="1"/>
  <c r="AQ14" i="5" s="1"/>
  <c r="AO18" i="5"/>
  <c r="AP18" i="5" s="1"/>
  <c r="AQ18" i="5" s="1"/>
  <c r="AO22" i="5"/>
  <c r="AP22" i="5" s="1"/>
  <c r="AQ22" i="5" s="1"/>
  <c r="AO26" i="5"/>
  <c r="AP26" i="5" s="1"/>
  <c r="AQ26" i="5" s="1"/>
  <c r="H27" i="5"/>
  <c r="G1061" i="4"/>
  <c r="AO16" i="5"/>
  <c r="AP16" i="5" s="1"/>
  <c r="AQ16" i="5" s="1"/>
  <c r="AO20" i="5"/>
  <c r="AP20" i="5" s="1"/>
  <c r="AQ20" i="5" s="1"/>
  <c r="AO24" i="5"/>
  <c r="AP24" i="5" s="1"/>
  <c r="AQ24" i="5" s="1"/>
</calcChain>
</file>

<file path=xl/sharedStrings.xml><?xml version="1.0" encoding="utf-8"?>
<sst xmlns="http://schemas.openxmlformats.org/spreadsheetml/2006/main" count="9805" uniqueCount="663">
  <si>
    <t>KC GURUKUL PUBLIC SCHOOL</t>
  </si>
  <si>
    <t xml:space="preserve">                                                                      PROFILE OF CLASS VI B                                                     TEACHER INCHARGE : Reenu Sharma </t>
  </si>
  <si>
    <t>SESSION : 2022-23</t>
  </si>
  <si>
    <t>S NO.</t>
  </si>
  <si>
    <t>ADM NO.</t>
  </si>
  <si>
    <t>DATE OF ADM.</t>
  </si>
  <si>
    <t>NAME</t>
  </si>
  <si>
    <t>SIBLINGS</t>
  </si>
  <si>
    <t>ROUTE</t>
  </si>
  <si>
    <t>FATHER'S NAME</t>
  </si>
  <si>
    <t>OCCUPATION</t>
  </si>
  <si>
    <t>MOTHER'S NAME</t>
  </si>
  <si>
    <t>D.O.B</t>
  </si>
  <si>
    <t>HOME ADDRESS</t>
  </si>
  <si>
    <t>CONTACT NO.</t>
  </si>
  <si>
    <t>AADHAR CARD NO.</t>
  </si>
  <si>
    <t>SEX</t>
  </si>
  <si>
    <t>CATEGORY</t>
  </si>
  <si>
    <t>E-MAIL ID</t>
  </si>
  <si>
    <t>12-04-2018</t>
  </si>
  <si>
    <t>Aadhvika Khajuria</t>
  </si>
  <si>
    <t>R5</t>
  </si>
  <si>
    <t>Atul Sharma</t>
  </si>
  <si>
    <t>Govt. Employee</t>
  </si>
  <si>
    <t xml:space="preserve">Ritika </t>
  </si>
  <si>
    <t>Home maker</t>
  </si>
  <si>
    <t>Bhaskar vihar Talab Tillo camp Trilokpur jammu</t>
  </si>
  <si>
    <t>2645 7810 6222</t>
  </si>
  <si>
    <t>F</t>
  </si>
  <si>
    <t>Gen</t>
  </si>
  <si>
    <t>atulkhajuria1982@gmail.com</t>
  </si>
  <si>
    <t>02-04-2018</t>
  </si>
  <si>
    <t>Anirudh Sharma</t>
  </si>
  <si>
    <t>R8</t>
  </si>
  <si>
    <t>Vinod Kumar</t>
  </si>
  <si>
    <t>Govt.Teacher</t>
  </si>
  <si>
    <t>Bhumica Sharma</t>
  </si>
  <si>
    <t>18/10/2011</t>
  </si>
  <si>
    <t>H No. 247 Puran Nagar New plot Jammu</t>
  </si>
  <si>
    <t>5357 2294 8191</t>
  </si>
  <si>
    <t>M</t>
  </si>
  <si>
    <t>vinod123jmu@gmail.com</t>
  </si>
  <si>
    <t>17-02.2023</t>
  </si>
  <si>
    <t>Ayam</t>
  </si>
  <si>
    <t>R3</t>
  </si>
  <si>
    <t>Bhagesh kumar Baru</t>
  </si>
  <si>
    <t>Production engineer</t>
  </si>
  <si>
    <t>Deepti</t>
  </si>
  <si>
    <t>House Wife</t>
  </si>
  <si>
    <t>27/08/2012</t>
  </si>
  <si>
    <t>H.no.107 sec7 lower roopnagar behind</t>
  </si>
  <si>
    <t>barubhagesh@gmail.com</t>
  </si>
  <si>
    <t>05-04-2018</t>
  </si>
  <si>
    <t>Bhoumik Verma</t>
  </si>
  <si>
    <t>Hanna 2nd B</t>
  </si>
  <si>
    <t>R6</t>
  </si>
  <si>
    <t>Deepak Jasgotra</t>
  </si>
  <si>
    <t>Business</t>
  </si>
  <si>
    <t>Sonika Isher</t>
  </si>
  <si>
    <t>15/03/2012</t>
  </si>
  <si>
    <t>H No. 37/38 Balwant viharUdhaywala</t>
  </si>
  <si>
    <t>2104 5639 6810</t>
  </si>
  <si>
    <t>OBC</t>
  </si>
  <si>
    <t>deepak9419105489@gmail.com</t>
  </si>
  <si>
    <t>04-04-2019</t>
  </si>
  <si>
    <t>Deepanshu Pawa</t>
  </si>
  <si>
    <t>Raju Ram</t>
  </si>
  <si>
    <t>Anuradha</t>
  </si>
  <si>
    <t>Homemaker</t>
  </si>
  <si>
    <t>25/06/2012</t>
  </si>
  <si>
    <t>Qtr No. 8,block-B4 JDA Flats , Lower Roopnagar, Muthi jammu</t>
  </si>
  <si>
    <t>4127 9511 2050</t>
  </si>
  <si>
    <t>SC</t>
  </si>
  <si>
    <t>rajuram6476322@gmail.com</t>
  </si>
  <si>
    <t>31-03-2017</t>
  </si>
  <si>
    <t>Gurleen Kour</t>
  </si>
  <si>
    <t>R7</t>
  </si>
  <si>
    <t>Satbeer Singh</t>
  </si>
  <si>
    <t>Govt Employee</t>
  </si>
  <si>
    <t>Ravinder Kour</t>
  </si>
  <si>
    <t>Teacher</t>
  </si>
  <si>
    <t>Digiana camp near Gurudwara (Digiana Model Town)</t>
  </si>
  <si>
    <t>9263 0933 6226</t>
  </si>
  <si>
    <t>rkour6678@gmail.com</t>
  </si>
  <si>
    <t>28-03-2016</t>
  </si>
  <si>
    <t>Hardik Thappa</t>
  </si>
  <si>
    <t>Niharika 8A</t>
  </si>
  <si>
    <t>Private</t>
  </si>
  <si>
    <t>Pvt. job</t>
  </si>
  <si>
    <t xml:space="preserve">Madhu Bala </t>
  </si>
  <si>
    <t>H.No. 113,Lane No. 1, Mandlik Nagar Phase-II Toph Sherkhania,Paloura</t>
  </si>
  <si>
    <t>5059 3660 8337</t>
  </si>
  <si>
    <t>madhuhardik.bala@gmail.com</t>
  </si>
  <si>
    <t>23-02-2021</t>
  </si>
  <si>
    <t>Ira Sharma</t>
  </si>
  <si>
    <t>Aayansh 3rd</t>
  </si>
  <si>
    <t>Sandeep Sharma</t>
  </si>
  <si>
    <t>Pvt job</t>
  </si>
  <si>
    <t>Minakshi Sharma</t>
  </si>
  <si>
    <t>H N0. 32, lane 1A, Roopnagar enclave jammu</t>
  </si>
  <si>
    <t>3157 6444 2106</t>
  </si>
  <si>
    <t>minakshikotwal@gmail.com</t>
  </si>
  <si>
    <t>04-04-2017</t>
  </si>
  <si>
    <t>Kritik Kochhar</t>
  </si>
  <si>
    <t>Amit Kochhar</t>
  </si>
  <si>
    <t>Businessman</t>
  </si>
  <si>
    <t>Poonam</t>
  </si>
  <si>
    <t>Pvt. Job</t>
  </si>
  <si>
    <t>H No.924Rajiv Basti near Medical college Bakshi Nagar</t>
  </si>
  <si>
    <t>9312 7514 5424</t>
  </si>
  <si>
    <t>poonamsaklani26@gmail.com</t>
  </si>
  <si>
    <t>Medhansh Lakhotra</t>
  </si>
  <si>
    <t>Mokshika 8A</t>
  </si>
  <si>
    <t>Deep Raj</t>
  </si>
  <si>
    <t>Sangeeta Kaith</t>
  </si>
  <si>
    <t>24/01/2012</t>
  </si>
  <si>
    <t>H No. 198 Sec. 2 E.W.S colonyLower Roopnagar jammu</t>
  </si>
  <si>
    <t>6518 2431 0446</t>
  </si>
  <si>
    <t>lakhotradeepraj@gmail.com</t>
  </si>
  <si>
    <t>18-03-2023</t>
  </si>
  <si>
    <t>Mohit Singh</t>
  </si>
  <si>
    <t>Om Parkash</t>
  </si>
  <si>
    <t>Kamlesha Devi</t>
  </si>
  <si>
    <t>15/10/2013</t>
  </si>
  <si>
    <t>House no.68.JK Colony Paloura Top near BSF campus</t>
  </si>
  <si>
    <t>arjunpriha76@gmail.com</t>
  </si>
  <si>
    <t>29-03-2018</t>
  </si>
  <si>
    <t>Mridu Bhat</t>
  </si>
  <si>
    <t>R10</t>
  </si>
  <si>
    <t>Deep Ji Bhat</t>
  </si>
  <si>
    <t>Purnima Vashnavi</t>
  </si>
  <si>
    <t>15/09/2012</t>
  </si>
  <si>
    <t>Purkhoo, Swaran vihar, behind SBI Bank, Jammu.</t>
  </si>
  <si>
    <t>2376 4445 2045</t>
  </si>
  <si>
    <t>deepmridubhat@gmail.com</t>
  </si>
  <si>
    <t>Navika Singh</t>
  </si>
  <si>
    <t>Vardhanveer 8A</t>
  </si>
  <si>
    <t>W3</t>
  </si>
  <si>
    <t>Deepak Singh</t>
  </si>
  <si>
    <t>Neena Chib</t>
  </si>
  <si>
    <t>Accountant</t>
  </si>
  <si>
    <t>26/03/2013</t>
  </si>
  <si>
    <t>Ward No. 59 Khajuria Mohalla near Peer Baba paloura</t>
  </si>
  <si>
    <t>6638 3923 6023</t>
  </si>
  <si>
    <t>chibneena07@gmail.com</t>
  </si>
  <si>
    <t>15-03-2018</t>
  </si>
  <si>
    <t>Nikul Bhagat</t>
  </si>
  <si>
    <t>Rizul Bhagat 1st</t>
  </si>
  <si>
    <t>R1</t>
  </si>
  <si>
    <t>Ragbir Chander</t>
  </si>
  <si>
    <t>Kumari Devi</t>
  </si>
  <si>
    <t>Housewife</t>
  </si>
  <si>
    <t>24/08/2012</t>
  </si>
  <si>
    <t>V.P.O- Kangrail Teh. Bhalwal Distt. Jammu</t>
  </si>
  <si>
    <t>3095 1893 2170</t>
  </si>
  <si>
    <t>raghbirchander@gmail.com</t>
  </si>
  <si>
    <t>Paras Kumar</t>
  </si>
  <si>
    <t>Ravi Kumar</t>
  </si>
  <si>
    <t>privateTeacher</t>
  </si>
  <si>
    <t>Rita Devi</t>
  </si>
  <si>
    <t>25/07/2012</t>
  </si>
  <si>
    <t>Lane No.1 Tomal colony near Anand Nagar Patta Bohri Jammu</t>
  </si>
  <si>
    <t>3991 4887 3580</t>
  </si>
  <si>
    <t>ritadevid576@gmail.com</t>
  </si>
  <si>
    <t>Randeep Singh</t>
  </si>
  <si>
    <t>Mandeep 4th</t>
  </si>
  <si>
    <t>W4</t>
  </si>
  <si>
    <t>Rajinder kumar</t>
  </si>
  <si>
    <t>Head constable CRPF</t>
  </si>
  <si>
    <t>Archana Devi</t>
  </si>
  <si>
    <t>16/11/2011</t>
  </si>
  <si>
    <t>Bhadrore sari kabir colony pounichak Jammu</t>
  </si>
  <si>
    <t>rajindersingh103@gmail.com</t>
  </si>
  <si>
    <t>22-03-2018</t>
  </si>
  <si>
    <t>Rijul Bhan</t>
  </si>
  <si>
    <t>Jetinder Kumar Bhan</t>
  </si>
  <si>
    <t>Nirja Bhan</t>
  </si>
  <si>
    <t>16/01/2012</t>
  </si>
  <si>
    <t>H no. 84 General lane Saraswati vihar, Anand Nagar, Bohri, Jammu</t>
  </si>
  <si>
    <t>5403 6654 6851</t>
  </si>
  <si>
    <t>jkbhan1971@gmail.com</t>
  </si>
  <si>
    <t>Rudra Gupta</t>
  </si>
  <si>
    <t>R4</t>
  </si>
  <si>
    <t>Rakesh Gupta</t>
  </si>
  <si>
    <t>Jyoti Gupta</t>
  </si>
  <si>
    <t>15/05/2012</t>
  </si>
  <si>
    <t>1/7 Pamposh colony, Main stop, Janipur, Jammu.</t>
  </si>
  <si>
    <t>7425 3498 2117</t>
  </si>
  <si>
    <t>gkashish955@gmail.com</t>
  </si>
  <si>
    <t>08-04-2021</t>
  </si>
  <si>
    <t>Sachi Kapoor</t>
  </si>
  <si>
    <t>R9</t>
  </si>
  <si>
    <t>Sandeep Kapoor</t>
  </si>
  <si>
    <t>Banker</t>
  </si>
  <si>
    <t>Nidhi Kapoor</t>
  </si>
  <si>
    <t>25/04/2012</t>
  </si>
  <si>
    <t>H No. 49, street no. 2, Main chowk, Talab Tillo, Jammu.</t>
  </si>
  <si>
    <t>2597 5946 0374</t>
  </si>
  <si>
    <t>sandeepkapoor65@yahoo.in</t>
  </si>
  <si>
    <t>Samayara Rajput</t>
  </si>
  <si>
    <t>Atharav 5A</t>
  </si>
  <si>
    <t>R2</t>
  </si>
  <si>
    <t>Vikramjeet Singh</t>
  </si>
  <si>
    <t>Neha Manhas</t>
  </si>
  <si>
    <t>R/O Galwadey chak p/o GajansooTehsil Marh Distt jammu</t>
  </si>
  <si>
    <t>2682 1855 0773</t>
  </si>
  <si>
    <t>vikramjeetmanhas@gmail.com</t>
  </si>
  <si>
    <t>12-04-2023</t>
  </si>
  <si>
    <t>Tamana Rajput</t>
  </si>
  <si>
    <t>Mannat Rajput XI</t>
  </si>
  <si>
    <t>Pankaj kumar</t>
  </si>
  <si>
    <t>Sonika Thakur</t>
  </si>
  <si>
    <t>Lane no.12 H.no.8 Hazari Bagh Bohri</t>
  </si>
  <si>
    <t>23-03-2018</t>
  </si>
  <si>
    <t>Vansh Sharma</t>
  </si>
  <si>
    <t>Kuldeep Sharma</t>
  </si>
  <si>
    <t>Premlata Sharma</t>
  </si>
  <si>
    <t>26/12/2012</t>
  </si>
  <si>
    <t>Azad Bakery, Talab Tillo, Jammu near Gole puli, opp.  J&amp;K Bank ATM</t>
  </si>
  <si>
    <t>4837 9005 0260</t>
  </si>
  <si>
    <t>NIL</t>
  </si>
  <si>
    <t>23-03-2023</t>
  </si>
  <si>
    <t>Yuvraj kapoor</t>
  </si>
  <si>
    <t>Sunil kapoor</t>
  </si>
  <si>
    <t>Vandana Bakshi</t>
  </si>
  <si>
    <t>House wife</t>
  </si>
  <si>
    <t>22/09/2012</t>
  </si>
  <si>
    <t>145/A Jawahar Nagar Talab Tillo</t>
  </si>
  <si>
    <t>GEN</t>
  </si>
  <si>
    <t>enterprisesenterprisesyuvraj22@gmail.com</t>
  </si>
  <si>
    <t>K.C. Gurukul Public School, Jammu</t>
  </si>
  <si>
    <t>PA  I-(2023-2024)</t>
  </si>
  <si>
    <t xml:space="preserve">      Class- VI B</t>
  </si>
  <si>
    <t>CLASS TR. REENU SHARMA</t>
  </si>
  <si>
    <t>S. No.</t>
  </si>
  <si>
    <t>Name</t>
  </si>
  <si>
    <t>English (20)</t>
  </si>
  <si>
    <t>Hindi (20)</t>
  </si>
  <si>
    <t>Maths (20)</t>
  </si>
  <si>
    <t>Science(20)</t>
  </si>
  <si>
    <t>S.st (20)</t>
  </si>
  <si>
    <t>Comp. (20)</t>
  </si>
  <si>
    <t>TOTAL</t>
  </si>
  <si>
    <t>%AGE</t>
  </si>
  <si>
    <t>GR</t>
  </si>
  <si>
    <t>AADHVIKA KHAJURIA</t>
  </si>
  <si>
    <t>ANIRUDH SHARMA</t>
  </si>
  <si>
    <t xml:space="preserve">AYAM </t>
  </si>
  <si>
    <t>BHOUMIK VERMA</t>
  </si>
  <si>
    <t>DEEPANSHU PAWA</t>
  </si>
  <si>
    <t>GURLEEN KOUR</t>
  </si>
  <si>
    <t>HARDIK THAPPA</t>
  </si>
  <si>
    <t>IRA SHARMA</t>
  </si>
  <si>
    <t>KRITIK KOCHHER</t>
  </si>
  <si>
    <t>MEDHANSH LAKHOTRA</t>
  </si>
  <si>
    <t>MOHIT SINGH</t>
  </si>
  <si>
    <t>MRIDU BHAT</t>
  </si>
  <si>
    <t>NAVIKA SINGH</t>
  </si>
  <si>
    <t>NIKUL BHAGAT</t>
  </si>
  <si>
    <t>PARAS KUMAR</t>
  </si>
  <si>
    <t>RANDEEP SINGH</t>
  </si>
  <si>
    <t>RIJUL BHAN</t>
  </si>
  <si>
    <t>RUDRA GUPTA</t>
  </si>
  <si>
    <t>SACHI KAPOOR</t>
  </si>
  <si>
    <t>SAMAYRA RAJPUT</t>
  </si>
  <si>
    <t>TAMANA RAJPUT</t>
  </si>
  <si>
    <t>VANSH SHARMA</t>
  </si>
  <si>
    <t>YUVRAJ KAPOOR</t>
  </si>
  <si>
    <t>CBSE AFFILIATED                     AFFILIATION NO : 730056</t>
  </si>
  <si>
    <t>OPP. BSF CAMPUS JAMMU</t>
  </si>
  <si>
    <t>PH.NO. 0191-2501509                                                E-Mail ID: Kcgurukuljmu@gmail.com</t>
  </si>
  <si>
    <t>REPORT CARD FOR PA I</t>
  </si>
  <si>
    <t xml:space="preserve">                              SESSION 2023-2024</t>
  </si>
  <si>
    <t>CLASS :</t>
  </si>
  <si>
    <t>VI B</t>
  </si>
  <si>
    <t>ROLL NO : 1</t>
  </si>
  <si>
    <t>ADM.NO</t>
  </si>
  <si>
    <t>PL- 1182</t>
  </si>
  <si>
    <t>RITIKA</t>
  </si>
  <si>
    <t xml:space="preserve">FATHER'S NAME: </t>
  </si>
  <si>
    <t>ATUL SHARMA</t>
  </si>
  <si>
    <t>S.NO</t>
  </si>
  <si>
    <t>SUBJECTS</t>
  </si>
  <si>
    <t>MARKS(20)</t>
  </si>
  <si>
    <t>GRADE</t>
  </si>
  <si>
    <t>ENGLISH</t>
  </si>
  <si>
    <t>HINDI</t>
  </si>
  <si>
    <t>MATHS</t>
  </si>
  <si>
    <t>SCIENCE</t>
  </si>
  <si>
    <t>SOCIAL SCIENCE</t>
  </si>
  <si>
    <t>COMPUTER SCIENCE</t>
  </si>
  <si>
    <t>PERCENTAGE</t>
  </si>
  <si>
    <t>DATE : 07-05-2023</t>
  </si>
  <si>
    <t xml:space="preserve">CLASS TR. </t>
  </si>
  <si>
    <t>PRINCIPAL</t>
  </si>
  <si>
    <t>PL-1168</t>
  </si>
  <si>
    <t>BHUMOCA SHARMA</t>
  </si>
  <si>
    <t>VINOD KUMAR</t>
  </si>
  <si>
    <t>PL-1497</t>
  </si>
  <si>
    <t>DEEPTI</t>
  </si>
  <si>
    <t>BHAGESH KUMAR BARU</t>
  </si>
  <si>
    <t>PL-1176</t>
  </si>
  <si>
    <t>SONIKA ISHER</t>
  </si>
  <si>
    <t>DEEPAK JASGOTRA</t>
  </si>
  <si>
    <t>PL-1247</t>
  </si>
  <si>
    <t>ANURADHA</t>
  </si>
  <si>
    <t>RAJU RAM</t>
  </si>
  <si>
    <t>PL-1033</t>
  </si>
  <si>
    <t>RAVINDER KOUR</t>
  </si>
  <si>
    <t>JASBEER SINGH</t>
  </si>
  <si>
    <t>PL-961</t>
  </si>
  <si>
    <t>MADHU BALA</t>
  </si>
  <si>
    <t>PL-1322</t>
  </si>
  <si>
    <t xml:space="preserve">MINAKSHI SHARMA </t>
  </si>
  <si>
    <t>SANDEEP SHARMA</t>
  </si>
  <si>
    <t>PL-1042</t>
  </si>
  <si>
    <t>POONAM</t>
  </si>
  <si>
    <t>AMIT KOCHHER</t>
  </si>
  <si>
    <t>PL-1187</t>
  </si>
  <si>
    <t>SANGEETA KAITH</t>
  </si>
  <si>
    <t>DEEP RAJ</t>
  </si>
  <si>
    <t>PL-1517</t>
  </si>
  <si>
    <t>KAMLESHA DEVI</t>
  </si>
  <si>
    <t>OM PARKASH</t>
  </si>
  <si>
    <t>PL-1160</t>
  </si>
  <si>
    <t>PURNIMA VASHNAVI</t>
  </si>
  <si>
    <t>DEEP JI BHAT</t>
  </si>
  <si>
    <t>PL-1007</t>
  </si>
  <si>
    <t>NEENA CHIB</t>
  </si>
  <si>
    <t>DEEPAK SINGH</t>
  </si>
  <si>
    <t>PL-1134</t>
  </si>
  <si>
    <t>KUMARI DEVI</t>
  </si>
  <si>
    <t>RAGBIR CHANDER</t>
  </si>
  <si>
    <t>PL-1036</t>
  </si>
  <si>
    <t>RITU DEVI</t>
  </si>
  <si>
    <t>RAVI KUMAR</t>
  </si>
  <si>
    <t>PL-1505</t>
  </si>
  <si>
    <t>ARCHANA DEVI</t>
  </si>
  <si>
    <t>RAJINDER KUMAR</t>
  </si>
  <si>
    <t>PL-1142</t>
  </si>
  <si>
    <t>NIRJA BHAN</t>
  </si>
  <si>
    <t>JETINDER KUMAR BHAN</t>
  </si>
  <si>
    <t>PL-1172</t>
  </si>
  <si>
    <t>JYOTI GUPTA</t>
  </si>
  <si>
    <t>RAKESH GUPTA</t>
  </si>
  <si>
    <t>PL-1345</t>
  </si>
  <si>
    <t>NIDHI KAPOOR</t>
  </si>
  <si>
    <t>SANDEEP KAPOOR</t>
  </si>
  <si>
    <t>PL-922</t>
  </si>
  <si>
    <t>NEHA MANHAS</t>
  </si>
  <si>
    <t>VIKRAMJEET SINGH</t>
  </si>
  <si>
    <t>PL-1580</t>
  </si>
  <si>
    <t>SONIKA THAKUR</t>
  </si>
  <si>
    <t>PANKAJ KUMAR</t>
  </si>
  <si>
    <t>PL-1145</t>
  </si>
  <si>
    <t>PREMLATA SHARMA</t>
  </si>
  <si>
    <t>KULDEEP SHARMA</t>
  </si>
  <si>
    <t>PL-1522</t>
  </si>
  <si>
    <t>VANDANA BAKSHI</t>
  </si>
  <si>
    <t>SUNIL KAPOOR</t>
  </si>
  <si>
    <t xml:space="preserve">                        PH.NO.   6005510660                       E-Mail ID : kcgurukuljmu@gmail.com</t>
  </si>
  <si>
    <t>REPORT CARD FOR TERM I (2022-23)</t>
  </si>
  <si>
    <t xml:space="preserve">ROLL NO:                                     </t>
  </si>
  <si>
    <t>MOTHER'S NAME:</t>
  </si>
  <si>
    <t>SCHOLASTIC AREA</t>
  </si>
  <si>
    <t>TERM I</t>
  </si>
  <si>
    <t>PA I                                (10)</t>
  </si>
  <si>
    <t>SUBJECT ENRICHMENT        (5)</t>
  </si>
  <si>
    <t>ACTIVITY                  (5)</t>
  </si>
  <si>
    <t>TERM I                               (80)</t>
  </si>
  <si>
    <t>TOTAL   (100)</t>
  </si>
  <si>
    <t>S.SCIENCE</t>
  </si>
  <si>
    <t>COMP.Sc</t>
  </si>
  <si>
    <t>GK</t>
  </si>
  <si>
    <t>M.SC</t>
  </si>
  <si>
    <t>URDU/SANSKRIT</t>
  </si>
  <si>
    <t xml:space="preserve">PERCENTAGE </t>
  </si>
  <si>
    <t>CLASS TEACHER'S REMARKS:              GOOD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</si>
  <si>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</si>
  <si>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</si>
  <si>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</si>
  <si>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</si>
  <si>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</si>
  <si>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B</t>
  </si>
  <si>
    <t>PART - II (B) : HEALTH &amp; PHYSICAL EDUCATION ( to be assessed on a 3 point scale)</t>
  </si>
  <si>
    <t>GAMES</t>
  </si>
  <si>
    <t>DANCE</t>
  </si>
  <si>
    <t>A</t>
  </si>
  <si>
    <t>MUSIC</t>
  </si>
  <si>
    <t>PART - III : DISCIPLINE  ( to be assessed on a 3 point scale)</t>
  </si>
  <si>
    <t>ATTENDANCE</t>
  </si>
  <si>
    <t>89/90</t>
  </si>
  <si>
    <t>RESULT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</si>
  <si>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</si>
  <si>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</si>
  <si>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</si>
  <si>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</si>
  <si>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</si>
  <si>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</si>
  <si>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</si>
  <si>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</si>
  <si>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81-90</t>
  </si>
  <si>
    <t>A2</t>
  </si>
  <si>
    <t>41-50</t>
  </si>
  <si>
    <t>C2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</si>
  <si>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</si>
  <si>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</si>
  <si>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</si>
  <si>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</si>
  <si>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</si>
  <si>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</si>
  <si>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</si>
  <si>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</si>
  <si>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</si>
  <si>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>DATE:  07-10-2023</t>
  </si>
  <si>
    <t>CLASS TEACHER SIGNATURE</t>
  </si>
  <si>
    <t>PRINCIPAL SIGN</t>
  </si>
  <si>
    <t>CLASS TEACHER'S REMARKS:               AVERAGE</t>
  </si>
  <si>
    <t>AYAM</t>
  </si>
  <si>
    <t>PL- 1497</t>
  </si>
  <si>
    <t xml:space="preserve">BHAGESH KUMAR </t>
  </si>
  <si>
    <t>CLASS TEACHER'S REMARKS:               VERY GOOD</t>
  </si>
  <si>
    <t>87/90</t>
  </si>
  <si>
    <t>PL- 1176</t>
  </si>
  <si>
    <t>SONIKA ISHAR</t>
  </si>
  <si>
    <t>CLASS TEACHER'S REMARKS:               GOOD</t>
  </si>
  <si>
    <t>84/90</t>
  </si>
  <si>
    <t>85/90</t>
  </si>
  <si>
    <t>ab</t>
  </si>
  <si>
    <t>76/90</t>
  </si>
  <si>
    <t>CLASS TEACHER'S REMARKS:             VERY  GOOD</t>
  </si>
  <si>
    <t>79/90</t>
  </si>
  <si>
    <t>72/90</t>
  </si>
  <si>
    <t>CLASS TEACHER'S REMARKS:               NEEDS TO WORK HARD</t>
  </si>
  <si>
    <t>75/90</t>
  </si>
  <si>
    <t>70/90</t>
  </si>
  <si>
    <t>86/90</t>
  </si>
  <si>
    <t>CLASS TEACHER'S REMARKS:                GOOD</t>
  </si>
  <si>
    <t>88/90</t>
  </si>
  <si>
    <t>83/90</t>
  </si>
  <si>
    <t>90/90</t>
  </si>
  <si>
    <t>80/90</t>
  </si>
  <si>
    <t>CLASS TEACHER'S REMARKS:               NEEDS TO WRK HARD</t>
  </si>
  <si>
    <t>81/90</t>
  </si>
  <si>
    <t>AB</t>
  </si>
  <si>
    <t>74/90</t>
  </si>
  <si>
    <t>SESSION 2023-2024</t>
  </si>
  <si>
    <t>CLASS : VI B</t>
  </si>
  <si>
    <t>S.No.</t>
  </si>
  <si>
    <t>COMPUTER</t>
  </si>
  <si>
    <t>S.E                      (5)</t>
  </si>
  <si>
    <t>TERM I                               (50_</t>
  </si>
  <si>
    <t>GK                  40</t>
  </si>
  <si>
    <t>M.SC    40</t>
  </si>
  <si>
    <t>U/S             40</t>
  </si>
  <si>
    <t>GRAND TOTAL</t>
  </si>
  <si>
    <t>OVERALL GRADE</t>
  </si>
  <si>
    <t>HALF YEARLY-(2023-2024)</t>
  </si>
  <si>
    <t xml:space="preserve">     English (80)</t>
  </si>
  <si>
    <t xml:space="preserve">    Hindi (80)</t>
  </si>
  <si>
    <t xml:space="preserve">  Maths (80)</t>
  </si>
  <si>
    <t>Science(80)</t>
  </si>
  <si>
    <t xml:space="preserve">  S.st (80)</t>
  </si>
  <si>
    <t>Comp. (50)</t>
  </si>
  <si>
    <t>PA  II-(2023-2024)</t>
  </si>
  <si>
    <t>REPORT CARD FOR PA 2</t>
  </si>
  <si>
    <t xml:space="preserve">ROLL NO </t>
  </si>
  <si>
    <t>DATE : 02-12-23</t>
  </si>
  <si>
    <t xml:space="preserve">JETINDER KUMAR </t>
  </si>
  <si>
    <t>G.K</t>
  </si>
  <si>
    <t>HY</t>
  </si>
  <si>
    <t>S.E</t>
  </si>
  <si>
    <t>N.B</t>
  </si>
  <si>
    <t>FINAL</t>
  </si>
  <si>
    <t xml:space="preserve"> KC GURUKUL PUBLIC SCHOOL</t>
  </si>
  <si>
    <t>RESULT STATEMENT OF ANNUAL EXAMINATION[2023-2024]</t>
  </si>
  <si>
    <t xml:space="preserve">CLASS : </t>
  </si>
  <si>
    <t xml:space="preserve">TEACHER'S NAME : </t>
  </si>
  <si>
    <t>ROLL NO</t>
  </si>
  <si>
    <t>NAME OF STUDENT</t>
  </si>
  <si>
    <t>M.SC.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</si>
  <si>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</si>
  <si>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</si>
  <si>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</si>
  <si>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</si>
  <si>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</si>
  <si>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</si>
  <si>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</si>
  <si>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>s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</si>
  <si>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</si>
  <si>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</si>
  <si>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</si>
  <si>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</si>
  <si>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</si>
  <si>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</si>
  <si>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</si>
  <si>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REPORT CARD (SESSION : 2022-2023)</t>
  </si>
  <si>
    <t>STUDENT PROFILE</t>
  </si>
  <si>
    <t>NAME :</t>
  </si>
  <si>
    <t>ROLL NO:</t>
  </si>
  <si>
    <t>CLASS &amp; SECTION :</t>
  </si>
  <si>
    <t xml:space="preserve">ADMISSION NO.: </t>
  </si>
  <si>
    <t>D.O.BIRTH :</t>
  </si>
  <si>
    <t>CONTACT NO.:</t>
  </si>
  <si>
    <t>FATHER'S NAME :</t>
  </si>
  <si>
    <t>PART - I : SCHOLASTIC AREA</t>
  </si>
  <si>
    <t xml:space="preserve">SUBJECT </t>
  </si>
  <si>
    <t>TERM - I</t>
  </si>
  <si>
    <t>TERM - II</t>
  </si>
  <si>
    <t>PA I              (10)</t>
  </si>
  <si>
    <t>N B             (5)</t>
  </si>
  <si>
    <t xml:space="preserve">S.E                (5) </t>
  </si>
  <si>
    <t xml:space="preserve">H Y (80) </t>
  </si>
  <si>
    <t>PA  II              (10)</t>
  </si>
  <si>
    <t xml:space="preserve">F (80) </t>
  </si>
  <si>
    <t>MATHEMATICS</t>
  </si>
  <si>
    <t>G.KNOWLEDGE</t>
  </si>
  <si>
    <t>TERM-I M.M.</t>
  </si>
  <si>
    <t>TERM-I M.O</t>
  </si>
  <si>
    <t>TERM-I PER</t>
  </si>
  <si>
    <t>TERM-I GR</t>
  </si>
  <si>
    <t>TERM-II M.M.</t>
  </si>
  <si>
    <t>TERM-II M.O</t>
  </si>
  <si>
    <t>TERM-II PER</t>
  </si>
  <si>
    <t>TERM-II GR</t>
  </si>
  <si>
    <t>OVERALL TOTAL</t>
  </si>
  <si>
    <t>OVERALL PERCENT</t>
  </si>
  <si>
    <t xml:space="preserve">OVERALL GRADE </t>
  </si>
  <si>
    <t>TERM -II ( GRADE)</t>
  </si>
  <si>
    <t>HEALTH &amp; FITNESS</t>
  </si>
  <si>
    <t xml:space="preserve">REMARKS </t>
  </si>
  <si>
    <t>CLASS TEACHER</t>
  </si>
  <si>
    <t xml:space="preserve">PRINCIPAL </t>
  </si>
  <si>
    <t>V B</t>
  </si>
  <si>
    <t>Ritika Sharma</t>
  </si>
  <si>
    <t>RESIDENTIAL ADDRESS:</t>
  </si>
  <si>
    <t>Bhaskar Vihar Talab Tillo camp Trilokpur Jammu</t>
  </si>
  <si>
    <t xml:space="preserve">FINAL (80) </t>
  </si>
  <si>
    <t>COMPUTER/40</t>
  </si>
  <si>
    <t>M.SC./40</t>
  </si>
  <si>
    <t>G.K /40</t>
  </si>
  <si>
    <t xml:space="preserve">OVERALL TOTAL </t>
  </si>
  <si>
    <t xml:space="preserve">B                         </t>
  </si>
  <si>
    <t>186/206</t>
  </si>
  <si>
    <t>EXCELLENT</t>
  </si>
  <si>
    <t>CONGRATULATIONS! PROMOTED TO CLASS VI</t>
  </si>
  <si>
    <t>Akarsh Sharma</t>
  </si>
  <si>
    <t>17-2-2013</t>
  </si>
  <si>
    <t>Akhil Sharma</t>
  </si>
  <si>
    <t>Sakshi Kapoor</t>
  </si>
  <si>
    <t>H No. 274 lane no. 8, Suraksha vihar phase 3 Top Paloura, Jammu.</t>
  </si>
  <si>
    <t xml:space="preserve">A </t>
  </si>
  <si>
    <t>ATTENDANCE:-                                                                  190/206</t>
  </si>
  <si>
    <t>OUTSTANDING</t>
  </si>
  <si>
    <t>18-10-2011</t>
  </si>
  <si>
    <t>G.K/40</t>
  </si>
  <si>
    <t>ATTENDANCE:-                                                                                       193/206</t>
  </si>
  <si>
    <t>V.GOOD</t>
  </si>
  <si>
    <t>15-03-2012</t>
  </si>
  <si>
    <t>Resham Ghar Colony Near Auto Stand, Jammu</t>
  </si>
  <si>
    <t>65  .5</t>
  </si>
  <si>
    <t>ATTENDANCE:-                                                                                         192/206</t>
  </si>
  <si>
    <t>25-06-2012</t>
  </si>
  <si>
    <t>A 1</t>
  </si>
  <si>
    <t>ATTENDANCE:-                                                                                       185/206</t>
  </si>
  <si>
    <t>GOOD</t>
  </si>
  <si>
    <t>Deshmesh Nagar Digana,JMC NO.1420/173</t>
  </si>
  <si>
    <t>ATTENDANCE:-                                                               180/206</t>
  </si>
  <si>
    <t>EXCELENT</t>
  </si>
  <si>
    <t>ATTENDANCE:-                                                                     190/206</t>
  </si>
  <si>
    <t>10--03-12</t>
  </si>
  <si>
    <t>H N0. 32, lane 1A, Roopnagar enclave Jammu</t>
  </si>
  <si>
    <t>ATTENDANCE:-                                                                             188/206</t>
  </si>
  <si>
    <t>H No.924Rajiv Basti near Medical college Bakshi Nagar ,Resham Ghar Jammu</t>
  </si>
  <si>
    <t>ATTENDANCE:-                                                                                       165/206</t>
  </si>
  <si>
    <t>24-01-2012</t>
  </si>
  <si>
    <t>H No. 198 Sec. 2 E.W.S colony Lower Roopnagar Jammu</t>
  </si>
  <si>
    <t xml:space="preserve">FUNAL (80) </t>
  </si>
  <si>
    <t>ATTENDANCE:-                                                                                           175/206</t>
  </si>
  <si>
    <t>15-09-2012</t>
  </si>
  <si>
    <t>ATTENDANCE:-                                                                                       188/206</t>
  </si>
  <si>
    <t>26-03-2013</t>
  </si>
  <si>
    <t xml:space="preserve">A1 </t>
  </si>
  <si>
    <t>ATTENDANCE:-                                                                                         184/205</t>
  </si>
  <si>
    <t>24-08-2013</t>
  </si>
  <si>
    <t>25-07-2012</t>
  </si>
  <si>
    <t>ATTENDANCE:-                                                                                        176/206</t>
  </si>
  <si>
    <t>EXVELLENT</t>
  </si>
  <si>
    <t>16-01-2012</t>
  </si>
  <si>
    <t>ATTENDANCE:-                                                                                         185/206</t>
  </si>
  <si>
    <t>15-05-2012</t>
  </si>
  <si>
    <t>ATTENDANCE:-                                                                                        198/206</t>
  </si>
  <si>
    <t>7303646293, 8108189949</t>
  </si>
  <si>
    <t>ATTENDANCE:-                                                                                        182/206</t>
  </si>
  <si>
    <t>CAN DO BETTER</t>
  </si>
  <si>
    <t>ATTENDANCE:-                                                                                         183/206</t>
  </si>
  <si>
    <t>Samraksh Sharma</t>
  </si>
  <si>
    <t>9419143596, 8899995596</t>
  </si>
  <si>
    <t>Sanjay Sharma</t>
  </si>
  <si>
    <t>Sonia Sharma</t>
  </si>
  <si>
    <t>205, Lane No. 8, Shakti Nagar, Jammu.</t>
  </si>
  <si>
    <t>ATTENDANCE:-                                                                                          155/206</t>
  </si>
  <si>
    <t>Sanvi Kapoor</t>
  </si>
  <si>
    <t>31-01-2012</t>
  </si>
  <si>
    <t>Rajesh Kumar</t>
  </si>
  <si>
    <t>Rachna Kapoor</t>
  </si>
  <si>
    <t>H No, 173/174 Resham Ghar colony, Jammu.</t>
  </si>
  <si>
    <t>ATTENDANCE:-                                                                                          190/206</t>
  </si>
  <si>
    <t>Utkarsh Kundal</t>
  </si>
  <si>
    <t>21-05-2012</t>
  </si>
  <si>
    <t>Sanjeev Kumar</t>
  </si>
  <si>
    <t>Manju Bala</t>
  </si>
  <si>
    <t>Block 50Karthali Adda Sarore The Bari Brahmana</t>
  </si>
  <si>
    <t>ATTENDANCE:-                                                                                         165/206</t>
  </si>
  <si>
    <t>ATTENDANCE:-                                                                                          198/206</t>
  </si>
  <si>
    <t>SANSKRIT</t>
  </si>
  <si>
    <t>URDU</t>
  </si>
  <si>
    <t>27-8-2012</t>
  </si>
  <si>
    <t>15-10-2013</t>
  </si>
  <si>
    <t>KAMLESH DEVI</t>
  </si>
  <si>
    <t>16-11-2011</t>
  </si>
  <si>
    <t>26-12-2022</t>
  </si>
  <si>
    <t>22-09-2012</t>
  </si>
  <si>
    <t>TEACHER'S NAME : REENU SHARMA</t>
  </si>
  <si>
    <t>CLASS : VI-B</t>
  </si>
  <si>
    <t>REENU SHARMA</t>
  </si>
  <si>
    <t>Eng. (80)</t>
  </si>
  <si>
    <t>Hindi (80)</t>
  </si>
  <si>
    <t>Maths (80)</t>
  </si>
  <si>
    <t>SC. (80)</t>
  </si>
  <si>
    <t>S.Sc. (80)</t>
  </si>
  <si>
    <t>M.SCI</t>
  </si>
  <si>
    <t>=IF(G62&gt;=91,"A1",IF(G62&gt;=81,"A2",IF(G62&gt;=71,"B1",IF(G62&gt;=61,"B2",IF(G62&gt;=51,"C1",IF(G62&gt;=41,"C2",IF(G62&gt;=33,"D","E")))))))</t>
  </si>
  <si>
    <t>FINAL RESULT-(2023-24)</t>
  </si>
  <si>
    <t>198/203</t>
  </si>
  <si>
    <t>197/203</t>
  </si>
  <si>
    <t>189/203</t>
  </si>
  <si>
    <t>191/203</t>
  </si>
  <si>
    <t>184/203</t>
  </si>
  <si>
    <t>174/203</t>
  </si>
  <si>
    <t>178/203</t>
  </si>
  <si>
    <t>171/203</t>
  </si>
  <si>
    <t>181/203</t>
  </si>
  <si>
    <t>156/203</t>
  </si>
  <si>
    <t>188/203</t>
  </si>
  <si>
    <t>194/203</t>
  </si>
  <si>
    <t>196/203</t>
  </si>
  <si>
    <t>192/203</t>
  </si>
  <si>
    <t>200/203</t>
  </si>
  <si>
    <t>183/203</t>
  </si>
  <si>
    <t>193/203</t>
  </si>
  <si>
    <t>175/203</t>
  </si>
  <si>
    <t>PROMOTED TO CLASS VII</t>
  </si>
  <si>
    <t>VERY GOOD</t>
  </si>
  <si>
    <t>WORK HARD</t>
  </si>
  <si>
    <t>AVERAGE</t>
  </si>
  <si>
    <t>TOTAL ATTENDANCE</t>
  </si>
  <si>
    <t>TOTAL STUDENTS :</t>
  </si>
  <si>
    <t>NO. OF BOYS</t>
  </si>
  <si>
    <t>NO OF GIRLS</t>
  </si>
  <si>
    <t>TOTAL ATTENDANCE OF BOYS</t>
  </si>
  <si>
    <t>TOTAL ATTENDANCE OF GIRLS</t>
  </si>
  <si>
    <t>URDU/ SANSKRIT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</si>
</sst>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&quot;₹&quot;\ * #,##0.00_ ;_ &quot;₹&quot;\ * \-#,##0.00_ ;_ &quot;₹&quot;\ * &quot;-&quot;??_ ;_ @_ "/>
    <numFmt numFmtId="165" formatCode="0.0"/>
    <numFmt numFmtId="166" formatCode="00000"/>
  </numFmts>
  <fonts count="48">
    <font>
      <sz val="11"/>
      <color theme="1"/>
      <name val="Calibri"/>
      <charset val="134"/>
      <scheme val="minor"/>
    </font>
    <font>
      <b/>
      <sz val="13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2"/>
      <color rgb="FF000000"/>
      <name val="Calibri"/>
      <family val="2"/>
      <scheme val="minor"/>
    </font>
    <font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rgb="FF000000"/>
      <name val="Calibri"/>
      <family val="2"/>
    </font>
    <font>
      <b/>
      <sz val="11"/>
      <name val="Calibri"/>
      <family val="2"/>
    </font>
    <font>
      <sz val="9"/>
      <color theme="1"/>
      <name val="Times New Roman"/>
      <family val="1"/>
    </font>
    <font>
      <b/>
      <sz val="11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6"/>
      <color rgb="FF000000"/>
      <name val="Arial"/>
      <family val="2"/>
    </font>
    <font>
      <b/>
      <sz val="16"/>
      <color rgb="FF000000"/>
      <name val="Arial"/>
      <family val="2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8"/>
      <name val="Calibri"/>
      <charset val="134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6"/>
      <color theme="1"/>
      <name val="Times New Roman"/>
      <family val="1"/>
    </font>
    <font>
      <b/>
      <u/>
      <sz val="16"/>
      <color theme="10"/>
      <name val="Times New Roman"/>
      <family val="1"/>
    </font>
    <font>
      <b/>
      <sz val="16"/>
      <color rgb="FF000000"/>
      <name val="Times New Roman"/>
      <family val="1"/>
    </font>
    <font>
      <b/>
      <sz val="1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 style="medium">
        <color auto="1"/>
      </right>
      <top/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medium">
        <color auto="1"/>
      </right>
      <top style="thin">
        <color rgb="FF000000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164" fontId="30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6" fillId="0" borderId="0"/>
  </cellStyleXfs>
  <cellXfs count="588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0" fillId="2" borderId="0" xfId="0" applyFill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49" fontId="8" fillId="2" borderId="11" xfId="0" applyNumberFormat="1" applyFont="1" applyFill="1" applyBorder="1" applyAlignment="1" applyProtection="1">
      <alignment horizontal="left" vertical="top" wrapText="1"/>
      <protection locked="0"/>
    </xf>
    <xf numFmtId="0" fontId="0" fillId="0" borderId="1" xfId="0" applyBorder="1" applyAlignment="1">
      <alignment horizontal="center"/>
    </xf>
    <xf numFmtId="0" fontId="7" fillId="2" borderId="1" xfId="1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left" vertical="top" wrapText="1"/>
    </xf>
    <xf numFmtId="0" fontId="8" fillId="2" borderId="24" xfId="0" applyFont="1" applyFill="1" applyBorder="1" applyAlignment="1">
      <alignment horizontal="left" vertical="top" wrapText="1"/>
    </xf>
    <xf numFmtId="49" fontId="8" fillId="2" borderId="25" xfId="0" applyNumberFormat="1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0" fillId="2" borderId="27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/>
    </xf>
    <xf numFmtId="0" fontId="0" fillId="0" borderId="2" xfId="0" applyBorder="1"/>
    <xf numFmtId="0" fontId="11" fillId="0" borderId="0" xfId="0" applyFont="1"/>
    <xf numFmtId="0" fontId="11" fillId="0" borderId="28" xfId="0" applyFont="1" applyBorder="1"/>
    <xf numFmtId="0" fontId="11" fillId="0" borderId="10" xfId="0" applyFont="1" applyBorder="1"/>
    <xf numFmtId="0" fontId="11" fillId="0" borderId="3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2" xfId="0" applyFont="1" applyBorder="1" applyAlignment="1">
      <alignment horizontal="left"/>
    </xf>
    <xf numFmtId="0" fontId="11" fillId="0" borderId="1" xfId="0" applyFont="1" applyBorder="1"/>
    <xf numFmtId="0" fontId="11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165" fontId="12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165" fontId="12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1" fillId="0" borderId="5" xfId="0" applyFont="1" applyBorder="1"/>
    <xf numFmtId="0" fontId="11" fillId="0" borderId="17" xfId="0" applyFont="1" applyBorder="1"/>
    <xf numFmtId="0" fontId="7" fillId="0" borderId="0" xfId="0" applyFont="1"/>
    <xf numFmtId="0" fontId="5" fillId="0" borderId="0" xfId="0" applyFont="1"/>
    <xf numFmtId="0" fontId="3" fillId="2" borderId="0" xfId="0" applyFont="1" applyFill="1" applyAlignment="1">
      <alignment horizontal="center"/>
    </xf>
    <xf numFmtId="49" fontId="7" fillId="0" borderId="0" xfId="0" applyNumberFormat="1" applyFont="1"/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left"/>
    </xf>
    <xf numFmtId="0" fontId="3" fillId="2" borderId="32" xfId="0" applyFont="1" applyFill="1" applyBorder="1" applyAlignment="1">
      <alignment horizontal="center"/>
    </xf>
    <xf numFmtId="0" fontId="8" fillId="2" borderId="33" xfId="0" applyFont="1" applyFill="1" applyBorder="1"/>
    <xf numFmtId="0" fontId="13" fillId="2" borderId="33" xfId="0" applyFont="1" applyFill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164" fontId="15" fillId="2" borderId="1" xfId="1" applyFont="1" applyFill="1" applyBorder="1" applyAlignment="1">
      <alignment horizontal="center" vertical="center" wrapText="1"/>
    </xf>
    <xf numFmtId="0" fontId="18" fillId="2" borderId="1" xfId="1" applyNumberFormat="1" applyFont="1" applyFill="1" applyBorder="1" applyAlignment="1">
      <alignment horizontal="center" vertical="center" wrapText="1"/>
    </xf>
    <xf numFmtId="0" fontId="19" fillId="2" borderId="1" xfId="1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16" fillId="2" borderId="1" xfId="0" applyFont="1" applyFill="1" applyBorder="1"/>
    <xf numFmtId="0" fontId="10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15" fillId="2" borderId="1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/>
    </xf>
    <xf numFmtId="0" fontId="23" fillId="0" borderId="0" xfId="0" applyFont="1"/>
    <xf numFmtId="0" fontId="24" fillId="0" borderId="10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0" fontId="24" fillId="0" borderId="10" xfId="0" applyFont="1" applyBorder="1"/>
    <xf numFmtId="0" fontId="24" fillId="0" borderId="1" xfId="0" applyFont="1" applyBorder="1" applyAlignment="1">
      <alignment horizontal="left"/>
    </xf>
    <xf numFmtId="0" fontId="24" fillId="0" borderId="8" xfId="0" applyFont="1" applyBorder="1"/>
    <xf numFmtId="0" fontId="24" fillId="0" borderId="1" xfId="0" applyFont="1" applyBorder="1"/>
    <xf numFmtId="0" fontId="24" fillId="0" borderId="20" xfId="0" applyFont="1" applyBorder="1" applyAlignment="1">
      <alignment horizontal="left"/>
    </xf>
    <xf numFmtId="0" fontId="23" fillId="0" borderId="10" xfId="0" applyFont="1" applyBorder="1" applyAlignment="1">
      <alignment horizontal="center"/>
    </xf>
    <xf numFmtId="0" fontId="23" fillId="0" borderId="1" xfId="0" applyFont="1" applyBorder="1" applyAlignment="1">
      <alignment horizontal="left"/>
    </xf>
    <xf numFmtId="0" fontId="23" fillId="0" borderId="1" xfId="0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/>
    </xf>
    <xf numFmtId="0" fontId="23" fillId="2" borderId="1" xfId="1" applyNumberFormat="1" applyFont="1" applyFill="1" applyBorder="1" applyAlignment="1">
      <alignment horizontal="center" vertical="center" wrapText="1"/>
    </xf>
    <xf numFmtId="2" fontId="25" fillId="0" borderId="1" xfId="0" applyNumberFormat="1" applyFont="1" applyBorder="1" applyAlignment="1">
      <alignment horizontal="center"/>
    </xf>
    <xf numFmtId="49" fontId="25" fillId="0" borderId="20" xfId="0" applyNumberFormat="1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1" xfId="0" applyFont="1" applyBorder="1" applyAlignment="1">
      <alignment horizontal="left" wrapText="1"/>
    </xf>
    <xf numFmtId="0" fontId="26" fillId="2" borderId="27" xfId="0" applyFont="1" applyFill="1" applyBorder="1" applyAlignment="1">
      <alignment horizontal="center" vertical="center"/>
    </xf>
    <xf numFmtId="2" fontId="23" fillId="0" borderId="1" xfId="0" applyNumberFormat="1" applyFont="1" applyBorder="1" applyAlignment="1">
      <alignment horizontal="center"/>
    </xf>
    <xf numFmtId="0" fontId="25" fillId="2" borderId="27" xfId="0" applyFont="1" applyFill="1" applyBorder="1" applyAlignment="1">
      <alignment horizontal="center" vertical="center"/>
    </xf>
    <xf numFmtId="0" fontId="23" fillId="2" borderId="27" xfId="0" applyFont="1" applyFill="1" applyBorder="1" applyAlignment="1">
      <alignment horizontal="center" vertical="center"/>
    </xf>
    <xf numFmtId="2" fontId="23" fillId="0" borderId="1" xfId="0" applyNumberFormat="1" applyFont="1" applyBorder="1" applyAlignment="1">
      <alignment horizontal="center" wrapText="1"/>
    </xf>
    <xf numFmtId="49" fontId="24" fillId="0" borderId="1" xfId="0" applyNumberFormat="1" applyFont="1" applyBorder="1"/>
    <xf numFmtId="2" fontId="26" fillId="0" borderId="1" xfId="0" applyNumberFormat="1" applyFont="1" applyBorder="1" applyAlignment="1">
      <alignment horizontal="center"/>
    </xf>
    <xf numFmtId="49" fontId="26" fillId="0" borderId="20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2" fontId="24" fillId="0" borderId="1" xfId="0" applyNumberFormat="1" applyFont="1" applyBorder="1" applyAlignment="1">
      <alignment horizontal="center"/>
    </xf>
    <xf numFmtId="0" fontId="24" fillId="0" borderId="10" xfId="0" applyFont="1" applyBorder="1" applyAlignment="1">
      <alignment horizontal="left"/>
    </xf>
    <xf numFmtId="0" fontId="25" fillId="0" borderId="1" xfId="0" applyFont="1" applyBorder="1" applyAlignment="1">
      <alignment horizontal="center"/>
    </xf>
    <xf numFmtId="0" fontId="25" fillId="0" borderId="20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4" fillId="0" borderId="31" xfId="0" applyFont="1" applyBorder="1"/>
    <xf numFmtId="0" fontId="25" fillId="0" borderId="1" xfId="0" applyFont="1" applyBorder="1"/>
    <xf numFmtId="0" fontId="25" fillId="0" borderId="20" xfId="0" applyFont="1" applyBorder="1"/>
    <xf numFmtId="0" fontId="25" fillId="0" borderId="31" xfId="0" applyFont="1" applyBorder="1"/>
    <xf numFmtId="0" fontId="24" fillId="0" borderId="20" xfId="0" applyFont="1" applyBorder="1"/>
    <xf numFmtId="0" fontId="23" fillId="0" borderId="31" xfId="0" applyFont="1" applyBorder="1"/>
    <xf numFmtId="0" fontId="23" fillId="0" borderId="20" xfId="0" applyFont="1" applyBorder="1"/>
    <xf numFmtId="0" fontId="23" fillId="0" borderId="3" xfId="0" applyFont="1" applyBorder="1"/>
    <xf numFmtId="0" fontId="23" fillId="0" borderId="4" xfId="0" applyFont="1" applyBorder="1"/>
    <xf numFmtId="0" fontId="23" fillId="0" borderId="16" xfId="0" applyFont="1" applyBorder="1"/>
    <xf numFmtId="49" fontId="24" fillId="0" borderId="20" xfId="0" applyNumberFormat="1" applyFont="1" applyBorder="1"/>
    <xf numFmtId="0" fontId="23" fillId="2" borderId="1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 vertical="center"/>
    </xf>
    <xf numFmtId="0" fontId="24" fillId="0" borderId="20" xfId="0" applyFont="1" applyBorder="1" applyAlignment="1">
      <alignment horizontal="center" wrapText="1"/>
    </xf>
    <xf numFmtId="0" fontId="23" fillId="2" borderId="25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65" fontId="11" fillId="0" borderId="1" xfId="0" applyNumberFormat="1" applyFont="1" applyBorder="1" applyAlignment="1">
      <alignment horizontal="center"/>
    </xf>
    <xf numFmtId="0" fontId="2" fillId="0" borderId="0" xfId="0" applyFont="1"/>
    <xf numFmtId="49" fontId="8" fillId="0" borderId="11" xfId="0" applyNumberFormat="1" applyFont="1" applyBorder="1" applyAlignment="1" applyProtection="1">
      <alignment horizontal="left" vertical="top" wrapText="1"/>
      <protection locked="0"/>
    </xf>
    <xf numFmtId="0" fontId="8" fillId="0" borderId="11" xfId="0" applyFont="1" applyBorder="1" applyAlignment="1">
      <alignment horizontal="left" vertical="top" wrapText="1"/>
    </xf>
    <xf numFmtId="0" fontId="8" fillId="0" borderId="24" xfId="0" applyFont="1" applyBorder="1" applyAlignment="1">
      <alignment horizontal="left" vertical="top" wrapText="1"/>
    </xf>
    <xf numFmtId="49" fontId="8" fillId="0" borderId="25" xfId="0" applyNumberFormat="1" applyFont="1" applyBorder="1" applyAlignment="1" applyProtection="1">
      <alignment horizontal="left" vertical="top" wrapText="1"/>
      <protection locked="0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/>
    <xf numFmtId="0" fontId="16" fillId="0" borderId="1" xfId="0" applyFont="1" applyBorder="1"/>
    <xf numFmtId="0" fontId="8" fillId="0" borderId="2" xfId="0" applyFont="1" applyBorder="1" applyAlignment="1">
      <alignment horizontal="left"/>
    </xf>
    <xf numFmtId="165" fontId="6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4" fillId="0" borderId="44" xfId="0" applyFont="1" applyBorder="1" applyAlignment="1">
      <alignment horizontal="center"/>
    </xf>
    <xf numFmtId="0" fontId="0" fillId="0" borderId="44" xfId="0" applyBorder="1" applyAlignment="1">
      <alignment horizontal="center"/>
    </xf>
    <xf numFmtId="49" fontId="0" fillId="0" borderId="44" xfId="0" applyNumberFormat="1" applyBorder="1" applyAlignment="1">
      <alignment horizontal="center"/>
    </xf>
    <xf numFmtId="0" fontId="0" fillId="0" borderId="44" xfId="0" applyBorder="1" applyAlignment="1">
      <alignment horizontal="left"/>
    </xf>
    <xf numFmtId="0" fontId="0" fillId="0" borderId="45" xfId="0" applyBorder="1" applyAlignment="1">
      <alignment horizontal="center"/>
    </xf>
    <xf numFmtId="0" fontId="0" fillId="0" borderId="45" xfId="0" applyBorder="1" applyAlignment="1">
      <alignment horizontal="left"/>
    </xf>
    <xf numFmtId="0" fontId="0" fillId="0" borderId="0" xfId="0" applyAlignment="1">
      <alignment horizontal="center"/>
    </xf>
    <xf numFmtId="14" fontId="0" fillId="0" borderId="44" xfId="0" applyNumberFormat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4" xfId="0" applyBorder="1" applyAlignment="1">
      <alignment wrapText="1"/>
    </xf>
    <xf numFmtId="0" fontId="0" fillId="0" borderId="44" xfId="0" applyBorder="1" applyAlignment="1">
      <alignment horizontal="center" vertical="center"/>
    </xf>
    <xf numFmtId="0" fontId="0" fillId="0" borderId="44" xfId="0" applyBorder="1" applyAlignment="1">
      <alignment horizontal="center" vertical="center" wrapText="1"/>
    </xf>
    <xf numFmtId="1" fontId="0" fillId="0" borderId="44" xfId="0" applyNumberFormat="1" applyBorder="1" applyAlignment="1">
      <alignment horizontal="center"/>
    </xf>
    <xf numFmtId="166" fontId="0" fillId="0" borderId="44" xfId="0" applyNumberFormat="1" applyBorder="1" applyAlignment="1">
      <alignment horizontal="center"/>
    </xf>
    <xf numFmtId="0" fontId="0" fillId="0" borderId="45" xfId="0" applyBorder="1" applyAlignment="1">
      <alignment wrapText="1"/>
    </xf>
    <xf numFmtId="1" fontId="0" fillId="0" borderId="45" xfId="0" applyNumberFormat="1" applyBorder="1" applyAlignment="1">
      <alignment horizontal="center"/>
    </xf>
    <xf numFmtId="0" fontId="0" fillId="0" borderId="0" xfId="0" applyAlignment="1">
      <alignment wrapText="1"/>
    </xf>
    <xf numFmtId="0" fontId="27" fillId="0" borderId="44" xfId="3" applyFont="1" applyBorder="1" applyAlignment="1">
      <alignment horizontal="center"/>
    </xf>
    <xf numFmtId="0" fontId="27" fillId="0" borderId="45" xfId="3" applyFont="1" applyBorder="1" applyAlignment="1">
      <alignment horizontal="center"/>
    </xf>
    <xf numFmtId="0" fontId="18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18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left"/>
    </xf>
    <xf numFmtId="0" fontId="31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3" xfId="0" applyBorder="1"/>
    <xf numFmtId="0" fontId="32" fillId="0" borderId="8" xfId="0" applyFont="1" applyBorder="1"/>
    <xf numFmtId="49" fontId="4" fillId="0" borderId="1" xfId="0" applyNumberFormat="1" applyFont="1" applyBorder="1" applyAlignment="1">
      <alignment horizontal="left"/>
    </xf>
    <xf numFmtId="0" fontId="4" fillId="0" borderId="20" xfId="0" applyFont="1" applyBorder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0" xfId="0" applyFont="1" applyBorder="1"/>
    <xf numFmtId="0" fontId="0" fillId="0" borderId="20" xfId="0" applyBorder="1" applyAlignment="1">
      <alignment horizontal="center"/>
    </xf>
    <xf numFmtId="0" fontId="34" fillId="0" borderId="1" xfId="0" applyFont="1" applyBorder="1" applyAlignment="1">
      <alignment wrapText="1"/>
    </xf>
    <xf numFmtId="0" fontId="34" fillId="0" borderId="1" xfId="0" applyFont="1" applyBorder="1" applyAlignment="1">
      <alignment horizontal="center"/>
    </xf>
    <xf numFmtId="0" fontId="34" fillId="0" borderId="1" xfId="0" applyFont="1" applyBorder="1"/>
    <xf numFmtId="0" fontId="4" fillId="0" borderId="1" xfId="0" applyFont="1" applyBorder="1" applyAlignment="1">
      <alignment wrapText="1"/>
    </xf>
    <xf numFmtId="0" fontId="35" fillId="0" borderId="1" xfId="0" applyFont="1" applyBorder="1" applyAlignment="1">
      <alignment horizontal="center"/>
    </xf>
    <xf numFmtId="0" fontId="35" fillId="0" borderId="1" xfId="0" applyFont="1" applyBorder="1"/>
    <xf numFmtId="0" fontId="36" fillId="0" borderId="10" xfId="0" applyFont="1" applyBorder="1" applyAlignment="1">
      <alignment horizontal="center"/>
    </xf>
    <xf numFmtId="0" fontId="36" fillId="0" borderId="1" xfId="0" applyFont="1" applyBorder="1"/>
    <xf numFmtId="0" fontId="20" fillId="0" borderId="1" xfId="0" applyFont="1" applyBorder="1" applyAlignment="1">
      <alignment horizontal="center"/>
    </xf>
    <xf numFmtId="0" fontId="20" fillId="0" borderId="0" xfId="0" applyFont="1"/>
    <xf numFmtId="0" fontId="36" fillId="0" borderId="0" xfId="0" applyFont="1"/>
    <xf numFmtId="0" fontId="20" fillId="0" borderId="17" xfId="0" applyFont="1" applyBorder="1"/>
    <xf numFmtId="0" fontId="20" fillId="0" borderId="10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20" fillId="0" borderId="35" xfId="0" applyFont="1" applyBorder="1"/>
    <xf numFmtId="0" fontId="20" fillId="0" borderId="36" xfId="0" applyFont="1" applyBorder="1"/>
    <xf numFmtId="0" fontId="4" fillId="0" borderId="20" xfId="0" applyFont="1" applyBorder="1" applyAlignment="1">
      <alignment horizontal="center"/>
    </xf>
    <xf numFmtId="0" fontId="33" fillId="0" borderId="1" xfId="3" applyFont="1" applyBorder="1"/>
    <xf numFmtId="0" fontId="4" fillId="0" borderId="31" xfId="0" applyFont="1" applyBorder="1"/>
    <xf numFmtId="0" fontId="6" fillId="0" borderId="1" xfId="0" applyFont="1" applyBorder="1" applyAlignment="1">
      <alignment horizontal="center"/>
    </xf>
    <xf numFmtId="0" fontId="6" fillId="0" borderId="1" xfId="1" applyNumberFormat="1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35" fillId="0" borderId="1" xfId="0" applyNumberFormat="1" applyFont="1" applyBorder="1" applyAlignment="1">
      <alignment horizontal="center"/>
    </xf>
    <xf numFmtId="0" fontId="4" fillId="0" borderId="8" xfId="0" applyFont="1" applyBorder="1"/>
    <xf numFmtId="1" fontId="0" fillId="2" borderId="2" xfId="0" applyNumberFormat="1" applyFill="1" applyBorder="1" applyAlignment="1">
      <alignment horizontal="center"/>
    </xf>
    <xf numFmtId="0" fontId="37" fillId="0" borderId="1" xfId="0" applyFont="1" applyBorder="1" applyAlignment="1">
      <alignment horizontal="center"/>
    </xf>
    <xf numFmtId="2" fontId="4" fillId="0" borderId="20" xfId="0" applyNumberFormat="1" applyFont="1" applyBorder="1" applyAlignment="1">
      <alignment horizontal="center"/>
    </xf>
    <xf numFmtId="0" fontId="4" fillId="0" borderId="10" xfId="0" applyFont="1" applyBorder="1" applyAlignment="1">
      <alignment wrapText="1"/>
    </xf>
    <xf numFmtId="1" fontId="0" fillId="2" borderId="1" xfId="0" applyNumberFormat="1" applyFill="1" applyBorder="1" applyAlignment="1">
      <alignment horizontal="center"/>
    </xf>
    <xf numFmtId="0" fontId="6" fillId="0" borderId="52" xfId="0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40" fillId="2" borderId="1" xfId="0" applyFont="1" applyFill="1" applyBorder="1" applyAlignment="1">
      <alignment horizontal="center"/>
    </xf>
    <xf numFmtId="0" fontId="42" fillId="0" borderId="0" xfId="0" applyFont="1"/>
    <xf numFmtId="0" fontId="41" fillId="0" borderId="9" xfId="0" applyFont="1" applyBorder="1"/>
    <xf numFmtId="0" fontId="41" fillId="3" borderId="1" xfId="0" applyFont="1" applyFill="1" applyBorder="1"/>
    <xf numFmtId="0" fontId="41" fillId="3" borderId="9" xfId="0" applyFont="1" applyFill="1" applyBorder="1" applyAlignment="1">
      <alignment horizontal="center"/>
    </xf>
    <xf numFmtId="0" fontId="41" fillId="3" borderId="9" xfId="0" applyNumberFormat="1" applyFont="1" applyFill="1" applyBorder="1" applyAlignment="1">
      <alignment horizontal="center"/>
    </xf>
    <xf numFmtId="0" fontId="41" fillId="3" borderId="31" xfId="0" applyFont="1" applyFill="1" applyBorder="1"/>
    <xf numFmtId="0" fontId="41" fillId="3" borderId="1" xfId="0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 wrapText="1"/>
    </xf>
    <xf numFmtId="0" fontId="41" fillId="3" borderId="1" xfId="0" applyFont="1" applyFill="1" applyBorder="1" applyAlignment="1">
      <alignment vertical="center"/>
    </xf>
    <xf numFmtId="0" fontId="41" fillId="3" borderId="1" xfId="0" applyNumberFormat="1" applyFont="1" applyFill="1" applyBorder="1" applyAlignment="1">
      <alignment horizontal="center" vertical="center"/>
    </xf>
    <xf numFmtId="2" fontId="41" fillId="3" borderId="1" xfId="0" applyNumberFormat="1" applyFont="1" applyFill="1" applyBorder="1" applyAlignment="1">
      <alignment horizontal="center" vertical="center"/>
    </xf>
    <xf numFmtId="0" fontId="41" fillId="2" borderId="1" xfId="0" applyFont="1" applyFill="1" applyBorder="1"/>
    <xf numFmtId="0" fontId="41" fillId="2" borderId="1" xfId="0" applyFont="1" applyFill="1" applyBorder="1" applyAlignment="1">
      <alignment horizontal="center"/>
    </xf>
    <xf numFmtId="0" fontId="41" fillId="2" borderId="1" xfId="0" applyNumberFormat="1" applyFont="1" applyFill="1" applyBorder="1" applyAlignment="1">
      <alignment horizontal="center"/>
    </xf>
    <xf numFmtId="0" fontId="41" fillId="2" borderId="1" xfId="0" applyFont="1" applyFill="1" applyBorder="1" applyAlignment="1">
      <alignment horizontal="center" vertical="center"/>
    </xf>
    <xf numFmtId="2" fontId="41" fillId="2" borderId="1" xfId="0" applyNumberFormat="1" applyFont="1" applyFill="1" applyBorder="1"/>
    <xf numFmtId="0" fontId="42" fillId="2" borderId="0" xfId="0" applyFont="1" applyFill="1"/>
    <xf numFmtId="49" fontId="40" fillId="2" borderId="11" xfId="0" applyNumberFormat="1" applyFont="1" applyFill="1" applyBorder="1" applyAlignment="1" applyProtection="1">
      <alignment horizontal="left" vertical="top" wrapText="1"/>
      <protection locked="0"/>
    </xf>
    <xf numFmtId="0" fontId="42" fillId="0" borderId="1" xfId="0" applyFont="1" applyBorder="1" applyAlignment="1">
      <alignment horizontal="center" vertical="center"/>
    </xf>
    <xf numFmtId="0" fontId="42" fillId="2" borderId="1" xfId="0" applyFont="1" applyFill="1" applyBorder="1" applyAlignment="1">
      <alignment horizontal="center"/>
    </xf>
    <xf numFmtId="0" fontId="42" fillId="2" borderId="1" xfId="1" applyNumberFormat="1" applyFont="1" applyFill="1" applyBorder="1" applyAlignment="1">
      <alignment horizontal="center" vertical="center" wrapText="1"/>
    </xf>
    <xf numFmtId="0" fontId="41" fillId="2" borderId="1" xfId="1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left"/>
    </xf>
    <xf numFmtId="0" fontId="42" fillId="0" borderId="1" xfId="0" applyFont="1" applyBorder="1" applyAlignment="1">
      <alignment horizontal="center"/>
    </xf>
    <xf numFmtId="165" fontId="42" fillId="0" borderId="1" xfId="0" applyNumberFormat="1" applyFont="1" applyBorder="1" applyAlignment="1">
      <alignment horizontal="left"/>
    </xf>
    <xf numFmtId="2" fontId="42" fillId="0" borderId="1" xfId="0" applyNumberFormat="1" applyFont="1" applyBorder="1" applyAlignment="1">
      <alignment horizontal="left"/>
    </xf>
    <xf numFmtId="2" fontId="41" fillId="0" borderId="1" xfId="0" applyNumberFormat="1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42" fillId="0" borderId="1" xfId="0" applyNumberFormat="1" applyFont="1" applyBorder="1" applyAlignment="1">
      <alignment horizontal="left"/>
    </xf>
    <xf numFmtId="0" fontId="42" fillId="2" borderId="1" xfId="0" applyFont="1" applyFill="1" applyBorder="1" applyAlignment="1" applyProtection="1">
      <alignment horizontal="left" vertical="top" wrapText="1"/>
      <protection locked="0"/>
    </xf>
    <xf numFmtId="2" fontId="41" fillId="0" borderId="1" xfId="0" applyNumberFormat="1" applyFont="1" applyBorder="1" applyAlignment="1">
      <alignment horizontal="left"/>
    </xf>
    <xf numFmtId="0" fontId="40" fillId="2" borderId="27" xfId="0" applyFont="1" applyFill="1" applyBorder="1" applyAlignment="1">
      <alignment horizontal="center" vertical="center"/>
    </xf>
    <xf numFmtId="0" fontId="42" fillId="2" borderId="27" xfId="0" applyFont="1" applyFill="1" applyBorder="1" applyAlignment="1">
      <alignment horizontal="center" vertical="center"/>
    </xf>
    <xf numFmtId="0" fontId="42" fillId="2" borderId="37" xfId="0" applyFont="1" applyFill="1" applyBorder="1" applyAlignment="1">
      <alignment horizontal="center" vertical="center"/>
    </xf>
    <xf numFmtId="0" fontId="42" fillId="0" borderId="11" xfId="0" applyFont="1" applyBorder="1" applyAlignment="1">
      <alignment horizontal="center" vertical="center"/>
    </xf>
    <xf numFmtId="0" fontId="42" fillId="2" borderId="38" xfId="0" applyFont="1" applyFill="1" applyBorder="1" applyAlignment="1">
      <alignment horizontal="center" vertical="center"/>
    </xf>
    <xf numFmtId="0" fontId="40" fillId="2" borderId="11" xfId="0" applyFont="1" applyFill="1" applyBorder="1" applyAlignment="1">
      <alignment horizontal="left" vertical="top" wrapText="1"/>
    </xf>
    <xf numFmtId="1" fontId="42" fillId="0" borderId="1" xfId="0" applyNumberFormat="1" applyFont="1" applyBorder="1" applyAlignment="1">
      <alignment horizontal="left"/>
    </xf>
    <xf numFmtId="0" fontId="42" fillId="2" borderId="1" xfId="0" applyFont="1" applyFill="1" applyBorder="1" applyAlignment="1" applyProtection="1">
      <alignment horizontal="left" vertical="center" wrapText="1"/>
      <protection locked="0"/>
    </xf>
    <xf numFmtId="0" fontId="42" fillId="2" borderId="11" xfId="0" applyFont="1" applyFill="1" applyBorder="1" applyAlignment="1">
      <alignment horizontal="center" vertical="center"/>
    </xf>
    <xf numFmtId="0" fontId="42" fillId="2" borderId="1" xfId="0" applyFont="1" applyFill="1" applyBorder="1" applyAlignment="1" applyProtection="1">
      <alignment horizontal="left" wrapText="1"/>
      <protection locked="0"/>
    </xf>
    <xf numFmtId="0" fontId="40" fillId="2" borderId="24" xfId="0" applyFont="1" applyFill="1" applyBorder="1" applyAlignment="1">
      <alignment horizontal="left" vertical="top" wrapText="1"/>
    </xf>
    <xf numFmtId="0" fontId="42" fillId="2" borderId="1" xfId="0" applyFont="1" applyFill="1" applyBorder="1" applyAlignment="1">
      <alignment horizontal="center" vertical="center"/>
    </xf>
    <xf numFmtId="0" fontId="42" fillId="2" borderId="1" xfId="0" applyFont="1" applyFill="1" applyBorder="1"/>
    <xf numFmtId="49" fontId="40" fillId="2" borderId="25" xfId="0" applyNumberFormat="1" applyFont="1" applyFill="1" applyBorder="1" applyAlignment="1" applyProtection="1">
      <alignment horizontal="left" vertical="top" wrapText="1"/>
      <protection locked="0"/>
    </xf>
    <xf numFmtId="0" fontId="40" fillId="2" borderId="1" xfId="0" applyFont="1" applyFill="1" applyBorder="1" applyAlignment="1">
      <alignment horizontal="left" vertical="top" wrapText="1"/>
    </xf>
    <xf numFmtId="0" fontId="42" fillId="2" borderId="2" xfId="0" applyFont="1" applyFill="1" applyBorder="1" applyAlignment="1" applyProtection="1">
      <alignment horizontal="left" vertical="center" wrapText="1"/>
      <protection locked="0"/>
    </xf>
    <xf numFmtId="0" fontId="40" fillId="2" borderId="1" xfId="0" applyFont="1" applyFill="1" applyBorder="1"/>
    <xf numFmtId="0" fontId="43" fillId="2" borderId="1" xfId="0" applyFont="1" applyFill="1" applyBorder="1" applyAlignment="1">
      <alignment horizontal="center"/>
    </xf>
    <xf numFmtId="0" fontId="42" fillId="2" borderId="1" xfId="0" applyFont="1" applyFill="1" applyBorder="1" applyAlignment="1" applyProtection="1">
      <alignment horizontal="left" vertical="top"/>
      <protection locked="0"/>
    </xf>
    <xf numFmtId="0" fontId="40" fillId="2" borderId="2" xfId="0" applyFont="1" applyFill="1" applyBorder="1" applyAlignment="1">
      <alignment horizontal="left"/>
    </xf>
    <xf numFmtId="0" fontId="42" fillId="2" borderId="25" xfId="0" applyFont="1" applyFill="1" applyBorder="1" applyAlignment="1">
      <alignment horizontal="center" vertical="center"/>
    </xf>
    <xf numFmtId="0" fontId="42" fillId="2" borderId="39" xfId="0" applyFont="1" applyFill="1" applyBorder="1" applyAlignment="1">
      <alignment horizontal="center" vertical="center"/>
    </xf>
    <xf numFmtId="0" fontId="42" fillId="2" borderId="0" xfId="0" applyFont="1" applyFill="1" applyAlignment="1">
      <alignment vertical="top"/>
    </xf>
    <xf numFmtId="0" fontId="42" fillId="0" borderId="0" xfId="0" applyFont="1" applyAlignment="1">
      <alignment horizontal="left"/>
    </xf>
    <xf numFmtId="2" fontId="42" fillId="0" borderId="0" xfId="0" applyNumberFormat="1" applyFont="1" applyAlignment="1">
      <alignment horizontal="left"/>
    </xf>
    <xf numFmtId="0" fontId="42" fillId="0" borderId="0" xfId="0" applyFont="1" applyAlignment="1">
      <alignment horizontal="center"/>
    </xf>
    <xf numFmtId="165" fontId="42" fillId="0" borderId="0" xfId="0" applyNumberFormat="1" applyFont="1" applyAlignment="1">
      <alignment horizontal="center"/>
    </xf>
    <xf numFmtId="2" fontId="41" fillId="0" borderId="0" xfId="0" applyNumberFormat="1" applyFont="1" applyAlignment="1">
      <alignment horizontal="center"/>
    </xf>
    <xf numFmtId="0" fontId="41" fillId="0" borderId="0" xfId="0" applyFont="1" applyAlignment="1">
      <alignment horizontal="center"/>
    </xf>
    <xf numFmtId="2" fontId="42" fillId="0" borderId="0" xfId="0" applyNumberFormat="1" applyFont="1" applyAlignment="1">
      <alignment horizontal="center"/>
    </xf>
    <xf numFmtId="0" fontId="42" fillId="0" borderId="0" xfId="0" applyNumberFormat="1" applyFont="1" applyAlignment="1">
      <alignment horizontal="left"/>
    </xf>
    <xf numFmtId="165" fontId="42" fillId="0" borderId="0" xfId="0" applyNumberFormat="1" applyFont="1" applyAlignment="1">
      <alignment horizontal="left"/>
    </xf>
    <xf numFmtId="2" fontId="41" fillId="0" borderId="0" xfId="0" applyNumberFormat="1" applyFont="1" applyAlignment="1">
      <alignment horizontal="left"/>
    </xf>
    <xf numFmtId="0" fontId="41" fillId="2" borderId="0" xfId="0" applyFont="1" applyFill="1"/>
    <xf numFmtId="0" fontId="41" fillId="0" borderId="0" xfId="0" applyFont="1"/>
    <xf numFmtId="2" fontId="41" fillId="0" borderId="0" xfId="0" applyNumberFormat="1" applyFont="1"/>
    <xf numFmtId="0" fontId="42" fillId="0" borderId="0" xfId="0" applyNumberFormat="1" applyFont="1"/>
    <xf numFmtId="2" fontId="42" fillId="0" borderId="0" xfId="0" applyNumberFormat="1" applyFont="1"/>
    <xf numFmtId="0" fontId="41" fillId="0" borderId="8" xfId="0" applyFont="1" applyBorder="1"/>
    <xf numFmtId="0" fontId="41" fillId="0" borderId="19" xfId="0" applyFont="1" applyBorder="1"/>
    <xf numFmtId="0" fontId="41" fillId="3" borderId="10" xfId="0" applyFont="1" applyFill="1" applyBorder="1" applyAlignment="1">
      <alignment wrapText="1"/>
    </xf>
    <xf numFmtId="0" fontId="41" fillId="3" borderId="10" xfId="0" applyFont="1" applyFill="1" applyBorder="1"/>
    <xf numFmtId="0" fontId="41" fillId="3" borderId="20" xfId="0" applyFont="1" applyFill="1" applyBorder="1" applyAlignment="1">
      <alignment horizontal="center" vertical="center"/>
    </xf>
    <xf numFmtId="0" fontId="41" fillId="2" borderId="10" xfId="0" applyFont="1" applyFill="1" applyBorder="1"/>
    <xf numFmtId="0" fontId="41" fillId="2" borderId="20" xfId="0" applyFont="1" applyFill="1" applyBorder="1" applyAlignment="1">
      <alignment horizontal="center"/>
    </xf>
    <xf numFmtId="0" fontId="39" fillId="2" borderId="10" xfId="0" applyFont="1" applyFill="1" applyBorder="1" applyAlignment="1">
      <alignment horizontal="center"/>
    </xf>
    <xf numFmtId="0" fontId="41" fillId="0" borderId="20" xfId="0" applyFont="1" applyBorder="1" applyAlignment="1">
      <alignment horizontal="center"/>
    </xf>
    <xf numFmtId="0" fontId="39" fillId="2" borderId="32" xfId="0" applyFont="1" applyFill="1" applyBorder="1" applyAlignment="1">
      <alignment horizontal="center"/>
    </xf>
    <xf numFmtId="0" fontId="40" fillId="2" borderId="33" xfId="0" applyFont="1" applyFill="1" applyBorder="1"/>
    <xf numFmtId="0" fontId="42" fillId="2" borderId="33" xfId="0" applyFont="1" applyFill="1" applyBorder="1" applyAlignment="1">
      <alignment horizontal="center" vertical="center"/>
    </xf>
    <xf numFmtId="0" fontId="42" fillId="2" borderId="33" xfId="0" applyFont="1" applyFill="1" applyBorder="1" applyAlignment="1">
      <alignment horizontal="center"/>
    </xf>
    <xf numFmtId="0" fontId="40" fillId="2" borderId="33" xfId="0" applyFont="1" applyFill="1" applyBorder="1" applyAlignment="1">
      <alignment horizontal="center"/>
    </xf>
    <xf numFmtId="0" fontId="41" fillId="2" borderId="33" xfId="1" applyNumberFormat="1" applyFont="1" applyFill="1" applyBorder="1" applyAlignment="1">
      <alignment horizontal="center" vertical="center"/>
    </xf>
    <xf numFmtId="0" fontId="42" fillId="0" borderId="33" xfId="0" applyFont="1" applyBorder="1" applyAlignment="1">
      <alignment horizontal="left"/>
    </xf>
    <xf numFmtId="0" fontId="42" fillId="0" borderId="33" xfId="0" applyFont="1" applyBorder="1" applyAlignment="1">
      <alignment horizontal="center"/>
    </xf>
    <xf numFmtId="165" fontId="42" fillId="0" borderId="33" xfId="0" applyNumberFormat="1" applyFont="1" applyBorder="1" applyAlignment="1">
      <alignment horizontal="left"/>
    </xf>
    <xf numFmtId="2" fontId="42" fillId="0" borderId="33" xfId="0" applyNumberFormat="1" applyFont="1" applyBorder="1" applyAlignment="1">
      <alignment horizontal="left"/>
    </xf>
    <xf numFmtId="0" fontId="41" fillId="2" borderId="33" xfId="0" applyFont="1" applyFill="1" applyBorder="1" applyAlignment="1">
      <alignment horizontal="center"/>
    </xf>
    <xf numFmtId="2" fontId="41" fillId="0" borderId="33" xfId="0" applyNumberFormat="1" applyFont="1" applyBorder="1" applyAlignment="1">
      <alignment horizontal="center"/>
    </xf>
    <xf numFmtId="0" fontId="41" fillId="0" borderId="40" xfId="0" applyFont="1" applyBorder="1" applyAlignment="1">
      <alignment horizontal="center"/>
    </xf>
    <xf numFmtId="0" fontId="41" fillId="3" borderId="8" xfId="0" applyFont="1" applyFill="1" applyBorder="1" applyAlignment="1">
      <alignment horizontal="center"/>
    </xf>
    <xf numFmtId="0" fontId="41" fillId="3" borderId="19" xfId="0" applyFont="1" applyFill="1" applyBorder="1" applyAlignment="1">
      <alignment horizontal="center"/>
    </xf>
    <xf numFmtId="0" fontId="42" fillId="0" borderId="10" xfId="0" applyFont="1" applyBorder="1"/>
    <xf numFmtId="2" fontId="41" fillId="0" borderId="20" xfId="0" applyNumberFormat="1" applyFont="1" applyBorder="1" applyAlignment="1">
      <alignment horizontal="center"/>
    </xf>
    <xf numFmtId="0" fontId="42" fillId="0" borderId="32" xfId="0" applyFont="1" applyBorder="1"/>
    <xf numFmtId="0" fontId="42" fillId="2" borderId="33" xfId="0" applyFont="1" applyFill="1" applyBorder="1"/>
    <xf numFmtId="0" fontId="41" fillId="0" borderId="33" xfId="0" applyFont="1" applyBorder="1" applyAlignment="1">
      <alignment horizontal="center"/>
    </xf>
    <xf numFmtId="0" fontId="42" fillId="0" borderId="33" xfId="0" applyNumberFormat="1" applyFont="1" applyBorder="1" applyAlignment="1">
      <alignment horizontal="left"/>
    </xf>
    <xf numFmtId="0" fontId="42" fillId="0" borderId="33" xfId="0" applyFont="1" applyBorder="1" applyAlignment="1">
      <alignment horizontal="center" vertical="center"/>
    </xf>
    <xf numFmtId="2" fontId="41" fillId="0" borderId="40" xfId="0" applyNumberFormat="1" applyFont="1" applyBorder="1" applyAlignment="1">
      <alignment horizontal="center"/>
    </xf>
    <xf numFmtId="0" fontId="41" fillId="3" borderId="20" xfId="0" applyFont="1" applyFill="1" applyBorder="1" applyAlignment="1">
      <alignment horizontal="center"/>
    </xf>
    <xf numFmtId="0" fontId="41" fillId="2" borderId="20" xfId="0" applyFont="1" applyFill="1" applyBorder="1"/>
    <xf numFmtId="2" fontId="41" fillId="0" borderId="33" xfId="0" applyNumberFormat="1" applyFont="1" applyBorder="1" applyAlignment="1">
      <alignment horizontal="left"/>
    </xf>
    <xf numFmtId="0" fontId="42" fillId="2" borderId="40" xfId="0" applyFont="1" applyFill="1" applyBorder="1" applyAlignment="1">
      <alignment horizontal="center"/>
    </xf>
    <xf numFmtId="0" fontId="44" fillId="0" borderId="8" xfId="0" applyFont="1" applyBorder="1"/>
    <xf numFmtId="0" fontId="44" fillId="0" borderId="3" xfId="0" applyFont="1" applyBorder="1"/>
    <xf numFmtId="0" fontId="44" fillId="0" borderId="0" xfId="0" applyFont="1"/>
    <xf numFmtId="49" fontId="44" fillId="0" borderId="1" xfId="0" applyNumberFormat="1" applyFont="1" applyBorder="1" applyAlignment="1">
      <alignment horizontal="left"/>
    </xf>
    <xf numFmtId="0" fontId="45" fillId="0" borderId="1" xfId="2" applyFont="1" applyBorder="1" applyAlignment="1" applyProtection="1"/>
    <xf numFmtId="0" fontId="44" fillId="0" borderId="1" xfId="0" applyFont="1" applyBorder="1"/>
    <xf numFmtId="0" fontId="44" fillId="0" borderId="20" xfId="0" applyFont="1" applyBorder="1"/>
    <xf numFmtId="0" fontId="44" fillId="0" borderId="31" xfId="0" applyFont="1" applyBorder="1"/>
    <xf numFmtId="0" fontId="44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/>
    </xf>
    <xf numFmtId="0" fontId="44" fillId="0" borderId="20" xfId="0" applyFont="1" applyBorder="1" applyAlignment="1">
      <alignment horizontal="center" vertical="center"/>
    </xf>
    <xf numFmtId="0" fontId="44" fillId="0" borderId="10" xfId="0" applyFont="1" applyBorder="1"/>
    <xf numFmtId="0" fontId="44" fillId="2" borderId="1" xfId="0" applyFont="1" applyFill="1" applyBorder="1" applyAlignment="1">
      <alignment horizontal="center"/>
    </xf>
    <xf numFmtId="0" fontId="44" fillId="2" borderId="1" xfId="1" applyNumberFormat="1" applyFont="1" applyFill="1" applyBorder="1" applyAlignment="1">
      <alignment horizontal="center" vertical="center" wrapText="1"/>
    </xf>
    <xf numFmtId="0" fontId="44" fillId="2" borderId="1" xfId="1" applyNumberFormat="1" applyFont="1" applyFill="1" applyBorder="1" applyAlignment="1">
      <alignment horizontal="center" vertical="center"/>
    </xf>
    <xf numFmtId="0" fontId="44" fillId="0" borderId="1" xfId="0" applyFont="1" applyBorder="1" applyAlignment="1">
      <alignment horizontal="center"/>
    </xf>
    <xf numFmtId="1" fontId="44" fillId="0" borderId="1" xfId="0" applyNumberFormat="1" applyFont="1" applyBorder="1" applyAlignment="1">
      <alignment horizontal="center"/>
    </xf>
    <xf numFmtId="2" fontId="44" fillId="0" borderId="1" xfId="0" applyNumberFormat="1" applyFont="1" applyBorder="1" applyAlignment="1">
      <alignment horizontal="center"/>
    </xf>
    <xf numFmtId="0" fontId="44" fillId="0" borderId="20" xfId="0" applyFont="1" applyBorder="1" applyAlignment="1">
      <alignment horizontal="center"/>
    </xf>
    <xf numFmtId="0" fontId="46" fillId="2" borderId="27" xfId="0" applyFont="1" applyFill="1" applyBorder="1" applyAlignment="1">
      <alignment horizontal="center" vertical="center"/>
    </xf>
    <xf numFmtId="0" fontId="44" fillId="2" borderId="27" xfId="0" applyFont="1" applyFill="1" applyBorder="1" applyAlignment="1">
      <alignment horizontal="center" vertical="center"/>
    </xf>
    <xf numFmtId="0" fontId="44" fillId="0" borderId="12" xfId="0" applyFont="1" applyBorder="1"/>
    <xf numFmtId="0" fontId="44" fillId="0" borderId="1" xfId="0" applyFont="1" applyBorder="1" applyAlignment="1">
      <alignment wrapText="1"/>
    </xf>
    <xf numFmtId="0" fontId="44" fillId="0" borderId="1" xfId="0" applyFont="1" applyBorder="1" applyAlignment="1">
      <alignment horizontal="left" vertical="center"/>
    </xf>
    <xf numFmtId="0" fontId="44" fillId="0" borderId="10" xfId="0" applyFont="1" applyBorder="1" applyAlignment="1">
      <alignment horizontal="center"/>
    </xf>
    <xf numFmtId="0" fontId="44" fillId="0" borderId="17" xfId="0" applyFont="1" applyBorder="1"/>
    <xf numFmtId="0" fontId="44" fillId="0" borderId="32" xfId="0" applyFont="1" applyBorder="1" applyAlignment="1">
      <alignment horizontal="center"/>
    </xf>
    <xf numFmtId="0" fontId="44" fillId="0" borderId="35" xfId="0" applyFont="1" applyBorder="1"/>
    <xf numFmtId="0" fontId="44" fillId="0" borderId="36" xfId="0" applyFont="1" applyBorder="1"/>
    <xf numFmtId="0" fontId="44" fillId="0" borderId="1" xfId="0" applyFont="1" applyBorder="1" applyAlignment="1">
      <alignment horizontal="left"/>
    </xf>
    <xf numFmtId="0" fontId="44" fillId="0" borderId="31" xfId="0" applyFont="1" applyBorder="1" applyAlignment="1">
      <alignment horizontal="left"/>
    </xf>
    <xf numFmtId="165" fontId="44" fillId="0" borderId="1" xfId="0" applyNumberFormat="1" applyFont="1" applyBorder="1" applyAlignment="1">
      <alignment horizontal="center"/>
    </xf>
    <xf numFmtId="2" fontId="44" fillId="0" borderId="1" xfId="0" applyNumberFormat="1" applyFont="1" applyBorder="1" applyAlignment="1">
      <alignment horizontal="left" vertical="center"/>
    </xf>
    <xf numFmtId="0" fontId="46" fillId="2" borderId="1" xfId="0" applyFont="1" applyFill="1" applyBorder="1" applyAlignment="1">
      <alignment horizontal="center"/>
    </xf>
    <xf numFmtId="49" fontId="46" fillId="0" borderId="20" xfId="0" applyNumberFormat="1" applyFont="1" applyBorder="1" applyAlignment="1">
      <alignment horizontal="center"/>
    </xf>
    <xf numFmtId="0" fontId="44" fillId="2" borderId="1" xfId="0" applyFont="1" applyFill="1" applyBorder="1" applyAlignment="1">
      <alignment horizontal="center" vertical="center"/>
    </xf>
    <xf numFmtId="0" fontId="44" fillId="0" borderId="1" xfId="0" applyFont="1" applyBorder="1" applyAlignment="1">
      <alignment horizontal="center" wrapText="1"/>
    </xf>
    <xf numFmtId="0" fontId="47" fillId="2" borderId="1" xfId="0" applyFont="1" applyFill="1" applyBorder="1" applyAlignment="1">
      <alignment horizontal="center"/>
    </xf>
    <xf numFmtId="2" fontId="44" fillId="0" borderId="20" xfId="0" applyNumberFormat="1" applyFont="1" applyBorder="1" applyAlignment="1">
      <alignment horizontal="center"/>
    </xf>
    <xf numFmtId="0" fontId="44" fillId="0" borderId="10" xfId="0" applyFont="1" applyBorder="1" applyAlignment="1">
      <alignment horizontal="left" vertical="center"/>
    </xf>
    <xf numFmtId="0" fontId="44" fillId="0" borderId="0" xfId="0" applyFont="1" applyBorder="1"/>
    <xf numFmtId="0" fontId="44" fillId="0" borderId="0" xfId="0" applyFont="1" applyBorder="1" applyAlignment="1">
      <alignment horizontal="center"/>
    </xf>
    <xf numFmtId="0" fontId="44" fillId="0" borderId="10" xfId="0" applyFont="1" applyBorder="1" applyAlignment="1">
      <alignment wrapText="1"/>
    </xf>
    <xf numFmtId="0" fontId="44" fillId="0" borderId="56" xfId="0" applyFont="1" applyBorder="1"/>
    <xf numFmtId="165" fontId="44" fillId="0" borderId="20" xfId="0" applyNumberFormat="1" applyFont="1" applyBorder="1" applyAlignment="1">
      <alignment horizontal="center"/>
    </xf>
    <xf numFmtId="2" fontId="4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49" fontId="8" fillId="2" borderId="1" xfId="0" applyNumberFormat="1" applyFont="1" applyFill="1" applyBorder="1" applyAlignment="1" applyProtection="1">
      <alignment horizontal="left" vertical="top" wrapText="1"/>
      <protection locked="0"/>
    </xf>
    <xf numFmtId="0" fontId="0" fillId="0" borderId="1" xfId="0" applyBorder="1" applyAlignment="1">
      <alignment horizontal="center"/>
    </xf>
    <xf numFmtId="10" fontId="0" fillId="0" borderId="0" xfId="0" applyNumberFormat="1" applyAlignment="1">
      <alignment horizontal="left"/>
    </xf>
    <xf numFmtId="0" fontId="4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11" fillId="0" borderId="33" xfId="0" applyFont="1" applyBorder="1" applyAlignment="1">
      <alignment horizontal="center" vertical="top"/>
    </xf>
    <xf numFmtId="0" fontId="11" fillId="0" borderId="23" xfId="0" applyFont="1" applyBorder="1" applyAlignment="1">
      <alignment horizontal="center" vertical="top"/>
    </xf>
    <xf numFmtId="0" fontId="11" fillId="0" borderId="13" xfId="0" applyFont="1" applyBorder="1" applyAlignment="1">
      <alignment horizontal="center" vertical="top"/>
    </xf>
    <xf numFmtId="0" fontId="11" fillId="0" borderId="21" xfId="0" applyFont="1" applyBorder="1" applyAlignment="1">
      <alignment horizontal="center" vertical="top"/>
    </xf>
    <xf numFmtId="0" fontId="11" fillId="0" borderId="34" xfId="0" applyFont="1" applyBorder="1" applyAlignment="1">
      <alignment horizontal="center" vertical="top"/>
    </xf>
    <xf numFmtId="0" fontId="11" fillId="0" borderId="35" xfId="0" applyFont="1" applyBorder="1" applyAlignment="1">
      <alignment horizontal="center" vertical="top"/>
    </xf>
    <xf numFmtId="0" fontId="11" fillId="0" borderId="36" xfId="0" applyFont="1" applyBorder="1" applyAlignment="1">
      <alignment horizontal="center" vertical="top"/>
    </xf>
    <xf numFmtId="0" fontId="11" fillId="0" borderId="10" xfId="0" applyFont="1" applyBorder="1" applyAlignment="1">
      <alignment horizontal="center" vertical="top"/>
    </xf>
    <xf numFmtId="0" fontId="11" fillId="0" borderId="32" xfId="0" applyFont="1" applyBorder="1" applyAlignment="1">
      <alignment horizontal="center" vertical="top"/>
    </xf>
    <xf numFmtId="0" fontId="11" fillId="0" borderId="31" xfId="0" applyFont="1" applyBorder="1" applyAlignment="1">
      <alignment vertical="top" wrapText="1"/>
    </xf>
    <xf numFmtId="0" fontId="11" fillId="0" borderId="19" xfId="0" applyFont="1" applyBorder="1" applyAlignment="1">
      <alignment vertical="top" wrapText="1"/>
    </xf>
    <xf numFmtId="0" fontId="11" fillId="0" borderId="31" xfId="0" applyFont="1" applyBorder="1" applyAlignment="1">
      <alignment horizontal="left"/>
    </xf>
    <xf numFmtId="0" fontId="11" fillId="0" borderId="12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20" xfId="0" applyFont="1" applyBorder="1" applyAlignment="1">
      <alignment horizontal="left"/>
    </xf>
    <xf numFmtId="0" fontId="11" fillId="0" borderId="19" xfId="0" applyFont="1" applyBorder="1" applyAlignment="1">
      <alignment horizontal="left"/>
    </xf>
    <xf numFmtId="0" fontId="11" fillId="0" borderId="31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9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24" fillId="0" borderId="8" xfId="0" applyFont="1" applyBorder="1" applyAlignment="1">
      <alignment horizontal="center"/>
    </xf>
    <xf numFmtId="0" fontId="24" fillId="0" borderId="9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24" fillId="0" borderId="8" xfId="0" applyFont="1" applyBorder="1" applyAlignment="1">
      <alignment horizontal="left"/>
    </xf>
    <xf numFmtId="0" fontId="24" fillId="0" borderId="9" xfId="0" applyFont="1" applyBorder="1" applyAlignment="1">
      <alignment horizontal="left"/>
    </xf>
    <xf numFmtId="0" fontId="24" fillId="0" borderId="12" xfId="0" applyFont="1" applyBorder="1" applyAlignment="1">
      <alignment horizontal="left"/>
    </xf>
    <xf numFmtId="0" fontId="25" fillId="0" borderId="31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0" borderId="19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31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24" fillId="0" borderId="32" xfId="0" applyFont="1" applyBorder="1" applyAlignment="1">
      <alignment horizontal="left"/>
    </xf>
    <xf numFmtId="0" fontId="24" fillId="0" borderId="33" xfId="0" applyFont="1" applyBorder="1" applyAlignment="1">
      <alignment horizontal="left"/>
    </xf>
    <xf numFmtId="0" fontId="24" fillId="0" borderId="33" xfId="0" applyFont="1" applyBorder="1" applyAlignment="1">
      <alignment horizontal="center"/>
    </xf>
    <xf numFmtId="0" fontId="24" fillId="0" borderId="40" xfId="0" applyFont="1" applyBorder="1" applyAlignment="1">
      <alignment horizontal="center"/>
    </xf>
    <xf numFmtId="0" fontId="24" fillId="0" borderId="28" xfId="0" applyFont="1" applyBorder="1" applyAlignment="1">
      <alignment horizontal="center"/>
    </xf>
    <xf numFmtId="0" fontId="24" fillId="0" borderId="29" xfId="0" applyFont="1" applyBorder="1" applyAlignment="1">
      <alignment horizontal="center"/>
    </xf>
    <xf numFmtId="0" fontId="24" fillId="0" borderId="30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0" fontId="23" fillId="0" borderId="31" xfId="0" applyFont="1" applyBorder="1"/>
    <xf numFmtId="0" fontId="23" fillId="0" borderId="9" xfId="0" applyFont="1" applyBorder="1"/>
    <xf numFmtId="0" fontId="23" fillId="0" borderId="12" xfId="0" applyFont="1" applyBorder="1"/>
    <xf numFmtId="0" fontId="24" fillId="0" borderId="31" xfId="0" applyFont="1" applyBorder="1" applyAlignment="1">
      <alignment horizontal="left"/>
    </xf>
    <xf numFmtId="0" fontId="24" fillId="0" borderId="10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24" fillId="0" borderId="20" xfId="0" applyFont="1" applyBorder="1" applyAlignment="1">
      <alignment horizontal="left" vertical="center"/>
    </xf>
    <xf numFmtId="0" fontId="25" fillId="0" borderId="41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164" fontId="24" fillId="0" borderId="10" xfId="1" applyFont="1" applyBorder="1" applyAlignment="1">
      <alignment horizontal="center" vertical="center"/>
    </xf>
    <xf numFmtId="164" fontId="24" fillId="0" borderId="1" xfId="1" applyFont="1" applyBorder="1" applyAlignment="1">
      <alignment horizontal="center" vertical="center"/>
    </xf>
    <xf numFmtId="164" fontId="24" fillId="0" borderId="1" xfId="1" applyFont="1" applyBorder="1" applyAlignment="1">
      <alignment horizontal="center" vertical="center" wrapText="1"/>
    </xf>
    <xf numFmtId="164" fontId="24" fillId="0" borderId="20" xfId="1" applyFont="1" applyBorder="1" applyAlignment="1">
      <alignment horizontal="center" vertical="center" wrapText="1"/>
    </xf>
    <xf numFmtId="0" fontId="24" fillId="0" borderId="9" xfId="0" applyFont="1" applyBorder="1"/>
    <xf numFmtId="0" fontId="24" fillId="0" borderId="12" xfId="0" applyFont="1" applyBorder="1"/>
    <xf numFmtId="0" fontId="24" fillId="0" borderId="14" xfId="0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0" fontId="24" fillId="0" borderId="22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31" xfId="0" applyFont="1" applyFill="1" applyBorder="1" applyAlignment="1">
      <alignment horizontal="center"/>
    </xf>
    <xf numFmtId="0" fontId="17" fillId="2" borderId="9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0" fillId="2" borderId="31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41" fillId="0" borderId="31" xfId="0" applyFont="1" applyBorder="1" applyAlignment="1">
      <alignment horizontal="center"/>
    </xf>
    <xf numFmtId="0" fontId="41" fillId="0" borderId="9" xfId="0" applyFont="1" applyBorder="1" applyAlignment="1">
      <alignment horizontal="center"/>
    </xf>
    <xf numFmtId="0" fontId="41" fillId="0" borderId="12" xfId="0" applyFont="1" applyBorder="1" applyAlignment="1">
      <alignment horizontal="center"/>
    </xf>
    <xf numFmtId="0" fontId="41" fillId="3" borderId="31" xfId="0" applyFont="1" applyFill="1" applyBorder="1" applyAlignment="1">
      <alignment horizontal="center"/>
    </xf>
    <xf numFmtId="0" fontId="41" fillId="3" borderId="9" xfId="0" applyFont="1" applyFill="1" applyBorder="1" applyAlignment="1">
      <alignment horizontal="center"/>
    </xf>
    <xf numFmtId="0" fontId="41" fillId="3" borderId="12" xfId="0" applyFont="1" applyFill="1" applyBorder="1" applyAlignment="1">
      <alignment horizontal="center"/>
    </xf>
    <xf numFmtId="0" fontId="41" fillId="3" borderId="19" xfId="0" applyFont="1" applyFill="1" applyBorder="1" applyAlignment="1">
      <alignment horizontal="center"/>
    </xf>
    <xf numFmtId="0" fontId="41" fillId="3" borderId="8" xfId="0" applyFont="1" applyFill="1" applyBorder="1" applyAlignment="1">
      <alignment horizontal="center"/>
    </xf>
    <xf numFmtId="0" fontId="41" fillId="0" borderId="19" xfId="0" applyFont="1" applyBorder="1" applyAlignment="1">
      <alignment horizontal="center"/>
    </xf>
    <xf numFmtId="0" fontId="41" fillId="0" borderId="8" xfId="0" applyFont="1" applyBorder="1" applyAlignment="1">
      <alignment horizontal="center"/>
    </xf>
    <xf numFmtId="0" fontId="41" fillId="0" borderId="55" xfId="0" applyFont="1" applyBorder="1" applyAlignment="1">
      <alignment horizontal="center"/>
    </xf>
    <xf numFmtId="0" fontId="41" fillId="0" borderId="47" xfId="0" applyFont="1" applyBorder="1" applyAlignment="1">
      <alignment horizontal="center"/>
    </xf>
    <xf numFmtId="0" fontId="41" fillId="0" borderId="50" xfId="0" applyFont="1" applyBorder="1" applyAlignment="1">
      <alignment horizontal="center"/>
    </xf>
    <xf numFmtId="0" fontId="44" fillId="0" borderId="33" xfId="0" applyFont="1" applyBorder="1" applyAlignment="1">
      <alignment horizontal="center"/>
    </xf>
    <xf numFmtId="0" fontId="44" fillId="0" borderId="1" xfId="0" applyFont="1" applyBorder="1" applyAlignment="1">
      <alignment horizontal="center"/>
    </xf>
    <xf numFmtId="0" fontId="44" fillId="0" borderId="10" xfId="0" applyFont="1" applyBorder="1" applyAlignment="1">
      <alignment horizontal="left"/>
    </xf>
    <xf numFmtId="0" fontId="44" fillId="0" borderId="1" xfId="0" applyFont="1" applyBorder="1" applyAlignment="1">
      <alignment horizontal="left"/>
    </xf>
    <xf numFmtId="0" fontId="44" fillId="0" borderId="20" xfId="0" applyFont="1" applyBorder="1" applyAlignment="1">
      <alignment horizontal="center"/>
    </xf>
    <xf numFmtId="0" fontId="44" fillId="0" borderId="31" xfId="0" applyFont="1" applyBorder="1" applyAlignment="1">
      <alignment horizontal="center"/>
    </xf>
    <xf numFmtId="0" fontId="44" fillId="0" borderId="9" xfId="0" applyFont="1" applyBorder="1" applyAlignment="1">
      <alignment horizontal="center"/>
    </xf>
    <xf numFmtId="0" fontId="44" fillId="0" borderId="19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0" borderId="12" xfId="0" applyFont="1" applyBorder="1" applyAlignment="1">
      <alignment horizontal="center"/>
    </xf>
    <xf numFmtId="0" fontId="44" fillId="0" borderId="10" xfId="0" applyFont="1" applyBorder="1"/>
    <xf numFmtId="0" fontId="44" fillId="0" borderId="1" xfId="0" applyFont="1" applyBorder="1"/>
    <xf numFmtId="0" fontId="44" fillId="0" borderId="8" xfId="0" applyFont="1" applyBorder="1" applyAlignment="1">
      <alignment horizontal="left"/>
    </xf>
    <xf numFmtId="0" fontId="44" fillId="0" borderId="9" xfId="0" applyFont="1" applyBorder="1" applyAlignment="1">
      <alignment horizontal="left"/>
    </xf>
    <xf numFmtId="0" fontId="44" fillId="0" borderId="12" xfId="0" applyFont="1" applyBorder="1" applyAlignment="1">
      <alignment horizontal="left"/>
    </xf>
    <xf numFmtId="0" fontId="44" fillId="0" borderId="10" xfId="0" applyFont="1" applyBorder="1" applyAlignment="1">
      <alignment horizontal="center" vertical="center"/>
    </xf>
    <xf numFmtId="0" fontId="44" fillId="0" borderId="1" xfId="0" applyFont="1" applyBorder="1" applyAlignment="1">
      <alignment wrapText="1"/>
    </xf>
    <xf numFmtId="0" fontId="44" fillId="0" borderId="1" xfId="0" applyFont="1" applyBorder="1" applyAlignment="1">
      <alignment horizontal="left" vertical="center"/>
    </xf>
    <xf numFmtId="0" fontId="44" fillId="0" borderId="20" xfId="0" applyFont="1" applyBorder="1" applyAlignment="1">
      <alignment horizontal="left" vertical="center"/>
    </xf>
    <xf numFmtId="0" fontId="44" fillId="0" borderId="8" xfId="0" applyFont="1" applyBorder="1" applyAlignment="1">
      <alignment horizontal="left" wrapText="1"/>
    </xf>
    <xf numFmtId="0" fontId="44" fillId="0" borderId="12" xfId="0" applyFont="1" applyBorder="1" applyAlignment="1">
      <alignment horizontal="left" wrapText="1"/>
    </xf>
    <xf numFmtId="0" fontId="44" fillId="0" borderId="8" xfId="0" applyFont="1" applyBorder="1" applyAlignment="1">
      <alignment horizontal="center"/>
    </xf>
    <xf numFmtId="0" fontId="44" fillId="0" borderId="19" xfId="0" applyFont="1" applyBorder="1" applyAlignment="1">
      <alignment horizontal="left"/>
    </xf>
    <xf numFmtId="0" fontId="44" fillId="0" borderId="31" xfId="0" applyFont="1" applyBorder="1" applyAlignment="1">
      <alignment horizontal="left"/>
    </xf>
    <xf numFmtId="0" fontId="44" fillId="0" borderId="47" xfId="0" applyFont="1" applyBorder="1" applyAlignment="1">
      <alignment horizontal="center"/>
    </xf>
    <xf numFmtId="0" fontId="44" fillId="0" borderId="48" xfId="0" applyFont="1" applyBorder="1" applyAlignment="1">
      <alignment horizontal="center"/>
    </xf>
    <xf numFmtId="0" fontId="44" fillId="0" borderId="49" xfId="0" applyFont="1" applyBorder="1" applyAlignment="1">
      <alignment horizontal="center"/>
    </xf>
    <xf numFmtId="0" fontId="44" fillId="0" borderId="50" xfId="0" applyFont="1" applyBorder="1" applyAlignment="1">
      <alignment horizontal="center"/>
    </xf>
    <xf numFmtId="0" fontId="44" fillId="0" borderId="13" xfId="0" applyFont="1" applyBorder="1" applyAlignment="1">
      <alignment horizontal="center"/>
    </xf>
    <xf numFmtId="0" fontId="44" fillId="0" borderId="26" xfId="0" applyFont="1" applyBorder="1" applyAlignment="1">
      <alignment horizontal="center"/>
    </xf>
    <xf numFmtId="0" fontId="44" fillId="0" borderId="20" xfId="0" applyFont="1" applyBorder="1" applyAlignment="1">
      <alignment horizontal="left"/>
    </xf>
    <xf numFmtId="0" fontId="44" fillId="0" borderId="31" xfId="0" applyFont="1" applyBorder="1" applyAlignment="1">
      <alignment horizontal="center" vertical="top"/>
    </xf>
    <xf numFmtId="0" fontId="44" fillId="0" borderId="9" xfId="0" applyFont="1" applyBorder="1" applyAlignment="1">
      <alignment horizontal="center" vertical="top"/>
    </xf>
    <xf numFmtId="0" fontId="44" fillId="0" borderId="19" xfId="0" applyFont="1" applyBorder="1" applyAlignment="1">
      <alignment horizontal="center" vertical="top"/>
    </xf>
    <xf numFmtId="14" fontId="44" fillId="0" borderId="31" xfId="0" applyNumberFormat="1" applyFont="1" applyBorder="1" applyAlignment="1">
      <alignment horizontal="left"/>
    </xf>
    <xf numFmtId="0" fontId="44" fillId="0" borderId="1" xfId="0" applyFont="1" applyBorder="1" applyAlignment="1">
      <alignment horizontal="center" wrapText="1"/>
    </xf>
    <xf numFmtId="14" fontId="44" fillId="0" borderId="31" xfId="0" applyNumberFormat="1" applyFont="1" applyBorder="1" applyAlignment="1">
      <alignment horizontal="center"/>
    </xf>
    <xf numFmtId="0" fontId="20" fillId="0" borderId="33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36" fillId="0" borderId="10" xfId="0" applyFont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36" fillId="0" borderId="31" xfId="0" applyFont="1" applyBorder="1" applyAlignment="1">
      <alignment horizontal="center"/>
    </xf>
    <xf numFmtId="0" fontId="36" fillId="0" borderId="9" xfId="0" applyFont="1" applyBorder="1" applyAlignment="1">
      <alignment horizontal="center"/>
    </xf>
    <xf numFmtId="0" fontId="36" fillId="0" borderId="19" xfId="0" applyFont="1" applyBorder="1" applyAlignment="1">
      <alignment horizontal="center"/>
    </xf>
    <xf numFmtId="0" fontId="4" fillId="0" borderId="10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" xfId="0" applyBorder="1"/>
    <xf numFmtId="0" fontId="0" fillId="0" borderId="20" xfId="0" applyBorder="1"/>
    <xf numFmtId="0" fontId="4" fillId="0" borderId="1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8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12" xfId="0" applyFont="1" applyBorder="1" applyAlignment="1">
      <alignment horizontal="left"/>
    </xf>
    <xf numFmtId="0" fontId="0" fillId="0" borderId="3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0" borderId="10" xfId="0" applyFont="1" applyBorder="1"/>
    <xf numFmtId="0" fontId="4" fillId="0" borderId="1" xfId="0" applyFont="1" applyBorder="1"/>
    <xf numFmtId="0" fontId="0" fillId="0" borderId="10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0" xfId="0" applyBorder="1" applyAlignment="1">
      <alignment horizontal="left"/>
    </xf>
    <xf numFmtId="0" fontId="34" fillId="0" borderId="1" xfId="0" applyFont="1" applyBorder="1" applyAlignment="1">
      <alignment wrapText="1"/>
    </xf>
    <xf numFmtId="0" fontId="4" fillId="0" borderId="10" xfId="0" applyFont="1" applyBorder="1" applyAlignment="1">
      <alignment horizontal="center" vertical="center"/>
    </xf>
    <xf numFmtId="0" fontId="0" fillId="0" borderId="31" xfId="0" applyBorder="1"/>
    <xf numFmtId="0" fontId="0" fillId="0" borderId="9" xfId="0" applyBorder="1"/>
    <xf numFmtId="0" fontId="0" fillId="0" borderId="12" xfId="0" applyBorder="1"/>
    <xf numFmtId="0" fontId="0" fillId="0" borderId="5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19" xfId="0" applyFont="1" applyBorder="1" applyAlignment="1">
      <alignment horizontal="left"/>
    </xf>
    <xf numFmtId="0" fontId="9" fillId="0" borderId="47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20" xfId="0" applyFont="1" applyBorder="1" applyAlignment="1">
      <alignment horizontal="center"/>
    </xf>
    <xf numFmtId="0" fontId="4" fillId="0" borderId="20" xfId="0" applyFont="1" applyBorder="1"/>
    <xf numFmtId="0" fontId="4" fillId="0" borderId="5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14" fontId="4" fillId="0" borderId="31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32" fillId="0" borderId="28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20" xfId="0" applyFont="1" applyBorder="1" applyAlignment="1">
      <alignment horizontal="right"/>
    </xf>
    <xf numFmtId="0" fontId="4" fillId="0" borderId="31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top"/>
    </xf>
    <xf numFmtId="0" fontId="4" fillId="0" borderId="19" xfId="0" applyFont="1" applyBorder="1" applyAlignment="1">
      <alignment horizontal="center" vertical="top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Fill="1" applyBorder="1" applyAlignment="1">
      <alignment horizontal="center" wrapText="1"/>
    </xf>
  </cellXfs>
  <cellStyles count="5">
    <cellStyle name="Currency" xfId="1" builtinId="4"/>
    <cellStyle name="Hyperlink" xfId="2" builtinId="8"/>
    <cellStyle name="Hyperlink 2" xfId="3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38101</xdr:rowOff>
    </xdr:from>
    <xdr:to>
      <xdr:col>0</xdr:col>
      <xdr:colOff>1676400</xdr:colOff>
      <xdr:row>5</xdr:row>
      <xdr:rowOff>12700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100"/>
          <a:ext cx="1676400" cy="15589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1</xdr:col>
      <xdr:colOff>0</xdr:colOff>
      <xdr:row>26</xdr:row>
      <xdr:rowOff>307974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87895"/>
          <a:ext cx="1685925" cy="12579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</xdr:row>
      <xdr:rowOff>1</xdr:rowOff>
    </xdr:from>
    <xdr:to>
      <xdr:col>1</xdr:col>
      <xdr:colOff>15874</xdr:colOff>
      <xdr:row>49</xdr:row>
      <xdr:rowOff>301625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575790"/>
          <a:ext cx="1701165" cy="125222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1651000</xdr:colOff>
      <xdr:row>73</xdr:row>
      <xdr:rowOff>95249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863685"/>
          <a:ext cx="1651000" cy="1362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92</xdr:row>
      <xdr:rowOff>1</xdr:rowOff>
    </xdr:from>
    <xdr:to>
      <xdr:col>0</xdr:col>
      <xdr:colOff>1539874</xdr:colOff>
      <xdr:row>96</xdr:row>
      <xdr:rowOff>111125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151580"/>
          <a:ext cx="1539240" cy="137858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115</xdr:row>
      <xdr:rowOff>1</xdr:rowOff>
    </xdr:from>
    <xdr:to>
      <xdr:col>0</xdr:col>
      <xdr:colOff>1587500</xdr:colOff>
      <xdr:row>119</xdr:row>
      <xdr:rowOff>79375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6439475"/>
          <a:ext cx="1587500" cy="13468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138</xdr:row>
      <xdr:rowOff>0</xdr:rowOff>
    </xdr:from>
    <xdr:to>
      <xdr:col>1</xdr:col>
      <xdr:colOff>0</xdr:colOff>
      <xdr:row>142</xdr:row>
      <xdr:rowOff>126999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3727370"/>
          <a:ext cx="1685925" cy="13938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161</xdr:row>
      <xdr:rowOff>1</xdr:rowOff>
    </xdr:from>
    <xdr:to>
      <xdr:col>1</xdr:col>
      <xdr:colOff>15874</xdr:colOff>
      <xdr:row>165</xdr:row>
      <xdr:rowOff>142875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1015265"/>
          <a:ext cx="1701165" cy="14103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185</xdr:row>
      <xdr:rowOff>1</xdr:rowOff>
    </xdr:from>
    <xdr:to>
      <xdr:col>0</xdr:col>
      <xdr:colOff>1539874</xdr:colOff>
      <xdr:row>189</xdr:row>
      <xdr:rowOff>174625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8620025"/>
          <a:ext cx="1539240" cy="144208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208</xdr:row>
      <xdr:rowOff>1</xdr:rowOff>
    </xdr:from>
    <xdr:to>
      <xdr:col>1</xdr:col>
      <xdr:colOff>47624</xdr:colOff>
      <xdr:row>212</xdr:row>
      <xdr:rowOff>174625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5907920"/>
          <a:ext cx="1732915" cy="144208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231</xdr:row>
      <xdr:rowOff>1</xdr:rowOff>
    </xdr:from>
    <xdr:to>
      <xdr:col>0</xdr:col>
      <xdr:colOff>1587500</xdr:colOff>
      <xdr:row>235</xdr:row>
      <xdr:rowOff>47625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3195815"/>
          <a:ext cx="1587500" cy="131508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254</xdr:row>
      <xdr:rowOff>111125</xdr:rowOff>
    </xdr:from>
    <xdr:to>
      <xdr:col>0</xdr:col>
      <xdr:colOff>1587500</xdr:colOff>
      <xdr:row>258</xdr:row>
      <xdr:rowOff>174624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0594835"/>
          <a:ext cx="1587500" cy="13303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277</xdr:row>
      <xdr:rowOff>1</xdr:rowOff>
    </xdr:from>
    <xdr:to>
      <xdr:col>0</xdr:col>
      <xdr:colOff>1619250</xdr:colOff>
      <xdr:row>281</xdr:row>
      <xdr:rowOff>174625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7771605"/>
          <a:ext cx="1619250" cy="144208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300</xdr:row>
      <xdr:rowOff>1</xdr:rowOff>
    </xdr:from>
    <xdr:to>
      <xdr:col>0</xdr:col>
      <xdr:colOff>1539874</xdr:colOff>
      <xdr:row>304</xdr:row>
      <xdr:rowOff>15875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5059500"/>
          <a:ext cx="1539240" cy="12833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323</xdr:row>
      <xdr:rowOff>0</xdr:rowOff>
    </xdr:from>
    <xdr:to>
      <xdr:col>1</xdr:col>
      <xdr:colOff>0</xdr:colOff>
      <xdr:row>327</xdr:row>
      <xdr:rowOff>95249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2347395"/>
          <a:ext cx="1685925" cy="1362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346</xdr:row>
      <xdr:rowOff>0</xdr:rowOff>
    </xdr:from>
    <xdr:to>
      <xdr:col>0</xdr:col>
      <xdr:colOff>1508124</xdr:colOff>
      <xdr:row>349</xdr:row>
      <xdr:rowOff>285749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9635290"/>
          <a:ext cx="1507490" cy="123571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369</xdr:row>
      <xdr:rowOff>0</xdr:rowOff>
    </xdr:from>
    <xdr:to>
      <xdr:col>0</xdr:col>
      <xdr:colOff>1651000</xdr:colOff>
      <xdr:row>373</xdr:row>
      <xdr:rowOff>190499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6923185"/>
          <a:ext cx="1651000" cy="14573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392</xdr:row>
      <xdr:rowOff>1</xdr:rowOff>
    </xdr:from>
    <xdr:to>
      <xdr:col>0</xdr:col>
      <xdr:colOff>1619250</xdr:colOff>
      <xdr:row>396</xdr:row>
      <xdr:rowOff>206375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4211080"/>
          <a:ext cx="1619250" cy="14738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415</xdr:row>
      <xdr:rowOff>0</xdr:rowOff>
    </xdr:from>
    <xdr:to>
      <xdr:col>0</xdr:col>
      <xdr:colOff>1603374</xdr:colOff>
      <xdr:row>419</xdr:row>
      <xdr:rowOff>222249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1498975"/>
          <a:ext cx="1602740" cy="1489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438</xdr:row>
      <xdr:rowOff>0</xdr:rowOff>
    </xdr:from>
    <xdr:to>
      <xdr:col>0</xdr:col>
      <xdr:colOff>1619250</xdr:colOff>
      <xdr:row>442</xdr:row>
      <xdr:rowOff>126999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8786870"/>
          <a:ext cx="1619250" cy="13938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461</xdr:row>
      <xdr:rowOff>1</xdr:rowOff>
    </xdr:from>
    <xdr:to>
      <xdr:col>0</xdr:col>
      <xdr:colOff>1635124</xdr:colOff>
      <xdr:row>465</xdr:row>
      <xdr:rowOff>142875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6074765"/>
          <a:ext cx="1634490" cy="141033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484</xdr:row>
      <xdr:rowOff>0</xdr:rowOff>
    </xdr:from>
    <xdr:to>
      <xdr:col>0</xdr:col>
      <xdr:colOff>1651000</xdr:colOff>
      <xdr:row>488</xdr:row>
      <xdr:rowOff>126999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3362660"/>
          <a:ext cx="1651000" cy="13938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507</xdr:row>
      <xdr:rowOff>0</xdr:rowOff>
    </xdr:from>
    <xdr:to>
      <xdr:col>0</xdr:col>
      <xdr:colOff>1444624</xdr:colOff>
      <xdr:row>511</xdr:row>
      <xdr:rowOff>63499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0650555"/>
          <a:ext cx="1443990" cy="13303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19050</xdr:colOff>
      <xdr:row>5</xdr:row>
      <xdr:rowOff>9525</xdr:rowOff>
    </xdr:to>
    <xdr:pic>
      <xdr:nvPicPr>
        <xdr:cNvPr id="2" name="Picture 1" descr="Description: G:\new logo.jp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0"/>
          <a:ext cx="1990725" cy="1593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47</xdr:row>
      <xdr:rowOff>19049</xdr:rowOff>
    </xdr:from>
    <xdr:to>
      <xdr:col>0</xdr:col>
      <xdr:colOff>1438275</xdr:colOff>
      <xdr:row>51</xdr:row>
      <xdr:rowOff>28574</xdr:rowOff>
    </xdr:to>
    <xdr:pic>
      <xdr:nvPicPr>
        <xdr:cNvPr id="3" name="Picture 2" descr="Description: G:\new logo.jp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15622905"/>
          <a:ext cx="1438275" cy="12769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94</xdr:row>
      <xdr:rowOff>19049</xdr:rowOff>
    </xdr:from>
    <xdr:to>
      <xdr:col>0</xdr:col>
      <xdr:colOff>1790700</xdr:colOff>
      <xdr:row>99</xdr:row>
      <xdr:rowOff>19049</xdr:rowOff>
    </xdr:to>
    <xdr:pic>
      <xdr:nvPicPr>
        <xdr:cNvPr id="4" name="Picture 3" descr="Description: G:\new logo.jpg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31103570"/>
          <a:ext cx="1790700" cy="158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142</xdr:row>
      <xdr:rowOff>0</xdr:rowOff>
    </xdr:from>
    <xdr:to>
      <xdr:col>1</xdr:col>
      <xdr:colOff>85725</xdr:colOff>
      <xdr:row>145</xdr:row>
      <xdr:rowOff>100621</xdr:rowOff>
    </xdr:to>
    <xdr:pic>
      <xdr:nvPicPr>
        <xdr:cNvPr id="5" name="Picture 4" descr="Description: G:\new logo.jpg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47035085"/>
          <a:ext cx="2057400" cy="1050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189</xdr:row>
      <xdr:rowOff>0</xdr:rowOff>
    </xdr:from>
    <xdr:to>
      <xdr:col>1</xdr:col>
      <xdr:colOff>85725</xdr:colOff>
      <xdr:row>192</xdr:row>
      <xdr:rowOff>100621</xdr:rowOff>
    </xdr:to>
    <xdr:pic>
      <xdr:nvPicPr>
        <xdr:cNvPr id="6" name="Picture 5" descr="Description: G:\new logo.jpg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62525275"/>
          <a:ext cx="2057400" cy="1050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236</xdr:row>
      <xdr:rowOff>0</xdr:rowOff>
    </xdr:from>
    <xdr:to>
      <xdr:col>1</xdr:col>
      <xdr:colOff>85725</xdr:colOff>
      <xdr:row>239</xdr:row>
      <xdr:rowOff>100621</xdr:rowOff>
    </xdr:to>
    <xdr:pic>
      <xdr:nvPicPr>
        <xdr:cNvPr id="7" name="Picture 6" descr="Description: G:\new logo.jpg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78158340"/>
          <a:ext cx="2057400" cy="1050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283</xdr:row>
      <xdr:rowOff>0</xdr:rowOff>
    </xdr:from>
    <xdr:to>
      <xdr:col>1</xdr:col>
      <xdr:colOff>85725</xdr:colOff>
      <xdr:row>287</xdr:row>
      <xdr:rowOff>306917</xdr:rowOff>
    </xdr:to>
    <xdr:pic>
      <xdr:nvPicPr>
        <xdr:cNvPr id="8" name="Picture 7" descr="Description: G:\new logo.jpg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93648530"/>
          <a:ext cx="2057400" cy="15741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330</xdr:row>
      <xdr:rowOff>0</xdr:rowOff>
    </xdr:from>
    <xdr:to>
      <xdr:col>1</xdr:col>
      <xdr:colOff>85725</xdr:colOff>
      <xdr:row>335</xdr:row>
      <xdr:rowOff>21167</xdr:rowOff>
    </xdr:to>
    <xdr:pic>
      <xdr:nvPicPr>
        <xdr:cNvPr id="9" name="Picture 8" descr="Description: G:\new logo.jpg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109243495"/>
          <a:ext cx="2057400" cy="1605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377</xdr:row>
      <xdr:rowOff>0</xdr:rowOff>
    </xdr:from>
    <xdr:to>
      <xdr:col>1</xdr:col>
      <xdr:colOff>85725</xdr:colOff>
      <xdr:row>382</xdr:row>
      <xdr:rowOff>0</xdr:rowOff>
    </xdr:to>
    <xdr:pic>
      <xdr:nvPicPr>
        <xdr:cNvPr id="10" name="Picture 9" descr="Description: G:\new logo.jpg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124847985"/>
          <a:ext cx="2057400" cy="158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42333</xdr:colOff>
      <xdr:row>424</xdr:row>
      <xdr:rowOff>74084</xdr:rowOff>
    </xdr:from>
    <xdr:to>
      <xdr:col>0</xdr:col>
      <xdr:colOff>1661583</xdr:colOff>
      <xdr:row>429</xdr:row>
      <xdr:rowOff>18039</xdr:rowOff>
    </xdr:to>
    <xdr:pic>
      <xdr:nvPicPr>
        <xdr:cNvPr id="11" name="Picture 10" descr="Description: G:\new logo.jpg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41910" y="140545185"/>
          <a:ext cx="1619250" cy="15284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471</xdr:row>
      <xdr:rowOff>52917</xdr:rowOff>
    </xdr:from>
    <xdr:to>
      <xdr:col>1</xdr:col>
      <xdr:colOff>85725</xdr:colOff>
      <xdr:row>475</xdr:row>
      <xdr:rowOff>296334</xdr:rowOff>
    </xdr:to>
    <xdr:pic>
      <xdr:nvPicPr>
        <xdr:cNvPr id="12" name="Picture 11" descr="Description: G:\new logo.jpg">
          <a:extLst>
            <a:ext uri="{FF2B5EF4-FFF2-40B4-BE49-F238E27FC236}">
              <a16:creationId xmlns:a16="http://schemas.microsoft.com/office/drawing/2014/main" xmlns="" id="{00000000-0008-0000-0300-00000C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156176345"/>
          <a:ext cx="2057400" cy="15106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518</xdr:row>
      <xdr:rowOff>0</xdr:rowOff>
    </xdr:from>
    <xdr:to>
      <xdr:col>1</xdr:col>
      <xdr:colOff>85725</xdr:colOff>
      <xdr:row>522</xdr:row>
      <xdr:rowOff>285750</xdr:rowOff>
    </xdr:to>
    <xdr:pic>
      <xdr:nvPicPr>
        <xdr:cNvPr id="13" name="Picture 12" descr="Description: G:\new logo.jpg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171871005"/>
          <a:ext cx="2057400" cy="15532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565</xdr:row>
      <xdr:rowOff>74083</xdr:rowOff>
    </xdr:from>
    <xdr:to>
      <xdr:col>1</xdr:col>
      <xdr:colOff>85725</xdr:colOff>
      <xdr:row>570</xdr:row>
      <xdr:rowOff>21167</xdr:rowOff>
    </xdr:to>
    <xdr:pic>
      <xdr:nvPicPr>
        <xdr:cNvPr id="14" name="Picture 13" descr="Description: G:\new logo.jpg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187568205"/>
          <a:ext cx="2057400" cy="1531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613</xdr:row>
      <xdr:rowOff>0</xdr:rowOff>
    </xdr:from>
    <xdr:to>
      <xdr:col>1</xdr:col>
      <xdr:colOff>85725</xdr:colOff>
      <xdr:row>617</xdr:row>
      <xdr:rowOff>306917</xdr:rowOff>
    </xdr:to>
    <xdr:pic>
      <xdr:nvPicPr>
        <xdr:cNvPr id="15" name="Picture 14" descr="Description: G:\new logo.jpg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203654025"/>
          <a:ext cx="2057400" cy="15741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660</xdr:row>
      <xdr:rowOff>0</xdr:rowOff>
    </xdr:from>
    <xdr:to>
      <xdr:col>1</xdr:col>
      <xdr:colOff>85725</xdr:colOff>
      <xdr:row>665</xdr:row>
      <xdr:rowOff>10584</xdr:rowOff>
    </xdr:to>
    <xdr:pic>
      <xdr:nvPicPr>
        <xdr:cNvPr id="16" name="Picture 15" descr="Description: G:\new logo.jpg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219277565"/>
          <a:ext cx="2057400" cy="15944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707</xdr:row>
      <xdr:rowOff>0</xdr:rowOff>
    </xdr:from>
    <xdr:to>
      <xdr:col>1</xdr:col>
      <xdr:colOff>85725</xdr:colOff>
      <xdr:row>711</xdr:row>
      <xdr:rowOff>296333</xdr:rowOff>
    </xdr:to>
    <xdr:pic>
      <xdr:nvPicPr>
        <xdr:cNvPr id="17" name="Picture 16" descr="Description: G:\new logo.jpg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234958255"/>
          <a:ext cx="2057400" cy="15633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754</xdr:row>
      <xdr:rowOff>0</xdr:rowOff>
    </xdr:from>
    <xdr:to>
      <xdr:col>1</xdr:col>
      <xdr:colOff>85725</xdr:colOff>
      <xdr:row>758</xdr:row>
      <xdr:rowOff>285750</xdr:rowOff>
    </xdr:to>
    <xdr:pic>
      <xdr:nvPicPr>
        <xdr:cNvPr id="18" name="Picture 17" descr="Description: G:\new logo.jpg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250572270"/>
          <a:ext cx="2057400" cy="15532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801</xdr:row>
      <xdr:rowOff>0</xdr:rowOff>
    </xdr:from>
    <xdr:to>
      <xdr:col>1</xdr:col>
      <xdr:colOff>85725</xdr:colOff>
      <xdr:row>806</xdr:row>
      <xdr:rowOff>0</xdr:rowOff>
    </xdr:to>
    <xdr:pic>
      <xdr:nvPicPr>
        <xdr:cNvPr id="19" name="Picture 18" descr="Description: G:\new logo.jpg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266450445"/>
          <a:ext cx="2057400" cy="158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848</xdr:row>
      <xdr:rowOff>0</xdr:rowOff>
    </xdr:from>
    <xdr:to>
      <xdr:col>1</xdr:col>
      <xdr:colOff>85725</xdr:colOff>
      <xdr:row>852</xdr:row>
      <xdr:rowOff>264584</xdr:rowOff>
    </xdr:to>
    <xdr:pic>
      <xdr:nvPicPr>
        <xdr:cNvPr id="20" name="Picture 19" descr="Description: G:\new logo.jpg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282035885"/>
          <a:ext cx="2057400" cy="1531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42333</xdr:colOff>
      <xdr:row>895</xdr:row>
      <xdr:rowOff>65617</xdr:rowOff>
    </xdr:from>
    <xdr:to>
      <xdr:col>0</xdr:col>
      <xdr:colOff>1524000</xdr:colOff>
      <xdr:row>900</xdr:row>
      <xdr:rowOff>23284</xdr:rowOff>
    </xdr:to>
    <xdr:pic>
      <xdr:nvPicPr>
        <xdr:cNvPr id="21" name="Picture 20" descr="Description: G:\new logo.jpg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41910" y="297848655"/>
          <a:ext cx="1482090" cy="1541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942</xdr:row>
      <xdr:rowOff>169334</xdr:rowOff>
    </xdr:from>
    <xdr:to>
      <xdr:col>0</xdr:col>
      <xdr:colOff>1481667</xdr:colOff>
      <xdr:row>946</xdr:row>
      <xdr:rowOff>313268</xdr:rowOff>
    </xdr:to>
    <xdr:pic>
      <xdr:nvPicPr>
        <xdr:cNvPr id="22" name="Picture 21" descr="Description: G:\new logo.jpg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313489975"/>
          <a:ext cx="1481455" cy="1411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990</xdr:row>
      <xdr:rowOff>137583</xdr:rowOff>
    </xdr:from>
    <xdr:to>
      <xdr:col>0</xdr:col>
      <xdr:colOff>1481667</xdr:colOff>
      <xdr:row>994</xdr:row>
      <xdr:rowOff>281517</xdr:rowOff>
    </xdr:to>
    <xdr:pic>
      <xdr:nvPicPr>
        <xdr:cNvPr id="23" name="Picture 22" descr="Description: G:\new logo.jpg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329427205"/>
          <a:ext cx="1481455" cy="14116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1037</xdr:row>
      <xdr:rowOff>127000</xdr:rowOff>
    </xdr:from>
    <xdr:to>
      <xdr:col>0</xdr:col>
      <xdr:colOff>1481667</xdr:colOff>
      <xdr:row>1041</xdr:row>
      <xdr:rowOff>270934</xdr:rowOff>
    </xdr:to>
    <xdr:pic>
      <xdr:nvPicPr>
        <xdr:cNvPr id="24" name="Picture 23" descr="Description: G:\new logo.jpg">
          <a:extLst>
            <a:ext uri="{FF2B5EF4-FFF2-40B4-BE49-F238E27FC236}">
              <a16:creationId xmlns:a16="http://schemas.microsoft.com/office/drawing/2014/main" xmlns="" id="{00000000-0008-0000-0300-000018000000}"/>
            </a:ext>
          </a:extLst>
        </xdr:cNvPr>
        <xdr:cNvPicPr>
          <a:picLocks noChangeAspect="1" noChangeArrowheads="1"/>
        </xdr:cNvPicPr>
      </xdr:nvPicPr>
      <xdr:blipFill>
        <a:srcRect/>
        <a:stretch>
          <a:fillRect/>
        </a:stretch>
      </xdr:blipFill>
      <xdr:spPr>
        <a:xfrm>
          <a:off x="0" y="345069160"/>
          <a:ext cx="1481455" cy="14109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6</xdr:row>
      <xdr:rowOff>79375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609600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9525</xdr:colOff>
      <xdr:row>0</xdr:row>
      <xdr:rowOff>9525</xdr:rowOff>
    </xdr:from>
    <xdr:to>
      <xdr:col>0</xdr:col>
      <xdr:colOff>1676400</xdr:colOff>
      <xdr:row>6</xdr:row>
      <xdr:rowOff>88900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525" y="9525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1666875</xdr:colOff>
      <xdr:row>29</xdr:row>
      <xdr:rowOff>79375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7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842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1666875</xdr:colOff>
      <xdr:row>52</xdr:row>
      <xdr:rowOff>79375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700-00001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684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69</xdr:row>
      <xdr:rowOff>0</xdr:rowOff>
    </xdr:from>
    <xdr:to>
      <xdr:col>0</xdr:col>
      <xdr:colOff>1666875</xdr:colOff>
      <xdr:row>75</xdr:row>
      <xdr:rowOff>79375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700-00001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526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92</xdr:row>
      <xdr:rowOff>0</xdr:rowOff>
    </xdr:from>
    <xdr:to>
      <xdr:col>0</xdr:col>
      <xdr:colOff>1666875</xdr:colOff>
      <xdr:row>98</xdr:row>
      <xdr:rowOff>79375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700-00001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3368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115</xdr:row>
      <xdr:rowOff>0</xdr:rowOff>
    </xdr:from>
    <xdr:to>
      <xdr:col>0</xdr:col>
      <xdr:colOff>1666875</xdr:colOff>
      <xdr:row>121</xdr:row>
      <xdr:rowOff>79375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7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210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138</xdr:row>
      <xdr:rowOff>0</xdr:rowOff>
    </xdr:from>
    <xdr:to>
      <xdr:col>0</xdr:col>
      <xdr:colOff>1666875</xdr:colOff>
      <xdr:row>144</xdr:row>
      <xdr:rowOff>79375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700-00002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5052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161</xdr:row>
      <xdr:rowOff>0</xdr:rowOff>
    </xdr:from>
    <xdr:to>
      <xdr:col>0</xdr:col>
      <xdr:colOff>1666875</xdr:colOff>
      <xdr:row>167</xdr:row>
      <xdr:rowOff>79375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700-00002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0894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185</xdr:row>
      <xdr:rowOff>0</xdr:rowOff>
    </xdr:from>
    <xdr:to>
      <xdr:col>0</xdr:col>
      <xdr:colOff>1666875</xdr:colOff>
      <xdr:row>191</xdr:row>
      <xdr:rowOff>79375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700-00002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6990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208</xdr:row>
      <xdr:rowOff>0</xdr:rowOff>
    </xdr:from>
    <xdr:to>
      <xdr:col>0</xdr:col>
      <xdr:colOff>1666875</xdr:colOff>
      <xdr:row>214</xdr:row>
      <xdr:rowOff>79375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7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2832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231</xdr:row>
      <xdr:rowOff>0</xdr:rowOff>
    </xdr:from>
    <xdr:to>
      <xdr:col>0</xdr:col>
      <xdr:colOff>1666875</xdr:colOff>
      <xdr:row>237</xdr:row>
      <xdr:rowOff>79375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700-00002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8674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254</xdr:row>
      <xdr:rowOff>0</xdr:rowOff>
    </xdr:from>
    <xdr:to>
      <xdr:col>0</xdr:col>
      <xdr:colOff>1666875</xdr:colOff>
      <xdr:row>260</xdr:row>
      <xdr:rowOff>79375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700-00002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4516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277</xdr:row>
      <xdr:rowOff>0</xdr:rowOff>
    </xdr:from>
    <xdr:to>
      <xdr:col>0</xdr:col>
      <xdr:colOff>1666875</xdr:colOff>
      <xdr:row>283</xdr:row>
      <xdr:rowOff>79375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700-00002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0358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300</xdr:row>
      <xdr:rowOff>0</xdr:rowOff>
    </xdr:from>
    <xdr:to>
      <xdr:col>0</xdr:col>
      <xdr:colOff>1666875</xdr:colOff>
      <xdr:row>306</xdr:row>
      <xdr:rowOff>79375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700-00002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200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323</xdr:row>
      <xdr:rowOff>0</xdr:rowOff>
    </xdr:from>
    <xdr:to>
      <xdr:col>0</xdr:col>
      <xdr:colOff>1666875</xdr:colOff>
      <xdr:row>329</xdr:row>
      <xdr:rowOff>79375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700-00002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2042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346</xdr:row>
      <xdr:rowOff>0</xdr:rowOff>
    </xdr:from>
    <xdr:to>
      <xdr:col>0</xdr:col>
      <xdr:colOff>1666875</xdr:colOff>
      <xdr:row>352</xdr:row>
      <xdr:rowOff>79375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700-00002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7884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369</xdr:row>
      <xdr:rowOff>0</xdr:rowOff>
    </xdr:from>
    <xdr:to>
      <xdr:col>0</xdr:col>
      <xdr:colOff>1666875</xdr:colOff>
      <xdr:row>375</xdr:row>
      <xdr:rowOff>79375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700-00002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3726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392</xdr:row>
      <xdr:rowOff>0</xdr:rowOff>
    </xdr:from>
    <xdr:to>
      <xdr:col>0</xdr:col>
      <xdr:colOff>1666875</xdr:colOff>
      <xdr:row>398</xdr:row>
      <xdr:rowOff>79375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700-00002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9568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415</xdr:row>
      <xdr:rowOff>0</xdr:rowOff>
    </xdr:from>
    <xdr:to>
      <xdr:col>0</xdr:col>
      <xdr:colOff>1666875</xdr:colOff>
      <xdr:row>421</xdr:row>
      <xdr:rowOff>79375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700-00002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5410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438</xdr:row>
      <xdr:rowOff>0</xdr:rowOff>
    </xdr:from>
    <xdr:to>
      <xdr:col>0</xdr:col>
      <xdr:colOff>1666875</xdr:colOff>
      <xdr:row>444</xdr:row>
      <xdr:rowOff>79375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700-00002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1252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461</xdr:row>
      <xdr:rowOff>0</xdr:rowOff>
    </xdr:from>
    <xdr:to>
      <xdr:col>0</xdr:col>
      <xdr:colOff>1666875</xdr:colOff>
      <xdr:row>467</xdr:row>
      <xdr:rowOff>79375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700-00002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7094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484</xdr:row>
      <xdr:rowOff>0</xdr:rowOff>
    </xdr:from>
    <xdr:to>
      <xdr:col>0</xdr:col>
      <xdr:colOff>1666875</xdr:colOff>
      <xdr:row>490</xdr:row>
      <xdr:rowOff>79375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xmlns="" id="{00000000-0008-0000-0700-00002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2936000"/>
          <a:ext cx="1666875" cy="160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507</xdr:row>
      <xdr:rowOff>0</xdr:rowOff>
    </xdr:from>
    <xdr:to>
      <xdr:col>0</xdr:col>
      <xdr:colOff>1666875</xdr:colOff>
      <xdr:row>513</xdr:row>
      <xdr:rowOff>79375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xmlns="" id="{00000000-0008-0000-0700-00003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8778000"/>
          <a:ext cx="1666875" cy="1603375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1</xdr:row>
      <xdr:rowOff>190500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1</xdr:row>
      <xdr:rowOff>190500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1</xdr:row>
      <xdr:rowOff>190500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1</xdr:row>
      <xdr:rowOff>161925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xmlns="" id="{00000000-0008-0000-0900-00006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611505</xdr:colOff>
      <xdr:row>1</xdr:row>
      <xdr:rowOff>161925</xdr:rowOff>
    </xdr:to>
    <xdr:pic>
      <xdr:nvPicPr>
        <xdr:cNvPr id="106" name="Picture 105">
          <a:extLst>
            <a:ext uri="{FF2B5EF4-FFF2-40B4-BE49-F238E27FC236}">
              <a16:creationId xmlns:a16="http://schemas.microsoft.com/office/drawing/2014/main" xmlns="" id="{00000000-0008-0000-0900-00006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1</xdr:col>
      <xdr:colOff>142874</xdr:colOff>
      <xdr:row>4</xdr:row>
      <xdr:rowOff>15875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xmlns="" id="{00000000-0008-0000-0900-00006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889124" cy="1492250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50</xdr:row>
      <xdr:rowOff>28575</xdr:rowOff>
    </xdr:from>
    <xdr:ext cx="1778000" cy="1511300"/>
    <xdr:pic>
      <xdr:nvPicPr>
        <xdr:cNvPr id="160" name="Picture 159">
          <a:extLst>
            <a:ext uri="{FF2B5EF4-FFF2-40B4-BE49-F238E27FC236}">
              <a16:creationId xmlns:a16="http://schemas.microsoft.com/office/drawing/2014/main" xmlns="" id="{00000000-0008-0000-0900-0000A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9808825"/>
          <a:ext cx="1778000" cy="1511300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0</xdr:colOff>
      <xdr:row>100</xdr:row>
      <xdr:rowOff>47625</xdr:rowOff>
    </xdr:from>
    <xdr:to>
      <xdr:col>0</xdr:col>
      <xdr:colOff>611505</xdr:colOff>
      <xdr:row>101</xdr:row>
      <xdr:rowOff>104775</xdr:rowOff>
    </xdr:to>
    <xdr:pic>
      <xdr:nvPicPr>
        <xdr:cNvPr id="198" name="Picture 197">
          <a:extLst>
            <a:ext uri="{FF2B5EF4-FFF2-40B4-BE49-F238E27FC236}">
              <a16:creationId xmlns:a16="http://schemas.microsoft.com/office/drawing/2014/main" xmlns="" id="{00000000-0008-0000-0900-0000C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</xdr:row>
      <xdr:rowOff>47625</xdr:rowOff>
    </xdr:from>
    <xdr:to>
      <xdr:col>0</xdr:col>
      <xdr:colOff>611505</xdr:colOff>
      <xdr:row>101</xdr:row>
      <xdr:rowOff>104775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xmlns="" id="{00000000-0008-0000-0900-0000C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</xdr:row>
      <xdr:rowOff>47625</xdr:rowOff>
    </xdr:from>
    <xdr:to>
      <xdr:col>0</xdr:col>
      <xdr:colOff>611505</xdr:colOff>
      <xdr:row>101</xdr:row>
      <xdr:rowOff>104775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xmlns="" id="{00000000-0008-0000-0900-0000C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</xdr:row>
      <xdr:rowOff>47625</xdr:rowOff>
    </xdr:from>
    <xdr:to>
      <xdr:col>0</xdr:col>
      <xdr:colOff>611505</xdr:colOff>
      <xdr:row>101</xdr:row>
      <xdr:rowOff>73025</xdr:rowOff>
    </xdr:to>
    <xdr:pic>
      <xdr:nvPicPr>
        <xdr:cNvPr id="225" name="Picture 224">
          <a:extLst>
            <a:ext uri="{FF2B5EF4-FFF2-40B4-BE49-F238E27FC236}">
              <a16:creationId xmlns:a16="http://schemas.microsoft.com/office/drawing/2014/main" xmlns="" id="{00000000-0008-0000-0900-0000E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</xdr:row>
      <xdr:rowOff>47625</xdr:rowOff>
    </xdr:from>
    <xdr:to>
      <xdr:col>0</xdr:col>
      <xdr:colOff>611505</xdr:colOff>
      <xdr:row>101</xdr:row>
      <xdr:rowOff>73025</xdr:rowOff>
    </xdr:to>
    <xdr:pic>
      <xdr:nvPicPr>
        <xdr:cNvPr id="226" name="Picture 225">
          <a:extLst>
            <a:ext uri="{FF2B5EF4-FFF2-40B4-BE49-F238E27FC236}">
              <a16:creationId xmlns:a16="http://schemas.microsoft.com/office/drawing/2014/main" xmlns="" id="{00000000-0008-0000-0900-0000E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</xdr:row>
      <xdr:rowOff>47624</xdr:rowOff>
    </xdr:from>
    <xdr:to>
      <xdr:col>1</xdr:col>
      <xdr:colOff>0</xdr:colOff>
      <xdr:row>103</xdr:row>
      <xdr:rowOff>380999</xdr:rowOff>
    </xdr:to>
    <xdr:pic>
      <xdr:nvPicPr>
        <xdr:cNvPr id="227" name="Picture 226">
          <a:extLst>
            <a:ext uri="{FF2B5EF4-FFF2-40B4-BE49-F238E27FC236}">
              <a16:creationId xmlns:a16="http://schemas.microsoft.com/office/drawing/2014/main" xmlns="" id="{00000000-0008-0000-0900-0000E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93874"/>
          <a:ext cx="1746250" cy="1476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</xdr:row>
      <xdr:rowOff>47625</xdr:rowOff>
    </xdr:from>
    <xdr:to>
      <xdr:col>0</xdr:col>
      <xdr:colOff>611505</xdr:colOff>
      <xdr:row>151</xdr:row>
      <xdr:rowOff>104775</xdr:rowOff>
    </xdr:to>
    <xdr:pic>
      <xdr:nvPicPr>
        <xdr:cNvPr id="228" name="Picture 227">
          <a:extLst>
            <a:ext uri="{FF2B5EF4-FFF2-40B4-BE49-F238E27FC236}">
              <a16:creationId xmlns:a16="http://schemas.microsoft.com/office/drawing/2014/main" xmlns="" id="{00000000-0008-0000-0900-0000E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</xdr:row>
      <xdr:rowOff>47625</xdr:rowOff>
    </xdr:from>
    <xdr:to>
      <xdr:col>0</xdr:col>
      <xdr:colOff>611505</xdr:colOff>
      <xdr:row>151</xdr:row>
      <xdr:rowOff>104775</xdr:rowOff>
    </xdr:to>
    <xdr:pic>
      <xdr:nvPicPr>
        <xdr:cNvPr id="229" name="Picture 228">
          <a:extLst>
            <a:ext uri="{FF2B5EF4-FFF2-40B4-BE49-F238E27FC236}">
              <a16:creationId xmlns:a16="http://schemas.microsoft.com/office/drawing/2014/main" xmlns="" id="{00000000-0008-0000-0900-0000E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</xdr:row>
      <xdr:rowOff>47625</xdr:rowOff>
    </xdr:from>
    <xdr:to>
      <xdr:col>0</xdr:col>
      <xdr:colOff>611505</xdr:colOff>
      <xdr:row>151</xdr:row>
      <xdr:rowOff>104775</xdr:rowOff>
    </xdr:to>
    <xdr:pic>
      <xdr:nvPicPr>
        <xdr:cNvPr id="230" name="Picture 229">
          <a:extLst>
            <a:ext uri="{FF2B5EF4-FFF2-40B4-BE49-F238E27FC236}">
              <a16:creationId xmlns:a16="http://schemas.microsoft.com/office/drawing/2014/main" xmlns="" id="{00000000-0008-0000-0900-0000E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</xdr:row>
      <xdr:rowOff>47625</xdr:rowOff>
    </xdr:from>
    <xdr:to>
      <xdr:col>0</xdr:col>
      <xdr:colOff>611505</xdr:colOff>
      <xdr:row>151</xdr:row>
      <xdr:rowOff>73025</xdr:rowOff>
    </xdr:to>
    <xdr:pic>
      <xdr:nvPicPr>
        <xdr:cNvPr id="255" name="Picture 254">
          <a:extLst>
            <a:ext uri="{FF2B5EF4-FFF2-40B4-BE49-F238E27FC236}">
              <a16:creationId xmlns:a16="http://schemas.microsoft.com/office/drawing/2014/main" xmlns="" id="{00000000-0008-0000-0900-0000F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</xdr:row>
      <xdr:rowOff>47625</xdr:rowOff>
    </xdr:from>
    <xdr:to>
      <xdr:col>0</xdr:col>
      <xdr:colOff>611505</xdr:colOff>
      <xdr:row>151</xdr:row>
      <xdr:rowOff>73025</xdr:rowOff>
    </xdr:to>
    <xdr:pic>
      <xdr:nvPicPr>
        <xdr:cNvPr id="256" name="Picture 255">
          <a:extLst>
            <a:ext uri="{FF2B5EF4-FFF2-40B4-BE49-F238E27FC236}">
              <a16:creationId xmlns:a16="http://schemas.microsoft.com/office/drawing/2014/main" xmlns="" id="{00000000-0008-0000-0900-000000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150</xdr:row>
      <xdr:rowOff>47625</xdr:rowOff>
    </xdr:from>
    <xdr:to>
      <xdr:col>0</xdr:col>
      <xdr:colOff>1730375</xdr:colOff>
      <xdr:row>153</xdr:row>
      <xdr:rowOff>365125</xdr:rowOff>
    </xdr:to>
    <xdr:pic>
      <xdr:nvPicPr>
        <xdr:cNvPr id="257" name="Picture 256">
          <a:extLst>
            <a:ext uri="{FF2B5EF4-FFF2-40B4-BE49-F238E27FC236}">
              <a16:creationId xmlns:a16="http://schemas.microsoft.com/office/drawing/2014/main" xmlns="" id="{00000000-0008-0000-0900-000001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737625"/>
          <a:ext cx="1730375" cy="146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611505</xdr:colOff>
      <xdr:row>201</xdr:row>
      <xdr:rowOff>104775</xdr:rowOff>
    </xdr:to>
    <xdr:pic>
      <xdr:nvPicPr>
        <xdr:cNvPr id="258" name="Picture 257">
          <a:extLst>
            <a:ext uri="{FF2B5EF4-FFF2-40B4-BE49-F238E27FC236}">
              <a16:creationId xmlns:a16="http://schemas.microsoft.com/office/drawing/2014/main" xmlns="" id="{00000000-0008-0000-0900-000002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611505</xdr:colOff>
      <xdr:row>201</xdr:row>
      <xdr:rowOff>104775</xdr:rowOff>
    </xdr:to>
    <xdr:pic>
      <xdr:nvPicPr>
        <xdr:cNvPr id="259" name="Picture 258">
          <a:extLst>
            <a:ext uri="{FF2B5EF4-FFF2-40B4-BE49-F238E27FC236}">
              <a16:creationId xmlns:a16="http://schemas.microsoft.com/office/drawing/2014/main" xmlns="" id="{00000000-0008-0000-0900-000003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611505</xdr:colOff>
      <xdr:row>201</xdr:row>
      <xdr:rowOff>104775</xdr:rowOff>
    </xdr:to>
    <xdr:pic>
      <xdr:nvPicPr>
        <xdr:cNvPr id="260" name="Picture 259">
          <a:extLst>
            <a:ext uri="{FF2B5EF4-FFF2-40B4-BE49-F238E27FC236}">
              <a16:creationId xmlns:a16="http://schemas.microsoft.com/office/drawing/2014/main" xmlns="" id="{00000000-0008-0000-0900-000004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611505</xdr:colOff>
      <xdr:row>201</xdr:row>
      <xdr:rowOff>73025</xdr:rowOff>
    </xdr:to>
    <xdr:pic>
      <xdr:nvPicPr>
        <xdr:cNvPr id="285" name="Picture 284">
          <a:extLst>
            <a:ext uri="{FF2B5EF4-FFF2-40B4-BE49-F238E27FC236}">
              <a16:creationId xmlns:a16="http://schemas.microsoft.com/office/drawing/2014/main" xmlns="" id="{00000000-0008-0000-0900-00001D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611505</xdr:colOff>
      <xdr:row>201</xdr:row>
      <xdr:rowOff>73025</xdr:rowOff>
    </xdr:to>
    <xdr:pic>
      <xdr:nvPicPr>
        <xdr:cNvPr id="286" name="Picture 285">
          <a:extLst>
            <a:ext uri="{FF2B5EF4-FFF2-40B4-BE49-F238E27FC236}">
              <a16:creationId xmlns:a16="http://schemas.microsoft.com/office/drawing/2014/main" xmlns="" id="{00000000-0008-0000-0900-00001E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200</xdr:row>
      <xdr:rowOff>47625</xdr:rowOff>
    </xdr:from>
    <xdr:to>
      <xdr:col>0</xdr:col>
      <xdr:colOff>1587500</xdr:colOff>
      <xdr:row>204</xdr:row>
      <xdr:rowOff>0</xdr:rowOff>
    </xdr:to>
    <xdr:pic>
      <xdr:nvPicPr>
        <xdr:cNvPr id="287" name="Picture 286">
          <a:extLst>
            <a:ext uri="{FF2B5EF4-FFF2-40B4-BE49-F238E27FC236}">
              <a16:creationId xmlns:a16="http://schemas.microsoft.com/office/drawing/2014/main" xmlns="" id="{00000000-0008-0000-0900-00001F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708375"/>
          <a:ext cx="1587500" cy="1476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250</xdr:row>
      <xdr:rowOff>47625</xdr:rowOff>
    </xdr:from>
    <xdr:to>
      <xdr:col>0</xdr:col>
      <xdr:colOff>611505</xdr:colOff>
      <xdr:row>251</xdr:row>
      <xdr:rowOff>104775</xdr:rowOff>
    </xdr:to>
    <xdr:pic>
      <xdr:nvPicPr>
        <xdr:cNvPr id="288" name="Picture 287">
          <a:extLst>
            <a:ext uri="{FF2B5EF4-FFF2-40B4-BE49-F238E27FC236}">
              <a16:creationId xmlns:a16="http://schemas.microsoft.com/office/drawing/2014/main" xmlns="" id="{00000000-0008-0000-0900-000020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250</xdr:row>
      <xdr:rowOff>47625</xdr:rowOff>
    </xdr:from>
    <xdr:to>
      <xdr:col>0</xdr:col>
      <xdr:colOff>611505</xdr:colOff>
      <xdr:row>251</xdr:row>
      <xdr:rowOff>104775</xdr:rowOff>
    </xdr:to>
    <xdr:pic>
      <xdr:nvPicPr>
        <xdr:cNvPr id="289" name="Picture 288">
          <a:extLst>
            <a:ext uri="{FF2B5EF4-FFF2-40B4-BE49-F238E27FC236}">
              <a16:creationId xmlns:a16="http://schemas.microsoft.com/office/drawing/2014/main" xmlns="" id="{00000000-0008-0000-0900-000021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250</xdr:row>
      <xdr:rowOff>47625</xdr:rowOff>
    </xdr:from>
    <xdr:to>
      <xdr:col>0</xdr:col>
      <xdr:colOff>611505</xdr:colOff>
      <xdr:row>251</xdr:row>
      <xdr:rowOff>104775</xdr:rowOff>
    </xdr:to>
    <xdr:pic>
      <xdr:nvPicPr>
        <xdr:cNvPr id="290" name="Picture 289">
          <a:extLst>
            <a:ext uri="{FF2B5EF4-FFF2-40B4-BE49-F238E27FC236}">
              <a16:creationId xmlns:a16="http://schemas.microsoft.com/office/drawing/2014/main" xmlns="" id="{00000000-0008-0000-0900-000022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250</xdr:row>
      <xdr:rowOff>47625</xdr:rowOff>
    </xdr:from>
    <xdr:to>
      <xdr:col>0</xdr:col>
      <xdr:colOff>611505</xdr:colOff>
      <xdr:row>251</xdr:row>
      <xdr:rowOff>73025</xdr:rowOff>
    </xdr:to>
    <xdr:pic>
      <xdr:nvPicPr>
        <xdr:cNvPr id="315" name="Picture 314">
          <a:extLst>
            <a:ext uri="{FF2B5EF4-FFF2-40B4-BE49-F238E27FC236}">
              <a16:creationId xmlns:a16="http://schemas.microsoft.com/office/drawing/2014/main" xmlns="" id="{00000000-0008-0000-0900-00003B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250</xdr:row>
      <xdr:rowOff>47625</xdr:rowOff>
    </xdr:from>
    <xdr:to>
      <xdr:col>0</xdr:col>
      <xdr:colOff>611505</xdr:colOff>
      <xdr:row>251</xdr:row>
      <xdr:rowOff>73025</xdr:rowOff>
    </xdr:to>
    <xdr:pic>
      <xdr:nvPicPr>
        <xdr:cNvPr id="316" name="Picture 315">
          <a:extLst>
            <a:ext uri="{FF2B5EF4-FFF2-40B4-BE49-F238E27FC236}">
              <a16:creationId xmlns:a16="http://schemas.microsoft.com/office/drawing/2014/main" xmlns="" id="{00000000-0008-0000-0900-00003C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250</xdr:row>
      <xdr:rowOff>47625</xdr:rowOff>
    </xdr:from>
    <xdr:to>
      <xdr:col>0</xdr:col>
      <xdr:colOff>1619250</xdr:colOff>
      <xdr:row>253</xdr:row>
      <xdr:rowOff>333375</xdr:rowOff>
    </xdr:to>
    <xdr:pic>
      <xdr:nvPicPr>
        <xdr:cNvPr id="317" name="Picture 316">
          <a:extLst>
            <a:ext uri="{FF2B5EF4-FFF2-40B4-BE49-F238E27FC236}">
              <a16:creationId xmlns:a16="http://schemas.microsoft.com/office/drawing/2014/main" xmlns="" id="{00000000-0008-0000-0900-00003D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822000"/>
          <a:ext cx="1619250" cy="14287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300</xdr:row>
      <xdr:rowOff>47625</xdr:rowOff>
    </xdr:from>
    <xdr:to>
      <xdr:col>0</xdr:col>
      <xdr:colOff>611505</xdr:colOff>
      <xdr:row>301</xdr:row>
      <xdr:rowOff>104775</xdr:rowOff>
    </xdr:to>
    <xdr:pic>
      <xdr:nvPicPr>
        <xdr:cNvPr id="318" name="Picture 317">
          <a:extLst>
            <a:ext uri="{FF2B5EF4-FFF2-40B4-BE49-F238E27FC236}">
              <a16:creationId xmlns:a16="http://schemas.microsoft.com/office/drawing/2014/main" xmlns="" id="{00000000-0008-0000-0900-00003E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300</xdr:row>
      <xdr:rowOff>47625</xdr:rowOff>
    </xdr:from>
    <xdr:to>
      <xdr:col>0</xdr:col>
      <xdr:colOff>611505</xdr:colOff>
      <xdr:row>301</xdr:row>
      <xdr:rowOff>104775</xdr:rowOff>
    </xdr:to>
    <xdr:pic>
      <xdr:nvPicPr>
        <xdr:cNvPr id="319" name="Picture 318">
          <a:extLst>
            <a:ext uri="{FF2B5EF4-FFF2-40B4-BE49-F238E27FC236}">
              <a16:creationId xmlns:a16="http://schemas.microsoft.com/office/drawing/2014/main" xmlns="" id="{00000000-0008-0000-0900-00003F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300</xdr:row>
      <xdr:rowOff>47625</xdr:rowOff>
    </xdr:from>
    <xdr:to>
      <xdr:col>0</xdr:col>
      <xdr:colOff>611505</xdr:colOff>
      <xdr:row>301</xdr:row>
      <xdr:rowOff>104775</xdr:rowOff>
    </xdr:to>
    <xdr:pic>
      <xdr:nvPicPr>
        <xdr:cNvPr id="320" name="Picture 319">
          <a:extLst>
            <a:ext uri="{FF2B5EF4-FFF2-40B4-BE49-F238E27FC236}">
              <a16:creationId xmlns:a16="http://schemas.microsoft.com/office/drawing/2014/main" xmlns="" id="{00000000-0008-0000-0900-000040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300</xdr:row>
      <xdr:rowOff>47625</xdr:rowOff>
    </xdr:from>
    <xdr:to>
      <xdr:col>0</xdr:col>
      <xdr:colOff>611505</xdr:colOff>
      <xdr:row>301</xdr:row>
      <xdr:rowOff>73025</xdr:rowOff>
    </xdr:to>
    <xdr:pic>
      <xdr:nvPicPr>
        <xdr:cNvPr id="345" name="Picture 344">
          <a:extLst>
            <a:ext uri="{FF2B5EF4-FFF2-40B4-BE49-F238E27FC236}">
              <a16:creationId xmlns:a16="http://schemas.microsoft.com/office/drawing/2014/main" xmlns="" id="{00000000-0008-0000-0900-000059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300</xdr:row>
      <xdr:rowOff>47625</xdr:rowOff>
    </xdr:from>
    <xdr:to>
      <xdr:col>0</xdr:col>
      <xdr:colOff>611505</xdr:colOff>
      <xdr:row>301</xdr:row>
      <xdr:rowOff>73025</xdr:rowOff>
    </xdr:to>
    <xdr:pic>
      <xdr:nvPicPr>
        <xdr:cNvPr id="346" name="Picture 345">
          <a:extLst>
            <a:ext uri="{FF2B5EF4-FFF2-40B4-BE49-F238E27FC236}">
              <a16:creationId xmlns:a16="http://schemas.microsoft.com/office/drawing/2014/main" xmlns="" id="{00000000-0008-0000-0900-00005A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300</xdr:row>
      <xdr:rowOff>47625</xdr:rowOff>
    </xdr:from>
    <xdr:to>
      <xdr:col>1</xdr:col>
      <xdr:colOff>111125</xdr:colOff>
      <xdr:row>304</xdr:row>
      <xdr:rowOff>0</xdr:rowOff>
    </xdr:to>
    <xdr:pic>
      <xdr:nvPicPr>
        <xdr:cNvPr id="347" name="Picture 346">
          <a:extLst>
            <a:ext uri="{FF2B5EF4-FFF2-40B4-BE49-F238E27FC236}">
              <a16:creationId xmlns:a16="http://schemas.microsoft.com/office/drawing/2014/main" xmlns="" id="{00000000-0008-0000-0900-00005B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9888000"/>
          <a:ext cx="1857375" cy="1476375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350</xdr:row>
      <xdr:rowOff>47625</xdr:rowOff>
    </xdr:from>
    <xdr:ext cx="1730374" cy="1476375"/>
    <xdr:pic>
      <xdr:nvPicPr>
        <xdr:cNvPr id="403" name="Picture 402">
          <a:extLst>
            <a:ext uri="{FF2B5EF4-FFF2-40B4-BE49-F238E27FC236}">
              <a16:creationId xmlns:a16="http://schemas.microsoft.com/office/drawing/2014/main" xmlns="" id="{00000000-0008-0000-0900-000093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001625"/>
          <a:ext cx="1730374" cy="1476375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0</xdr:colOff>
      <xdr:row>400</xdr:row>
      <xdr:rowOff>47625</xdr:rowOff>
    </xdr:from>
    <xdr:to>
      <xdr:col>0</xdr:col>
      <xdr:colOff>611505</xdr:colOff>
      <xdr:row>401</xdr:row>
      <xdr:rowOff>15875</xdr:rowOff>
    </xdr:to>
    <xdr:pic>
      <xdr:nvPicPr>
        <xdr:cNvPr id="441" name="Picture 440">
          <a:extLst>
            <a:ext uri="{FF2B5EF4-FFF2-40B4-BE49-F238E27FC236}">
              <a16:creationId xmlns:a16="http://schemas.microsoft.com/office/drawing/2014/main" xmlns="" id="{00000000-0008-0000-0900-0000B9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50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400</xdr:row>
      <xdr:rowOff>47625</xdr:rowOff>
    </xdr:from>
    <xdr:to>
      <xdr:col>0</xdr:col>
      <xdr:colOff>611505</xdr:colOff>
      <xdr:row>401</xdr:row>
      <xdr:rowOff>15875</xdr:rowOff>
    </xdr:to>
    <xdr:pic>
      <xdr:nvPicPr>
        <xdr:cNvPr id="442" name="Picture 441">
          <a:extLst>
            <a:ext uri="{FF2B5EF4-FFF2-40B4-BE49-F238E27FC236}">
              <a16:creationId xmlns:a16="http://schemas.microsoft.com/office/drawing/2014/main" xmlns="" id="{00000000-0008-0000-0900-0000BA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50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400</xdr:row>
      <xdr:rowOff>47625</xdr:rowOff>
    </xdr:from>
    <xdr:to>
      <xdr:col>0</xdr:col>
      <xdr:colOff>611505</xdr:colOff>
      <xdr:row>401</xdr:row>
      <xdr:rowOff>15875</xdr:rowOff>
    </xdr:to>
    <xdr:pic>
      <xdr:nvPicPr>
        <xdr:cNvPr id="443" name="Picture 442">
          <a:extLst>
            <a:ext uri="{FF2B5EF4-FFF2-40B4-BE49-F238E27FC236}">
              <a16:creationId xmlns:a16="http://schemas.microsoft.com/office/drawing/2014/main" xmlns="" id="{00000000-0008-0000-0900-0000BB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50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400</xdr:row>
      <xdr:rowOff>47625</xdr:rowOff>
    </xdr:from>
    <xdr:to>
      <xdr:col>0</xdr:col>
      <xdr:colOff>611505</xdr:colOff>
      <xdr:row>401</xdr:row>
      <xdr:rowOff>6350</xdr:rowOff>
    </xdr:to>
    <xdr:pic>
      <xdr:nvPicPr>
        <xdr:cNvPr id="468" name="Picture 467">
          <a:extLst>
            <a:ext uri="{FF2B5EF4-FFF2-40B4-BE49-F238E27FC236}">
              <a16:creationId xmlns:a16="http://schemas.microsoft.com/office/drawing/2014/main" xmlns="" id="{00000000-0008-0000-0900-0000D4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8501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400</xdr:row>
      <xdr:rowOff>47625</xdr:rowOff>
    </xdr:from>
    <xdr:to>
      <xdr:col>0</xdr:col>
      <xdr:colOff>611505</xdr:colOff>
      <xdr:row>401</xdr:row>
      <xdr:rowOff>6350</xdr:rowOff>
    </xdr:to>
    <xdr:pic>
      <xdr:nvPicPr>
        <xdr:cNvPr id="469" name="Picture 468">
          <a:extLst>
            <a:ext uri="{FF2B5EF4-FFF2-40B4-BE49-F238E27FC236}">
              <a16:creationId xmlns:a16="http://schemas.microsoft.com/office/drawing/2014/main" xmlns="" id="{00000000-0008-0000-0900-0000D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8501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400</xdr:row>
      <xdr:rowOff>47624</xdr:rowOff>
    </xdr:from>
    <xdr:to>
      <xdr:col>0</xdr:col>
      <xdr:colOff>1730375</xdr:colOff>
      <xdr:row>404</xdr:row>
      <xdr:rowOff>0</xdr:rowOff>
    </xdr:to>
    <xdr:pic>
      <xdr:nvPicPr>
        <xdr:cNvPr id="470" name="Picture 469">
          <a:extLst>
            <a:ext uri="{FF2B5EF4-FFF2-40B4-BE49-F238E27FC236}">
              <a16:creationId xmlns:a16="http://schemas.microsoft.com/office/drawing/2014/main" xmlns="" id="{00000000-0008-0000-0900-0000D6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115249"/>
          <a:ext cx="1730375" cy="1476376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47625</xdr:rowOff>
    </xdr:from>
    <xdr:to>
      <xdr:col>0</xdr:col>
      <xdr:colOff>611505</xdr:colOff>
      <xdr:row>451</xdr:row>
      <xdr:rowOff>15875</xdr:rowOff>
    </xdr:to>
    <xdr:pic>
      <xdr:nvPicPr>
        <xdr:cNvPr id="471" name="Picture 470">
          <a:extLst>
            <a:ext uri="{FF2B5EF4-FFF2-40B4-BE49-F238E27FC236}">
              <a16:creationId xmlns:a16="http://schemas.microsoft.com/office/drawing/2014/main" xmlns="" id="{00000000-0008-0000-0900-0000D7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8704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47625</xdr:rowOff>
    </xdr:from>
    <xdr:to>
      <xdr:col>0</xdr:col>
      <xdr:colOff>611505</xdr:colOff>
      <xdr:row>451</xdr:row>
      <xdr:rowOff>15875</xdr:rowOff>
    </xdr:to>
    <xdr:pic>
      <xdr:nvPicPr>
        <xdr:cNvPr id="472" name="Picture 471">
          <a:extLst>
            <a:ext uri="{FF2B5EF4-FFF2-40B4-BE49-F238E27FC236}">
              <a16:creationId xmlns:a16="http://schemas.microsoft.com/office/drawing/2014/main" xmlns="" id="{00000000-0008-0000-0900-0000D8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8704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47625</xdr:rowOff>
    </xdr:from>
    <xdr:to>
      <xdr:col>0</xdr:col>
      <xdr:colOff>611505</xdr:colOff>
      <xdr:row>451</xdr:row>
      <xdr:rowOff>15875</xdr:rowOff>
    </xdr:to>
    <xdr:pic>
      <xdr:nvPicPr>
        <xdr:cNvPr id="473" name="Picture 472">
          <a:extLst>
            <a:ext uri="{FF2B5EF4-FFF2-40B4-BE49-F238E27FC236}">
              <a16:creationId xmlns:a16="http://schemas.microsoft.com/office/drawing/2014/main" xmlns="" id="{00000000-0008-0000-0900-0000D9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8704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47625</xdr:rowOff>
    </xdr:from>
    <xdr:to>
      <xdr:col>0</xdr:col>
      <xdr:colOff>611505</xdr:colOff>
      <xdr:row>451</xdr:row>
      <xdr:rowOff>6350</xdr:rowOff>
    </xdr:to>
    <xdr:pic>
      <xdr:nvPicPr>
        <xdr:cNvPr id="498" name="Picture 497">
          <a:extLst>
            <a:ext uri="{FF2B5EF4-FFF2-40B4-BE49-F238E27FC236}">
              <a16:creationId xmlns:a16="http://schemas.microsoft.com/office/drawing/2014/main" xmlns="" id="{00000000-0008-0000-0900-0000F2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704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47625</xdr:rowOff>
    </xdr:from>
    <xdr:to>
      <xdr:col>0</xdr:col>
      <xdr:colOff>611505</xdr:colOff>
      <xdr:row>451</xdr:row>
      <xdr:rowOff>6350</xdr:rowOff>
    </xdr:to>
    <xdr:pic>
      <xdr:nvPicPr>
        <xdr:cNvPr id="499" name="Picture 498">
          <a:extLst>
            <a:ext uri="{FF2B5EF4-FFF2-40B4-BE49-F238E27FC236}">
              <a16:creationId xmlns:a16="http://schemas.microsoft.com/office/drawing/2014/main" xmlns="" id="{00000000-0008-0000-0900-0000F3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704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450</xdr:row>
      <xdr:rowOff>47624</xdr:rowOff>
    </xdr:from>
    <xdr:to>
      <xdr:col>1</xdr:col>
      <xdr:colOff>63500</xdr:colOff>
      <xdr:row>454</xdr:row>
      <xdr:rowOff>15875</xdr:rowOff>
    </xdr:to>
    <xdr:pic>
      <xdr:nvPicPr>
        <xdr:cNvPr id="500" name="Picture 499">
          <a:extLst>
            <a:ext uri="{FF2B5EF4-FFF2-40B4-BE49-F238E27FC236}">
              <a16:creationId xmlns:a16="http://schemas.microsoft.com/office/drawing/2014/main" xmlns="" id="{00000000-0008-0000-0900-0000F4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197124"/>
          <a:ext cx="1809750" cy="1492251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500</xdr:row>
      <xdr:rowOff>47625</xdr:rowOff>
    </xdr:from>
    <xdr:to>
      <xdr:col>0</xdr:col>
      <xdr:colOff>611505</xdr:colOff>
      <xdr:row>501</xdr:row>
      <xdr:rowOff>15875</xdr:rowOff>
    </xdr:to>
    <xdr:pic>
      <xdr:nvPicPr>
        <xdr:cNvPr id="501" name="Picture 500">
          <a:extLst>
            <a:ext uri="{FF2B5EF4-FFF2-40B4-BE49-F238E27FC236}">
              <a16:creationId xmlns:a16="http://schemas.microsoft.com/office/drawing/2014/main" xmlns="" id="{00000000-0008-0000-0900-0000F5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98907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500</xdr:row>
      <xdr:rowOff>47625</xdr:rowOff>
    </xdr:from>
    <xdr:to>
      <xdr:col>0</xdr:col>
      <xdr:colOff>611505</xdr:colOff>
      <xdr:row>501</xdr:row>
      <xdr:rowOff>15875</xdr:rowOff>
    </xdr:to>
    <xdr:pic>
      <xdr:nvPicPr>
        <xdr:cNvPr id="502" name="Picture 501">
          <a:extLst>
            <a:ext uri="{FF2B5EF4-FFF2-40B4-BE49-F238E27FC236}">
              <a16:creationId xmlns:a16="http://schemas.microsoft.com/office/drawing/2014/main" xmlns="" id="{00000000-0008-0000-0900-0000F6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98907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500</xdr:row>
      <xdr:rowOff>47625</xdr:rowOff>
    </xdr:from>
    <xdr:to>
      <xdr:col>0</xdr:col>
      <xdr:colOff>611505</xdr:colOff>
      <xdr:row>501</xdr:row>
      <xdr:rowOff>15875</xdr:rowOff>
    </xdr:to>
    <xdr:pic>
      <xdr:nvPicPr>
        <xdr:cNvPr id="503" name="Picture 502">
          <a:extLst>
            <a:ext uri="{FF2B5EF4-FFF2-40B4-BE49-F238E27FC236}">
              <a16:creationId xmlns:a16="http://schemas.microsoft.com/office/drawing/2014/main" xmlns="" id="{00000000-0008-0000-0900-0000F701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98907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500</xdr:row>
      <xdr:rowOff>47625</xdr:rowOff>
    </xdr:from>
    <xdr:to>
      <xdr:col>0</xdr:col>
      <xdr:colOff>611505</xdr:colOff>
      <xdr:row>501</xdr:row>
      <xdr:rowOff>6350</xdr:rowOff>
    </xdr:to>
    <xdr:pic>
      <xdr:nvPicPr>
        <xdr:cNvPr id="528" name="Picture 527">
          <a:extLst>
            <a:ext uri="{FF2B5EF4-FFF2-40B4-BE49-F238E27FC236}">
              <a16:creationId xmlns:a16="http://schemas.microsoft.com/office/drawing/2014/main" xmlns="" id="{00000000-0008-0000-0900-000010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907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500</xdr:row>
      <xdr:rowOff>47625</xdr:rowOff>
    </xdr:from>
    <xdr:to>
      <xdr:col>0</xdr:col>
      <xdr:colOff>611505</xdr:colOff>
      <xdr:row>501</xdr:row>
      <xdr:rowOff>6350</xdr:rowOff>
    </xdr:to>
    <xdr:pic>
      <xdr:nvPicPr>
        <xdr:cNvPr id="529" name="Picture 528">
          <a:extLst>
            <a:ext uri="{FF2B5EF4-FFF2-40B4-BE49-F238E27FC236}">
              <a16:creationId xmlns:a16="http://schemas.microsoft.com/office/drawing/2014/main" xmlns="" id="{00000000-0008-0000-0900-000011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907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500</xdr:row>
      <xdr:rowOff>47625</xdr:rowOff>
    </xdr:from>
    <xdr:to>
      <xdr:col>1</xdr:col>
      <xdr:colOff>190500</xdr:colOff>
      <xdr:row>504</xdr:row>
      <xdr:rowOff>15875</xdr:rowOff>
    </xdr:to>
    <xdr:pic>
      <xdr:nvPicPr>
        <xdr:cNvPr id="530" name="Picture 529">
          <a:extLst>
            <a:ext uri="{FF2B5EF4-FFF2-40B4-BE49-F238E27FC236}">
              <a16:creationId xmlns:a16="http://schemas.microsoft.com/office/drawing/2014/main" xmlns="" id="{00000000-0008-0000-0900-000012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628250"/>
          <a:ext cx="1936750" cy="14922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550</xdr:row>
      <xdr:rowOff>47625</xdr:rowOff>
    </xdr:from>
    <xdr:to>
      <xdr:col>0</xdr:col>
      <xdr:colOff>611505</xdr:colOff>
      <xdr:row>551</xdr:row>
      <xdr:rowOff>15875</xdr:rowOff>
    </xdr:to>
    <xdr:pic>
      <xdr:nvPicPr>
        <xdr:cNvPr id="531" name="Picture 530">
          <a:extLst>
            <a:ext uri="{FF2B5EF4-FFF2-40B4-BE49-F238E27FC236}">
              <a16:creationId xmlns:a16="http://schemas.microsoft.com/office/drawing/2014/main" xmlns="" id="{00000000-0008-0000-0900-000013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99110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550</xdr:row>
      <xdr:rowOff>47625</xdr:rowOff>
    </xdr:from>
    <xdr:to>
      <xdr:col>0</xdr:col>
      <xdr:colOff>611505</xdr:colOff>
      <xdr:row>551</xdr:row>
      <xdr:rowOff>15875</xdr:rowOff>
    </xdr:to>
    <xdr:pic>
      <xdr:nvPicPr>
        <xdr:cNvPr id="532" name="Picture 531">
          <a:extLst>
            <a:ext uri="{FF2B5EF4-FFF2-40B4-BE49-F238E27FC236}">
              <a16:creationId xmlns:a16="http://schemas.microsoft.com/office/drawing/2014/main" xmlns="" id="{00000000-0008-0000-0900-000014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99110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550</xdr:row>
      <xdr:rowOff>47625</xdr:rowOff>
    </xdr:from>
    <xdr:to>
      <xdr:col>0</xdr:col>
      <xdr:colOff>611505</xdr:colOff>
      <xdr:row>551</xdr:row>
      <xdr:rowOff>15875</xdr:rowOff>
    </xdr:to>
    <xdr:pic>
      <xdr:nvPicPr>
        <xdr:cNvPr id="533" name="Picture 532">
          <a:extLst>
            <a:ext uri="{FF2B5EF4-FFF2-40B4-BE49-F238E27FC236}">
              <a16:creationId xmlns:a16="http://schemas.microsoft.com/office/drawing/2014/main" xmlns="" id="{00000000-0008-0000-0900-000015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99110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550</xdr:row>
      <xdr:rowOff>47625</xdr:rowOff>
    </xdr:from>
    <xdr:to>
      <xdr:col>0</xdr:col>
      <xdr:colOff>611505</xdr:colOff>
      <xdr:row>551</xdr:row>
      <xdr:rowOff>6350</xdr:rowOff>
    </xdr:to>
    <xdr:pic>
      <xdr:nvPicPr>
        <xdr:cNvPr id="558" name="Picture 557">
          <a:extLst>
            <a:ext uri="{FF2B5EF4-FFF2-40B4-BE49-F238E27FC236}">
              <a16:creationId xmlns:a16="http://schemas.microsoft.com/office/drawing/2014/main" xmlns="" id="{00000000-0008-0000-0900-00002E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9110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550</xdr:row>
      <xdr:rowOff>47625</xdr:rowOff>
    </xdr:from>
    <xdr:to>
      <xdr:col>0</xdr:col>
      <xdr:colOff>611505</xdr:colOff>
      <xdr:row>551</xdr:row>
      <xdr:rowOff>6350</xdr:rowOff>
    </xdr:to>
    <xdr:pic>
      <xdr:nvPicPr>
        <xdr:cNvPr id="559" name="Picture 558">
          <a:extLst>
            <a:ext uri="{FF2B5EF4-FFF2-40B4-BE49-F238E27FC236}">
              <a16:creationId xmlns:a16="http://schemas.microsoft.com/office/drawing/2014/main" xmlns="" id="{00000000-0008-0000-0900-00002F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9110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550</xdr:row>
      <xdr:rowOff>47624</xdr:rowOff>
    </xdr:from>
    <xdr:to>
      <xdr:col>1</xdr:col>
      <xdr:colOff>238125</xdr:colOff>
      <xdr:row>554</xdr:row>
      <xdr:rowOff>15875</xdr:rowOff>
    </xdr:to>
    <xdr:pic>
      <xdr:nvPicPr>
        <xdr:cNvPr id="560" name="Picture 559">
          <a:extLst>
            <a:ext uri="{FF2B5EF4-FFF2-40B4-BE49-F238E27FC236}">
              <a16:creationId xmlns:a16="http://schemas.microsoft.com/office/drawing/2014/main" xmlns="" id="{00000000-0008-0000-0900-000030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0789499"/>
          <a:ext cx="1984375" cy="1492251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600</xdr:row>
      <xdr:rowOff>47625</xdr:rowOff>
    </xdr:from>
    <xdr:to>
      <xdr:col>0</xdr:col>
      <xdr:colOff>611505</xdr:colOff>
      <xdr:row>601</xdr:row>
      <xdr:rowOff>104775</xdr:rowOff>
    </xdr:to>
    <xdr:pic>
      <xdr:nvPicPr>
        <xdr:cNvPr id="561" name="Picture 560">
          <a:extLst>
            <a:ext uri="{FF2B5EF4-FFF2-40B4-BE49-F238E27FC236}">
              <a16:creationId xmlns:a16="http://schemas.microsoft.com/office/drawing/2014/main" xmlns="" id="{00000000-0008-0000-0900-000031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600</xdr:row>
      <xdr:rowOff>47625</xdr:rowOff>
    </xdr:from>
    <xdr:to>
      <xdr:col>0</xdr:col>
      <xdr:colOff>611505</xdr:colOff>
      <xdr:row>601</xdr:row>
      <xdr:rowOff>104775</xdr:rowOff>
    </xdr:to>
    <xdr:pic>
      <xdr:nvPicPr>
        <xdr:cNvPr id="562" name="Picture 561">
          <a:extLst>
            <a:ext uri="{FF2B5EF4-FFF2-40B4-BE49-F238E27FC236}">
              <a16:creationId xmlns:a16="http://schemas.microsoft.com/office/drawing/2014/main" xmlns="" id="{00000000-0008-0000-0900-000032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600</xdr:row>
      <xdr:rowOff>47625</xdr:rowOff>
    </xdr:from>
    <xdr:to>
      <xdr:col>0</xdr:col>
      <xdr:colOff>611505</xdr:colOff>
      <xdr:row>601</xdr:row>
      <xdr:rowOff>104775</xdr:rowOff>
    </xdr:to>
    <xdr:pic>
      <xdr:nvPicPr>
        <xdr:cNvPr id="563" name="Picture 562">
          <a:extLst>
            <a:ext uri="{FF2B5EF4-FFF2-40B4-BE49-F238E27FC236}">
              <a16:creationId xmlns:a16="http://schemas.microsoft.com/office/drawing/2014/main" xmlns="" id="{00000000-0008-0000-0900-000033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600</xdr:row>
      <xdr:rowOff>47625</xdr:rowOff>
    </xdr:from>
    <xdr:to>
      <xdr:col>0</xdr:col>
      <xdr:colOff>611505</xdr:colOff>
      <xdr:row>601</xdr:row>
      <xdr:rowOff>73025</xdr:rowOff>
    </xdr:to>
    <xdr:pic>
      <xdr:nvPicPr>
        <xdr:cNvPr id="588" name="Picture 587">
          <a:extLst>
            <a:ext uri="{FF2B5EF4-FFF2-40B4-BE49-F238E27FC236}">
              <a16:creationId xmlns:a16="http://schemas.microsoft.com/office/drawing/2014/main" xmlns="" id="{00000000-0008-0000-0900-00004C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600</xdr:row>
      <xdr:rowOff>47625</xdr:rowOff>
    </xdr:from>
    <xdr:to>
      <xdr:col>0</xdr:col>
      <xdr:colOff>611505</xdr:colOff>
      <xdr:row>601</xdr:row>
      <xdr:rowOff>73025</xdr:rowOff>
    </xdr:to>
    <xdr:pic>
      <xdr:nvPicPr>
        <xdr:cNvPr id="589" name="Picture 588">
          <a:extLst>
            <a:ext uri="{FF2B5EF4-FFF2-40B4-BE49-F238E27FC236}">
              <a16:creationId xmlns:a16="http://schemas.microsoft.com/office/drawing/2014/main" xmlns="" id="{00000000-0008-0000-0900-00004D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600</xdr:row>
      <xdr:rowOff>47625</xdr:rowOff>
    </xdr:from>
    <xdr:to>
      <xdr:col>1</xdr:col>
      <xdr:colOff>206374</xdr:colOff>
      <xdr:row>604</xdr:row>
      <xdr:rowOff>31750</xdr:rowOff>
    </xdr:to>
    <xdr:pic>
      <xdr:nvPicPr>
        <xdr:cNvPr id="590" name="Picture 589">
          <a:extLst>
            <a:ext uri="{FF2B5EF4-FFF2-40B4-BE49-F238E27FC236}">
              <a16:creationId xmlns:a16="http://schemas.microsoft.com/office/drawing/2014/main" xmlns="" id="{00000000-0008-0000-0900-00004E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1046000"/>
          <a:ext cx="1952624" cy="1508125"/>
        </a:xfrm>
        <a:prstGeom prst="rect">
          <a:avLst/>
        </a:prstGeom>
        <a:noFill/>
      </xdr:spPr>
    </xdr:pic>
    <xdr:clientData/>
  </xdr:twoCellAnchor>
  <xdr:oneCellAnchor>
    <xdr:from>
      <xdr:col>0</xdr:col>
      <xdr:colOff>47625</xdr:colOff>
      <xdr:row>650</xdr:row>
      <xdr:rowOff>66675</xdr:rowOff>
    </xdr:from>
    <xdr:ext cx="2079625" cy="1457325"/>
    <xdr:pic>
      <xdr:nvPicPr>
        <xdr:cNvPr id="646" name="Picture 645">
          <a:extLst>
            <a:ext uri="{FF2B5EF4-FFF2-40B4-BE49-F238E27FC236}">
              <a16:creationId xmlns:a16="http://schemas.microsoft.com/office/drawing/2014/main" xmlns="" id="{00000000-0008-0000-0900-000086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260988175"/>
          <a:ext cx="2079625" cy="1457325"/>
        </a:xfrm>
        <a:prstGeom prst="rect">
          <a:avLst/>
        </a:prstGeom>
        <a:noFill/>
      </xdr:spPr>
    </xdr:pic>
    <xdr:clientData/>
  </xdr:oneCellAnchor>
  <xdr:twoCellAnchor editAs="oneCell">
    <xdr:from>
      <xdr:col>0</xdr:col>
      <xdr:colOff>0</xdr:colOff>
      <xdr:row>700</xdr:row>
      <xdr:rowOff>47625</xdr:rowOff>
    </xdr:from>
    <xdr:to>
      <xdr:col>0</xdr:col>
      <xdr:colOff>611505</xdr:colOff>
      <xdr:row>701</xdr:row>
      <xdr:rowOff>15875</xdr:rowOff>
    </xdr:to>
    <xdr:pic>
      <xdr:nvPicPr>
        <xdr:cNvPr id="684" name="Picture 683">
          <a:extLst>
            <a:ext uri="{FF2B5EF4-FFF2-40B4-BE49-F238E27FC236}">
              <a16:creationId xmlns:a16="http://schemas.microsoft.com/office/drawing/2014/main" xmlns="" id="{00000000-0008-0000-0900-0000AC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50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700</xdr:row>
      <xdr:rowOff>47625</xdr:rowOff>
    </xdr:from>
    <xdr:to>
      <xdr:col>0</xdr:col>
      <xdr:colOff>611505</xdr:colOff>
      <xdr:row>701</xdr:row>
      <xdr:rowOff>15875</xdr:rowOff>
    </xdr:to>
    <xdr:pic>
      <xdr:nvPicPr>
        <xdr:cNvPr id="685" name="Picture 684">
          <a:extLst>
            <a:ext uri="{FF2B5EF4-FFF2-40B4-BE49-F238E27FC236}">
              <a16:creationId xmlns:a16="http://schemas.microsoft.com/office/drawing/2014/main" xmlns="" id="{00000000-0008-0000-0900-0000AD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50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700</xdr:row>
      <xdr:rowOff>47625</xdr:rowOff>
    </xdr:from>
    <xdr:to>
      <xdr:col>0</xdr:col>
      <xdr:colOff>611505</xdr:colOff>
      <xdr:row>701</xdr:row>
      <xdr:rowOff>15875</xdr:rowOff>
    </xdr:to>
    <xdr:pic>
      <xdr:nvPicPr>
        <xdr:cNvPr id="686" name="Picture 685">
          <a:extLst>
            <a:ext uri="{FF2B5EF4-FFF2-40B4-BE49-F238E27FC236}">
              <a16:creationId xmlns:a16="http://schemas.microsoft.com/office/drawing/2014/main" xmlns="" id="{00000000-0008-0000-0900-0000AE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8501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700</xdr:row>
      <xdr:rowOff>47625</xdr:rowOff>
    </xdr:from>
    <xdr:to>
      <xdr:col>0</xdr:col>
      <xdr:colOff>611505</xdr:colOff>
      <xdr:row>701</xdr:row>
      <xdr:rowOff>6350</xdr:rowOff>
    </xdr:to>
    <xdr:pic>
      <xdr:nvPicPr>
        <xdr:cNvPr id="711" name="Picture 710">
          <a:extLst>
            <a:ext uri="{FF2B5EF4-FFF2-40B4-BE49-F238E27FC236}">
              <a16:creationId xmlns:a16="http://schemas.microsoft.com/office/drawing/2014/main" xmlns="" id="{00000000-0008-0000-0900-0000C7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8501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700</xdr:row>
      <xdr:rowOff>47625</xdr:rowOff>
    </xdr:from>
    <xdr:to>
      <xdr:col>0</xdr:col>
      <xdr:colOff>611505</xdr:colOff>
      <xdr:row>701</xdr:row>
      <xdr:rowOff>6350</xdr:rowOff>
    </xdr:to>
    <xdr:pic>
      <xdr:nvPicPr>
        <xdr:cNvPr id="712" name="Picture 711">
          <a:extLst>
            <a:ext uri="{FF2B5EF4-FFF2-40B4-BE49-F238E27FC236}">
              <a16:creationId xmlns:a16="http://schemas.microsoft.com/office/drawing/2014/main" xmlns="" id="{00000000-0008-0000-0900-0000C8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8501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700</xdr:row>
      <xdr:rowOff>47624</xdr:rowOff>
    </xdr:from>
    <xdr:to>
      <xdr:col>1</xdr:col>
      <xdr:colOff>158750</xdr:colOff>
      <xdr:row>704</xdr:row>
      <xdr:rowOff>31749</xdr:rowOff>
    </xdr:to>
    <xdr:pic>
      <xdr:nvPicPr>
        <xdr:cNvPr id="713" name="Picture 712">
          <a:extLst>
            <a:ext uri="{FF2B5EF4-FFF2-40B4-BE49-F238E27FC236}">
              <a16:creationId xmlns:a16="http://schemas.microsoft.com/office/drawing/2014/main" xmlns="" id="{00000000-0008-0000-0900-0000C9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1257374"/>
          <a:ext cx="1905000" cy="15081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750</xdr:row>
      <xdr:rowOff>47625</xdr:rowOff>
    </xdr:from>
    <xdr:to>
      <xdr:col>0</xdr:col>
      <xdr:colOff>611505</xdr:colOff>
      <xdr:row>751</xdr:row>
      <xdr:rowOff>15875</xdr:rowOff>
    </xdr:to>
    <xdr:pic>
      <xdr:nvPicPr>
        <xdr:cNvPr id="714" name="Picture 713">
          <a:extLst>
            <a:ext uri="{FF2B5EF4-FFF2-40B4-BE49-F238E27FC236}">
              <a16:creationId xmlns:a16="http://schemas.microsoft.com/office/drawing/2014/main" xmlns="" id="{00000000-0008-0000-0900-0000CA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8704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750</xdr:row>
      <xdr:rowOff>47625</xdr:rowOff>
    </xdr:from>
    <xdr:to>
      <xdr:col>0</xdr:col>
      <xdr:colOff>611505</xdr:colOff>
      <xdr:row>751</xdr:row>
      <xdr:rowOff>15875</xdr:rowOff>
    </xdr:to>
    <xdr:pic>
      <xdr:nvPicPr>
        <xdr:cNvPr id="715" name="Picture 714">
          <a:extLst>
            <a:ext uri="{FF2B5EF4-FFF2-40B4-BE49-F238E27FC236}">
              <a16:creationId xmlns:a16="http://schemas.microsoft.com/office/drawing/2014/main" xmlns="" id="{00000000-0008-0000-0900-0000CB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8704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750</xdr:row>
      <xdr:rowOff>47625</xdr:rowOff>
    </xdr:from>
    <xdr:to>
      <xdr:col>0</xdr:col>
      <xdr:colOff>611505</xdr:colOff>
      <xdr:row>751</xdr:row>
      <xdr:rowOff>15875</xdr:rowOff>
    </xdr:to>
    <xdr:pic>
      <xdr:nvPicPr>
        <xdr:cNvPr id="716" name="Picture 715">
          <a:extLst>
            <a:ext uri="{FF2B5EF4-FFF2-40B4-BE49-F238E27FC236}">
              <a16:creationId xmlns:a16="http://schemas.microsoft.com/office/drawing/2014/main" xmlns="" id="{00000000-0008-0000-0900-0000CC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98704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750</xdr:row>
      <xdr:rowOff>47625</xdr:rowOff>
    </xdr:from>
    <xdr:to>
      <xdr:col>0</xdr:col>
      <xdr:colOff>611505</xdr:colOff>
      <xdr:row>751</xdr:row>
      <xdr:rowOff>6350</xdr:rowOff>
    </xdr:to>
    <xdr:pic>
      <xdr:nvPicPr>
        <xdr:cNvPr id="741" name="Picture 740">
          <a:extLst>
            <a:ext uri="{FF2B5EF4-FFF2-40B4-BE49-F238E27FC236}">
              <a16:creationId xmlns:a16="http://schemas.microsoft.com/office/drawing/2014/main" xmlns="" id="{00000000-0008-0000-0900-0000E5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704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750</xdr:row>
      <xdr:rowOff>47625</xdr:rowOff>
    </xdr:from>
    <xdr:to>
      <xdr:col>0</xdr:col>
      <xdr:colOff>611505</xdr:colOff>
      <xdr:row>751</xdr:row>
      <xdr:rowOff>6350</xdr:rowOff>
    </xdr:to>
    <xdr:pic>
      <xdr:nvPicPr>
        <xdr:cNvPr id="742" name="Picture 741">
          <a:extLst>
            <a:ext uri="{FF2B5EF4-FFF2-40B4-BE49-F238E27FC236}">
              <a16:creationId xmlns:a16="http://schemas.microsoft.com/office/drawing/2014/main" xmlns="" id="{00000000-0008-0000-0900-0000E6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704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750</xdr:row>
      <xdr:rowOff>47624</xdr:rowOff>
    </xdr:from>
    <xdr:to>
      <xdr:col>1</xdr:col>
      <xdr:colOff>95250</xdr:colOff>
      <xdr:row>754</xdr:row>
      <xdr:rowOff>31749</xdr:rowOff>
    </xdr:to>
    <xdr:pic>
      <xdr:nvPicPr>
        <xdr:cNvPr id="743" name="Picture 742">
          <a:extLst>
            <a:ext uri="{FF2B5EF4-FFF2-40B4-BE49-F238E27FC236}">
              <a16:creationId xmlns:a16="http://schemas.microsoft.com/office/drawing/2014/main" xmlns="" id="{00000000-0008-0000-0900-0000E7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402749"/>
          <a:ext cx="1841500" cy="15081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800</xdr:row>
      <xdr:rowOff>47625</xdr:rowOff>
    </xdr:from>
    <xdr:to>
      <xdr:col>0</xdr:col>
      <xdr:colOff>611505</xdr:colOff>
      <xdr:row>801</xdr:row>
      <xdr:rowOff>15875</xdr:rowOff>
    </xdr:to>
    <xdr:pic>
      <xdr:nvPicPr>
        <xdr:cNvPr id="744" name="Picture 743">
          <a:extLst>
            <a:ext uri="{FF2B5EF4-FFF2-40B4-BE49-F238E27FC236}">
              <a16:creationId xmlns:a16="http://schemas.microsoft.com/office/drawing/2014/main" xmlns="" id="{00000000-0008-0000-0900-0000E8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98907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800</xdr:row>
      <xdr:rowOff>47625</xdr:rowOff>
    </xdr:from>
    <xdr:to>
      <xdr:col>0</xdr:col>
      <xdr:colOff>611505</xdr:colOff>
      <xdr:row>801</xdr:row>
      <xdr:rowOff>15875</xdr:rowOff>
    </xdr:to>
    <xdr:pic>
      <xdr:nvPicPr>
        <xdr:cNvPr id="745" name="Picture 744">
          <a:extLst>
            <a:ext uri="{FF2B5EF4-FFF2-40B4-BE49-F238E27FC236}">
              <a16:creationId xmlns:a16="http://schemas.microsoft.com/office/drawing/2014/main" xmlns="" id="{00000000-0008-0000-0900-0000E9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98907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800</xdr:row>
      <xdr:rowOff>47625</xdr:rowOff>
    </xdr:from>
    <xdr:to>
      <xdr:col>0</xdr:col>
      <xdr:colOff>611505</xdr:colOff>
      <xdr:row>801</xdr:row>
      <xdr:rowOff>15875</xdr:rowOff>
    </xdr:to>
    <xdr:pic>
      <xdr:nvPicPr>
        <xdr:cNvPr id="746" name="Picture 745">
          <a:extLst>
            <a:ext uri="{FF2B5EF4-FFF2-40B4-BE49-F238E27FC236}">
              <a16:creationId xmlns:a16="http://schemas.microsoft.com/office/drawing/2014/main" xmlns="" id="{00000000-0008-0000-0900-0000EA02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98907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800</xdr:row>
      <xdr:rowOff>47625</xdr:rowOff>
    </xdr:from>
    <xdr:to>
      <xdr:col>0</xdr:col>
      <xdr:colOff>611505</xdr:colOff>
      <xdr:row>801</xdr:row>
      <xdr:rowOff>6350</xdr:rowOff>
    </xdr:to>
    <xdr:pic>
      <xdr:nvPicPr>
        <xdr:cNvPr id="771" name="Picture 770">
          <a:extLst>
            <a:ext uri="{FF2B5EF4-FFF2-40B4-BE49-F238E27FC236}">
              <a16:creationId xmlns:a16="http://schemas.microsoft.com/office/drawing/2014/main" xmlns="" id="{00000000-0008-0000-0900-00000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907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800</xdr:row>
      <xdr:rowOff>47625</xdr:rowOff>
    </xdr:from>
    <xdr:to>
      <xdr:col>0</xdr:col>
      <xdr:colOff>611505</xdr:colOff>
      <xdr:row>801</xdr:row>
      <xdr:rowOff>6350</xdr:rowOff>
    </xdr:to>
    <xdr:pic>
      <xdr:nvPicPr>
        <xdr:cNvPr id="772" name="Picture 771">
          <a:extLst>
            <a:ext uri="{FF2B5EF4-FFF2-40B4-BE49-F238E27FC236}">
              <a16:creationId xmlns:a16="http://schemas.microsoft.com/office/drawing/2014/main" xmlns="" id="{00000000-0008-0000-0900-00000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8907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800</xdr:row>
      <xdr:rowOff>47624</xdr:rowOff>
    </xdr:from>
    <xdr:to>
      <xdr:col>1</xdr:col>
      <xdr:colOff>285750</xdr:colOff>
      <xdr:row>804</xdr:row>
      <xdr:rowOff>31750</xdr:rowOff>
    </xdr:to>
    <xdr:pic>
      <xdr:nvPicPr>
        <xdr:cNvPr id="773" name="Picture 772">
          <a:extLst>
            <a:ext uri="{FF2B5EF4-FFF2-40B4-BE49-F238E27FC236}">
              <a16:creationId xmlns:a16="http://schemas.microsoft.com/office/drawing/2014/main" xmlns="" id="{00000000-0008-0000-0900-000005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643374"/>
          <a:ext cx="2032000" cy="1508126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850</xdr:row>
      <xdr:rowOff>47625</xdr:rowOff>
    </xdr:from>
    <xdr:to>
      <xdr:col>0</xdr:col>
      <xdr:colOff>611505</xdr:colOff>
      <xdr:row>851</xdr:row>
      <xdr:rowOff>15875</xdr:rowOff>
    </xdr:to>
    <xdr:pic>
      <xdr:nvPicPr>
        <xdr:cNvPr id="774" name="Picture 773">
          <a:extLst>
            <a:ext uri="{FF2B5EF4-FFF2-40B4-BE49-F238E27FC236}">
              <a16:creationId xmlns:a16="http://schemas.microsoft.com/office/drawing/2014/main" xmlns="" id="{00000000-0008-0000-0900-000006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99110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850</xdr:row>
      <xdr:rowOff>47625</xdr:rowOff>
    </xdr:from>
    <xdr:to>
      <xdr:col>0</xdr:col>
      <xdr:colOff>611505</xdr:colOff>
      <xdr:row>851</xdr:row>
      <xdr:rowOff>15875</xdr:rowOff>
    </xdr:to>
    <xdr:pic>
      <xdr:nvPicPr>
        <xdr:cNvPr id="775" name="Picture 774">
          <a:extLst>
            <a:ext uri="{FF2B5EF4-FFF2-40B4-BE49-F238E27FC236}">
              <a16:creationId xmlns:a16="http://schemas.microsoft.com/office/drawing/2014/main" xmlns="" id="{00000000-0008-0000-0900-000007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99110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850</xdr:row>
      <xdr:rowOff>47625</xdr:rowOff>
    </xdr:from>
    <xdr:to>
      <xdr:col>0</xdr:col>
      <xdr:colOff>611505</xdr:colOff>
      <xdr:row>851</xdr:row>
      <xdr:rowOff>15875</xdr:rowOff>
    </xdr:to>
    <xdr:pic>
      <xdr:nvPicPr>
        <xdr:cNvPr id="776" name="Picture 775">
          <a:extLst>
            <a:ext uri="{FF2B5EF4-FFF2-40B4-BE49-F238E27FC236}">
              <a16:creationId xmlns:a16="http://schemas.microsoft.com/office/drawing/2014/main" xmlns="" id="{00000000-0008-0000-0900-000008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9911000"/>
          <a:ext cx="611505" cy="4286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850</xdr:row>
      <xdr:rowOff>47625</xdr:rowOff>
    </xdr:from>
    <xdr:to>
      <xdr:col>0</xdr:col>
      <xdr:colOff>611505</xdr:colOff>
      <xdr:row>851</xdr:row>
      <xdr:rowOff>6350</xdr:rowOff>
    </xdr:to>
    <xdr:pic>
      <xdr:nvPicPr>
        <xdr:cNvPr id="801" name="Picture 800">
          <a:extLst>
            <a:ext uri="{FF2B5EF4-FFF2-40B4-BE49-F238E27FC236}">
              <a16:creationId xmlns:a16="http://schemas.microsoft.com/office/drawing/2014/main" xmlns="" id="{00000000-0008-0000-0900-000021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9110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850</xdr:row>
      <xdr:rowOff>47625</xdr:rowOff>
    </xdr:from>
    <xdr:to>
      <xdr:col>0</xdr:col>
      <xdr:colOff>611505</xdr:colOff>
      <xdr:row>851</xdr:row>
      <xdr:rowOff>6350</xdr:rowOff>
    </xdr:to>
    <xdr:pic>
      <xdr:nvPicPr>
        <xdr:cNvPr id="802" name="Picture 801">
          <a:extLst>
            <a:ext uri="{FF2B5EF4-FFF2-40B4-BE49-F238E27FC236}">
              <a16:creationId xmlns:a16="http://schemas.microsoft.com/office/drawing/2014/main" xmlns="" id="{00000000-0008-0000-0900-000022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911000"/>
          <a:ext cx="611505" cy="4000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850</xdr:row>
      <xdr:rowOff>47624</xdr:rowOff>
    </xdr:from>
    <xdr:to>
      <xdr:col>1</xdr:col>
      <xdr:colOff>381000</xdr:colOff>
      <xdr:row>854</xdr:row>
      <xdr:rowOff>63500</xdr:rowOff>
    </xdr:to>
    <xdr:pic>
      <xdr:nvPicPr>
        <xdr:cNvPr id="803" name="Picture 802">
          <a:extLst>
            <a:ext uri="{FF2B5EF4-FFF2-40B4-BE49-F238E27FC236}">
              <a16:creationId xmlns:a16="http://schemas.microsoft.com/office/drawing/2014/main" xmlns="" id="{00000000-0008-0000-0900-00002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1963374"/>
          <a:ext cx="2127250" cy="1539876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900</xdr:row>
      <xdr:rowOff>47625</xdr:rowOff>
    </xdr:from>
    <xdr:to>
      <xdr:col>0</xdr:col>
      <xdr:colOff>611505</xdr:colOff>
      <xdr:row>901</xdr:row>
      <xdr:rowOff>6350</xdr:rowOff>
    </xdr:to>
    <xdr:pic>
      <xdr:nvPicPr>
        <xdr:cNvPr id="804" name="Picture 803">
          <a:extLst>
            <a:ext uri="{FF2B5EF4-FFF2-40B4-BE49-F238E27FC236}">
              <a16:creationId xmlns:a16="http://schemas.microsoft.com/office/drawing/2014/main" xmlns="" id="{00000000-0008-0000-0900-00002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900</xdr:row>
      <xdr:rowOff>47625</xdr:rowOff>
    </xdr:from>
    <xdr:to>
      <xdr:col>0</xdr:col>
      <xdr:colOff>611505</xdr:colOff>
      <xdr:row>901</xdr:row>
      <xdr:rowOff>6350</xdr:rowOff>
    </xdr:to>
    <xdr:pic>
      <xdr:nvPicPr>
        <xdr:cNvPr id="805" name="Picture 804">
          <a:extLst>
            <a:ext uri="{FF2B5EF4-FFF2-40B4-BE49-F238E27FC236}">
              <a16:creationId xmlns:a16="http://schemas.microsoft.com/office/drawing/2014/main" xmlns="" id="{00000000-0008-0000-0900-000025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900</xdr:row>
      <xdr:rowOff>47625</xdr:rowOff>
    </xdr:from>
    <xdr:to>
      <xdr:col>0</xdr:col>
      <xdr:colOff>611505</xdr:colOff>
      <xdr:row>901</xdr:row>
      <xdr:rowOff>6350</xdr:rowOff>
    </xdr:to>
    <xdr:pic>
      <xdr:nvPicPr>
        <xdr:cNvPr id="806" name="Picture 805">
          <a:extLst>
            <a:ext uri="{FF2B5EF4-FFF2-40B4-BE49-F238E27FC236}">
              <a16:creationId xmlns:a16="http://schemas.microsoft.com/office/drawing/2014/main" xmlns="" id="{00000000-0008-0000-0900-000026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900</xdr:row>
      <xdr:rowOff>47625</xdr:rowOff>
    </xdr:from>
    <xdr:to>
      <xdr:col>0</xdr:col>
      <xdr:colOff>611505</xdr:colOff>
      <xdr:row>900</xdr:row>
      <xdr:rowOff>377825</xdr:rowOff>
    </xdr:to>
    <xdr:pic>
      <xdr:nvPicPr>
        <xdr:cNvPr id="831" name="Picture 830">
          <a:extLst>
            <a:ext uri="{FF2B5EF4-FFF2-40B4-BE49-F238E27FC236}">
              <a16:creationId xmlns:a16="http://schemas.microsoft.com/office/drawing/2014/main" xmlns="" id="{00000000-0008-0000-0900-00003F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900</xdr:row>
      <xdr:rowOff>47625</xdr:rowOff>
    </xdr:from>
    <xdr:to>
      <xdr:col>0</xdr:col>
      <xdr:colOff>611505</xdr:colOff>
      <xdr:row>900</xdr:row>
      <xdr:rowOff>377825</xdr:rowOff>
    </xdr:to>
    <xdr:pic>
      <xdr:nvPicPr>
        <xdr:cNvPr id="832" name="Picture 831">
          <a:extLst>
            <a:ext uri="{FF2B5EF4-FFF2-40B4-BE49-F238E27FC236}">
              <a16:creationId xmlns:a16="http://schemas.microsoft.com/office/drawing/2014/main" xmlns="" id="{00000000-0008-0000-0900-000040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900</xdr:row>
      <xdr:rowOff>47625</xdr:rowOff>
    </xdr:from>
    <xdr:to>
      <xdr:col>1</xdr:col>
      <xdr:colOff>127000</xdr:colOff>
      <xdr:row>904</xdr:row>
      <xdr:rowOff>15875</xdr:rowOff>
    </xdr:to>
    <xdr:pic>
      <xdr:nvPicPr>
        <xdr:cNvPr id="833" name="Picture 832">
          <a:extLst>
            <a:ext uri="{FF2B5EF4-FFF2-40B4-BE49-F238E27FC236}">
              <a16:creationId xmlns:a16="http://schemas.microsoft.com/office/drawing/2014/main" xmlns="" id="{00000000-0008-0000-0900-000041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2235750"/>
          <a:ext cx="1873250" cy="14922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950</xdr:row>
      <xdr:rowOff>47625</xdr:rowOff>
    </xdr:from>
    <xdr:to>
      <xdr:col>0</xdr:col>
      <xdr:colOff>611505</xdr:colOff>
      <xdr:row>951</xdr:row>
      <xdr:rowOff>6350</xdr:rowOff>
    </xdr:to>
    <xdr:pic>
      <xdr:nvPicPr>
        <xdr:cNvPr id="834" name="Picture 833">
          <a:extLst>
            <a:ext uri="{FF2B5EF4-FFF2-40B4-BE49-F238E27FC236}">
              <a16:creationId xmlns:a16="http://schemas.microsoft.com/office/drawing/2014/main" xmlns="" id="{00000000-0008-0000-0900-000042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950</xdr:row>
      <xdr:rowOff>47625</xdr:rowOff>
    </xdr:from>
    <xdr:to>
      <xdr:col>0</xdr:col>
      <xdr:colOff>611505</xdr:colOff>
      <xdr:row>951</xdr:row>
      <xdr:rowOff>6350</xdr:rowOff>
    </xdr:to>
    <xdr:pic>
      <xdr:nvPicPr>
        <xdr:cNvPr id="835" name="Picture 834">
          <a:extLst>
            <a:ext uri="{FF2B5EF4-FFF2-40B4-BE49-F238E27FC236}">
              <a16:creationId xmlns:a16="http://schemas.microsoft.com/office/drawing/2014/main" xmlns="" id="{00000000-0008-0000-0900-000043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950</xdr:row>
      <xdr:rowOff>47625</xdr:rowOff>
    </xdr:from>
    <xdr:to>
      <xdr:col>0</xdr:col>
      <xdr:colOff>611505</xdr:colOff>
      <xdr:row>951</xdr:row>
      <xdr:rowOff>6350</xdr:rowOff>
    </xdr:to>
    <xdr:pic>
      <xdr:nvPicPr>
        <xdr:cNvPr id="836" name="Picture 835">
          <a:extLst>
            <a:ext uri="{FF2B5EF4-FFF2-40B4-BE49-F238E27FC236}">
              <a16:creationId xmlns:a16="http://schemas.microsoft.com/office/drawing/2014/main" xmlns="" id="{00000000-0008-0000-0900-000044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950</xdr:row>
      <xdr:rowOff>47625</xdr:rowOff>
    </xdr:from>
    <xdr:to>
      <xdr:col>0</xdr:col>
      <xdr:colOff>611505</xdr:colOff>
      <xdr:row>950</xdr:row>
      <xdr:rowOff>377825</xdr:rowOff>
    </xdr:to>
    <xdr:pic>
      <xdr:nvPicPr>
        <xdr:cNvPr id="861" name="Picture 860">
          <a:extLst>
            <a:ext uri="{FF2B5EF4-FFF2-40B4-BE49-F238E27FC236}">
              <a16:creationId xmlns:a16="http://schemas.microsoft.com/office/drawing/2014/main" xmlns="" id="{00000000-0008-0000-0900-00005D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950</xdr:row>
      <xdr:rowOff>47625</xdr:rowOff>
    </xdr:from>
    <xdr:to>
      <xdr:col>0</xdr:col>
      <xdr:colOff>611505</xdr:colOff>
      <xdr:row>950</xdr:row>
      <xdr:rowOff>377825</xdr:rowOff>
    </xdr:to>
    <xdr:pic>
      <xdr:nvPicPr>
        <xdr:cNvPr id="862" name="Picture 861">
          <a:extLst>
            <a:ext uri="{FF2B5EF4-FFF2-40B4-BE49-F238E27FC236}">
              <a16:creationId xmlns:a16="http://schemas.microsoft.com/office/drawing/2014/main" xmlns="" id="{00000000-0008-0000-0900-00005E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950</xdr:row>
      <xdr:rowOff>47625</xdr:rowOff>
    </xdr:from>
    <xdr:to>
      <xdr:col>1</xdr:col>
      <xdr:colOff>396875</xdr:colOff>
      <xdr:row>954</xdr:row>
      <xdr:rowOff>15875</xdr:rowOff>
    </xdr:to>
    <xdr:pic>
      <xdr:nvPicPr>
        <xdr:cNvPr id="863" name="Picture 862">
          <a:extLst>
            <a:ext uri="{FF2B5EF4-FFF2-40B4-BE49-F238E27FC236}">
              <a16:creationId xmlns:a16="http://schemas.microsoft.com/office/drawing/2014/main" xmlns="" id="{00000000-0008-0000-0900-00005F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2444625"/>
          <a:ext cx="2143125" cy="14922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1000</xdr:row>
      <xdr:rowOff>47625</xdr:rowOff>
    </xdr:from>
    <xdr:to>
      <xdr:col>0</xdr:col>
      <xdr:colOff>611505</xdr:colOff>
      <xdr:row>1001</xdr:row>
      <xdr:rowOff>6350</xdr:rowOff>
    </xdr:to>
    <xdr:pic>
      <xdr:nvPicPr>
        <xdr:cNvPr id="864" name="Picture 863">
          <a:extLst>
            <a:ext uri="{FF2B5EF4-FFF2-40B4-BE49-F238E27FC236}">
              <a16:creationId xmlns:a16="http://schemas.microsoft.com/office/drawing/2014/main" xmlns="" id="{00000000-0008-0000-0900-000060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1000</xdr:row>
      <xdr:rowOff>47625</xdr:rowOff>
    </xdr:from>
    <xdr:to>
      <xdr:col>0</xdr:col>
      <xdr:colOff>611505</xdr:colOff>
      <xdr:row>1001</xdr:row>
      <xdr:rowOff>6350</xdr:rowOff>
    </xdr:to>
    <xdr:pic>
      <xdr:nvPicPr>
        <xdr:cNvPr id="865" name="Picture 864">
          <a:extLst>
            <a:ext uri="{FF2B5EF4-FFF2-40B4-BE49-F238E27FC236}">
              <a16:creationId xmlns:a16="http://schemas.microsoft.com/office/drawing/2014/main" xmlns="" id="{00000000-0008-0000-0900-000061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1000</xdr:row>
      <xdr:rowOff>47625</xdr:rowOff>
    </xdr:from>
    <xdr:to>
      <xdr:col>0</xdr:col>
      <xdr:colOff>611505</xdr:colOff>
      <xdr:row>1001</xdr:row>
      <xdr:rowOff>6350</xdr:rowOff>
    </xdr:to>
    <xdr:pic>
      <xdr:nvPicPr>
        <xdr:cNvPr id="866" name="Picture 865">
          <a:extLst>
            <a:ext uri="{FF2B5EF4-FFF2-40B4-BE49-F238E27FC236}">
              <a16:creationId xmlns:a16="http://schemas.microsoft.com/office/drawing/2014/main" xmlns="" id="{00000000-0008-0000-0900-000062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1000</xdr:row>
      <xdr:rowOff>47625</xdr:rowOff>
    </xdr:from>
    <xdr:to>
      <xdr:col>0</xdr:col>
      <xdr:colOff>611505</xdr:colOff>
      <xdr:row>1000</xdr:row>
      <xdr:rowOff>377825</xdr:rowOff>
    </xdr:to>
    <xdr:pic>
      <xdr:nvPicPr>
        <xdr:cNvPr id="891" name="Picture 890">
          <a:extLst>
            <a:ext uri="{FF2B5EF4-FFF2-40B4-BE49-F238E27FC236}">
              <a16:creationId xmlns:a16="http://schemas.microsoft.com/office/drawing/2014/main" xmlns="" id="{00000000-0008-0000-0900-00007B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1000</xdr:row>
      <xdr:rowOff>47625</xdr:rowOff>
    </xdr:from>
    <xdr:to>
      <xdr:col>0</xdr:col>
      <xdr:colOff>611505</xdr:colOff>
      <xdr:row>1000</xdr:row>
      <xdr:rowOff>377825</xdr:rowOff>
    </xdr:to>
    <xdr:pic>
      <xdr:nvPicPr>
        <xdr:cNvPr id="892" name="Picture 891">
          <a:extLst>
            <a:ext uri="{FF2B5EF4-FFF2-40B4-BE49-F238E27FC236}">
              <a16:creationId xmlns:a16="http://schemas.microsoft.com/office/drawing/2014/main" xmlns="" id="{00000000-0008-0000-0900-00007C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1000</xdr:row>
      <xdr:rowOff>47625</xdr:rowOff>
    </xdr:from>
    <xdr:to>
      <xdr:col>1</xdr:col>
      <xdr:colOff>269874</xdr:colOff>
      <xdr:row>1004</xdr:row>
      <xdr:rowOff>15875</xdr:rowOff>
    </xdr:to>
    <xdr:pic>
      <xdr:nvPicPr>
        <xdr:cNvPr id="893" name="Picture 892">
          <a:extLst>
            <a:ext uri="{FF2B5EF4-FFF2-40B4-BE49-F238E27FC236}">
              <a16:creationId xmlns:a16="http://schemas.microsoft.com/office/drawing/2014/main" xmlns="" id="{00000000-0008-0000-0900-00007D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669375"/>
          <a:ext cx="2016124" cy="14922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1050</xdr:row>
      <xdr:rowOff>47625</xdr:rowOff>
    </xdr:from>
    <xdr:to>
      <xdr:col>0</xdr:col>
      <xdr:colOff>611505</xdr:colOff>
      <xdr:row>1051</xdr:row>
      <xdr:rowOff>6350</xdr:rowOff>
    </xdr:to>
    <xdr:pic>
      <xdr:nvPicPr>
        <xdr:cNvPr id="894" name="Picture 893">
          <a:extLst>
            <a:ext uri="{FF2B5EF4-FFF2-40B4-BE49-F238E27FC236}">
              <a16:creationId xmlns:a16="http://schemas.microsoft.com/office/drawing/2014/main" xmlns="" id="{00000000-0008-0000-0900-00007E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1050</xdr:row>
      <xdr:rowOff>47625</xdr:rowOff>
    </xdr:from>
    <xdr:to>
      <xdr:col>0</xdr:col>
      <xdr:colOff>611505</xdr:colOff>
      <xdr:row>1051</xdr:row>
      <xdr:rowOff>6350</xdr:rowOff>
    </xdr:to>
    <xdr:pic>
      <xdr:nvPicPr>
        <xdr:cNvPr id="895" name="Picture 894">
          <a:extLst>
            <a:ext uri="{FF2B5EF4-FFF2-40B4-BE49-F238E27FC236}">
              <a16:creationId xmlns:a16="http://schemas.microsoft.com/office/drawing/2014/main" xmlns="" id="{00000000-0008-0000-0900-00007F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1050</xdr:row>
      <xdr:rowOff>47625</xdr:rowOff>
    </xdr:from>
    <xdr:to>
      <xdr:col>0</xdr:col>
      <xdr:colOff>611505</xdr:colOff>
      <xdr:row>1051</xdr:row>
      <xdr:rowOff>6350</xdr:rowOff>
    </xdr:to>
    <xdr:pic>
      <xdr:nvPicPr>
        <xdr:cNvPr id="896" name="Picture 895">
          <a:extLst>
            <a:ext uri="{FF2B5EF4-FFF2-40B4-BE49-F238E27FC236}">
              <a16:creationId xmlns:a16="http://schemas.microsoft.com/office/drawing/2014/main" xmlns="" id="{00000000-0008-0000-0900-000080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1050</xdr:row>
      <xdr:rowOff>47625</xdr:rowOff>
    </xdr:from>
    <xdr:to>
      <xdr:col>0</xdr:col>
      <xdr:colOff>611505</xdr:colOff>
      <xdr:row>1050</xdr:row>
      <xdr:rowOff>377825</xdr:rowOff>
    </xdr:to>
    <xdr:pic>
      <xdr:nvPicPr>
        <xdr:cNvPr id="921" name="Picture 920">
          <a:extLst>
            <a:ext uri="{FF2B5EF4-FFF2-40B4-BE49-F238E27FC236}">
              <a16:creationId xmlns:a16="http://schemas.microsoft.com/office/drawing/2014/main" xmlns="" id="{00000000-0008-0000-0900-000099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1050</xdr:row>
      <xdr:rowOff>47625</xdr:rowOff>
    </xdr:from>
    <xdr:to>
      <xdr:col>0</xdr:col>
      <xdr:colOff>611505</xdr:colOff>
      <xdr:row>1050</xdr:row>
      <xdr:rowOff>377825</xdr:rowOff>
    </xdr:to>
    <xdr:pic>
      <xdr:nvPicPr>
        <xdr:cNvPr id="922" name="Picture 921">
          <a:extLst>
            <a:ext uri="{FF2B5EF4-FFF2-40B4-BE49-F238E27FC236}">
              <a16:creationId xmlns:a16="http://schemas.microsoft.com/office/drawing/2014/main" xmlns="" id="{00000000-0008-0000-0900-00009A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1050</xdr:row>
      <xdr:rowOff>47624</xdr:rowOff>
    </xdr:from>
    <xdr:to>
      <xdr:col>1</xdr:col>
      <xdr:colOff>285750</xdr:colOff>
      <xdr:row>1053</xdr:row>
      <xdr:rowOff>380999</xdr:rowOff>
    </xdr:to>
    <xdr:pic>
      <xdr:nvPicPr>
        <xdr:cNvPr id="923" name="Picture 922">
          <a:extLst>
            <a:ext uri="{FF2B5EF4-FFF2-40B4-BE49-F238E27FC236}">
              <a16:creationId xmlns:a16="http://schemas.microsoft.com/office/drawing/2014/main" xmlns="" id="{00000000-0008-0000-0900-00009B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3084624"/>
          <a:ext cx="2032000" cy="1476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1100</xdr:row>
      <xdr:rowOff>47625</xdr:rowOff>
    </xdr:from>
    <xdr:to>
      <xdr:col>0</xdr:col>
      <xdr:colOff>611505</xdr:colOff>
      <xdr:row>1101</xdr:row>
      <xdr:rowOff>6350</xdr:rowOff>
    </xdr:to>
    <xdr:pic>
      <xdr:nvPicPr>
        <xdr:cNvPr id="924" name="Picture 923">
          <a:extLst>
            <a:ext uri="{FF2B5EF4-FFF2-40B4-BE49-F238E27FC236}">
              <a16:creationId xmlns:a16="http://schemas.microsoft.com/office/drawing/2014/main" xmlns="" id="{00000000-0008-0000-0900-00009C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1100</xdr:row>
      <xdr:rowOff>47625</xdr:rowOff>
    </xdr:from>
    <xdr:to>
      <xdr:col>0</xdr:col>
      <xdr:colOff>611505</xdr:colOff>
      <xdr:row>1101</xdr:row>
      <xdr:rowOff>6350</xdr:rowOff>
    </xdr:to>
    <xdr:pic>
      <xdr:nvPicPr>
        <xdr:cNvPr id="925" name="Picture 924">
          <a:extLst>
            <a:ext uri="{FF2B5EF4-FFF2-40B4-BE49-F238E27FC236}">
              <a16:creationId xmlns:a16="http://schemas.microsoft.com/office/drawing/2014/main" xmlns="" id="{00000000-0008-0000-0900-00009D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1100</xdr:row>
      <xdr:rowOff>47625</xdr:rowOff>
    </xdr:from>
    <xdr:to>
      <xdr:col>0</xdr:col>
      <xdr:colOff>611505</xdr:colOff>
      <xdr:row>1101</xdr:row>
      <xdr:rowOff>6350</xdr:rowOff>
    </xdr:to>
    <xdr:pic>
      <xdr:nvPicPr>
        <xdr:cNvPr id="926" name="Picture 925">
          <a:extLst>
            <a:ext uri="{FF2B5EF4-FFF2-40B4-BE49-F238E27FC236}">
              <a16:creationId xmlns:a16="http://schemas.microsoft.com/office/drawing/2014/main" xmlns="" id="{00000000-0008-0000-0900-00009E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70154600"/>
          <a:ext cx="611505" cy="3429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1100</xdr:row>
      <xdr:rowOff>47625</xdr:rowOff>
    </xdr:from>
    <xdr:to>
      <xdr:col>0</xdr:col>
      <xdr:colOff>611505</xdr:colOff>
      <xdr:row>1100</xdr:row>
      <xdr:rowOff>377825</xdr:rowOff>
    </xdr:to>
    <xdr:pic>
      <xdr:nvPicPr>
        <xdr:cNvPr id="951" name="Picture 950">
          <a:extLst>
            <a:ext uri="{FF2B5EF4-FFF2-40B4-BE49-F238E27FC236}">
              <a16:creationId xmlns:a16="http://schemas.microsoft.com/office/drawing/2014/main" xmlns="" id="{00000000-0008-0000-0900-0000B7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1100</xdr:row>
      <xdr:rowOff>47625</xdr:rowOff>
    </xdr:from>
    <xdr:to>
      <xdr:col>0</xdr:col>
      <xdr:colOff>611505</xdr:colOff>
      <xdr:row>1100</xdr:row>
      <xdr:rowOff>377825</xdr:rowOff>
    </xdr:to>
    <xdr:pic>
      <xdr:nvPicPr>
        <xdr:cNvPr id="952" name="Picture 951">
          <a:extLst>
            <a:ext uri="{FF2B5EF4-FFF2-40B4-BE49-F238E27FC236}">
              <a16:creationId xmlns:a16="http://schemas.microsoft.com/office/drawing/2014/main" xmlns="" id="{00000000-0008-0000-0900-0000B8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154600"/>
          <a:ext cx="611505" cy="3333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1100</xdr:row>
      <xdr:rowOff>47624</xdr:rowOff>
    </xdr:from>
    <xdr:to>
      <xdr:col>1</xdr:col>
      <xdr:colOff>285750</xdr:colOff>
      <xdr:row>1104</xdr:row>
      <xdr:rowOff>31749</xdr:rowOff>
    </xdr:to>
    <xdr:pic>
      <xdr:nvPicPr>
        <xdr:cNvPr id="953" name="Picture 952">
          <a:extLst>
            <a:ext uri="{FF2B5EF4-FFF2-40B4-BE49-F238E27FC236}">
              <a16:creationId xmlns:a16="http://schemas.microsoft.com/office/drawing/2014/main" xmlns="" id="{00000000-0008-0000-0900-0000B903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3674499"/>
          <a:ext cx="2032000" cy="1508125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790575</xdr:colOff>
      <xdr:row>4</xdr:row>
      <xdr:rowOff>28576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143000" cy="8763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</xdr:row>
      <xdr:rowOff>1</xdr:rowOff>
    </xdr:from>
    <xdr:to>
      <xdr:col>0</xdr:col>
      <xdr:colOff>790575</xdr:colOff>
      <xdr:row>53</xdr:row>
      <xdr:rowOff>161926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362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102</xdr:row>
      <xdr:rowOff>1</xdr:rowOff>
    </xdr:from>
    <xdr:to>
      <xdr:col>0</xdr:col>
      <xdr:colOff>790575</xdr:colOff>
      <xdr:row>104</xdr:row>
      <xdr:rowOff>161926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32635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153</xdr:row>
      <xdr:rowOff>1</xdr:rowOff>
    </xdr:from>
    <xdr:to>
      <xdr:col>0</xdr:col>
      <xdr:colOff>790575</xdr:colOff>
      <xdr:row>155</xdr:row>
      <xdr:rowOff>161926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B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69907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204</xdr:row>
      <xdr:rowOff>1</xdr:rowOff>
    </xdr:from>
    <xdr:to>
      <xdr:col>0</xdr:col>
      <xdr:colOff>790575</xdr:colOff>
      <xdr:row>206</xdr:row>
      <xdr:rowOff>161926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07180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255</xdr:row>
      <xdr:rowOff>1</xdr:rowOff>
    </xdr:from>
    <xdr:to>
      <xdr:col>0</xdr:col>
      <xdr:colOff>790575</xdr:colOff>
      <xdr:row>257</xdr:row>
      <xdr:rowOff>161926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B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5402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306</xdr:row>
      <xdr:rowOff>1</xdr:rowOff>
    </xdr:from>
    <xdr:to>
      <xdr:col>0</xdr:col>
      <xdr:colOff>790575</xdr:colOff>
      <xdr:row>308</xdr:row>
      <xdr:rowOff>161926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62675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357</xdr:row>
      <xdr:rowOff>1</xdr:rowOff>
    </xdr:from>
    <xdr:to>
      <xdr:col>0</xdr:col>
      <xdr:colOff>790575</xdr:colOff>
      <xdr:row>359</xdr:row>
      <xdr:rowOff>161926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B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99947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408</xdr:row>
      <xdr:rowOff>1</xdr:rowOff>
    </xdr:from>
    <xdr:to>
      <xdr:col>0</xdr:col>
      <xdr:colOff>790575</xdr:colOff>
      <xdr:row>410</xdr:row>
      <xdr:rowOff>161926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B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7220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459</xdr:row>
      <xdr:rowOff>1</xdr:rowOff>
    </xdr:from>
    <xdr:to>
      <xdr:col>0</xdr:col>
      <xdr:colOff>790575</xdr:colOff>
      <xdr:row>461</xdr:row>
      <xdr:rowOff>161926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B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74492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510</xdr:row>
      <xdr:rowOff>1</xdr:rowOff>
    </xdr:from>
    <xdr:to>
      <xdr:col>0</xdr:col>
      <xdr:colOff>790575</xdr:colOff>
      <xdr:row>512</xdr:row>
      <xdr:rowOff>161926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B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11765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561</xdr:row>
      <xdr:rowOff>1</xdr:rowOff>
    </xdr:from>
    <xdr:to>
      <xdr:col>0</xdr:col>
      <xdr:colOff>790575</xdr:colOff>
      <xdr:row>563</xdr:row>
      <xdr:rowOff>161926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B00-00000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349037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612</xdr:row>
      <xdr:rowOff>1</xdr:rowOff>
    </xdr:from>
    <xdr:to>
      <xdr:col>0</xdr:col>
      <xdr:colOff>790575</xdr:colOff>
      <xdr:row>614</xdr:row>
      <xdr:rowOff>161926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B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6310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663</xdr:row>
      <xdr:rowOff>1</xdr:rowOff>
    </xdr:from>
    <xdr:to>
      <xdr:col>0</xdr:col>
      <xdr:colOff>790575</xdr:colOff>
      <xdr:row>665</xdr:row>
      <xdr:rowOff>161926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B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423582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714</xdr:row>
      <xdr:rowOff>1</xdr:rowOff>
    </xdr:from>
    <xdr:to>
      <xdr:col>0</xdr:col>
      <xdr:colOff>790575</xdr:colOff>
      <xdr:row>716</xdr:row>
      <xdr:rowOff>161926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B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460855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765</xdr:row>
      <xdr:rowOff>1</xdr:rowOff>
    </xdr:from>
    <xdr:to>
      <xdr:col>0</xdr:col>
      <xdr:colOff>790575</xdr:colOff>
      <xdr:row>767</xdr:row>
      <xdr:rowOff>161926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B00-00001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498127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816</xdr:row>
      <xdr:rowOff>1</xdr:rowOff>
    </xdr:from>
    <xdr:to>
      <xdr:col>0</xdr:col>
      <xdr:colOff>790575</xdr:colOff>
      <xdr:row>818</xdr:row>
      <xdr:rowOff>161926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B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535400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867</xdr:row>
      <xdr:rowOff>1</xdr:rowOff>
    </xdr:from>
    <xdr:to>
      <xdr:col>0</xdr:col>
      <xdr:colOff>790575</xdr:colOff>
      <xdr:row>869</xdr:row>
      <xdr:rowOff>142876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B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572672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918</xdr:row>
      <xdr:rowOff>1</xdr:rowOff>
    </xdr:from>
    <xdr:to>
      <xdr:col>0</xdr:col>
      <xdr:colOff>790575</xdr:colOff>
      <xdr:row>920</xdr:row>
      <xdr:rowOff>161926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B00-00001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610897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969</xdr:row>
      <xdr:rowOff>1</xdr:rowOff>
    </xdr:from>
    <xdr:to>
      <xdr:col>0</xdr:col>
      <xdr:colOff>790575</xdr:colOff>
      <xdr:row>971</xdr:row>
      <xdr:rowOff>161926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B00-00001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648170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1020</xdr:row>
      <xdr:rowOff>1</xdr:rowOff>
    </xdr:from>
    <xdr:to>
      <xdr:col>0</xdr:col>
      <xdr:colOff>790575</xdr:colOff>
      <xdr:row>1022</xdr:row>
      <xdr:rowOff>161926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B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854426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1071</xdr:row>
      <xdr:rowOff>1</xdr:rowOff>
    </xdr:from>
    <xdr:to>
      <xdr:col>0</xdr:col>
      <xdr:colOff>790575</xdr:colOff>
      <xdr:row>1073</xdr:row>
      <xdr:rowOff>161926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B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7227151"/>
          <a:ext cx="1143000" cy="7905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1122</xdr:row>
      <xdr:rowOff>1</xdr:rowOff>
    </xdr:from>
    <xdr:to>
      <xdr:col>0</xdr:col>
      <xdr:colOff>790575</xdr:colOff>
      <xdr:row>1124</xdr:row>
      <xdr:rowOff>161926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B00-00001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7599876"/>
          <a:ext cx="1143000" cy="7905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kbhan1971@gmail.com" TargetMode="External"/><Relationship Id="rId13" Type="http://schemas.openxmlformats.org/officeDocument/2006/relationships/hyperlink" Target="mailto:deepmridubhat@gmail.com" TargetMode="External"/><Relationship Id="rId18" Type="http://schemas.openxmlformats.org/officeDocument/2006/relationships/hyperlink" Target="mailto:enterprisesenterprisesyuvraj22@gmail.com" TargetMode="External"/><Relationship Id="rId3" Type="http://schemas.openxmlformats.org/officeDocument/2006/relationships/hyperlink" Target="mailto:vinod123jmu@gmail.com" TargetMode="External"/><Relationship Id="rId21" Type="http://schemas.openxmlformats.org/officeDocument/2006/relationships/hyperlink" Target="mailto:barubhagesh@gmail.com" TargetMode="External"/><Relationship Id="rId7" Type="http://schemas.openxmlformats.org/officeDocument/2006/relationships/hyperlink" Target="mailto:ritadevid576@gmail.com" TargetMode="External"/><Relationship Id="rId12" Type="http://schemas.openxmlformats.org/officeDocument/2006/relationships/hyperlink" Target="mailto:vikramjeetmanhas@gmail.com" TargetMode="External"/><Relationship Id="rId17" Type="http://schemas.openxmlformats.org/officeDocument/2006/relationships/hyperlink" Target="mailto:lakhotradeepraj@gmail.com" TargetMode="External"/><Relationship Id="rId2" Type="http://schemas.openxmlformats.org/officeDocument/2006/relationships/hyperlink" Target="mailto:minakshikotwal@gmail.com" TargetMode="External"/><Relationship Id="rId16" Type="http://schemas.openxmlformats.org/officeDocument/2006/relationships/hyperlink" Target="mailto:deepak9419105489@gmail.com" TargetMode="External"/><Relationship Id="rId20" Type="http://schemas.openxmlformats.org/officeDocument/2006/relationships/hyperlink" Target="mailto:rajindersingh103@gmail.com" TargetMode="External"/><Relationship Id="rId1" Type="http://schemas.openxmlformats.org/officeDocument/2006/relationships/hyperlink" Target="mailto:atulkhajuria1982@gmail.com" TargetMode="External"/><Relationship Id="rId6" Type="http://schemas.openxmlformats.org/officeDocument/2006/relationships/hyperlink" Target="mailto:chibneena07@gmail.com" TargetMode="External"/><Relationship Id="rId11" Type="http://schemas.openxmlformats.org/officeDocument/2006/relationships/hyperlink" Target="mailto:rajuram6476322@gmail.com" TargetMode="External"/><Relationship Id="rId5" Type="http://schemas.openxmlformats.org/officeDocument/2006/relationships/hyperlink" Target="mailto:poonamsaklani26@gmail.com" TargetMode="External"/><Relationship Id="rId15" Type="http://schemas.openxmlformats.org/officeDocument/2006/relationships/hyperlink" Target="mailto:raghbirchander@gmail.com" TargetMode="External"/><Relationship Id="rId10" Type="http://schemas.openxmlformats.org/officeDocument/2006/relationships/hyperlink" Target="mailto:sandeepkapoor65@yahoo.in" TargetMode="External"/><Relationship Id="rId19" Type="http://schemas.openxmlformats.org/officeDocument/2006/relationships/hyperlink" Target="mailto:arjunpriha76@gmail.com" TargetMode="External"/><Relationship Id="rId4" Type="http://schemas.openxmlformats.org/officeDocument/2006/relationships/hyperlink" Target="mailto:rkour6678@gmail.com" TargetMode="External"/><Relationship Id="rId9" Type="http://schemas.openxmlformats.org/officeDocument/2006/relationships/hyperlink" Target="mailto:gkashish955@gmail.com" TargetMode="External"/><Relationship Id="rId14" Type="http://schemas.openxmlformats.org/officeDocument/2006/relationships/hyperlink" Target="mailto:madhuhardik.bala@gmail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drawing" Target="../drawings/drawing4.xm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printerSettings" Target="../printerSettings/printerSettings5.bin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drawing" Target="../drawings/drawing5.xm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5" Type="http://schemas.openxmlformats.org/officeDocument/2006/relationships/drawing" Target="../drawings/drawing2.xml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printerSettings" Target="../printerSettings/printerSettings2.bin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8"/>
  <sheetViews>
    <sheetView topLeftCell="A19" workbookViewId="0">
      <selection activeCell="G33" sqref="G33"/>
    </sheetView>
  </sheetViews>
  <sheetFormatPr defaultColWidth="8.85546875" defaultRowHeight="15"/>
  <cols>
    <col min="1" max="1" width="6.7109375" customWidth="1"/>
    <col min="3" max="3" width="13.42578125" customWidth="1"/>
    <col min="4" max="4" width="18.28515625" style="151" customWidth="1"/>
    <col min="5" max="5" width="13.140625" style="151" customWidth="1"/>
    <col min="6" max="6" width="10" customWidth="1"/>
    <col min="7" max="7" width="19.5703125" customWidth="1"/>
    <col min="8" max="8" width="18.5703125" customWidth="1"/>
    <col min="9" max="9" width="16.28515625" customWidth="1"/>
    <col min="10" max="10" width="14.5703125" customWidth="1"/>
    <col min="11" max="11" width="13.140625" customWidth="1"/>
    <col min="12" max="12" width="30.140625" customWidth="1"/>
    <col min="13" max="14" width="13.42578125" style="151" customWidth="1"/>
    <col min="15" max="15" width="17.28515625" style="151" customWidth="1"/>
    <col min="16" max="17" width="5.7109375" customWidth="1"/>
    <col min="18" max="18" width="10.7109375" customWidth="1"/>
    <col min="19" max="19" width="38.85546875" customWidth="1"/>
    <col min="21" max="21" width="10.85546875" customWidth="1"/>
  </cols>
  <sheetData>
    <row r="1" spans="1:19">
      <c r="A1" s="377" t="s">
        <v>0</v>
      </c>
      <c r="B1" s="377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  <c r="O1" s="377"/>
      <c r="P1" s="377"/>
      <c r="Q1" s="377"/>
      <c r="R1" s="377"/>
      <c r="S1" s="377"/>
    </row>
    <row r="2" spans="1:19">
      <c r="A2" s="377" t="s">
        <v>1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</row>
    <row r="3" spans="1:19">
      <c r="A3" s="27"/>
      <c r="B3" s="27"/>
      <c r="C3" s="27"/>
      <c r="D3" s="152"/>
      <c r="E3" s="152"/>
      <c r="F3" s="27"/>
      <c r="G3" s="27"/>
      <c r="H3" s="27"/>
      <c r="I3" s="27"/>
      <c r="J3" s="27"/>
      <c r="K3" s="27"/>
      <c r="L3" s="21" t="s">
        <v>2</v>
      </c>
      <c r="M3" s="152"/>
      <c r="N3" s="152"/>
      <c r="O3" s="152"/>
      <c r="P3" s="27"/>
      <c r="Q3" s="27"/>
      <c r="R3" s="27"/>
      <c r="S3" s="27"/>
    </row>
    <row r="4" spans="1:19" s="150" customFormat="1">
      <c r="A4" s="153" t="s">
        <v>3</v>
      </c>
      <c r="B4" s="153" t="s">
        <v>4</v>
      </c>
      <c r="C4" s="153" t="s">
        <v>5</v>
      </c>
      <c r="D4" s="153" t="s">
        <v>6</v>
      </c>
      <c r="E4" s="153" t="s">
        <v>7</v>
      </c>
      <c r="F4" s="153" t="s">
        <v>8</v>
      </c>
      <c r="G4" s="153" t="s">
        <v>9</v>
      </c>
      <c r="H4" s="153" t="s">
        <v>10</v>
      </c>
      <c r="I4" s="153" t="s">
        <v>11</v>
      </c>
      <c r="J4" s="153" t="s">
        <v>10</v>
      </c>
      <c r="K4" s="153" t="s">
        <v>12</v>
      </c>
      <c r="L4" s="153" t="s">
        <v>13</v>
      </c>
      <c r="M4" s="153" t="s">
        <v>14</v>
      </c>
      <c r="N4" s="153" t="s">
        <v>14</v>
      </c>
      <c r="O4" s="153" t="s">
        <v>15</v>
      </c>
      <c r="P4" s="153" t="s">
        <v>16</v>
      </c>
      <c r="Q4" s="153"/>
      <c r="R4" s="153" t="s">
        <v>17</v>
      </c>
      <c r="S4" s="153" t="s">
        <v>18</v>
      </c>
    </row>
    <row r="5" spans="1:19" ht="30">
      <c r="A5" s="154">
        <v>1</v>
      </c>
      <c r="B5" s="154">
        <v>1182</v>
      </c>
      <c r="C5" s="155" t="s">
        <v>19</v>
      </c>
      <c r="D5" s="156" t="s">
        <v>20</v>
      </c>
      <c r="E5" s="156"/>
      <c r="F5" s="154" t="s">
        <v>21</v>
      </c>
      <c r="G5" s="154" t="s">
        <v>22</v>
      </c>
      <c r="H5" s="154" t="s">
        <v>23</v>
      </c>
      <c r="I5" s="154" t="s">
        <v>24</v>
      </c>
      <c r="J5" s="154" t="s">
        <v>25</v>
      </c>
      <c r="K5" s="160">
        <v>41124</v>
      </c>
      <c r="L5" s="162" t="s">
        <v>26</v>
      </c>
      <c r="M5" s="163">
        <v>9149444612</v>
      </c>
      <c r="N5" s="164">
        <v>7889330722</v>
      </c>
      <c r="O5" s="154" t="s">
        <v>27</v>
      </c>
      <c r="P5" s="154" t="s">
        <v>28</v>
      </c>
      <c r="Q5" s="154">
        <v>198</v>
      </c>
      <c r="R5" s="154" t="s">
        <v>29</v>
      </c>
      <c r="S5" s="170" t="s">
        <v>30</v>
      </c>
    </row>
    <row r="6" spans="1:19" ht="30">
      <c r="A6" s="154">
        <v>2</v>
      </c>
      <c r="B6" s="154">
        <v>1168</v>
      </c>
      <c r="C6" s="155" t="s">
        <v>31</v>
      </c>
      <c r="D6" s="156" t="s">
        <v>32</v>
      </c>
      <c r="E6" s="156"/>
      <c r="F6" s="154" t="s">
        <v>33</v>
      </c>
      <c r="G6" s="154" t="s">
        <v>34</v>
      </c>
      <c r="H6" s="154" t="s">
        <v>35</v>
      </c>
      <c r="I6" s="154" t="s">
        <v>36</v>
      </c>
      <c r="J6" s="154" t="s">
        <v>23</v>
      </c>
      <c r="K6" s="160" t="s">
        <v>37</v>
      </c>
      <c r="L6" s="162" t="s">
        <v>38</v>
      </c>
      <c r="M6" s="163">
        <v>9697684692</v>
      </c>
      <c r="N6" s="164">
        <v>9469388209</v>
      </c>
      <c r="O6" s="154" t="s">
        <v>39</v>
      </c>
      <c r="P6" s="154" t="s">
        <v>40</v>
      </c>
      <c r="Q6" s="154">
        <v>197</v>
      </c>
      <c r="R6" s="154" t="s">
        <v>29</v>
      </c>
      <c r="S6" s="170" t="s">
        <v>41</v>
      </c>
    </row>
    <row r="7" spans="1:19" ht="30">
      <c r="A7" s="154">
        <v>3</v>
      </c>
      <c r="B7" s="154">
        <v>1497</v>
      </c>
      <c r="C7" s="154" t="s">
        <v>42</v>
      </c>
      <c r="D7" s="156" t="s">
        <v>43</v>
      </c>
      <c r="E7" s="156"/>
      <c r="F7" s="154" t="s">
        <v>44</v>
      </c>
      <c r="G7" s="154" t="s">
        <v>45</v>
      </c>
      <c r="H7" s="154" t="s">
        <v>46</v>
      </c>
      <c r="I7" s="154" t="s">
        <v>47</v>
      </c>
      <c r="J7" s="154" t="s">
        <v>48</v>
      </c>
      <c r="K7" s="154" t="s">
        <v>49</v>
      </c>
      <c r="L7" s="162" t="s">
        <v>50</v>
      </c>
      <c r="M7" s="154">
        <v>9419151716</v>
      </c>
      <c r="N7" s="154">
        <v>9086051716</v>
      </c>
      <c r="O7" s="165">
        <v>378768051552</v>
      </c>
      <c r="P7" s="154" t="s">
        <v>40</v>
      </c>
      <c r="Q7" s="154">
        <v>189</v>
      </c>
      <c r="R7" s="154"/>
      <c r="S7" s="170" t="s">
        <v>51</v>
      </c>
    </row>
    <row r="8" spans="1:19" ht="30">
      <c r="A8" s="154">
        <v>4</v>
      </c>
      <c r="B8" s="154">
        <v>1176</v>
      </c>
      <c r="C8" s="155" t="s">
        <v>52</v>
      </c>
      <c r="D8" s="156" t="s">
        <v>53</v>
      </c>
      <c r="E8" s="156" t="s">
        <v>54</v>
      </c>
      <c r="F8" s="154" t="s">
        <v>55</v>
      </c>
      <c r="G8" s="154" t="s">
        <v>56</v>
      </c>
      <c r="H8" s="154" t="s">
        <v>57</v>
      </c>
      <c r="I8" s="154" t="s">
        <v>58</v>
      </c>
      <c r="J8" s="154"/>
      <c r="K8" s="160" t="s">
        <v>59</v>
      </c>
      <c r="L8" s="162" t="s">
        <v>60</v>
      </c>
      <c r="M8" s="163">
        <v>9149521957</v>
      </c>
      <c r="N8" s="163">
        <v>9419105489</v>
      </c>
      <c r="O8" s="166" t="s">
        <v>61</v>
      </c>
      <c r="P8" s="154" t="s">
        <v>40</v>
      </c>
      <c r="Q8" s="154">
        <v>191</v>
      </c>
      <c r="R8" s="154" t="s">
        <v>62</v>
      </c>
      <c r="S8" s="170" t="s">
        <v>63</v>
      </c>
    </row>
    <row r="9" spans="1:19" ht="30">
      <c r="A9" s="154">
        <v>5</v>
      </c>
      <c r="B9" s="154">
        <v>1247</v>
      </c>
      <c r="C9" s="155" t="s">
        <v>64</v>
      </c>
      <c r="D9" s="156" t="s">
        <v>65</v>
      </c>
      <c r="E9" s="156"/>
      <c r="F9" s="154" t="s">
        <v>44</v>
      </c>
      <c r="G9" s="154" t="s">
        <v>66</v>
      </c>
      <c r="H9" s="154" t="s">
        <v>23</v>
      </c>
      <c r="I9" s="154" t="s">
        <v>67</v>
      </c>
      <c r="J9" s="154" t="s">
        <v>68</v>
      </c>
      <c r="K9" s="160" t="s">
        <v>69</v>
      </c>
      <c r="L9" s="162" t="s">
        <v>70</v>
      </c>
      <c r="M9" s="163">
        <v>9622290260</v>
      </c>
      <c r="N9" s="163">
        <v>7006476322</v>
      </c>
      <c r="O9" s="166" t="s">
        <v>71</v>
      </c>
      <c r="P9" s="154" t="s">
        <v>40</v>
      </c>
      <c r="Q9" s="154">
        <v>184</v>
      </c>
      <c r="R9" s="154" t="s">
        <v>72</v>
      </c>
      <c r="S9" s="170" t="s">
        <v>73</v>
      </c>
    </row>
    <row r="10" spans="1:19" ht="30">
      <c r="A10" s="154">
        <v>6</v>
      </c>
      <c r="B10" s="154">
        <v>1033</v>
      </c>
      <c r="C10" s="155" t="s">
        <v>74</v>
      </c>
      <c r="D10" s="156" t="s">
        <v>75</v>
      </c>
      <c r="E10" s="156"/>
      <c r="F10" s="154" t="s">
        <v>76</v>
      </c>
      <c r="G10" s="154" t="s">
        <v>77</v>
      </c>
      <c r="H10" s="154" t="s">
        <v>78</v>
      </c>
      <c r="I10" s="154" t="s">
        <v>79</v>
      </c>
      <c r="J10" s="154" t="s">
        <v>80</v>
      </c>
      <c r="K10" s="160">
        <v>40797</v>
      </c>
      <c r="L10" s="162" t="s">
        <v>81</v>
      </c>
      <c r="M10" s="163">
        <v>7051935078</v>
      </c>
      <c r="N10" s="164">
        <v>9419106730</v>
      </c>
      <c r="O10" s="154" t="s">
        <v>82</v>
      </c>
      <c r="P10" s="154" t="s">
        <v>28</v>
      </c>
      <c r="Q10" s="154">
        <v>174</v>
      </c>
      <c r="R10" s="154" t="s">
        <v>29</v>
      </c>
      <c r="S10" s="170" t="s">
        <v>83</v>
      </c>
    </row>
    <row r="11" spans="1:19" ht="45">
      <c r="A11" s="154">
        <v>7</v>
      </c>
      <c r="B11" s="154">
        <v>961</v>
      </c>
      <c r="C11" s="155" t="s">
        <v>84</v>
      </c>
      <c r="D11" s="156" t="s">
        <v>85</v>
      </c>
      <c r="E11" s="156" t="s">
        <v>86</v>
      </c>
      <c r="F11" s="154" t="s">
        <v>87</v>
      </c>
      <c r="G11" s="154" t="s">
        <v>34</v>
      </c>
      <c r="H11" s="154" t="s">
        <v>88</v>
      </c>
      <c r="I11" s="154" t="s">
        <v>89</v>
      </c>
      <c r="J11" s="154" t="s">
        <v>25</v>
      </c>
      <c r="K11" s="160">
        <v>41487</v>
      </c>
      <c r="L11" s="162" t="s">
        <v>90</v>
      </c>
      <c r="M11" s="163">
        <v>7780975092</v>
      </c>
      <c r="N11" s="164">
        <v>6366354362</v>
      </c>
      <c r="O11" s="166" t="s">
        <v>91</v>
      </c>
      <c r="P11" s="154" t="s">
        <v>40</v>
      </c>
      <c r="Q11" s="154">
        <v>178</v>
      </c>
      <c r="R11" s="154" t="s">
        <v>72</v>
      </c>
      <c r="S11" s="170" t="s">
        <v>92</v>
      </c>
    </row>
    <row r="12" spans="1:19" ht="30">
      <c r="A12" s="154">
        <v>8</v>
      </c>
      <c r="B12" s="154">
        <v>1322</v>
      </c>
      <c r="C12" s="155" t="s">
        <v>93</v>
      </c>
      <c r="D12" s="156" t="s">
        <v>94</v>
      </c>
      <c r="E12" s="156" t="s">
        <v>95</v>
      </c>
      <c r="F12" s="154" t="s">
        <v>87</v>
      </c>
      <c r="G12" s="154" t="s">
        <v>96</v>
      </c>
      <c r="H12" s="154" t="s">
        <v>97</v>
      </c>
      <c r="I12" s="154" t="s">
        <v>98</v>
      </c>
      <c r="J12" s="154" t="s">
        <v>25</v>
      </c>
      <c r="K12" s="160">
        <v>41185</v>
      </c>
      <c r="L12" s="162" t="s">
        <v>99</v>
      </c>
      <c r="M12" s="163">
        <v>8082261968</v>
      </c>
      <c r="N12" s="164">
        <v>9999777560</v>
      </c>
      <c r="O12" s="154" t="s">
        <v>100</v>
      </c>
      <c r="P12" s="154" t="s">
        <v>28</v>
      </c>
      <c r="Q12" s="154">
        <v>174</v>
      </c>
      <c r="R12" s="154" t="s">
        <v>29</v>
      </c>
      <c r="S12" s="170" t="s">
        <v>101</v>
      </c>
    </row>
    <row r="13" spans="1:19" ht="30">
      <c r="A13" s="154">
        <v>9</v>
      </c>
      <c r="B13" s="154">
        <v>1042</v>
      </c>
      <c r="C13" s="155" t="s">
        <v>102</v>
      </c>
      <c r="D13" s="156" t="s">
        <v>103</v>
      </c>
      <c r="E13" s="156"/>
      <c r="F13" s="154" t="s">
        <v>55</v>
      </c>
      <c r="G13" s="154" t="s">
        <v>104</v>
      </c>
      <c r="H13" s="154" t="s">
        <v>105</v>
      </c>
      <c r="I13" s="154" t="s">
        <v>106</v>
      </c>
      <c r="J13" s="154" t="s">
        <v>107</v>
      </c>
      <c r="K13" s="160">
        <v>41124</v>
      </c>
      <c r="L13" s="162" t="s">
        <v>108</v>
      </c>
      <c r="M13" s="163">
        <v>7889512620</v>
      </c>
      <c r="N13" s="164">
        <v>9796883962</v>
      </c>
      <c r="O13" s="154" t="s">
        <v>109</v>
      </c>
      <c r="P13" s="154" t="s">
        <v>40</v>
      </c>
      <c r="Q13" s="154">
        <v>171</v>
      </c>
      <c r="R13" s="154" t="s">
        <v>29</v>
      </c>
      <c r="S13" s="170" t="s">
        <v>110</v>
      </c>
    </row>
    <row r="14" spans="1:19" ht="30">
      <c r="A14" s="154">
        <v>10</v>
      </c>
      <c r="B14" s="154">
        <v>1187</v>
      </c>
      <c r="C14" s="155" t="s">
        <v>19</v>
      </c>
      <c r="D14" s="156" t="s">
        <v>111</v>
      </c>
      <c r="E14" s="156" t="s">
        <v>112</v>
      </c>
      <c r="F14" s="154" t="s">
        <v>44</v>
      </c>
      <c r="G14" s="154" t="s">
        <v>113</v>
      </c>
      <c r="H14" s="154" t="s">
        <v>88</v>
      </c>
      <c r="I14" s="154" t="s">
        <v>114</v>
      </c>
      <c r="J14" s="154" t="s">
        <v>68</v>
      </c>
      <c r="K14" s="160" t="s">
        <v>115</v>
      </c>
      <c r="L14" s="162" t="s">
        <v>116</v>
      </c>
      <c r="M14" s="163">
        <v>9149989893</v>
      </c>
      <c r="N14" s="164">
        <v>9419122353</v>
      </c>
      <c r="O14" s="154" t="s">
        <v>117</v>
      </c>
      <c r="P14" s="154" t="s">
        <v>40</v>
      </c>
      <c r="Q14" s="154">
        <v>181</v>
      </c>
      <c r="R14" s="154" t="s">
        <v>72</v>
      </c>
      <c r="S14" s="170" t="s">
        <v>118</v>
      </c>
    </row>
    <row r="15" spans="1:19" ht="30">
      <c r="A15" s="154">
        <v>11</v>
      </c>
      <c r="B15" s="157">
        <v>1517</v>
      </c>
      <c r="C15" s="157" t="s">
        <v>119</v>
      </c>
      <c r="D15" s="158" t="s">
        <v>120</v>
      </c>
      <c r="E15" s="158"/>
      <c r="F15" s="157" t="s">
        <v>44</v>
      </c>
      <c r="G15" s="157" t="s">
        <v>121</v>
      </c>
      <c r="H15" s="157"/>
      <c r="I15" s="157" t="s">
        <v>122</v>
      </c>
      <c r="J15" s="157" t="s">
        <v>107</v>
      </c>
      <c r="K15" s="157" t="s">
        <v>123</v>
      </c>
      <c r="L15" s="167" t="s">
        <v>124</v>
      </c>
      <c r="M15" s="157">
        <v>8491973756</v>
      </c>
      <c r="N15" s="157">
        <v>9906224023</v>
      </c>
      <c r="O15" s="168">
        <v>365874024145</v>
      </c>
      <c r="P15" s="157" t="s">
        <v>40</v>
      </c>
      <c r="Q15" s="157">
        <v>156</v>
      </c>
      <c r="R15" s="157" t="s">
        <v>29</v>
      </c>
      <c r="S15" s="171" t="s">
        <v>125</v>
      </c>
    </row>
    <row r="16" spans="1:19" ht="30">
      <c r="A16" s="154">
        <v>12</v>
      </c>
      <c r="B16" s="154">
        <v>1160</v>
      </c>
      <c r="C16" s="155" t="s">
        <v>126</v>
      </c>
      <c r="D16" s="156" t="s">
        <v>127</v>
      </c>
      <c r="E16" s="156"/>
      <c r="F16" s="154" t="s">
        <v>128</v>
      </c>
      <c r="G16" s="154" t="s">
        <v>129</v>
      </c>
      <c r="H16" s="154" t="s">
        <v>23</v>
      </c>
      <c r="I16" s="154" t="s">
        <v>130</v>
      </c>
      <c r="J16" s="154" t="s">
        <v>68</v>
      </c>
      <c r="K16" s="160" t="s">
        <v>131</v>
      </c>
      <c r="L16" s="162" t="s">
        <v>132</v>
      </c>
      <c r="M16" s="163">
        <v>9596015323</v>
      </c>
      <c r="N16" s="163">
        <v>9419872124</v>
      </c>
      <c r="O16" s="154" t="s">
        <v>133</v>
      </c>
      <c r="P16" s="154" t="s">
        <v>28</v>
      </c>
      <c r="Q16" s="154">
        <v>188</v>
      </c>
      <c r="R16" s="154" t="s">
        <v>29</v>
      </c>
      <c r="S16" s="170" t="s">
        <v>134</v>
      </c>
    </row>
    <row r="17" spans="1:19" ht="30">
      <c r="A17" s="159">
        <v>13</v>
      </c>
      <c r="B17" s="154">
        <v>1007</v>
      </c>
      <c r="C17" s="155" t="s">
        <v>84</v>
      </c>
      <c r="D17" s="156" t="s">
        <v>135</v>
      </c>
      <c r="E17" s="156" t="s">
        <v>136</v>
      </c>
      <c r="F17" s="154" t="s">
        <v>137</v>
      </c>
      <c r="G17" s="154" t="s">
        <v>138</v>
      </c>
      <c r="H17" s="154" t="s">
        <v>23</v>
      </c>
      <c r="I17" s="154" t="s">
        <v>139</v>
      </c>
      <c r="J17" s="154" t="s">
        <v>140</v>
      </c>
      <c r="K17" s="160" t="s">
        <v>141</v>
      </c>
      <c r="L17" s="162" t="s">
        <v>142</v>
      </c>
      <c r="M17" s="163">
        <v>9149761905</v>
      </c>
      <c r="N17" s="163">
        <v>9149705282</v>
      </c>
      <c r="O17" s="166" t="s">
        <v>143</v>
      </c>
      <c r="P17" s="154" t="s">
        <v>28</v>
      </c>
      <c r="Q17" s="154">
        <v>194</v>
      </c>
      <c r="R17" s="154" t="s">
        <v>29</v>
      </c>
      <c r="S17" s="170" t="s">
        <v>144</v>
      </c>
    </row>
    <row r="18" spans="1:19" ht="30">
      <c r="A18" s="154">
        <v>14</v>
      </c>
      <c r="B18" s="154">
        <v>1134</v>
      </c>
      <c r="C18" s="155" t="s">
        <v>145</v>
      </c>
      <c r="D18" s="156" t="s">
        <v>146</v>
      </c>
      <c r="E18" s="156" t="s">
        <v>147</v>
      </c>
      <c r="F18" s="154" t="s">
        <v>148</v>
      </c>
      <c r="G18" s="154" t="s">
        <v>149</v>
      </c>
      <c r="H18" s="154" t="s">
        <v>23</v>
      </c>
      <c r="I18" s="154" t="s">
        <v>150</v>
      </c>
      <c r="J18" s="154" t="s">
        <v>151</v>
      </c>
      <c r="K18" s="160" t="s">
        <v>152</v>
      </c>
      <c r="L18" s="162" t="s">
        <v>153</v>
      </c>
      <c r="M18" s="163">
        <v>9906098321</v>
      </c>
      <c r="N18" s="164">
        <v>7006132525</v>
      </c>
      <c r="O18" s="154" t="s">
        <v>154</v>
      </c>
      <c r="P18" s="154" t="s">
        <v>40</v>
      </c>
      <c r="Q18" s="154">
        <v>197</v>
      </c>
      <c r="R18" s="154" t="s">
        <v>72</v>
      </c>
      <c r="S18" s="170" t="s">
        <v>155</v>
      </c>
    </row>
    <row r="19" spans="1:19" ht="30">
      <c r="A19" s="154">
        <v>15</v>
      </c>
      <c r="B19" s="154">
        <v>1036</v>
      </c>
      <c r="C19" s="155" t="s">
        <v>102</v>
      </c>
      <c r="D19" s="156" t="s">
        <v>156</v>
      </c>
      <c r="E19" s="156"/>
      <c r="F19" s="154" t="s">
        <v>21</v>
      </c>
      <c r="G19" s="154" t="s">
        <v>157</v>
      </c>
      <c r="H19" s="154" t="s">
        <v>158</v>
      </c>
      <c r="I19" s="154" t="s">
        <v>159</v>
      </c>
      <c r="J19" s="154" t="s">
        <v>80</v>
      </c>
      <c r="K19" s="160" t="s">
        <v>160</v>
      </c>
      <c r="L19" s="162" t="s">
        <v>161</v>
      </c>
      <c r="M19" s="163">
        <v>7051307617</v>
      </c>
      <c r="N19" s="164">
        <v>7889518616</v>
      </c>
      <c r="O19" s="154" t="s">
        <v>162</v>
      </c>
      <c r="P19" s="154" t="s">
        <v>40</v>
      </c>
      <c r="Q19" s="154">
        <v>196</v>
      </c>
      <c r="R19" s="154" t="s">
        <v>72</v>
      </c>
      <c r="S19" s="170" t="s">
        <v>163</v>
      </c>
    </row>
    <row r="20" spans="1:19" ht="30">
      <c r="A20" s="154">
        <v>16</v>
      </c>
      <c r="B20" s="154">
        <v>1505</v>
      </c>
      <c r="C20" s="160">
        <v>45172</v>
      </c>
      <c r="D20" s="156" t="s">
        <v>164</v>
      </c>
      <c r="E20" s="156" t="s">
        <v>165</v>
      </c>
      <c r="F20" s="154" t="s">
        <v>166</v>
      </c>
      <c r="G20" s="154" t="s">
        <v>167</v>
      </c>
      <c r="H20" s="154" t="s">
        <v>168</v>
      </c>
      <c r="I20" s="154" t="s">
        <v>169</v>
      </c>
      <c r="J20" s="154" t="s">
        <v>48</v>
      </c>
      <c r="K20" s="154" t="s">
        <v>170</v>
      </c>
      <c r="L20" s="162" t="s">
        <v>171</v>
      </c>
      <c r="M20" s="154">
        <v>8899225876</v>
      </c>
      <c r="N20" s="154">
        <v>8491853740</v>
      </c>
      <c r="O20" s="165">
        <v>896530233289</v>
      </c>
      <c r="P20" s="154" t="s">
        <v>40</v>
      </c>
      <c r="Q20" s="154">
        <v>192</v>
      </c>
      <c r="R20" s="154"/>
      <c r="S20" s="170" t="s">
        <v>172</v>
      </c>
    </row>
    <row r="21" spans="1:19" ht="45">
      <c r="A21" s="154">
        <v>17</v>
      </c>
      <c r="B21" s="154">
        <v>1142</v>
      </c>
      <c r="C21" s="155" t="s">
        <v>173</v>
      </c>
      <c r="D21" s="156" t="s">
        <v>174</v>
      </c>
      <c r="E21" s="156"/>
      <c r="F21" s="154" t="s">
        <v>166</v>
      </c>
      <c r="G21" s="154" t="s">
        <v>175</v>
      </c>
      <c r="H21" s="154" t="s">
        <v>88</v>
      </c>
      <c r="I21" s="154" t="s">
        <v>176</v>
      </c>
      <c r="J21" s="154" t="s">
        <v>68</v>
      </c>
      <c r="K21" s="160" t="s">
        <v>177</v>
      </c>
      <c r="L21" s="162" t="s">
        <v>178</v>
      </c>
      <c r="M21" s="163">
        <v>9796626602</v>
      </c>
      <c r="N21" s="164">
        <v>9858514162</v>
      </c>
      <c r="O21" s="154" t="s">
        <v>179</v>
      </c>
      <c r="P21" s="154" t="s">
        <v>40</v>
      </c>
      <c r="Q21" s="154">
        <v>200</v>
      </c>
      <c r="R21" s="154" t="s">
        <v>29</v>
      </c>
      <c r="S21" s="170" t="s">
        <v>180</v>
      </c>
    </row>
    <row r="22" spans="1:19" ht="30">
      <c r="A22" s="154">
        <v>18</v>
      </c>
      <c r="B22" s="154">
        <v>1172</v>
      </c>
      <c r="C22" s="155" t="s">
        <v>31</v>
      </c>
      <c r="D22" s="156" t="s">
        <v>181</v>
      </c>
      <c r="E22" s="156"/>
      <c r="F22" s="154" t="s">
        <v>182</v>
      </c>
      <c r="G22" s="154" t="s">
        <v>183</v>
      </c>
      <c r="H22" s="154" t="s">
        <v>105</v>
      </c>
      <c r="I22" s="154" t="s">
        <v>184</v>
      </c>
      <c r="J22" s="154" t="s">
        <v>68</v>
      </c>
      <c r="K22" s="160" t="s">
        <v>185</v>
      </c>
      <c r="L22" s="162" t="s">
        <v>186</v>
      </c>
      <c r="M22" s="163">
        <v>8082092272</v>
      </c>
      <c r="N22" s="163">
        <v>7006196332</v>
      </c>
      <c r="O22" s="154" t="s">
        <v>187</v>
      </c>
      <c r="P22" s="154" t="s">
        <v>40</v>
      </c>
      <c r="Q22" s="154">
        <v>183</v>
      </c>
      <c r="R22" s="154" t="s">
        <v>29</v>
      </c>
      <c r="S22" s="170" t="s">
        <v>188</v>
      </c>
    </row>
    <row r="23" spans="1:19" ht="30">
      <c r="A23" s="154">
        <v>19</v>
      </c>
      <c r="B23" s="154">
        <v>1345</v>
      </c>
      <c r="C23" s="155" t="s">
        <v>189</v>
      </c>
      <c r="D23" s="156" t="s">
        <v>190</v>
      </c>
      <c r="E23" s="156"/>
      <c r="F23" s="154" t="s">
        <v>191</v>
      </c>
      <c r="G23" s="154" t="s">
        <v>192</v>
      </c>
      <c r="H23" s="154" t="s">
        <v>193</v>
      </c>
      <c r="I23" s="154" t="s">
        <v>194</v>
      </c>
      <c r="J23" s="154" t="s">
        <v>68</v>
      </c>
      <c r="K23" s="160" t="s">
        <v>195</v>
      </c>
      <c r="L23" s="162" t="s">
        <v>196</v>
      </c>
      <c r="M23" s="163">
        <v>8108189949</v>
      </c>
      <c r="N23" s="163">
        <v>7303646293</v>
      </c>
      <c r="O23" s="166" t="s">
        <v>197</v>
      </c>
      <c r="P23" s="154" t="s">
        <v>28</v>
      </c>
      <c r="Q23" s="154">
        <v>171</v>
      </c>
      <c r="R23" s="154" t="s">
        <v>29</v>
      </c>
      <c r="S23" s="170" t="s">
        <v>198</v>
      </c>
    </row>
    <row r="24" spans="1:19" ht="45">
      <c r="A24" s="154">
        <v>20</v>
      </c>
      <c r="B24" s="154">
        <v>922</v>
      </c>
      <c r="C24" s="155" t="s">
        <v>84</v>
      </c>
      <c r="D24" s="156" t="s">
        <v>199</v>
      </c>
      <c r="E24" s="156" t="s">
        <v>200</v>
      </c>
      <c r="F24" s="154" t="s">
        <v>201</v>
      </c>
      <c r="G24" s="154" t="s">
        <v>202</v>
      </c>
      <c r="H24" s="154" t="s">
        <v>105</v>
      </c>
      <c r="I24" s="154" t="s">
        <v>203</v>
      </c>
      <c r="J24" s="154" t="s">
        <v>68</v>
      </c>
      <c r="K24" s="160">
        <v>40858</v>
      </c>
      <c r="L24" s="162" t="s">
        <v>204</v>
      </c>
      <c r="M24" s="163">
        <v>9055087883</v>
      </c>
      <c r="N24" s="163">
        <v>9419138888</v>
      </c>
      <c r="O24" s="154" t="s">
        <v>205</v>
      </c>
      <c r="P24" s="154" t="s">
        <v>28</v>
      </c>
      <c r="Q24" s="154">
        <v>188</v>
      </c>
      <c r="R24" s="154" t="s">
        <v>29</v>
      </c>
      <c r="S24" s="170" t="s">
        <v>206</v>
      </c>
    </row>
    <row r="25" spans="1:19" ht="30">
      <c r="A25" s="157">
        <v>21</v>
      </c>
      <c r="B25" s="154">
        <v>1580</v>
      </c>
      <c r="C25" s="155" t="s">
        <v>207</v>
      </c>
      <c r="D25" s="156" t="s">
        <v>208</v>
      </c>
      <c r="E25" s="156" t="s">
        <v>209</v>
      </c>
      <c r="F25" s="154" t="s">
        <v>87</v>
      </c>
      <c r="G25" s="154" t="s">
        <v>210</v>
      </c>
      <c r="H25" s="154" t="s">
        <v>78</v>
      </c>
      <c r="I25" s="154" t="s">
        <v>211</v>
      </c>
      <c r="J25" s="154" t="s">
        <v>57</v>
      </c>
      <c r="K25" s="160">
        <v>41280</v>
      </c>
      <c r="L25" s="162" t="s">
        <v>212</v>
      </c>
      <c r="M25" s="163">
        <v>9622111557</v>
      </c>
      <c r="N25" s="163">
        <v>9469335555</v>
      </c>
      <c r="O25" s="165">
        <v>819810477310</v>
      </c>
      <c r="P25" s="154" t="s">
        <v>28</v>
      </c>
      <c r="Q25" s="154">
        <v>178</v>
      </c>
      <c r="R25" s="154" t="s">
        <v>29</v>
      </c>
      <c r="S25" s="170"/>
    </row>
    <row r="26" spans="1:19" ht="45">
      <c r="A26" s="157">
        <v>22</v>
      </c>
      <c r="B26" s="154">
        <v>1145</v>
      </c>
      <c r="C26" s="155" t="s">
        <v>213</v>
      </c>
      <c r="D26" s="156" t="s">
        <v>214</v>
      </c>
      <c r="E26" s="156"/>
      <c r="F26" s="154" t="s">
        <v>87</v>
      </c>
      <c r="G26" s="154" t="s">
        <v>215</v>
      </c>
      <c r="H26" s="154" t="s">
        <v>105</v>
      </c>
      <c r="I26" s="154" t="s">
        <v>216</v>
      </c>
      <c r="J26" s="154" t="s">
        <v>68</v>
      </c>
      <c r="K26" s="160" t="s">
        <v>217</v>
      </c>
      <c r="L26" s="162" t="s">
        <v>218</v>
      </c>
      <c r="M26" s="163">
        <v>6005398521</v>
      </c>
      <c r="N26" s="163">
        <v>9419828489</v>
      </c>
      <c r="O26" s="154" t="s">
        <v>219</v>
      </c>
      <c r="P26" s="154" t="s">
        <v>40</v>
      </c>
      <c r="Q26" s="154">
        <v>193</v>
      </c>
      <c r="R26" s="154" t="s">
        <v>29</v>
      </c>
      <c r="S26" s="154" t="s">
        <v>220</v>
      </c>
    </row>
    <row r="27" spans="1:19">
      <c r="A27" s="154">
        <v>23</v>
      </c>
      <c r="B27" s="161">
        <v>1522</v>
      </c>
      <c r="C27" s="154" t="s">
        <v>221</v>
      </c>
      <c r="D27" s="156" t="s">
        <v>222</v>
      </c>
      <c r="E27" s="156"/>
      <c r="F27" s="154" t="s">
        <v>87</v>
      </c>
      <c r="G27" s="154" t="s">
        <v>223</v>
      </c>
      <c r="H27" s="154" t="s">
        <v>105</v>
      </c>
      <c r="I27" s="154" t="s">
        <v>224</v>
      </c>
      <c r="J27" s="154" t="s">
        <v>225</v>
      </c>
      <c r="K27" s="154" t="s">
        <v>226</v>
      </c>
      <c r="L27" s="162" t="s">
        <v>227</v>
      </c>
      <c r="M27" s="154">
        <v>9419146500</v>
      </c>
      <c r="N27" s="154">
        <v>7006943457</v>
      </c>
      <c r="O27" s="165">
        <v>474730722741</v>
      </c>
      <c r="P27" s="154" t="s">
        <v>40</v>
      </c>
      <c r="Q27" s="154">
        <v>175</v>
      </c>
      <c r="R27" s="154" t="s">
        <v>228</v>
      </c>
      <c r="S27" s="170" t="s">
        <v>229</v>
      </c>
    </row>
    <row r="28" spans="1:19">
      <c r="L28" s="169"/>
    </row>
    <row r="29" spans="1:19">
      <c r="B29" t="s">
        <v>657</v>
      </c>
      <c r="D29" s="151">
        <v>23</v>
      </c>
    </row>
    <row r="30" spans="1:19">
      <c r="B30" t="s">
        <v>658</v>
      </c>
      <c r="D30" s="151">
        <v>15</v>
      </c>
    </row>
    <row r="31" spans="1:19">
      <c r="B31" t="s">
        <v>659</v>
      </c>
      <c r="D31" s="151">
        <v>8</v>
      </c>
    </row>
    <row r="32" spans="1:19">
      <c r="B32" t="s">
        <v>660</v>
      </c>
      <c r="E32" s="376">
        <v>0.91390000000000005</v>
      </c>
    </row>
    <row r="33" spans="2:15">
      <c r="B33" t="s">
        <v>661</v>
      </c>
      <c r="E33" s="376">
        <v>0.90200000000000002</v>
      </c>
    </row>
    <row r="34" spans="2:15">
      <c r="C34" s="159"/>
      <c r="F34" s="159"/>
      <c r="M34"/>
      <c r="N34"/>
      <c r="O34"/>
    </row>
    <row r="35" spans="2:15">
      <c r="C35" s="159"/>
      <c r="F35" s="159"/>
      <c r="M35"/>
      <c r="N35"/>
      <c r="O35"/>
    </row>
    <row r="36" spans="2:15">
      <c r="C36" s="159"/>
      <c r="F36" s="159"/>
      <c r="M36"/>
      <c r="N36"/>
      <c r="O36"/>
    </row>
    <row r="37" spans="2:15">
      <c r="C37" s="159"/>
      <c r="F37" s="159"/>
      <c r="M37"/>
      <c r="N37"/>
      <c r="O37"/>
    </row>
    <row r="38" spans="2:15">
      <c r="C38" s="159"/>
      <c r="F38" s="159"/>
      <c r="M38"/>
      <c r="N38"/>
      <c r="O38"/>
    </row>
    <row r="39" spans="2:15">
      <c r="C39" s="159"/>
      <c r="F39" s="159"/>
      <c r="M39"/>
      <c r="N39"/>
      <c r="O39"/>
    </row>
    <row r="40" spans="2:15">
      <c r="C40" s="159"/>
      <c r="F40" s="159"/>
      <c r="M40"/>
      <c r="N40"/>
      <c r="O40"/>
    </row>
    <row r="41" spans="2:15">
      <c r="C41" s="159"/>
      <c r="F41" s="159"/>
      <c r="M41"/>
      <c r="N41"/>
      <c r="O41"/>
    </row>
    <row r="42" spans="2:15">
      <c r="C42" s="159"/>
      <c r="F42" s="159"/>
      <c r="M42"/>
      <c r="N42"/>
      <c r="O42"/>
    </row>
    <row r="43" spans="2:15">
      <c r="C43" s="159"/>
      <c r="F43" s="159"/>
      <c r="M43"/>
      <c r="N43"/>
      <c r="O43"/>
    </row>
    <row r="44" spans="2:15">
      <c r="C44" s="159"/>
      <c r="F44" s="159"/>
      <c r="M44"/>
      <c r="N44"/>
      <c r="O44"/>
    </row>
    <row r="45" spans="2:15">
      <c r="C45" s="159"/>
      <c r="F45" s="159"/>
      <c r="M45"/>
      <c r="N45"/>
      <c r="O45"/>
    </row>
    <row r="46" spans="2:15">
      <c r="C46" s="159"/>
      <c r="F46" s="159"/>
      <c r="M46"/>
      <c r="N46"/>
      <c r="O46"/>
    </row>
    <row r="47" spans="2:15">
      <c r="C47" s="159"/>
      <c r="F47" s="159"/>
      <c r="M47"/>
      <c r="N47"/>
      <c r="O47"/>
    </row>
    <row r="48" spans="2:15">
      <c r="C48" s="159"/>
      <c r="F48" s="159"/>
      <c r="M48"/>
      <c r="N48"/>
      <c r="O48"/>
    </row>
    <row r="49" spans="3:18">
      <c r="C49" s="159"/>
      <c r="F49" s="159"/>
      <c r="M49"/>
      <c r="N49"/>
      <c r="O49"/>
    </row>
    <row r="50" spans="3:18">
      <c r="C50" s="159"/>
      <c r="F50" s="159"/>
      <c r="M50"/>
      <c r="N50"/>
      <c r="O50"/>
    </row>
    <row r="51" spans="3:18">
      <c r="C51" s="159"/>
      <c r="F51" s="159"/>
      <c r="M51"/>
      <c r="N51"/>
      <c r="O51"/>
    </row>
    <row r="52" spans="3:18">
      <c r="C52" s="159"/>
      <c r="F52" s="159"/>
      <c r="M52"/>
      <c r="N52"/>
      <c r="O52"/>
    </row>
    <row r="53" spans="3:18">
      <c r="C53" s="159"/>
      <c r="F53" s="159"/>
      <c r="M53"/>
      <c r="N53"/>
      <c r="O53"/>
    </row>
    <row r="54" spans="3:18">
      <c r="C54" s="159"/>
      <c r="F54" s="159"/>
      <c r="M54"/>
      <c r="N54"/>
      <c r="O54"/>
    </row>
    <row r="55" spans="3:18">
      <c r="C55" s="159"/>
      <c r="F55" s="159"/>
      <c r="M55"/>
      <c r="N55"/>
      <c r="O55"/>
    </row>
    <row r="56" spans="3:18">
      <c r="C56" s="159"/>
      <c r="F56" s="159"/>
      <c r="M56"/>
      <c r="N56"/>
      <c r="O56"/>
    </row>
    <row r="57" spans="3:18">
      <c r="Q57">
        <f>SUBTOTAL(9,Q6:Q56)</f>
        <v>4050</v>
      </c>
      <c r="R57">
        <f>(Q57/3045)*100</f>
        <v>133.00492610837438</v>
      </c>
    </row>
    <row r="58" spans="3:18">
      <c r="Q58">
        <f>SUBTOTAL(9,Q5:Q57)</f>
        <v>4248</v>
      </c>
      <c r="R58">
        <f>(Q58/1624)*100</f>
        <v>261.57635467980293</v>
      </c>
    </row>
  </sheetData>
  <mergeCells count="2">
    <mergeCell ref="A1:S1"/>
    <mergeCell ref="A2:S2"/>
  </mergeCells>
  <hyperlinks>
    <hyperlink ref="S5" r:id="rId1"/>
    <hyperlink ref="S12" r:id="rId2"/>
    <hyperlink ref="S6" r:id="rId3"/>
    <hyperlink ref="S10" r:id="rId4"/>
    <hyperlink ref="S13" r:id="rId5"/>
    <hyperlink ref="S17" r:id="rId6"/>
    <hyperlink ref="S19" r:id="rId7"/>
    <hyperlink ref="S21" r:id="rId8"/>
    <hyperlink ref="S22" r:id="rId9"/>
    <hyperlink ref="S23" r:id="rId10"/>
    <hyperlink ref="S9" r:id="rId11"/>
    <hyperlink ref="S24" r:id="rId12"/>
    <hyperlink ref="S16" r:id="rId13"/>
    <hyperlink ref="S11" r:id="rId14"/>
    <hyperlink ref="S18" r:id="rId15"/>
    <hyperlink ref="S8" r:id="rId16"/>
    <hyperlink ref="S14" r:id="rId17"/>
    <hyperlink ref="S27" r:id="rId18"/>
    <hyperlink ref="S15" r:id="rId19"/>
    <hyperlink ref="S20" r:id="rId20"/>
    <hyperlink ref="S7" r:id="rId2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49"/>
  <sheetViews>
    <sheetView view="pageBreakPreview" topLeftCell="A1126" zoomScale="60" workbookViewId="0">
      <selection activeCell="G1137" sqref="G1137:M1137"/>
    </sheetView>
  </sheetViews>
  <sheetFormatPr defaultColWidth="14.7109375" defaultRowHeight="30" customHeight="1"/>
  <cols>
    <col min="1" max="1" width="26.28515625" style="328" customWidth="1"/>
    <col min="2" max="16384" width="14.7109375" style="328"/>
  </cols>
  <sheetData>
    <row r="1" spans="1:13" ht="30" customHeight="1">
      <c r="A1" s="327"/>
      <c r="B1" s="503" t="s">
        <v>489</v>
      </c>
      <c r="C1" s="503"/>
      <c r="D1" s="503"/>
      <c r="E1" s="503"/>
      <c r="F1" s="503"/>
      <c r="G1" s="503"/>
      <c r="H1" s="503"/>
      <c r="I1" s="504"/>
      <c r="J1" s="505" t="s">
        <v>490</v>
      </c>
      <c r="K1" s="503"/>
      <c r="L1" s="503"/>
      <c r="M1" s="506"/>
    </row>
    <row r="2" spans="1:13" ht="30" customHeight="1">
      <c r="A2" s="487" t="s">
        <v>491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3"/>
    </row>
    <row r="3" spans="1:13" ht="30" customHeight="1">
      <c r="A3" s="326"/>
      <c r="B3" s="507" t="s">
        <v>492</v>
      </c>
      <c r="C3" s="507"/>
      <c r="D3" s="507"/>
      <c r="E3" s="508"/>
      <c r="F3" s="329" t="s">
        <v>493</v>
      </c>
      <c r="G3" s="329"/>
      <c r="H3" s="484" t="s">
        <v>494</v>
      </c>
      <c r="I3" s="485"/>
      <c r="J3" s="488"/>
      <c r="K3" s="330" t="s">
        <v>495</v>
      </c>
      <c r="L3" s="331"/>
      <c r="M3" s="332"/>
    </row>
    <row r="4" spans="1:13" ht="30" customHeight="1">
      <c r="A4" s="500" t="s">
        <v>496</v>
      </c>
      <c r="B4" s="485"/>
      <c r="C4" s="485"/>
      <c r="D4" s="485"/>
      <c r="E4" s="485"/>
      <c r="F4" s="485"/>
      <c r="G4" s="485"/>
      <c r="H4" s="485"/>
      <c r="I4" s="485"/>
      <c r="J4" s="485"/>
      <c r="K4" s="485"/>
      <c r="L4" s="485"/>
      <c r="M4" s="486"/>
    </row>
    <row r="5" spans="1:13" ht="30" customHeight="1">
      <c r="A5" s="491" t="s">
        <v>497</v>
      </c>
      <c r="B5" s="492"/>
      <c r="C5" s="492"/>
      <c r="D5" s="492"/>
      <c r="E5" s="492"/>
      <c r="F5" s="492"/>
      <c r="G5" s="492"/>
      <c r="H5" s="492"/>
      <c r="I5" s="492"/>
      <c r="J5" s="492"/>
      <c r="K5" s="492"/>
      <c r="L5" s="492"/>
      <c r="M5" s="501"/>
    </row>
    <row r="6" spans="1:13" ht="30" customHeight="1">
      <c r="A6" s="489" t="s">
        <v>498</v>
      </c>
      <c r="B6" s="490"/>
      <c r="C6" s="502" t="s">
        <v>20</v>
      </c>
      <c r="D6" s="492"/>
      <c r="E6" s="492"/>
      <c r="F6" s="492"/>
      <c r="G6" s="493"/>
      <c r="H6" s="331" t="s">
        <v>499</v>
      </c>
      <c r="I6" s="333"/>
      <c r="J6" s="510">
        <v>1</v>
      </c>
      <c r="K6" s="511"/>
      <c r="L6" s="511"/>
      <c r="M6" s="512"/>
    </row>
    <row r="7" spans="1:13" ht="30" customHeight="1">
      <c r="A7" s="489" t="s">
        <v>500</v>
      </c>
      <c r="B7" s="490"/>
      <c r="C7" s="502" t="s">
        <v>274</v>
      </c>
      <c r="D7" s="492"/>
      <c r="E7" s="492"/>
      <c r="F7" s="492"/>
      <c r="G7" s="493"/>
      <c r="H7" s="331" t="s">
        <v>501</v>
      </c>
      <c r="I7" s="333"/>
      <c r="J7" s="502">
        <v>1182</v>
      </c>
      <c r="K7" s="492"/>
      <c r="L7" s="492"/>
      <c r="M7" s="501"/>
    </row>
    <row r="8" spans="1:13" ht="30" customHeight="1">
      <c r="A8" s="489" t="s">
        <v>502</v>
      </c>
      <c r="B8" s="490"/>
      <c r="C8" s="513">
        <v>41124</v>
      </c>
      <c r="D8" s="492"/>
      <c r="E8" s="492"/>
      <c r="F8" s="492"/>
      <c r="G8" s="493"/>
      <c r="H8" s="331" t="s">
        <v>503</v>
      </c>
      <c r="I8" s="333"/>
      <c r="J8" s="502">
        <v>9149444612</v>
      </c>
      <c r="K8" s="492"/>
      <c r="L8" s="492"/>
      <c r="M8" s="501"/>
    </row>
    <row r="9" spans="1:13" ht="30" customHeight="1">
      <c r="A9" s="489" t="s">
        <v>504</v>
      </c>
      <c r="B9" s="490"/>
      <c r="C9" s="502" t="s">
        <v>22</v>
      </c>
      <c r="D9" s="492"/>
      <c r="E9" s="492"/>
      <c r="F9" s="492"/>
      <c r="G9" s="501"/>
      <c r="H9" s="489" t="s">
        <v>363</v>
      </c>
      <c r="I9" s="490"/>
      <c r="J9" s="502" t="s">
        <v>534</v>
      </c>
      <c r="K9" s="492"/>
      <c r="L9" s="492"/>
      <c r="M9" s="501"/>
    </row>
    <row r="10" spans="1:13" ht="30" customHeight="1">
      <c r="A10" s="487" t="s">
        <v>505</v>
      </c>
      <c r="B10" s="480"/>
      <c r="C10" s="480"/>
      <c r="D10" s="480"/>
      <c r="E10" s="480"/>
      <c r="F10" s="480"/>
      <c r="G10" s="480"/>
      <c r="H10" s="480"/>
      <c r="I10" s="480"/>
      <c r="J10" s="480"/>
      <c r="K10" s="480"/>
      <c r="L10" s="480"/>
      <c r="M10" s="483"/>
    </row>
    <row r="11" spans="1:13" ht="30" customHeight="1">
      <c r="A11" s="494" t="s">
        <v>506</v>
      </c>
      <c r="B11" s="480" t="s">
        <v>507</v>
      </c>
      <c r="C11" s="480"/>
      <c r="D11" s="480"/>
      <c r="E11" s="480"/>
      <c r="F11" s="480"/>
      <c r="G11" s="480"/>
      <c r="H11" s="480" t="s">
        <v>508</v>
      </c>
      <c r="I11" s="480"/>
      <c r="J11" s="480"/>
      <c r="K11" s="480"/>
      <c r="L11" s="480"/>
      <c r="M11" s="483"/>
    </row>
    <row r="12" spans="1:13" ht="47.25" customHeight="1">
      <c r="A12" s="494"/>
      <c r="B12" s="334" t="s">
        <v>509</v>
      </c>
      <c r="C12" s="334" t="s">
        <v>510</v>
      </c>
      <c r="D12" s="334" t="s">
        <v>511</v>
      </c>
      <c r="E12" s="334" t="s">
        <v>512</v>
      </c>
      <c r="F12" s="334">
        <v>100</v>
      </c>
      <c r="G12" s="335" t="s">
        <v>244</v>
      </c>
      <c r="H12" s="334" t="s">
        <v>513</v>
      </c>
      <c r="I12" s="334" t="s">
        <v>510</v>
      </c>
      <c r="J12" s="334" t="s">
        <v>511</v>
      </c>
      <c r="K12" s="334" t="s">
        <v>514</v>
      </c>
      <c r="L12" s="334">
        <v>100</v>
      </c>
      <c r="M12" s="336" t="s">
        <v>244</v>
      </c>
    </row>
    <row r="13" spans="1:13" ht="30" customHeight="1">
      <c r="A13" s="337" t="s">
        <v>285</v>
      </c>
      <c r="B13" s="335">
        <v>8.5</v>
      </c>
      <c r="C13" s="338">
        <v>5</v>
      </c>
      <c r="D13" s="338">
        <v>5</v>
      </c>
      <c r="E13" s="339">
        <v>64</v>
      </c>
      <c r="F13" s="340">
        <f t="shared" ref="F13" si="0">SUM(B13:E13)</f>
        <v>82.5</v>
      </c>
      <c r="G13" s="341" t="str">
        <f>IF(F13&gt;=91,"A1",IF(F13&gt;=81,"A2",IF(F13&gt;=71,"B1",IF(F13&gt;=61,"B2",IF(F13&gt;=51,"C1",IF(F13&gt;=41,"C2",IF(F13&gt;=33,"D","E")))))))</f>
        <v>A2</v>
      </c>
      <c r="H13" s="341">
        <v>9.25</v>
      </c>
      <c r="I13" s="338">
        <v>5</v>
      </c>
      <c r="J13" s="338">
        <v>4</v>
      </c>
      <c r="K13" s="357">
        <v>58.5</v>
      </c>
      <c r="L13" s="343">
        <f>SUM(H13:K13)</f>
        <v>76.75</v>
      </c>
      <c r="M13" s="344" t="s">
        <v>413</v>
      </c>
    </row>
    <row r="14" spans="1:13" ht="30" customHeight="1">
      <c r="A14" s="337" t="s">
        <v>286</v>
      </c>
      <c r="B14" s="335">
        <v>6</v>
      </c>
      <c r="C14" s="341">
        <v>4.5</v>
      </c>
      <c r="D14" s="341">
        <v>4.5</v>
      </c>
      <c r="E14" s="338">
        <v>64</v>
      </c>
      <c r="F14" s="338">
        <f t="shared" ref="F14" si="1">SUM(B14:E14)</f>
        <v>79</v>
      </c>
      <c r="G14" s="338" t="str">
        <f t="shared" ref="G14" si="2">IF(F14&gt;=91,"A1",IF(F14&gt;=81,"A2",IF(F14&gt;=71,"B1",IF(F14&gt;=61,"B2",IF(F14&gt;=51,"C1",IF(F14&gt;=41,"C2",IF(F14&gt;=33,"D","E")))))))</f>
        <v>B1</v>
      </c>
      <c r="H14" s="341">
        <v>9.5</v>
      </c>
      <c r="I14" s="341">
        <v>4.5</v>
      </c>
      <c r="J14" s="341">
        <v>4.5</v>
      </c>
      <c r="K14" s="341">
        <v>70</v>
      </c>
      <c r="L14" s="343">
        <f>SUM(H14:K14)</f>
        <v>88.5</v>
      </c>
      <c r="M14" s="344" t="str">
        <f t="shared" ref="M14:M17" si="3">IF(L14&gt;=91,"A1",IF(L14&gt;=81,"A2",IF(L14&gt;=71,"B1",IF(L14&gt;=61,"B2",IF(L14&gt;=51,"C1",IF(L14&gt;=41,"C2",IF(L14&gt;=33,"D","E")))))))</f>
        <v>A2</v>
      </c>
    </row>
    <row r="15" spans="1:13" ht="30" customHeight="1">
      <c r="A15" s="337" t="s">
        <v>515</v>
      </c>
      <c r="B15" s="341">
        <v>7.25</v>
      </c>
      <c r="C15" s="341">
        <v>4</v>
      </c>
      <c r="D15" s="341">
        <v>4</v>
      </c>
      <c r="E15" s="341">
        <v>48.5</v>
      </c>
      <c r="F15" s="357">
        <v>63.75</v>
      </c>
      <c r="G15" s="341" t="s">
        <v>411</v>
      </c>
      <c r="H15" s="341">
        <v>8.25</v>
      </c>
      <c r="I15" s="341">
        <v>5</v>
      </c>
      <c r="J15" s="341">
        <v>4</v>
      </c>
      <c r="K15" s="338">
        <v>51</v>
      </c>
      <c r="L15" s="343">
        <f>SUM(H15:K15)</f>
        <v>68.25</v>
      </c>
      <c r="M15" s="344" t="str">
        <f t="shared" si="3"/>
        <v>B2</v>
      </c>
    </row>
    <row r="16" spans="1:13" ht="30" customHeight="1">
      <c r="A16" s="337" t="s">
        <v>288</v>
      </c>
      <c r="B16" s="357">
        <v>8.75</v>
      </c>
      <c r="C16" s="341">
        <v>5</v>
      </c>
      <c r="D16" s="341">
        <v>5</v>
      </c>
      <c r="E16" s="341">
        <v>64</v>
      </c>
      <c r="F16" s="341">
        <v>82.75</v>
      </c>
      <c r="G16" s="341" t="s">
        <v>402</v>
      </c>
      <c r="H16" s="335">
        <v>6.5</v>
      </c>
      <c r="I16" s="338">
        <v>5</v>
      </c>
      <c r="J16" s="338">
        <v>5</v>
      </c>
      <c r="K16" s="338">
        <v>67</v>
      </c>
      <c r="L16" s="343">
        <f t="shared" ref="L16:L17" si="4">SUM(H16:K16)</f>
        <v>83.5</v>
      </c>
      <c r="M16" s="364" t="str">
        <f t="shared" si="3"/>
        <v>A2</v>
      </c>
    </row>
    <row r="17" spans="1:13" ht="30" customHeight="1">
      <c r="A17" s="337" t="s">
        <v>371</v>
      </c>
      <c r="B17" s="341">
        <v>7.75</v>
      </c>
      <c r="C17" s="341">
        <v>4.5</v>
      </c>
      <c r="D17" s="341">
        <v>4</v>
      </c>
      <c r="E17" s="341">
        <v>56</v>
      </c>
      <c r="F17" s="343">
        <v>72.25</v>
      </c>
      <c r="G17" s="341" t="s">
        <v>406</v>
      </c>
      <c r="H17" s="371">
        <v>7.25</v>
      </c>
      <c r="I17" s="341">
        <v>5</v>
      </c>
      <c r="J17" s="341">
        <v>5</v>
      </c>
      <c r="K17" s="338">
        <v>72.5</v>
      </c>
      <c r="L17" s="343">
        <f t="shared" si="4"/>
        <v>89.75</v>
      </c>
      <c r="M17" s="344" t="str">
        <f t="shared" si="3"/>
        <v>A2</v>
      </c>
    </row>
    <row r="18" spans="1:13" ht="30" customHeight="1">
      <c r="A18" s="337" t="s">
        <v>449</v>
      </c>
      <c r="B18" s="341"/>
      <c r="C18" s="341"/>
      <c r="D18" s="341"/>
      <c r="E18" s="345"/>
      <c r="F18" s="338">
        <v>34.5</v>
      </c>
      <c r="G18" s="341"/>
      <c r="H18" s="341"/>
      <c r="I18" s="341"/>
      <c r="J18" s="341"/>
      <c r="K18" s="341">
        <v>46.5</v>
      </c>
      <c r="L18" s="341"/>
      <c r="M18" s="344"/>
    </row>
    <row r="19" spans="1:13" ht="30" customHeight="1">
      <c r="A19" s="337" t="s">
        <v>516</v>
      </c>
      <c r="B19" s="341"/>
      <c r="C19" s="341"/>
      <c r="D19" s="341"/>
      <c r="E19" s="346"/>
      <c r="F19" s="341">
        <v>43</v>
      </c>
      <c r="G19" s="341"/>
      <c r="H19" s="341"/>
      <c r="I19" s="341"/>
      <c r="J19" s="341"/>
      <c r="K19" s="346">
        <v>43</v>
      </c>
      <c r="L19" s="341"/>
      <c r="M19" s="344"/>
    </row>
    <row r="20" spans="1:13" ht="30" customHeight="1">
      <c r="A20" s="337" t="s">
        <v>631</v>
      </c>
      <c r="B20" s="341"/>
      <c r="C20" s="341"/>
      <c r="D20" s="341"/>
      <c r="E20" s="341"/>
      <c r="F20" s="341">
        <v>39</v>
      </c>
      <c r="G20" s="341"/>
      <c r="H20" s="341"/>
      <c r="I20" s="341"/>
      <c r="J20" s="341"/>
      <c r="K20" s="341">
        <v>42</v>
      </c>
      <c r="L20" s="341"/>
      <c r="M20" s="344"/>
    </row>
    <row r="21" spans="1:13" ht="30" customHeight="1">
      <c r="A21" s="337" t="s">
        <v>375</v>
      </c>
      <c r="B21" s="341"/>
      <c r="C21" s="341"/>
      <c r="D21" s="341"/>
      <c r="E21" s="341"/>
      <c r="F21" s="341">
        <v>37</v>
      </c>
      <c r="G21" s="341"/>
      <c r="H21" s="341"/>
      <c r="I21" s="341"/>
      <c r="J21" s="341"/>
      <c r="K21" s="341">
        <v>45</v>
      </c>
      <c r="L21" s="341"/>
      <c r="M21" s="344"/>
    </row>
    <row r="22" spans="1:13" ht="47.25" customHeight="1">
      <c r="A22" s="337" t="s">
        <v>517</v>
      </c>
      <c r="B22" s="331"/>
      <c r="C22" s="348" t="s">
        <v>518</v>
      </c>
      <c r="D22" s="341">
        <f>(F13+F14+F15+F16+F17)</f>
        <v>380.25</v>
      </c>
      <c r="E22" s="341"/>
      <c r="F22" s="348" t="s">
        <v>519</v>
      </c>
      <c r="G22" s="341">
        <f>(D22/500)*100</f>
        <v>76.05</v>
      </c>
      <c r="H22" s="341"/>
      <c r="I22" s="331"/>
      <c r="J22" s="495" t="s">
        <v>520</v>
      </c>
      <c r="K22" s="495"/>
      <c r="L22" s="480" t="str">
        <f>IF(G22&gt;=91,"A1",IF(G22&gt;=81,"A2",IF(G22&gt;=71,"B1",IF(G22&gt;=61,"B2",IF(G22&gt;=51,"C1",IF(G22&gt;=41,"C2",IF(G22&gt;=33,"D","E")))))))</f>
        <v>B1</v>
      </c>
      <c r="M22" s="483" t="str">
        <f t="shared" ref="M22:M24" si="5">IF(K22&gt;=91,"A1",IF(K22&gt;=81,"A2",IF(K22&gt;=71,"B1",IF(K22&gt;=61,"B2",IF(K22&gt;=51,"C1",IF(K22&gt;=41,"C2",IF(K22&gt;=33,"D","E")))))))</f>
        <v>E</v>
      </c>
    </row>
    <row r="23" spans="1:13" ht="52.5" customHeight="1">
      <c r="A23" s="498" t="s">
        <v>521</v>
      </c>
      <c r="B23" s="499"/>
      <c r="C23" s="348" t="s">
        <v>522</v>
      </c>
      <c r="D23" s="341">
        <f>(L13+L14+L15+L16+L17)</f>
        <v>406.75</v>
      </c>
      <c r="E23" s="341"/>
      <c r="F23" s="348" t="s">
        <v>523</v>
      </c>
      <c r="G23" s="341">
        <f>D23/500*100</f>
        <v>81.349999999999994</v>
      </c>
      <c r="H23" s="341"/>
      <c r="I23" s="331"/>
      <c r="J23" s="495" t="s">
        <v>524</v>
      </c>
      <c r="K23" s="495"/>
      <c r="L23" s="480" t="str">
        <f>IF(G23&gt;=91,"A1",IF(G23&gt;=81,"A2",IF(G23&gt;=71,"B1",IF(G23&gt;=61,"B2",IF(G23&gt;=51,"C1",IF(G23&gt;=41,"C2",IF(G23&gt;=33,"D","E")))))))</f>
        <v>A2</v>
      </c>
      <c r="M23" s="483" t="str">
        <f t="shared" si="5"/>
        <v>E</v>
      </c>
    </row>
    <row r="24" spans="1:13" ht="30" customHeight="1">
      <c r="A24" s="365" t="s">
        <v>525</v>
      </c>
      <c r="B24" s="349"/>
      <c r="C24" s="349">
        <f>(D22+D23)</f>
        <v>787</v>
      </c>
      <c r="D24" s="496"/>
      <c r="E24" s="496"/>
      <c r="F24" s="349" t="s">
        <v>526</v>
      </c>
      <c r="G24" s="349"/>
      <c r="H24" s="349"/>
      <c r="I24" s="349">
        <f>(C24/1000)*100</f>
        <v>78.7</v>
      </c>
      <c r="J24" s="349" t="s">
        <v>527</v>
      </c>
      <c r="K24" s="349"/>
      <c r="L24" s="496" t="str">
        <f>IF(I24&gt;=91,"A1",IF(I24&gt;=81,"A2",IF(I24&gt;=71,"B1",IF(I24&gt;=61,"B2",IF(I24&gt;=51,"C1",IF(I24&gt;=41,"C2",IF(I24&gt;=33,"D","E")))))))</f>
        <v>B1</v>
      </c>
      <c r="M24" s="497" t="str">
        <f t="shared" si="5"/>
        <v>E</v>
      </c>
    </row>
    <row r="25" spans="1:13" ht="30" customHeight="1">
      <c r="A25" s="481" t="s">
        <v>378</v>
      </c>
      <c r="B25" s="482"/>
      <c r="C25" s="482"/>
      <c r="D25" s="482"/>
      <c r="E25" s="482"/>
      <c r="F25" s="482"/>
      <c r="G25" s="482"/>
      <c r="H25" s="482"/>
      <c r="I25" s="482"/>
      <c r="J25" s="482"/>
      <c r="K25" s="482"/>
      <c r="L25" s="482"/>
      <c r="M25" s="509"/>
    </row>
    <row r="26" spans="1:13" ht="30" customHeight="1">
      <c r="A26" s="487" t="s">
        <v>379</v>
      </c>
      <c r="B26" s="480"/>
      <c r="C26" s="480"/>
      <c r="D26" s="480"/>
      <c r="E26" s="480"/>
      <c r="F26" s="480"/>
      <c r="G26" s="480"/>
      <c r="H26" s="480"/>
      <c r="I26" s="480"/>
      <c r="J26" s="480"/>
      <c r="K26" s="480"/>
      <c r="L26" s="480"/>
      <c r="M26" s="483"/>
    </row>
    <row r="27" spans="1:13" ht="30" customHeight="1">
      <c r="A27" s="487" t="s">
        <v>380</v>
      </c>
      <c r="B27" s="480"/>
      <c r="C27" s="480"/>
      <c r="D27" s="480"/>
      <c r="E27" s="480"/>
      <c r="F27" s="480" t="s">
        <v>381</v>
      </c>
      <c r="G27" s="480"/>
      <c r="H27" s="480"/>
      <c r="I27" s="480"/>
      <c r="J27" s="480"/>
      <c r="K27" s="480" t="s">
        <v>528</v>
      </c>
      <c r="L27" s="480"/>
      <c r="M27" s="483"/>
    </row>
    <row r="28" spans="1:13" ht="30" customHeight="1">
      <c r="A28" s="481" t="s">
        <v>382</v>
      </c>
      <c r="B28" s="482"/>
      <c r="C28" s="482"/>
      <c r="D28" s="482"/>
      <c r="E28" s="482"/>
      <c r="F28" s="480" t="s">
        <v>387</v>
      </c>
      <c r="G28" s="480"/>
      <c r="H28" s="480"/>
      <c r="I28" s="480"/>
      <c r="J28" s="480"/>
      <c r="K28" s="480" t="s">
        <v>387</v>
      </c>
      <c r="L28" s="480"/>
      <c r="M28" s="483"/>
    </row>
    <row r="29" spans="1:13" ht="30" customHeight="1">
      <c r="A29" s="487" t="s">
        <v>384</v>
      </c>
      <c r="B29" s="480"/>
      <c r="C29" s="480"/>
      <c r="D29" s="480"/>
      <c r="E29" s="480"/>
      <c r="F29" s="480"/>
      <c r="G29" s="480"/>
      <c r="H29" s="480"/>
      <c r="I29" s="480"/>
      <c r="J29" s="480"/>
      <c r="K29" s="480"/>
      <c r="L29" s="480"/>
      <c r="M29" s="483"/>
    </row>
    <row r="30" spans="1:13" ht="30" customHeight="1">
      <c r="A30" s="487" t="s">
        <v>380</v>
      </c>
      <c r="B30" s="480"/>
      <c r="C30" s="480"/>
      <c r="D30" s="480"/>
      <c r="E30" s="480"/>
      <c r="F30" s="480" t="s">
        <v>381</v>
      </c>
      <c r="G30" s="480"/>
      <c r="H30" s="480"/>
      <c r="I30" s="480"/>
      <c r="J30" s="480"/>
      <c r="K30" s="480" t="s">
        <v>528</v>
      </c>
      <c r="L30" s="480"/>
      <c r="M30" s="483"/>
    </row>
    <row r="31" spans="1:13" ht="30" customHeight="1">
      <c r="A31" s="489" t="s">
        <v>385</v>
      </c>
      <c r="B31" s="490"/>
      <c r="C31" s="490"/>
      <c r="D31" s="490"/>
      <c r="E31" s="490"/>
      <c r="F31" s="480" t="s">
        <v>387</v>
      </c>
      <c r="G31" s="480"/>
      <c r="H31" s="480"/>
      <c r="I31" s="480"/>
      <c r="J31" s="480"/>
      <c r="K31" s="480" t="s">
        <v>387</v>
      </c>
      <c r="L31" s="480"/>
      <c r="M31" s="483"/>
    </row>
    <row r="32" spans="1:13" ht="30" customHeight="1">
      <c r="A32" s="489" t="s">
        <v>529</v>
      </c>
      <c r="B32" s="490"/>
      <c r="C32" s="490"/>
      <c r="D32" s="490"/>
      <c r="E32" s="490"/>
      <c r="F32" s="480" t="s">
        <v>383</v>
      </c>
      <c r="G32" s="480"/>
      <c r="H32" s="480"/>
      <c r="I32" s="480"/>
      <c r="J32" s="480"/>
      <c r="K32" s="480" t="s">
        <v>383</v>
      </c>
      <c r="L32" s="480"/>
      <c r="M32" s="483"/>
    </row>
    <row r="33" spans="1:13" ht="30" customHeight="1">
      <c r="A33" s="491" t="s">
        <v>386</v>
      </c>
      <c r="B33" s="492"/>
      <c r="C33" s="492"/>
      <c r="D33" s="492"/>
      <c r="E33" s="493"/>
      <c r="F33" s="484" t="s">
        <v>387</v>
      </c>
      <c r="G33" s="485"/>
      <c r="H33" s="485"/>
      <c r="I33" s="485"/>
      <c r="J33" s="488"/>
      <c r="K33" s="484" t="s">
        <v>387</v>
      </c>
      <c r="L33" s="485"/>
      <c r="M33" s="486"/>
    </row>
    <row r="34" spans="1:13" ht="30" customHeight="1">
      <c r="A34" s="491" t="s">
        <v>388</v>
      </c>
      <c r="B34" s="492"/>
      <c r="C34" s="492"/>
      <c r="D34" s="492"/>
      <c r="E34" s="493"/>
      <c r="F34" s="484" t="s">
        <v>387</v>
      </c>
      <c r="G34" s="485"/>
      <c r="H34" s="485"/>
      <c r="I34" s="485"/>
      <c r="J34" s="488"/>
      <c r="K34" s="484" t="s">
        <v>387</v>
      </c>
      <c r="L34" s="485"/>
      <c r="M34" s="486"/>
    </row>
    <row r="35" spans="1:13" ht="30" customHeight="1">
      <c r="A35" s="487" t="s">
        <v>389</v>
      </c>
      <c r="B35" s="480"/>
      <c r="C35" s="480"/>
      <c r="D35" s="480"/>
      <c r="E35" s="480"/>
      <c r="F35" s="480"/>
      <c r="G35" s="480"/>
      <c r="H35" s="480"/>
      <c r="I35" s="480"/>
      <c r="J35" s="480"/>
      <c r="K35" s="480"/>
      <c r="L35" s="480"/>
      <c r="M35" s="483"/>
    </row>
    <row r="36" spans="1:13" ht="30" customHeight="1">
      <c r="A36" s="487" t="s">
        <v>380</v>
      </c>
      <c r="B36" s="480"/>
      <c r="C36" s="480"/>
      <c r="D36" s="480"/>
      <c r="E36" s="480"/>
      <c r="F36" s="480" t="s">
        <v>381</v>
      </c>
      <c r="G36" s="480"/>
      <c r="H36" s="480"/>
      <c r="I36" s="480"/>
      <c r="J36" s="480"/>
      <c r="K36" s="480" t="s">
        <v>528</v>
      </c>
      <c r="L36" s="480"/>
      <c r="M36" s="483"/>
    </row>
    <row r="37" spans="1:13" ht="30" customHeight="1">
      <c r="A37" s="481" t="s">
        <v>390</v>
      </c>
      <c r="B37" s="482"/>
      <c r="C37" s="482"/>
      <c r="D37" s="482"/>
      <c r="E37" s="482"/>
      <c r="F37" s="482"/>
      <c r="G37" s="480" t="s">
        <v>634</v>
      </c>
      <c r="H37" s="480"/>
      <c r="I37" s="480"/>
      <c r="J37" s="480"/>
      <c r="K37" s="480"/>
      <c r="L37" s="480"/>
      <c r="M37" s="483"/>
    </row>
    <row r="38" spans="1:13" ht="30" customHeight="1">
      <c r="A38" s="337" t="s">
        <v>530</v>
      </c>
      <c r="B38" s="484" t="s">
        <v>653</v>
      </c>
      <c r="C38" s="485"/>
      <c r="D38" s="485"/>
      <c r="E38" s="485"/>
      <c r="F38" s="485"/>
      <c r="G38" s="485"/>
      <c r="H38" s="485"/>
      <c r="I38" s="485"/>
      <c r="J38" s="485"/>
      <c r="K38" s="485"/>
      <c r="L38" s="485"/>
      <c r="M38" s="486"/>
    </row>
    <row r="39" spans="1:13" ht="30" customHeight="1">
      <c r="A39" s="337" t="s">
        <v>392</v>
      </c>
      <c r="B39" s="484" t="s">
        <v>652</v>
      </c>
      <c r="C39" s="485"/>
      <c r="D39" s="485"/>
      <c r="E39" s="485"/>
      <c r="F39" s="485"/>
      <c r="G39" s="485"/>
      <c r="H39" s="485"/>
      <c r="I39" s="485"/>
      <c r="J39" s="485"/>
      <c r="K39" s="485"/>
      <c r="L39" s="485"/>
      <c r="M39" s="486"/>
    </row>
    <row r="40" spans="1:13" ht="30" customHeight="1">
      <c r="A40" s="487" t="s">
        <v>531</v>
      </c>
      <c r="B40" s="480"/>
      <c r="C40" s="480"/>
      <c r="D40" s="480"/>
      <c r="E40" s="480"/>
      <c r="F40" s="480"/>
      <c r="G40" s="480"/>
      <c r="H40" s="480"/>
      <c r="I40" s="480"/>
      <c r="J40" s="480" t="s">
        <v>532</v>
      </c>
      <c r="K40" s="480"/>
      <c r="L40" s="480"/>
      <c r="M40" s="483"/>
    </row>
    <row r="41" spans="1:13" ht="30" customHeight="1">
      <c r="A41" s="487"/>
      <c r="B41" s="480"/>
      <c r="C41" s="480"/>
      <c r="D41" s="480"/>
      <c r="E41" s="480"/>
      <c r="F41" s="480"/>
      <c r="G41" s="480"/>
      <c r="H41" s="480"/>
      <c r="I41" s="480"/>
      <c r="J41" s="480"/>
      <c r="K41" s="480"/>
      <c r="L41" s="480"/>
      <c r="M41" s="483"/>
    </row>
    <row r="42" spans="1:13" ht="30" customHeight="1">
      <c r="A42" s="487"/>
      <c r="B42" s="480"/>
      <c r="C42" s="480"/>
      <c r="D42" s="480"/>
      <c r="E42" s="480"/>
      <c r="F42" s="480"/>
      <c r="G42" s="480"/>
      <c r="H42" s="480"/>
      <c r="I42" s="480"/>
      <c r="J42" s="480"/>
      <c r="K42" s="480"/>
      <c r="L42" s="480"/>
      <c r="M42" s="483"/>
    </row>
    <row r="43" spans="1:13" ht="30" customHeight="1">
      <c r="A43" s="487"/>
      <c r="B43" s="480"/>
      <c r="C43" s="480"/>
      <c r="D43" s="480"/>
      <c r="E43" s="480"/>
      <c r="F43" s="480"/>
      <c r="G43" s="480"/>
      <c r="H43" s="480"/>
      <c r="I43" s="480"/>
      <c r="J43" s="480"/>
      <c r="K43" s="480"/>
      <c r="L43" s="480"/>
      <c r="M43" s="483"/>
    </row>
    <row r="44" spans="1:13" ht="30" customHeight="1">
      <c r="A44" s="487" t="s">
        <v>393</v>
      </c>
      <c r="B44" s="480"/>
      <c r="C44" s="480"/>
      <c r="D44" s="480"/>
      <c r="E44" s="480"/>
      <c r="F44" s="480"/>
      <c r="G44" s="480"/>
      <c r="H44" s="484" t="s">
        <v>394</v>
      </c>
      <c r="I44" s="485"/>
      <c r="J44" s="485"/>
      <c r="K44" s="485"/>
      <c r="L44" s="485"/>
      <c r="M44" s="486"/>
    </row>
    <row r="45" spans="1:13" ht="30" customHeight="1">
      <c r="A45" s="350" t="s">
        <v>395</v>
      </c>
      <c r="B45" s="480" t="s">
        <v>284</v>
      </c>
      <c r="C45" s="480"/>
      <c r="D45" s="331" t="s">
        <v>395</v>
      </c>
      <c r="E45" s="341"/>
      <c r="F45" s="480" t="s">
        <v>284</v>
      </c>
      <c r="G45" s="480"/>
      <c r="H45" s="366"/>
      <c r="I45" s="366"/>
      <c r="J45" s="366" t="s">
        <v>396</v>
      </c>
      <c r="K45" s="366"/>
      <c r="L45" s="366" t="s">
        <v>284</v>
      </c>
      <c r="M45" s="351"/>
    </row>
    <row r="46" spans="1:13" ht="30" customHeight="1">
      <c r="A46" s="350" t="s">
        <v>397</v>
      </c>
      <c r="B46" s="480" t="s">
        <v>398</v>
      </c>
      <c r="C46" s="480"/>
      <c r="D46" s="480" t="s">
        <v>399</v>
      </c>
      <c r="E46" s="480"/>
      <c r="F46" s="480" t="s">
        <v>400</v>
      </c>
      <c r="G46" s="480"/>
      <c r="H46" s="366"/>
      <c r="I46" s="366"/>
      <c r="J46" s="484">
        <v>3</v>
      </c>
      <c r="K46" s="488"/>
      <c r="L46" s="341" t="s">
        <v>387</v>
      </c>
      <c r="M46" s="351"/>
    </row>
    <row r="47" spans="1:13" ht="30" customHeight="1">
      <c r="A47" s="350" t="s">
        <v>401</v>
      </c>
      <c r="B47" s="480" t="s">
        <v>402</v>
      </c>
      <c r="C47" s="480"/>
      <c r="D47" s="480" t="s">
        <v>403</v>
      </c>
      <c r="E47" s="480"/>
      <c r="F47" s="480" t="s">
        <v>404</v>
      </c>
      <c r="G47" s="480"/>
      <c r="H47" s="366"/>
      <c r="I47" s="366"/>
      <c r="J47" s="484">
        <v>2</v>
      </c>
      <c r="K47" s="488"/>
      <c r="L47" s="341" t="s">
        <v>383</v>
      </c>
      <c r="M47" s="351"/>
    </row>
    <row r="48" spans="1:13" ht="30" customHeight="1">
      <c r="A48" s="350" t="s">
        <v>405</v>
      </c>
      <c r="B48" s="480" t="s">
        <v>406</v>
      </c>
      <c r="C48" s="480"/>
      <c r="D48" s="480" t="s">
        <v>407</v>
      </c>
      <c r="E48" s="480"/>
      <c r="F48" s="480" t="s">
        <v>408</v>
      </c>
      <c r="G48" s="480"/>
      <c r="H48" s="366"/>
      <c r="I48" s="366"/>
      <c r="J48" s="484">
        <v>1</v>
      </c>
      <c r="K48" s="488"/>
      <c r="L48" s="341" t="s">
        <v>409</v>
      </c>
      <c r="M48" s="351"/>
    </row>
    <row r="49" spans="1:13" ht="30" customHeight="1" thickBot="1">
      <c r="A49" s="352" t="s">
        <v>410</v>
      </c>
      <c r="B49" s="479" t="s">
        <v>411</v>
      </c>
      <c r="C49" s="479"/>
      <c r="D49" s="479" t="s">
        <v>412</v>
      </c>
      <c r="E49" s="479"/>
      <c r="F49" s="479" t="s">
        <v>413</v>
      </c>
      <c r="G49" s="479"/>
      <c r="H49" s="353"/>
      <c r="I49" s="353"/>
      <c r="J49" s="353"/>
      <c r="K49" s="353"/>
      <c r="L49" s="353"/>
      <c r="M49" s="354"/>
    </row>
    <row r="50" spans="1:13" ht="30" customHeight="1" thickBot="1"/>
    <row r="51" spans="1:13" ht="30" customHeight="1">
      <c r="A51" s="327"/>
      <c r="B51" s="503" t="s">
        <v>489</v>
      </c>
      <c r="C51" s="503"/>
      <c r="D51" s="503"/>
      <c r="E51" s="503"/>
      <c r="F51" s="503"/>
      <c r="G51" s="503"/>
      <c r="H51" s="503"/>
      <c r="I51" s="504"/>
      <c r="J51" s="505" t="s">
        <v>490</v>
      </c>
      <c r="K51" s="503"/>
      <c r="L51" s="503"/>
      <c r="M51" s="506"/>
    </row>
    <row r="52" spans="1:13" ht="30" customHeight="1">
      <c r="A52" s="487" t="s">
        <v>491</v>
      </c>
      <c r="B52" s="480"/>
      <c r="C52" s="480"/>
      <c r="D52" s="480"/>
      <c r="E52" s="480"/>
      <c r="F52" s="480"/>
      <c r="G52" s="480"/>
      <c r="H52" s="480"/>
      <c r="I52" s="480"/>
      <c r="J52" s="480"/>
      <c r="K52" s="480"/>
      <c r="L52" s="480"/>
      <c r="M52" s="483"/>
    </row>
    <row r="53" spans="1:13" ht="30" customHeight="1">
      <c r="A53" s="326"/>
      <c r="B53" s="507" t="s">
        <v>492</v>
      </c>
      <c r="C53" s="507"/>
      <c r="D53" s="507"/>
      <c r="E53" s="508"/>
      <c r="F53" s="329" t="s">
        <v>493</v>
      </c>
      <c r="G53" s="329"/>
      <c r="H53" s="484" t="s">
        <v>494</v>
      </c>
      <c r="I53" s="485"/>
      <c r="J53" s="488"/>
      <c r="K53" s="330" t="s">
        <v>495</v>
      </c>
      <c r="L53" s="331"/>
      <c r="M53" s="332"/>
    </row>
    <row r="54" spans="1:13" ht="30" customHeight="1">
      <c r="A54" s="500" t="s">
        <v>496</v>
      </c>
      <c r="B54" s="485"/>
      <c r="C54" s="485"/>
      <c r="D54" s="485"/>
      <c r="E54" s="485"/>
      <c r="F54" s="485"/>
      <c r="G54" s="485"/>
      <c r="H54" s="485"/>
      <c r="I54" s="485"/>
      <c r="J54" s="485"/>
      <c r="K54" s="485"/>
      <c r="L54" s="485"/>
      <c r="M54" s="486"/>
    </row>
    <row r="55" spans="1:13" ht="30" customHeight="1">
      <c r="A55" s="491" t="s">
        <v>497</v>
      </c>
      <c r="B55" s="492"/>
      <c r="C55" s="492"/>
      <c r="D55" s="492"/>
      <c r="E55" s="492"/>
      <c r="F55" s="492"/>
      <c r="G55" s="492"/>
      <c r="H55" s="492"/>
      <c r="I55" s="492"/>
      <c r="J55" s="492"/>
      <c r="K55" s="492"/>
      <c r="L55" s="492"/>
      <c r="M55" s="501"/>
    </row>
    <row r="56" spans="1:13" ht="30" customHeight="1">
      <c r="A56" s="489" t="s">
        <v>498</v>
      </c>
      <c r="B56" s="490"/>
      <c r="C56" s="502" t="s">
        <v>32</v>
      </c>
      <c r="D56" s="492"/>
      <c r="E56" s="492"/>
      <c r="F56" s="492"/>
      <c r="G56" s="493"/>
      <c r="H56" s="355" t="s">
        <v>499</v>
      </c>
      <c r="I56" s="356"/>
      <c r="J56" s="484">
        <v>2</v>
      </c>
      <c r="K56" s="485"/>
      <c r="L56" s="485"/>
      <c r="M56" s="486"/>
    </row>
    <row r="57" spans="1:13" ht="30" customHeight="1">
      <c r="A57" s="489" t="s">
        <v>500</v>
      </c>
      <c r="B57" s="490"/>
      <c r="C57" s="502" t="s">
        <v>274</v>
      </c>
      <c r="D57" s="492"/>
      <c r="E57" s="492"/>
      <c r="F57" s="492"/>
      <c r="G57" s="493"/>
      <c r="H57" s="355" t="s">
        <v>501</v>
      </c>
      <c r="I57" s="356"/>
      <c r="J57" s="482">
        <v>1168</v>
      </c>
      <c r="K57" s="482"/>
      <c r="L57" s="482"/>
      <c r="M57" s="509"/>
    </row>
    <row r="58" spans="1:13" ht="30" customHeight="1">
      <c r="A58" s="489" t="s">
        <v>502</v>
      </c>
      <c r="B58" s="490"/>
      <c r="C58" s="502" t="s">
        <v>554</v>
      </c>
      <c r="D58" s="492"/>
      <c r="E58" s="492"/>
      <c r="F58" s="492"/>
      <c r="G58" s="493"/>
      <c r="H58" s="355" t="s">
        <v>503</v>
      </c>
      <c r="I58" s="356"/>
      <c r="J58" s="482">
        <v>9697684692</v>
      </c>
      <c r="K58" s="482"/>
      <c r="L58" s="482"/>
      <c r="M58" s="509"/>
    </row>
    <row r="59" spans="1:13" ht="30" customHeight="1">
      <c r="A59" s="489" t="s">
        <v>504</v>
      </c>
      <c r="B59" s="490"/>
      <c r="C59" s="502" t="s">
        <v>34</v>
      </c>
      <c r="D59" s="492"/>
      <c r="E59" s="492"/>
      <c r="F59" s="492"/>
      <c r="G59" s="493"/>
      <c r="H59" s="481" t="s">
        <v>363</v>
      </c>
      <c r="I59" s="482"/>
      <c r="J59" s="482" t="s">
        <v>36</v>
      </c>
      <c r="K59" s="482"/>
      <c r="L59" s="482"/>
      <c r="M59" s="509"/>
    </row>
    <row r="60" spans="1:13" ht="30" customHeight="1">
      <c r="A60" s="487" t="s">
        <v>505</v>
      </c>
      <c r="B60" s="480"/>
      <c r="C60" s="480"/>
      <c r="D60" s="480"/>
      <c r="E60" s="480"/>
      <c r="F60" s="480"/>
      <c r="G60" s="480"/>
      <c r="H60" s="480"/>
      <c r="I60" s="480"/>
      <c r="J60" s="480"/>
      <c r="K60" s="480"/>
      <c r="L60" s="480"/>
      <c r="M60" s="483"/>
    </row>
    <row r="61" spans="1:13" ht="30" customHeight="1">
      <c r="A61" s="494" t="s">
        <v>506</v>
      </c>
      <c r="B61" s="480" t="s">
        <v>507</v>
      </c>
      <c r="C61" s="480"/>
      <c r="D61" s="480"/>
      <c r="E61" s="480"/>
      <c r="F61" s="480"/>
      <c r="G61" s="480"/>
      <c r="H61" s="480" t="s">
        <v>508</v>
      </c>
      <c r="I61" s="480"/>
      <c r="J61" s="480"/>
      <c r="K61" s="480"/>
      <c r="L61" s="480"/>
      <c r="M61" s="483"/>
    </row>
    <row r="62" spans="1:13" ht="48.75" customHeight="1">
      <c r="A62" s="494"/>
      <c r="B62" s="334" t="s">
        <v>509</v>
      </c>
      <c r="C62" s="334" t="s">
        <v>510</v>
      </c>
      <c r="D62" s="334" t="s">
        <v>511</v>
      </c>
      <c r="E62" s="334" t="s">
        <v>512</v>
      </c>
      <c r="F62" s="334">
        <v>100</v>
      </c>
      <c r="G62" s="335" t="s">
        <v>244</v>
      </c>
      <c r="H62" s="334" t="s">
        <v>513</v>
      </c>
      <c r="I62" s="334" t="s">
        <v>510</v>
      </c>
      <c r="J62" s="334" t="s">
        <v>511</v>
      </c>
      <c r="K62" s="334" t="s">
        <v>514</v>
      </c>
      <c r="L62" s="334">
        <v>100</v>
      </c>
      <c r="M62" s="336" t="s">
        <v>244</v>
      </c>
    </row>
    <row r="63" spans="1:13" ht="30" customHeight="1">
      <c r="A63" s="337" t="s">
        <v>285</v>
      </c>
      <c r="B63" s="335">
        <v>7</v>
      </c>
      <c r="C63" s="338">
        <v>5</v>
      </c>
      <c r="D63" s="338">
        <v>4</v>
      </c>
      <c r="E63" s="339">
        <v>55.5</v>
      </c>
      <c r="F63" s="340">
        <f t="shared" ref="F63" si="6">SUM(B63:E63)</f>
        <v>71.5</v>
      </c>
      <c r="G63" s="341" t="str">
        <f t="shared" ref="G63" si="7">IF(F63&gt;=91,"A1",IF(F63&gt;=81,"A2",IF(F63&gt;=71,"B1",IF(F63&gt;=61,"B2",IF(F63&gt;=51,"C1",IF(F63&gt;=41,"C2",IF(F63&gt;=33,"D","E")))))))</f>
        <v>B1</v>
      </c>
      <c r="H63" s="341">
        <v>7</v>
      </c>
      <c r="I63" s="338">
        <v>5</v>
      </c>
      <c r="J63" s="338">
        <v>4</v>
      </c>
      <c r="K63" s="357">
        <v>52.5</v>
      </c>
      <c r="L63" s="343">
        <f>SUM(H63:K63)</f>
        <v>68.5</v>
      </c>
      <c r="M63" s="344" t="str">
        <f>IF(L63&gt;=91,"A1",IF(L63&gt;=81,"A2",IF(L63&gt;=71,"B1",IF(L63&gt;=61,"B2",IF(L63&gt;=51,"C1",IF(L63&gt;=41,"C2",IF(L63&gt;=33,"D","E")))))))</f>
        <v>B2</v>
      </c>
    </row>
    <row r="64" spans="1:13" ht="30" customHeight="1">
      <c r="A64" s="337" t="s">
        <v>286</v>
      </c>
      <c r="B64" s="335">
        <v>3.5</v>
      </c>
      <c r="C64" s="341">
        <v>3</v>
      </c>
      <c r="D64" s="341">
        <v>4</v>
      </c>
      <c r="E64" s="338">
        <v>42</v>
      </c>
      <c r="F64" s="338">
        <f t="shared" ref="F64" si="8">SUM(B64:E64)</f>
        <v>52.5</v>
      </c>
      <c r="G64" s="338" t="str">
        <f t="shared" ref="G64" si="9">IF(F64&gt;=91,"A1",IF(F64&gt;=81,"A2",IF(F64&gt;=71,"B1",IF(F64&gt;=61,"B2",IF(F64&gt;=51,"C1",IF(F64&gt;=41,"C2",IF(F64&gt;=33,"D","E")))))))</f>
        <v>C1</v>
      </c>
      <c r="H64" s="341">
        <v>6.25</v>
      </c>
      <c r="I64" s="341">
        <v>3</v>
      </c>
      <c r="J64" s="341">
        <v>4</v>
      </c>
      <c r="K64" s="341">
        <v>46</v>
      </c>
      <c r="L64" s="343">
        <f>SUM(H64:K64)</f>
        <v>59.25</v>
      </c>
      <c r="M64" s="344" t="str">
        <f t="shared" ref="M64:M67" si="10">IF(L64&gt;=91,"A1",IF(L64&gt;=81,"A2",IF(L64&gt;=71,"B1",IF(L64&gt;=61,"B2",IF(L64&gt;=51,"C1",IF(L64&gt;=41,"C2",IF(L64&gt;=33,"D","E")))))))</f>
        <v>C1</v>
      </c>
    </row>
    <row r="65" spans="1:13" ht="30" customHeight="1">
      <c r="A65" s="337" t="s">
        <v>515</v>
      </c>
      <c r="B65" s="341">
        <v>8.75</v>
      </c>
      <c r="C65" s="341">
        <v>5</v>
      </c>
      <c r="D65" s="341">
        <v>4</v>
      </c>
      <c r="E65" s="341">
        <v>51</v>
      </c>
      <c r="F65" s="341">
        <v>68.75</v>
      </c>
      <c r="G65" s="341" t="s">
        <v>411</v>
      </c>
      <c r="H65" s="341">
        <v>8</v>
      </c>
      <c r="I65" s="341">
        <v>5</v>
      </c>
      <c r="J65" s="341">
        <v>4</v>
      </c>
      <c r="K65" s="338">
        <v>63</v>
      </c>
      <c r="L65" s="343">
        <f t="shared" ref="L65:L66" si="11">SUM(H65:K65)</f>
        <v>80</v>
      </c>
      <c r="M65" s="344" t="str">
        <f t="shared" si="10"/>
        <v>B1</v>
      </c>
    </row>
    <row r="66" spans="1:13" ht="30" customHeight="1">
      <c r="A66" s="337" t="s">
        <v>288</v>
      </c>
      <c r="B66" s="341">
        <v>7</v>
      </c>
      <c r="C66" s="341">
        <v>4.5</v>
      </c>
      <c r="D66" s="341">
        <v>5</v>
      </c>
      <c r="E66" s="341">
        <v>47.5</v>
      </c>
      <c r="F66" s="341">
        <v>64</v>
      </c>
      <c r="G66" s="341" t="s">
        <v>411</v>
      </c>
      <c r="H66" s="335">
        <v>8</v>
      </c>
      <c r="I66" s="341">
        <v>4.5</v>
      </c>
      <c r="J66" s="341">
        <v>4</v>
      </c>
      <c r="K66" s="338">
        <v>60</v>
      </c>
      <c r="L66" s="343">
        <f t="shared" si="11"/>
        <v>76.5</v>
      </c>
      <c r="M66" s="364" t="str">
        <f t="shared" si="10"/>
        <v>B1</v>
      </c>
    </row>
    <row r="67" spans="1:13" ht="30" customHeight="1">
      <c r="A67" s="337" t="s">
        <v>371</v>
      </c>
      <c r="B67" s="341">
        <v>5.25</v>
      </c>
      <c r="C67" s="341">
        <v>4</v>
      </c>
      <c r="D67" s="341">
        <v>3.5</v>
      </c>
      <c r="E67" s="341">
        <v>48</v>
      </c>
      <c r="F67" s="343">
        <v>60.75</v>
      </c>
      <c r="G67" s="341" t="s">
        <v>400</v>
      </c>
      <c r="H67" s="335">
        <v>5.5</v>
      </c>
      <c r="I67" s="341">
        <v>4.5</v>
      </c>
      <c r="J67" s="341">
        <v>4.5</v>
      </c>
      <c r="K67" s="338">
        <v>60.5</v>
      </c>
      <c r="L67" s="343">
        <f>SUM(H67:K67)</f>
        <v>75</v>
      </c>
      <c r="M67" s="344" t="str">
        <f t="shared" si="10"/>
        <v>B1</v>
      </c>
    </row>
    <row r="68" spans="1:13" ht="30" customHeight="1">
      <c r="A68" s="337" t="s">
        <v>449</v>
      </c>
      <c r="B68" s="341"/>
      <c r="C68" s="341"/>
      <c r="D68" s="341"/>
      <c r="E68" s="345">
        <v>38</v>
      </c>
      <c r="F68" s="338"/>
      <c r="G68" s="341"/>
      <c r="H68" s="341"/>
      <c r="I68" s="341"/>
      <c r="J68" s="367"/>
      <c r="K68" s="341">
        <v>36.5</v>
      </c>
      <c r="L68" s="341"/>
      <c r="M68" s="344"/>
    </row>
    <row r="69" spans="1:13" ht="30" customHeight="1">
      <c r="A69" s="337" t="s">
        <v>516</v>
      </c>
      <c r="B69" s="341"/>
      <c r="C69" s="341"/>
      <c r="D69" s="341"/>
      <c r="E69" s="346">
        <v>44</v>
      </c>
      <c r="F69" s="341"/>
      <c r="G69" s="341"/>
      <c r="H69" s="341"/>
      <c r="I69" s="341"/>
      <c r="J69" s="341"/>
      <c r="K69" s="346">
        <v>37</v>
      </c>
      <c r="L69" s="341"/>
      <c r="M69" s="344"/>
    </row>
    <row r="70" spans="1:13" ht="30" customHeight="1">
      <c r="A70" s="337" t="s">
        <v>631</v>
      </c>
      <c r="B70" s="341"/>
      <c r="C70" s="341"/>
      <c r="D70" s="341"/>
      <c r="E70" s="341">
        <v>28.5</v>
      </c>
      <c r="F70" s="341"/>
      <c r="G70" s="341"/>
      <c r="H70" s="341"/>
      <c r="I70" s="341"/>
      <c r="J70" s="341"/>
      <c r="K70" s="341">
        <v>44</v>
      </c>
      <c r="L70" s="341"/>
      <c r="M70" s="344"/>
    </row>
    <row r="71" spans="1:13" ht="30" customHeight="1">
      <c r="A71" s="337" t="s">
        <v>375</v>
      </c>
      <c r="B71" s="341"/>
      <c r="C71" s="341"/>
      <c r="D71" s="341"/>
      <c r="E71" s="341">
        <v>25.5</v>
      </c>
      <c r="F71" s="341"/>
      <c r="G71" s="341"/>
      <c r="H71" s="341"/>
      <c r="I71" s="341"/>
      <c r="J71" s="341"/>
      <c r="K71" s="341">
        <v>21.5</v>
      </c>
      <c r="L71" s="341"/>
      <c r="M71" s="344"/>
    </row>
    <row r="72" spans="1:13" ht="45" customHeight="1">
      <c r="A72" s="337" t="s">
        <v>517</v>
      </c>
      <c r="B72" s="331"/>
      <c r="C72" s="348" t="s">
        <v>518</v>
      </c>
      <c r="D72" s="341">
        <f>(F63+F64+F65+F66+F67)</f>
        <v>317.5</v>
      </c>
      <c r="E72" s="341"/>
      <c r="F72" s="348" t="s">
        <v>519</v>
      </c>
      <c r="G72" s="341">
        <f>(D72/500)*100</f>
        <v>63.5</v>
      </c>
      <c r="H72" s="341"/>
      <c r="I72" s="331"/>
      <c r="J72" s="495" t="s">
        <v>520</v>
      </c>
      <c r="K72" s="495"/>
      <c r="L72" s="480" t="str">
        <f>IF(G72&gt;=91,"A1",IF(G72&gt;=81,"A2",IF(G72&gt;=71,"B1",IF(G72&gt;=61,"B2",IF(G72&gt;=51,"C1",IF(G72&gt;=41,"C2",IF(G72&gt;=33,"D","E")))))))</f>
        <v>B2</v>
      </c>
      <c r="M72" s="483" t="str">
        <f t="shared" ref="M72:M74" si="12">IF(K72&gt;=91,"A1",IF(K72&gt;=81,"A2",IF(K72&gt;=71,"B1",IF(K72&gt;=61,"B2",IF(K72&gt;=51,"C1",IF(K72&gt;=41,"C2",IF(K72&gt;=33,"D","E")))))))</f>
        <v>E</v>
      </c>
    </row>
    <row r="73" spans="1:13" ht="47.25" customHeight="1">
      <c r="A73" s="368" t="s">
        <v>521</v>
      </c>
      <c r="B73" s="331"/>
      <c r="C73" s="348" t="s">
        <v>522</v>
      </c>
      <c r="D73" s="341">
        <f>(L63+L64+L65+L66+L67)</f>
        <v>359.25</v>
      </c>
      <c r="E73" s="341"/>
      <c r="F73" s="348" t="s">
        <v>523</v>
      </c>
      <c r="G73" s="341">
        <f>D73/500*100</f>
        <v>71.850000000000009</v>
      </c>
      <c r="H73" s="341"/>
      <c r="I73" s="331"/>
      <c r="J73" s="495" t="s">
        <v>524</v>
      </c>
      <c r="K73" s="495"/>
      <c r="L73" s="480" t="str">
        <f>IF(G73&gt;=91,"A1",IF(G73&gt;=81,"A2",IF(G73&gt;=71,"B1",IF(G73&gt;=61,"B2",IF(G73&gt;=51,"C1",IF(G73&gt;=41,"C2",IF(G73&gt;=33,"D","E")))))))</f>
        <v>B1</v>
      </c>
      <c r="M73" s="483" t="str">
        <f t="shared" si="12"/>
        <v>E</v>
      </c>
    </row>
    <row r="74" spans="1:13" ht="58.5" customHeight="1">
      <c r="A74" s="365" t="s">
        <v>525</v>
      </c>
      <c r="B74" s="349"/>
      <c r="C74" s="349">
        <f>(D72+D73)</f>
        <v>676.75</v>
      </c>
      <c r="D74" s="496"/>
      <c r="E74" s="496"/>
      <c r="F74" s="349" t="s">
        <v>526</v>
      </c>
      <c r="G74" s="349"/>
      <c r="H74" s="349"/>
      <c r="I74" s="358">
        <f>(C74/1000)*100</f>
        <v>67.674999999999997</v>
      </c>
      <c r="J74" s="349" t="s">
        <v>527</v>
      </c>
      <c r="K74" s="349"/>
      <c r="L74" s="496" t="str">
        <f>IF(I74&gt;=91,"A1",IF(I74&gt;=81,"A2",IF(I74&gt;=71,"B1",IF(I74&gt;=61,"B2",IF(I74&gt;=51,"C1",IF(I74&gt;=41,"C2",IF(I74&gt;=33,"D","E")))))))</f>
        <v>B2</v>
      </c>
      <c r="M74" s="497" t="str">
        <f t="shared" si="12"/>
        <v>E</v>
      </c>
    </row>
    <row r="75" spans="1:13" ht="30" customHeight="1">
      <c r="A75" s="481" t="s">
        <v>378</v>
      </c>
      <c r="B75" s="482"/>
      <c r="C75" s="482"/>
      <c r="D75" s="482"/>
      <c r="E75" s="482"/>
      <c r="F75" s="482"/>
      <c r="G75" s="482"/>
      <c r="H75" s="482"/>
      <c r="I75" s="482"/>
      <c r="J75" s="482"/>
      <c r="K75" s="482"/>
      <c r="L75" s="482"/>
      <c r="M75" s="509"/>
    </row>
    <row r="76" spans="1:13" ht="30" customHeight="1">
      <c r="A76" s="487" t="s">
        <v>379</v>
      </c>
      <c r="B76" s="480"/>
      <c r="C76" s="480"/>
      <c r="D76" s="480"/>
      <c r="E76" s="480"/>
      <c r="F76" s="480"/>
      <c r="G76" s="480"/>
      <c r="H76" s="480"/>
      <c r="I76" s="480"/>
      <c r="J76" s="480"/>
      <c r="K76" s="480"/>
      <c r="L76" s="480"/>
      <c r="M76" s="483"/>
    </row>
    <row r="77" spans="1:13" ht="30" customHeight="1">
      <c r="A77" s="487" t="s">
        <v>380</v>
      </c>
      <c r="B77" s="480"/>
      <c r="C77" s="480"/>
      <c r="D77" s="480"/>
      <c r="E77" s="480"/>
      <c r="F77" s="480" t="s">
        <v>381</v>
      </c>
      <c r="G77" s="480"/>
      <c r="H77" s="480"/>
      <c r="I77" s="480"/>
      <c r="J77" s="480"/>
      <c r="K77" s="480" t="s">
        <v>528</v>
      </c>
      <c r="L77" s="480"/>
      <c r="M77" s="483"/>
    </row>
    <row r="78" spans="1:13" ht="30" customHeight="1">
      <c r="A78" s="481" t="s">
        <v>382</v>
      </c>
      <c r="B78" s="482"/>
      <c r="C78" s="482"/>
      <c r="D78" s="482"/>
      <c r="E78" s="482"/>
      <c r="F78" s="480" t="s">
        <v>387</v>
      </c>
      <c r="G78" s="480"/>
      <c r="H78" s="480"/>
      <c r="I78" s="480"/>
      <c r="J78" s="480"/>
      <c r="K78" s="480" t="s">
        <v>387</v>
      </c>
      <c r="L78" s="480"/>
      <c r="M78" s="483"/>
    </row>
    <row r="79" spans="1:13" ht="30" customHeight="1">
      <c r="A79" s="487" t="s">
        <v>384</v>
      </c>
      <c r="B79" s="480"/>
      <c r="C79" s="480"/>
      <c r="D79" s="480"/>
      <c r="E79" s="480"/>
      <c r="F79" s="480"/>
      <c r="G79" s="480"/>
      <c r="H79" s="480"/>
      <c r="I79" s="480"/>
      <c r="J79" s="480"/>
      <c r="K79" s="480"/>
      <c r="L79" s="480"/>
      <c r="M79" s="483"/>
    </row>
    <row r="80" spans="1:13" ht="30" customHeight="1">
      <c r="A80" s="487" t="s">
        <v>380</v>
      </c>
      <c r="B80" s="480"/>
      <c r="C80" s="480"/>
      <c r="D80" s="480"/>
      <c r="E80" s="480"/>
      <c r="F80" s="480" t="s">
        <v>381</v>
      </c>
      <c r="G80" s="480"/>
      <c r="H80" s="480"/>
      <c r="I80" s="480"/>
      <c r="J80" s="480"/>
      <c r="K80" s="480" t="s">
        <v>528</v>
      </c>
      <c r="L80" s="480"/>
      <c r="M80" s="483"/>
    </row>
    <row r="81" spans="1:13" ht="30" customHeight="1">
      <c r="A81" s="489" t="s">
        <v>385</v>
      </c>
      <c r="B81" s="490"/>
      <c r="C81" s="490"/>
      <c r="D81" s="490"/>
      <c r="E81" s="490"/>
      <c r="F81" s="480" t="s">
        <v>387</v>
      </c>
      <c r="G81" s="480"/>
      <c r="H81" s="480"/>
      <c r="I81" s="480"/>
      <c r="J81" s="480"/>
      <c r="K81" s="480" t="s">
        <v>387</v>
      </c>
      <c r="L81" s="480"/>
      <c r="M81" s="483"/>
    </row>
    <row r="82" spans="1:13" ht="30" customHeight="1">
      <c r="A82" s="489" t="s">
        <v>529</v>
      </c>
      <c r="B82" s="490"/>
      <c r="C82" s="490"/>
      <c r="D82" s="490"/>
      <c r="E82" s="490"/>
      <c r="F82" s="480" t="s">
        <v>383</v>
      </c>
      <c r="G82" s="480"/>
      <c r="H82" s="480"/>
      <c r="I82" s="480"/>
      <c r="J82" s="480"/>
      <c r="K82" s="480" t="s">
        <v>383</v>
      </c>
      <c r="L82" s="480"/>
      <c r="M82" s="483"/>
    </row>
    <row r="83" spans="1:13" ht="30" customHeight="1">
      <c r="A83" s="491" t="s">
        <v>386</v>
      </c>
      <c r="B83" s="492"/>
      <c r="C83" s="492"/>
      <c r="D83" s="492"/>
      <c r="E83" s="493"/>
      <c r="F83" s="484" t="s">
        <v>387</v>
      </c>
      <c r="G83" s="485"/>
      <c r="H83" s="485"/>
      <c r="I83" s="485"/>
      <c r="J83" s="488"/>
      <c r="K83" s="484" t="s">
        <v>387</v>
      </c>
      <c r="L83" s="485"/>
      <c r="M83" s="486"/>
    </row>
    <row r="84" spans="1:13" ht="30" customHeight="1">
      <c r="A84" s="491" t="s">
        <v>388</v>
      </c>
      <c r="B84" s="492"/>
      <c r="C84" s="492"/>
      <c r="D84" s="492"/>
      <c r="E84" s="493"/>
      <c r="F84" s="484" t="s">
        <v>387</v>
      </c>
      <c r="G84" s="485"/>
      <c r="H84" s="485"/>
      <c r="I84" s="485"/>
      <c r="J84" s="488"/>
      <c r="K84" s="484" t="s">
        <v>387</v>
      </c>
      <c r="L84" s="485"/>
      <c r="M84" s="486"/>
    </row>
    <row r="85" spans="1:13" ht="30" customHeight="1">
      <c r="A85" s="487" t="s">
        <v>389</v>
      </c>
      <c r="B85" s="480"/>
      <c r="C85" s="480"/>
      <c r="D85" s="480"/>
      <c r="E85" s="480"/>
      <c r="F85" s="480"/>
      <c r="G85" s="480"/>
      <c r="H85" s="480"/>
      <c r="I85" s="480"/>
      <c r="J85" s="480"/>
      <c r="K85" s="480"/>
      <c r="L85" s="480"/>
      <c r="M85" s="483"/>
    </row>
    <row r="86" spans="1:13" ht="30" customHeight="1">
      <c r="A86" s="487" t="s">
        <v>380</v>
      </c>
      <c r="B86" s="480"/>
      <c r="C86" s="480"/>
      <c r="D86" s="480"/>
      <c r="E86" s="480"/>
      <c r="F86" s="480" t="s">
        <v>381</v>
      </c>
      <c r="G86" s="480"/>
      <c r="H86" s="480"/>
      <c r="I86" s="480"/>
      <c r="J86" s="480"/>
      <c r="K86" s="480" t="s">
        <v>528</v>
      </c>
      <c r="L86" s="480"/>
      <c r="M86" s="483"/>
    </row>
    <row r="87" spans="1:13" ht="30" customHeight="1">
      <c r="A87" s="481" t="s">
        <v>390</v>
      </c>
      <c r="B87" s="482"/>
      <c r="C87" s="482"/>
      <c r="D87" s="482"/>
      <c r="E87" s="482"/>
      <c r="F87" s="482"/>
      <c r="G87" s="480" t="s">
        <v>635</v>
      </c>
      <c r="H87" s="480"/>
      <c r="I87" s="480"/>
      <c r="J87" s="480"/>
      <c r="K87" s="480"/>
      <c r="L87" s="480"/>
      <c r="M87" s="483"/>
    </row>
    <row r="88" spans="1:13" ht="30" customHeight="1">
      <c r="A88" s="337" t="s">
        <v>530</v>
      </c>
      <c r="B88" s="484" t="s">
        <v>565</v>
      </c>
      <c r="C88" s="485"/>
      <c r="D88" s="485"/>
      <c r="E88" s="485"/>
      <c r="F88" s="485"/>
      <c r="G88" s="485"/>
      <c r="H88" s="485"/>
      <c r="I88" s="485"/>
      <c r="J88" s="485"/>
      <c r="K88" s="485"/>
      <c r="L88" s="485"/>
      <c r="M88" s="486"/>
    </row>
    <row r="89" spans="1:13" ht="30" customHeight="1">
      <c r="A89" s="337" t="s">
        <v>392</v>
      </c>
      <c r="B89" s="484" t="s">
        <v>652</v>
      </c>
      <c r="C89" s="485"/>
      <c r="D89" s="485"/>
      <c r="E89" s="485"/>
      <c r="F89" s="485"/>
      <c r="G89" s="485"/>
      <c r="H89" s="485"/>
      <c r="I89" s="485"/>
      <c r="J89" s="485"/>
      <c r="K89" s="485"/>
      <c r="L89" s="485"/>
      <c r="M89" s="486"/>
    </row>
    <row r="90" spans="1:13" ht="30" customHeight="1">
      <c r="A90" s="487" t="s">
        <v>531</v>
      </c>
      <c r="B90" s="480"/>
      <c r="C90" s="480"/>
      <c r="D90" s="480"/>
      <c r="E90" s="480"/>
      <c r="F90" s="480"/>
      <c r="G90" s="480"/>
      <c r="H90" s="480"/>
      <c r="I90" s="480"/>
      <c r="J90" s="480" t="s">
        <v>532</v>
      </c>
      <c r="K90" s="480"/>
      <c r="L90" s="480"/>
      <c r="M90" s="483"/>
    </row>
    <row r="91" spans="1:13" ht="30" customHeight="1">
      <c r="A91" s="487"/>
      <c r="B91" s="480"/>
      <c r="C91" s="480"/>
      <c r="D91" s="480"/>
      <c r="E91" s="480"/>
      <c r="F91" s="480"/>
      <c r="G91" s="480"/>
      <c r="H91" s="480"/>
      <c r="I91" s="480"/>
      <c r="J91" s="480"/>
      <c r="K91" s="480"/>
      <c r="L91" s="480"/>
      <c r="M91" s="483"/>
    </row>
    <row r="92" spans="1:13" ht="30" customHeight="1">
      <c r="A92" s="487"/>
      <c r="B92" s="480"/>
      <c r="C92" s="480"/>
      <c r="D92" s="480"/>
      <c r="E92" s="480"/>
      <c r="F92" s="480"/>
      <c r="G92" s="480"/>
      <c r="H92" s="480"/>
      <c r="I92" s="480"/>
      <c r="J92" s="480"/>
      <c r="K92" s="480"/>
      <c r="L92" s="480"/>
      <c r="M92" s="483"/>
    </row>
    <row r="93" spans="1:13" ht="30" customHeight="1">
      <c r="A93" s="487"/>
      <c r="B93" s="480"/>
      <c r="C93" s="480"/>
      <c r="D93" s="480"/>
      <c r="E93" s="480"/>
      <c r="F93" s="480"/>
      <c r="G93" s="480"/>
      <c r="H93" s="480"/>
      <c r="I93" s="480"/>
      <c r="J93" s="480"/>
      <c r="K93" s="480"/>
      <c r="L93" s="480"/>
      <c r="M93" s="483"/>
    </row>
    <row r="94" spans="1:13" ht="30" customHeight="1">
      <c r="A94" s="487" t="s">
        <v>393</v>
      </c>
      <c r="B94" s="480"/>
      <c r="C94" s="480"/>
      <c r="D94" s="480"/>
      <c r="E94" s="480"/>
      <c r="F94" s="480"/>
      <c r="G94" s="480"/>
      <c r="H94" s="484" t="s">
        <v>394</v>
      </c>
      <c r="I94" s="485"/>
      <c r="J94" s="485"/>
      <c r="K94" s="485"/>
      <c r="L94" s="485"/>
      <c r="M94" s="486"/>
    </row>
    <row r="95" spans="1:13" ht="30" customHeight="1">
      <c r="A95" s="350" t="s">
        <v>395</v>
      </c>
      <c r="B95" s="480" t="s">
        <v>284</v>
      </c>
      <c r="C95" s="480"/>
      <c r="D95" s="331" t="s">
        <v>395</v>
      </c>
      <c r="E95" s="341"/>
      <c r="F95" s="480" t="s">
        <v>284</v>
      </c>
      <c r="G95" s="480"/>
      <c r="H95" s="366"/>
      <c r="I95" s="366"/>
      <c r="J95" s="366" t="s">
        <v>396</v>
      </c>
      <c r="K95" s="366"/>
      <c r="L95" s="366" t="s">
        <v>284</v>
      </c>
      <c r="M95" s="351"/>
    </row>
    <row r="96" spans="1:13" ht="30" customHeight="1">
      <c r="A96" s="350" t="s">
        <v>397</v>
      </c>
      <c r="B96" s="480" t="s">
        <v>398</v>
      </c>
      <c r="C96" s="480"/>
      <c r="D96" s="480" t="s">
        <v>399</v>
      </c>
      <c r="E96" s="480"/>
      <c r="F96" s="480" t="s">
        <v>400</v>
      </c>
      <c r="G96" s="480"/>
      <c r="H96" s="366"/>
      <c r="I96" s="366"/>
      <c r="J96" s="484">
        <v>3</v>
      </c>
      <c r="K96" s="488"/>
      <c r="L96" s="341" t="s">
        <v>387</v>
      </c>
      <c r="M96" s="351"/>
    </row>
    <row r="97" spans="1:13" ht="30" customHeight="1">
      <c r="A97" s="350" t="s">
        <v>401</v>
      </c>
      <c r="B97" s="480" t="s">
        <v>402</v>
      </c>
      <c r="C97" s="480"/>
      <c r="D97" s="480" t="s">
        <v>403</v>
      </c>
      <c r="E97" s="480"/>
      <c r="F97" s="480" t="s">
        <v>404</v>
      </c>
      <c r="G97" s="480"/>
      <c r="H97" s="366"/>
      <c r="I97" s="366"/>
      <c r="J97" s="484">
        <v>2</v>
      </c>
      <c r="K97" s="488"/>
      <c r="L97" s="341" t="s">
        <v>383</v>
      </c>
      <c r="M97" s="351"/>
    </row>
    <row r="98" spans="1:13" ht="30" customHeight="1">
      <c r="A98" s="350" t="s">
        <v>405</v>
      </c>
      <c r="B98" s="480" t="s">
        <v>406</v>
      </c>
      <c r="C98" s="480"/>
      <c r="D98" s="480" t="s">
        <v>407</v>
      </c>
      <c r="E98" s="480"/>
      <c r="F98" s="480" t="s">
        <v>408</v>
      </c>
      <c r="G98" s="480"/>
      <c r="H98" s="366"/>
      <c r="I98" s="366"/>
      <c r="J98" s="484">
        <v>1</v>
      </c>
      <c r="K98" s="488"/>
      <c r="L98" s="341" t="s">
        <v>409</v>
      </c>
      <c r="M98" s="351"/>
    </row>
    <row r="99" spans="1:13" ht="30" customHeight="1" thickBot="1">
      <c r="A99" s="352" t="s">
        <v>410</v>
      </c>
      <c r="B99" s="479" t="s">
        <v>411</v>
      </c>
      <c r="C99" s="479"/>
      <c r="D99" s="479" t="s">
        <v>412</v>
      </c>
      <c r="E99" s="479"/>
      <c r="F99" s="479" t="s">
        <v>413</v>
      </c>
      <c r="G99" s="479"/>
      <c r="H99" s="353"/>
      <c r="I99" s="353"/>
      <c r="J99" s="353"/>
      <c r="K99" s="353"/>
      <c r="L99" s="353"/>
      <c r="M99" s="354"/>
    </row>
    <row r="100" spans="1:13" ht="30" customHeight="1" thickBot="1"/>
    <row r="101" spans="1:13" ht="30" customHeight="1">
      <c r="A101" s="327"/>
      <c r="B101" s="503" t="s">
        <v>489</v>
      </c>
      <c r="C101" s="503"/>
      <c r="D101" s="503"/>
      <c r="E101" s="503"/>
      <c r="F101" s="503"/>
      <c r="G101" s="503"/>
      <c r="H101" s="503"/>
      <c r="I101" s="504"/>
      <c r="J101" s="505" t="s">
        <v>490</v>
      </c>
      <c r="K101" s="503"/>
      <c r="L101" s="503"/>
      <c r="M101" s="506"/>
    </row>
    <row r="102" spans="1:13" ht="30" customHeight="1">
      <c r="A102" s="487" t="s">
        <v>491</v>
      </c>
      <c r="B102" s="480"/>
      <c r="C102" s="480"/>
      <c r="D102" s="480"/>
      <c r="E102" s="480"/>
      <c r="F102" s="480"/>
      <c r="G102" s="480"/>
      <c r="H102" s="480"/>
      <c r="I102" s="480"/>
      <c r="J102" s="480"/>
      <c r="K102" s="480"/>
      <c r="L102" s="480"/>
      <c r="M102" s="483"/>
    </row>
    <row r="103" spans="1:13" ht="30" customHeight="1">
      <c r="A103" s="326"/>
      <c r="B103" s="507" t="s">
        <v>492</v>
      </c>
      <c r="C103" s="507"/>
      <c r="D103" s="507"/>
      <c r="E103" s="508"/>
      <c r="F103" s="329" t="s">
        <v>493</v>
      </c>
      <c r="G103" s="329"/>
      <c r="H103" s="484" t="s">
        <v>494</v>
      </c>
      <c r="I103" s="485"/>
      <c r="J103" s="488"/>
      <c r="K103" s="330" t="s">
        <v>495</v>
      </c>
      <c r="L103" s="331"/>
      <c r="M103" s="332"/>
    </row>
    <row r="104" spans="1:13" ht="30" customHeight="1">
      <c r="A104" s="500" t="s">
        <v>496</v>
      </c>
      <c r="B104" s="485"/>
      <c r="C104" s="485"/>
      <c r="D104" s="485"/>
      <c r="E104" s="485"/>
      <c r="F104" s="485"/>
      <c r="G104" s="485"/>
      <c r="H104" s="485"/>
      <c r="I104" s="485"/>
      <c r="J104" s="485"/>
      <c r="K104" s="485"/>
      <c r="L104" s="485"/>
      <c r="M104" s="486"/>
    </row>
    <row r="105" spans="1:13" ht="30" customHeight="1">
      <c r="A105" s="491" t="s">
        <v>497</v>
      </c>
      <c r="B105" s="492"/>
      <c r="C105" s="492"/>
      <c r="D105" s="492"/>
      <c r="E105" s="492"/>
      <c r="F105" s="492"/>
      <c r="G105" s="492"/>
      <c r="H105" s="492"/>
      <c r="I105" s="492"/>
      <c r="J105" s="492"/>
      <c r="K105" s="492"/>
      <c r="L105" s="492"/>
      <c r="M105" s="501"/>
    </row>
    <row r="106" spans="1:13" ht="30" customHeight="1">
      <c r="A106" s="489" t="s">
        <v>498</v>
      </c>
      <c r="B106" s="490"/>
      <c r="C106" s="502" t="s">
        <v>418</v>
      </c>
      <c r="D106" s="492"/>
      <c r="E106" s="492"/>
      <c r="F106" s="492"/>
      <c r="G106" s="493"/>
      <c r="H106" s="355" t="s">
        <v>499</v>
      </c>
      <c r="I106" s="356"/>
      <c r="J106" s="484">
        <v>3</v>
      </c>
      <c r="K106" s="485"/>
      <c r="L106" s="485"/>
      <c r="M106" s="486"/>
    </row>
    <row r="107" spans="1:13" ht="30" customHeight="1">
      <c r="A107" s="489" t="s">
        <v>500</v>
      </c>
      <c r="B107" s="490"/>
      <c r="C107" s="502" t="s">
        <v>274</v>
      </c>
      <c r="D107" s="492"/>
      <c r="E107" s="492"/>
      <c r="F107" s="492"/>
      <c r="G107" s="493"/>
      <c r="H107" s="355" t="s">
        <v>501</v>
      </c>
      <c r="I107" s="356"/>
      <c r="J107" s="482">
        <v>1497</v>
      </c>
      <c r="K107" s="482"/>
      <c r="L107" s="482"/>
      <c r="M107" s="509"/>
    </row>
    <row r="108" spans="1:13" ht="30" customHeight="1">
      <c r="A108" s="489" t="s">
        <v>502</v>
      </c>
      <c r="B108" s="490"/>
      <c r="C108" s="513" t="s">
        <v>617</v>
      </c>
      <c r="D108" s="492"/>
      <c r="E108" s="492"/>
      <c r="F108" s="492"/>
      <c r="G108" s="493"/>
      <c r="H108" s="355" t="s">
        <v>503</v>
      </c>
      <c r="I108" s="356"/>
      <c r="J108" s="482">
        <v>9419151716</v>
      </c>
      <c r="K108" s="482"/>
      <c r="L108" s="482"/>
      <c r="M108" s="509"/>
    </row>
    <row r="109" spans="1:13" ht="30" customHeight="1">
      <c r="A109" s="489" t="s">
        <v>504</v>
      </c>
      <c r="B109" s="490"/>
      <c r="C109" s="502" t="s">
        <v>300</v>
      </c>
      <c r="D109" s="492"/>
      <c r="E109" s="492"/>
      <c r="F109" s="492"/>
      <c r="G109" s="493"/>
      <c r="H109" s="481" t="s">
        <v>363</v>
      </c>
      <c r="I109" s="482"/>
      <c r="J109" s="482" t="s">
        <v>299</v>
      </c>
      <c r="K109" s="482"/>
      <c r="L109" s="482"/>
      <c r="M109" s="509"/>
    </row>
    <row r="110" spans="1:13" ht="30" customHeight="1">
      <c r="A110" s="487" t="s">
        <v>505</v>
      </c>
      <c r="B110" s="480"/>
      <c r="C110" s="480"/>
      <c r="D110" s="480"/>
      <c r="E110" s="480"/>
      <c r="F110" s="480"/>
      <c r="G110" s="480"/>
      <c r="H110" s="480"/>
      <c r="I110" s="480"/>
      <c r="J110" s="480"/>
      <c r="K110" s="480"/>
      <c r="L110" s="480"/>
      <c r="M110" s="483"/>
    </row>
    <row r="111" spans="1:13" ht="30" customHeight="1">
      <c r="A111" s="494" t="s">
        <v>506</v>
      </c>
      <c r="B111" s="480" t="s">
        <v>507</v>
      </c>
      <c r="C111" s="480"/>
      <c r="D111" s="480"/>
      <c r="E111" s="480"/>
      <c r="F111" s="480"/>
      <c r="G111" s="480"/>
      <c r="H111" s="480" t="s">
        <v>508</v>
      </c>
      <c r="I111" s="480"/>
      <c r="J111" s="480"/>
      <c r="K111" s="480"/>
      <c r="L111" s="480"/>
      <c r="M111" s="483"/>
    </row>
    <row r="112" spans="1:13" ht="30" customHeight="1">
      <c r="A112" s="494"/>
      <c r="B112" s="334" t="s">
        <v>509</v>
      </c>
      <c r="C112" s="334" t="s">
        <v>510</v>
      </c>
      <c r="D112" s="334" t="s">
        <v>511</v>
      </c>
      <c r="E112" s="334" t="s">
        <v>512</v>
      </c>
      <c r="F112" s="334">
        <v>100</v>
      </c>
      <c r="G112" s="335" t="s">
        <v>244</v>
      </c>
      <c r="H112" s="334" t="s">
        <v>513</v>
      </c>
      <c r="I112" s="334" t="s">
        <v>510</v>
      </c>
      <c r="J112" s="334" t="s">
        <v>511</v>
      </c>
      <c r="K112" s="334" t="s">
        <v>514</v>
      </c>
      <c r="L112" s="334">
        <v>100</v>
      </c>
      <c r="M112" s="336" t="s">
        <v>244</v>
      </c>
    </row>
    <row r="113" spans="1:13" ht="30" customHeight="1">
      <c r="A113" s="337" t="s">
        <v>285</v>
      </c>
      <c r="B113" s="335">
        <v>8.5</v>
      </c>
      <c r="C113" s="338">
        <v>5</v>
      </c>
      <c r="D113" s="338">
        <v>5</v>
      </c>
      <c r="E113" s="359">
        <v>72.5</v>
      </c>
      <c r="F113" s="340">
        <f t="shared" ref="F113" si="13">SUM(B113:E113)</f>
        <v>91</v>
      </c>
      <c r="G113" s="341" t="str">
        <f t="shared" ref="G113" si="14">IF(F113&gt;=91,"A1",IF(F113&gt;=81,"A2",IF(F113&gt;=71,"B1",IF(F113&gt;=61,"B2",IF(F113&gt;=51,"C1",IF(F113&gt;=41,"C2",IF(F113&gt;=33,"D","E")))))))</f>
        <v>A1</v>
      </c>
      <c r="H113" s="341">
        <v>9.5</v>
      </c>
      <c r="I113" s="338">
        <v>5</v>
      </c>
      <c r="J113" s="338">
        <v>4</v>
      </c>
      <c r="K113" s="342">
        <v>67</v>
      </c>
      <c r="L113" s="343">
        <f>SUM(H113:K113)</f>
        <v>85.5</v>
      </c>
      <c r="M113" s="344" t="str">
        <f>IF(L113&gt;=91,"A1",IF(L113&gt;=81,"A2",IF(L113&gt;=71,"B1",IF(L113&gt;=61,"B2",IF(L113&gt;=51,"C1",IF(L113&gt;=41,"C2",IF(L113&gt;=33,"D","E")))))))</f>
        <v>A2</v>
      </c>
    </row>
    <row r="114" spans="1:13" ht="30" customHeight="1">
      <c r="A114" s="337" t="s">
        <v>286</v>
      </c>
      <c r="B114" s="335">
        <v>7.25</v>
      </c>
      <c r="C114" s="341">
        <v>4.5</v>
      </c>
      <c r="D114" s="341">
        <v>5</v>
      </c>
      <c r="E114" s="338">
        <v>63</v>
      </c>
      <c r="F114" s="338">
        <f t="shared" ref="F114" si="15">SUM(B114:E114)</f>
        <v>79.75</v>
      </c>
      <c r="G114" s="338" t="str">
        <f t="shared" ref="G114" si="16">IF(F114&gt;=91,"A1",IF(F114&gt;=81,"A2",IF(F114&gt;=71,"B1",IF(F114&gt;=61,"B2",IF(F114&gt;=51,"C1",IF(F114&gt;=41,"C2",IF(F114&gt;=33,"D","E")))))))</f>
        <v>B1</v>
      </c>
      <c r="H114" s="341">
        <v>6.75</v>
      </c>
      <c r="I114" s="341">
        <v>4.5</v>
      </c>
      <c r="J114" s="341">
        <v>5</v>
      </c>
      <c r="K114" s="341">
        <v>68.5</v>
      </c>
      <c r="L114" s="343">
        <f>SUM(H114:K114)</f>
        <v>84.75</v>
      </c>
      <c r="M114" s="344" t="str">
        <f t="shared" ref="M114:M117" si="17">IF(L114&gt;=91,"A1",IF(L114&gt;=81,"A2",IF(L114&gt;=71,"B1",IF(L114&gt;=61,"B2",IF(L114&gt;=51,"C1",IF(L114&gt;=41,"C2",IF(L114&gt;=33,"D","E")))))))</f>
        <v>A2</v>
      </c>
    </row>
    <row r="115" spans="1:13" ht="30" customHeight="1">
      <c r="A115" s="337" t="s">
        <v>515</v>
      </c>
      <c r="B115" s="341">
        <v>9</v>
      </c>
      <c r="C115" s="341">
        <v>5</v>
      </c>
      <c r="D115" s="341">
        <v>5</v>
      </c>
      <c r="E115" s="341">
        <v>60.5</v>
      </c>
      <c r="F115" s="341">
        <v>79.5</v>
      </c>
      <c r="G115" s="341" t="s">
        <v>406</v>
      </c>
      <c r="H115" s="341">
        <v>8.75</v>
      </c>
      <c r="I115" s="341">
        <v>5</v>
      </c>
      <c r="J115" s="341">
        <v>5</v>
      </c>
      <c r="K115" s="338">
        <v>66.5</v>
      </c>
      <c r="L115" s="343">
        <f t="shared" ref="L115:L117" si="18">SUM(H115:K115)</f>
        <v>85.25</v>
      </c>
      <c r="M115" s="344" t="str">
        <f t="shared" si="17"/>
        <v>A2</v>
      </c>
    </row>
    <row r="116" spans="1:13" ht="30" customHeight="1">
      <c r="A116" s="337" t="s">
        <v>288</v>
      </c>
      <c r="B116" s="341">
        <v>8.25</v>
      </c>
      <c r="C116" s="341">
        <v>5</v>
      </c>
      <c r="D116" s="341">
        <v>5</v>
      </c>
      <c r="E116" s="341">
        <v>66</v>
      </c>
      <c r="F116" s="341">
        <v>84.25</v>
      </c>
      <c r="G116" s="341" t="s">
        <v>402</v>
      </c>
      <c r="H116" s="335">
        <v>9.75</v>
      </c>
      <c r="I116" s="341">
        <v>5</v>
      </c>
      <c r="J116" s="341">
        <v>5</v>
      </c>
      <c r="K116" s="338">
        <v>75</v>
      </c>
      <c r="L116" s="343">
        <f t="shared" si="18"/>
        <v>94.75</v>
      </c>
      <c r="M116" s="344" t="str">
        <f t="shared" si="17"/>
        <v>A1</v>
      </c>
    </row>
    <row r="117" spans="1:13" ht="30" customHeight="1">
      <c r="A117" s="337" t="s">
        <v>371</v>
      </c>
      <c r="B117" s="341">
        <v>9.5</v>
      </c>
      <c r="C117" s="341">
        <v>4.5</v>
      </c>
      <c r="D117" s="341">
        <v>4.5</v>
      </c>
      <c r="E117" s="341">
        <v>73.5</v>
      </c>
      <c r="F117" s="343">
        <v>92</v>
      </c>
      <c r="G117" s="341" t="s">
        <v>398</v>
      </c>
      <c r="H117" s="335">
        <v>8.25</v>
      </c>
      <c r="I117" s="341">
        <v>5</v>
      </c>
      <c r="J117" s="341">
        <v>5</v>
      </c>
      <c r="K117" s="338">
        <v>74.5</v>
      </c>
      <c r="L117" s="343">
        <f t="shared" si="18"/>
        <v>92.75</v>
      </c>
      <c r="M117" s="344" t="str">
        <f t="shared" si="17"/>
        <v>A1</v>
      </c>
    </row>
    <row r="118" spans="1:13" ht="30" customHeight="1">
      <c r="A118" s="337" t="s">
        <v>449</v>
      </c>
      <c r="B118" s="341"/>
      <c r="C118" s="341"/>
      <c r="D118" s="341"/>
      <c r="E118" s="345">
        <v>44</v>
      </c>
      <c r="F118" s="338"/>
      <c r="G118" s="341"/>
      <c r="H118" s="341"/>
      <c r="I118" s="341"/>
      <c r="J118" s="367"/>
      <c r="K118" s="341">
        <v>43</v>
      </c>
      <c r="L118" s="341"/>
      <c r="M118" s="344"/>
    </row>
    <row r="119" spans="1:13" ht="30" customHeight="1">
      <c r="A119" s="337" t="s">
        <v>516</v>
      </c>
      <c r="B119" s="341"/>
      <c r="C119" s="341"/>
      <c r="D119" s="341"/>
      <c r="E119" s="346">
        <v>50</v>
      </c>
      <c r="F119" s="341"/>
      <c r="G119" s="341"/>
      <c r="H119" s="341"/>
      <c r="I119" s="341"/>
      <c r="J119" s="341"/>
      <c r="K119" s="346">
        <v>48</v>
      </c>
      <c r="L119" s="341"/>
      <c r="M119" s="344"/>
    </row>
    <row r="120" spans="1:13" ht="30" customHeight="1">
      <c r="A120" s="337" t="s">
        <v>631</v>
      </c>
      <c r="B120" s="341"/>
      <c r="C120" s="341"/>
      <c r="D120" s="341"/>
      <c r="E120" s="341">
        <v>46</v>
      </c>
      <c r="F120" s="341"/>
      <c r="G120" s="341"/>
      <c r="H120" s="341"/>
      <c r="I120" s="341"/>
      <c r="J120" s="341"/>
      <c r="K120" s="341">
        <v>48.5</v>
      </c>
      <c r="L120" s="341"/>
      <c r="M120" s="344"/>
    </row>
    <row r="121" spans="1:13" ht="30" customHeight="1">
      <c r="A121" s="337" t="s">
        <v>375</v>
      </c>
      <c r="B121" s="341"/>
      <c r="C121" s="341"/>
      <c r="D121" s="341"/>
      <c r="E121" s="341">
        <v>34</v>
      </c>
      <c r="F121" s="341"/>
      <c r="G121" s="341"/>
      <c r="H121" s="341"/>
      <c r="I121" s="341"/>
      <c r="J121" s="341"/>
      <c r="K121" s="341">
        <v>42</v>
      </c>
      <c r="L121" s="341"/>
      <c r="M121" s="344"/>
    </row>
    <row r="122" spans="1:13" ht="51" customHeight="1">
      <c r="A122" s="337" t="s">
        <v>517</v>
      </c>
      <c r="B122" s="331"/>
      <c r="C122" s="348" t="s">
        <v>518</v>
      </c>
      <c r="D122" s="341">
        <f>(F113+F114+F115+F116+F117)</f>
        <v>426.5</v>
      </c>
      <c r="E122" s="341"/>
      <c r="F122" s="348" t="s">
        <v>519</v>
      </c>
      <c r="G122" s="341">
        <f>(D122/500)*100</f>
        <v>85.3</v>
      </c>
      <c r="H122" s="341"/>
      <c r="I122" s="331"/>
      <c r="J122" s="495" t="s">
        <v>520</v>
      </c>
      <c r="K122" s="495"/>
      <c r="L122" s="480" t="str">
        <f>IF(G122&gt;=91,"A1",IF(G122&gt;=81,"A2",IF(G122&gt;=71,"B1",IF(G122&gt;=61,"B2",IF(G122&gt;=51,"C1",IF(G122&gt;=41,"C2",IF(G122&gt;=33,"D","E")))))))</f>
        <v>A2</v>
      </c>
      <c r="M122" s="483" t="str">
        <f t="shared" ref="M122:M124" si="19">IF(K122&gt;=91,"A1",IF(K122&gt;=81,"A2",IF(K122&gt;=71,"B1",IF(K122&gt;=61,"B2",IF(K122&gt;=51,"C1",IF(K122&gt;=41,"C2",IF(K122&gt;=33,"D","E")))))))</f>
        <v>E</v>
      </c>
    </row>
    <row r="123" spans="1:13" ht="48.75" customHeight="1">
      <c r="A123" s="368" t="s">
        <v>521</v>
      </c>
      <c r="B123" s="331"/>
      <c r="C123" s="348" t="s">
        <v>522</v>
      </c>
      <c r="D123" s="341">
        <f>(L113+L114+L115+L116+L117)</f>
        <v>443</v>
      </c>
      <c r="E123" s="341"/>
      <c r="F123" s="348" t="s">
        <v>523</v>
      </c>
      <c r="G123" s="341">
        <f>D123/500*100</f>
        <v>88.6</v>
      </c>
      <c r="H123" s="341"/>
      <c r="I123" s="331"/>
      <c r="J123" s="495" t="s">
        <v>524</v>
      </c>
      <c r="K123" s="495"/>
      <c r="L123" s="480" t="str">
        <f>IF(G123&gt;=91,"A1",IF(G123&gt;=81,"A2",IF(G123&gt;=71,"B1",IF(G123&gt;=61,"B2",IF(G123&gt;=51,"C1",IF(G123&gt;=41,"C2",IF(G123&gt;=33,"D","E")))))))</f>
        <v>A2</v>
      </c>
      <c r="M123" s="483" t="str">
        <f t="shared" si="19"/>
        <v>E</v>
      </c>
    </row>
    <row r="124" spans="1:13" ht="52.5" customHeight="1">
      <c r="A124" s="365" t="s">
        <v>525</v>
      </c>
      <c r="B124" s="349"/>
      <c r="C124" s="349">
        <f>(D122+D123)</f>
        <v>869.5</v>
      </c>
      <c r="D124" s="496"/>
      <c r="E124" s="496"/>
      <c r="F124" s="349" t="s">
        <v>526</v>
      </c>
      <c r="G124" s="349"/>
      <c r="H124" s="349"/>
      <c r="I124" s="349">
        <f>(C124/1000)*100</f>
        <v>86.95</v>
      </c>
      <c r="J124" s="349" t="s">
        <v>527</v>
      </c>
      <c r="K124" s="349"/>
      <c r="L124" s="496" t="str">
        <f>IF(I124&gt;=91,"A1",IF(I124&gt;=81,"A2",IF(I124&gt;=71,"B1",IF(I124&gt;=61,"B2",IF(I124&gt;=51,"C1",IF(I124&gt;=41,"C2",IF(I124&gt;=33,"D","E")))))))</f>
        <v>A2</v>
      </c>
      <c r="M124" s="497" t="str">
        <f t="shared" si="19"/>
        <v>E</v>
      </c>
    </row>
    <row r="125" spans="1:13" ht="30" customHeight="1">
      <c r="A125" s="481" t="s">
        <v>378</v>
      </c>
      <c r="B125" s="482"/>
      <c r="C125" s="482"/>
      <c r="D125" s="482"/>
      <c r="E125" s="482"/>
      <c r="F125" s="482"/>
      <c r="G125" s="482"/>
      <c r="H125" s="482"/>
      <c r="I125" s="482"/>
      <c r="J125" s="482"/>
      <c r="K125" s="482"/>
      <c r="L125" s="482"/>
      <c r="M125" s="509"/>
    </row>
    <row r="126" spans="1:13" ht="30" customHeight="1">
      <c r="A126" s="487" t="s">
        <v>379</v>
      </c>
      <c r="B126" s="480"/>
      <c r="C126" s="480"/>
      <c r="D126" s="480"/>
      <c r="E126" s="480"/>
      <c r="F126" s="480"/>
      <c r="G126" s="480"/>
      <c r="H126" s="480"/>
      <c r="I126" s="480"/>
      <c r="J126" s="480"/>
      <c r="K126" s="480"/>
      <c r="L126" s="480"/>
      <c r="M126" s="483"/>
    </row>
    <row r="127" spans="1:13" ht="30" customHeight="1">
      <c r="A127" s="487" t="s">
        <v>380</v>
      </c>
      <c r="B127" s="480"/>
      <c r="C127" s="480"/>
      <c r="D127" s="480"/>
      <c r="E127" s="480"/>
      <c r="F127" s="480" t="s">
        <v>381</v>
      </c>
      <c r="G127" s="480"/>
      <c r="H127" s="480"/>
      <c r="I127" s="480"/>
      <c r="J127" s="480"/>
      <c r="K127" s="480" t="s">
        <v>528</v>
      </c>
      <c r="L127" s="480"/>
      <c r="M127" s="483"/>
    </row>
    <row r="128" spans="1:13" ht="30" customHeight="1">
      <c r="A128" s="481" t="s">
        <v>382</v>
      </c>
      <c r="B128" s="482"/>
      <c r="C128" s="482"/>
      <c r="D128" s="482"/>
      <c r="E128" s="482"/>
      <c r="F128" s="480" t="s">
        <v>387</v>
      </c>
      <c r="G128" s="480"/>
      <c r="H128" s="480"/>
      <c r="I128" s="480"/>
      <c r="J128" s="480"/>
      <c r="K128" s="480" t="s">
        <v>387</v>
      </c>
      <c r="L128" s="480"/>
      <c r="M128" s="483"/>
    </row>
    <row r="129" spans="1:13" ht="30" customHeight="1">
      <c r="A129" s="487" t="s">
        <v>384</v>
      </c>
      <c r="B129" s="480"/>
      <c r="C129" s="480"/>
      <c r="D129" s="480"/>
      <c r="E129" s="480"/>
      <c r="F129" s="480"/>
      <c r="G129" s="480"/>
      <c r="H129" s="480"/>
      <c r="I129" s="480"/>
      <c r="J129" s="480"/>
      <c r="K129" s="480"/>
      <c r="L129" s="480"/>
      <c r="M129" s="483"/>
    </row>
    <row r="130" spans="1:13" ht="30" customHeight="1">
      <c r="A130" s="487" t="s">
        <v>380</v>
      </c>
      <c r="B130" s="480"/>
      <c r="C130" s="480"/>
      <c r="D130" s="480"/>
      <c r="E130" s="480"/>
      <c r="F130" s="480" t="s">
        <v>381</v>
      </c>
      <c r="G130" s="480"/>
      <c r="H130" s="480"/>
      <c r="I130" s="480"/>
      <c r="J130" s="480"/>
      <c r="K130" s="480" t="s">
        <v>528</v>
      </c>
      <c r="L130" s="480"/>
      <c r="M130" s="483"/>
    </row>
    <row r="131" spans="1:13" ht="30" customHeight="1">
      <c r="A131" s="489" t="s">
        <v>385</v>
      </c>
      <c r="B131" s="490"/>
      <c r="C131" s="490"/>
      <c r="D131" s="490"/>
      <c r="E131" s="490"/>
      <c r="F131" s="480" t="s">
        <v>383</v>
      </c>
      <c r="G131" s="480"/>
      <c r="H131" s="480"/>
      <c r="I131" s="480"/>
      <c r="J131" s="480"/>
      <c r="K131" s="480" t="s">
        <v>383</v>
      </c>
      <c r="L131" s="480"/>
      <c r="M131" s="483"/>
    </row>
    <row r="132" spans="1:13" ht="30" customHeight="1">
      <c r="A132" s="489" t="s">
        <v>529</v>
      </c>
      <c r="B132" s="490"/>
      <c r="C132" s="490"/>
      <c r="D132" s="490"/>
      <c r="E132" s="490"/>
      <c r="F132" s="480" t="s">
        <v>383</v>
      </c>
      <c r="G132" s="480"/>
      <c r="H132" s="480"/>
      <c r="I132" s="480"/>
      <c r="J132" s="480"/>
      <c r="K132" s="480" t="s">
        <v>383</v>
      </c>
      <c r="L132" s="480"/>
      <c r="M132" s="483"/>
    </row>
    <row r="133" spans="1:13" ht="30" customHeight="1">
      <c r="A133" s="491" t="s">
        <v>386</v>
      </c>
      <c r="B133" s="492"/>
      <c r="C133" s="492"/>
      <c r="D133" s="492"/>
      <c r="E133" s="493"/>
      <c r="F133" s="484" t="s">
        <v>387</v>
      </c>
      <c r="G133" s="485"/>
      <c r="H133" s="485"/>
      <c r="I133" s="485"/>
      <c r="J133" s="488"/>
      <c r="K133" s="484" t="s">
        <v>387</v>
      </c>
      <c r="L133" s="485"/>
      <c r="M133" s="486"/>
    </row>
    <row r="134" spans="1:13" ht="30" customHeight="1">
      <c r="A134" s="491" t="s">
        <v>388</v>
      </c>
      <c r="B134" s="492"/>
      <c r="C134" s="492"/>
      <c r="D134" s="492"/>
      <c r="E134" s="493"/>
      <c r="F134" s="484" t="s">
        <v>387</v>
      </c>
      <c r="G134" s="485"/>
      <c r="H134" s="485"/>
      <c r="I134" s="485"/>
      <c r="J134" s="488"/>
      <c r="K134" s="484" t="s">
        <v>387</v>
      </c>
      <c r="L134" s="485"/>
      <c r="M134" s="486"/>
    </row>
    <row r="135" spans="1:13" ht="30" customHeight="1">
      <c r="A135" s="487" t="s">
        <v>389</v>
      </c>
      <c r="B135" s="480"/>
      <c r="C135" s="480"/>
      <c r="D135" s="480"/>
      <c r="E135" s="480"/>
      <c r="F135" s="480"/>
      <c r="G135" s="480"/>
      <c r="H135" s="480"/>
      <c r="I135" s="480"/>
      <c r="J135" s="480"/>
      <c r="K135" s="480"/>
      <c r="L135" s="480"/>
      <c r="M135" s="483"/>
    </row>
    <row r="136" spans="1:13" ht="30" customHeight="1">
      <c r="A136" s="487" t="s">
        <v>380</v>
      </c>
      <c r="B136" s="480"/>
      <c r="C136" s="480"/>
      <c r="D136" s="480"/>
      <c r="E136" s="480"/>
      <c r="F136" s="480" t="s">
        <v>381</v>
      </c>
      <c r="G136" s="480"/>
      <c r="H136" s="480"/>
      <c r="I136" s="480"/>
      <c r="J136" s="480"/>
      <c r="K136" s="480" t="s">
        <v>528</v>
      </c>
      <c r="L136" s="480"/>
      <c r="M136" s="483"/>
    </row>
    <row r="137" spans="1:13" ht="30" customHeight="1">
      <c r="A137" s="481" t="s">
        <v>390</v>
      </c>
      <c r="B137" s="482"/>
      <c r="C137" s="482"/>
      <c r="D137" s="482"/>
      <c r="E137" s="482"/>
      <c r="F137" s="482"/>
      <c r="G137" s="480" t="s">
        <v>636</v>
      </c>
      <c r="H137" s="480"/>
      <c r="I137" s="480"/>
      <c r="J137" s="480"/>
      <c r="K137" s="480"/>
      <c r="L137" s="480"/>
      <c r="M137" s="483"/>
    </row>
    <row r="138" spans="1:13" ht="30" customHeight="1">
      <c r="A138" s="337" t="s">
        <v>530</v>
      </c>
      <c r="B138" s="484" t="s">
        <v>544</v>
      </c>
      <c r="C138" s="485"/>
      <c r="D138" s="485"/>
      <c r="E138" s="485"/>
      <c r="F138" s="485"/>
      <c r="G138" s="485"/>
      <c r="H138" s="485"/>
      <c r="I138" s="485"/>
      <c r="J138" s="485"/>
      <c r="K138" s="485"/>
      <c r="L138" s="485"/>
      <c r="M138" s="486"/>
    </row>
    <row r="139" spans="1:13" ht="30" customHeight="1">
      <c r="A139" s="337" t="s">
        <v>392</v>
      </c>
      <c r="B139" s="484" t="s">
        <v>652</v>
      </c>
      <c r="C139" s="485"/>
      <c r="D139" s="485"/>
      <c r="E139" s="485"/>
      <c r="F139" s="485"/>
      <c r="G139" s="485"/>
      <c r="H139" s="485"/>
      <c r="I139" s="485"/>
      <c r="J139" s="485"/>
      <c r="K139" s="485"/>
      <c r="L139" s="485"/>
      <c r="M139" s="486"/>
    </row>
    <row r="140" spans="1:13" ht="30" customHeight="1">
      <c r="A140" s="487" t="s">
        <v>531</v>
      </c>
      <c r="B140" s="480"/>
      <c r="C140" s="480"/>
      <c r="D140" s="480"/>
      <c r="E140" s="480"/>
      <c r="F140" s="480"/>
      <c r="G140" s="480"/>
      <c r="H140" s="480"/>
      <c r="I140" s="480"/>
      <c r="J140" s="480" t="s">
        <v>532</v>
      </c>
      <c r="K140" s="480"/>
      <c r="L140" s="480"/>
      <c r="M140" s="483"/>
    </row>
    <row r="141" spans="1:13" ht="30" customHeight="1">
      <c r="A141" s="487"/>
      <c r="B141" s="480"/>
      <c r="C141" s="480"/>
      <c r="D141" s="480"/>
      <c r="E141" s="480"/>
      <c r="F141" s="480"/>
      <c r="G141" s="480"/>
      <c r="H141" s="480"/>
      <c r="I141" s="480"/>
      <c r="J141" s="480"/>
      <c r="K141" s="480"/>
      <c r="L141" s="480"/>
      <c r="M141" s="483"/>
    </row>
    <row r="142" spans="1:13" ht="30" customHeight="1">
      <c r="A142" s="487"/>
      <c r="B142" s="480"/>
      <c r="C142" s="480"/>
      <c r="D142" s="480"/>
      <c r="E142" s="480"/>
      <c r="F142" s="480"/>
      <c r="G142" s="480"/>
      <c r="H142" s="480"/>
      <c r="I142" s="480"/>
      <c r="J142" s="480"/>
      <c r="K142" s="480"/>
      <c r="L142" s="480"/>
      <c r="M142" s="483"/>
    </row>
    <row r="143" spans="1:13" ht="30" customHeight="1">
      <c r="A143" s="487"/>
      <c r="B143" s="480"/>
      <c r="C143" s="480"/>
      <c r="D143" s="480"/>
      <c r="E143" s="480"/>
      <c r="F143" s="480"/>
      <c r="G143" s="480"/>
      <c r="H143" s="480"/>
      <c r="I143" s="480"/>
      <c r="J143" s="480"/>
      <c r="K143" s="480"/>
      <c r="L143" s="480"/>
      <c r="M143" s="483"/>
    </row>
    <row r="144" spans="1:13" ht="30" customHeight="1">
      <c r="A144" s="487" t="s">
        <v>393</v>
      </c>
      <c r="B144" s="480"/>
      <c r="C144" s="480"/>
      <c r="D144" s="480"/>
      <c r="E144" s="480"/>
      <c r="F144" s="480"/>
      <c r="G144" s="480"/>
      <c r="H144" s="484" t="s">
        <v>394</v>
      </c>
      <c r="I144" s="485"/>
      <c r="J144" s="485"/>
      <c r="K144" s="485"/>
      <c r="L144" s="485"/>
      <c r="M144" s="486"/>
    </row>
    <row r="145" spans="1:13" ht="30" customHeight="1">
      <c r="A145" s="350" t="s">
        <v>395</v>
      </c>
      <c r="B145" s="480" t="s">
        <v>284</v>
      </c>
      <c r="C145" s="480"/>
      <c r="D145" s="331" t="s">
        <v>395</v>
      </c>
      <c r="E145" s="341"/>
      <c r="F145" s="480" t="s">
        <v>284</v>
      </c>
      <c r="G145" s="480"/>
      <c r="H145" s="366"/>
      <c r="I145" s="366"/>
      <c r="J145" s="366" t="s">
        <v>396</v>
      </c>
      <c r="K145" s="366"/>
      <c r="L145" s="366" t="s">
        <v>284</v>
      </c>
      <c r="M145" s="351"/>
    </row>
    <row r="146" spans="1:13" ht="30" customHeight="1">
      <c r="A146" s="350" t="s">
        <v>397</v>
      </c>
      <c r="B146" s="480" t="s">
        <v>398</v>
      </c>
      <c r="C146" s="480"/>
      <c r="D146" s="480" t="s">
        <v>399</v>
      </c>
      <c r="E146" s="480"/>
      <c r="F146" s="480" t="s">
        <v>400</v>
      </c>
      <c r="G146" s="480"/>
      <c r="H146" s="366"/>
      <c r="I146" s="366"/>
      <c r="J146" s="484">
        <v>3</v>
      </c>
      <c r="K146" s="488"/>
      <c r="L146" s="341" t="s">
        <v>387</v>
      </c>
      <c r="M146" s="351"/>
    </row>
    <row r="147" spans="1:13" ht="30" customHeight="1">
      <c r="A147" s="350" t="s">
        <v>401</v>
      </c>
      <c r="B147" s="480" t="s">
        <v>402</v>
      </c>
      <c r="C147" s="480"/>
      <c r="D147" s="480" t="s">
        <v>403</v>
      </c>
      <c r="E147" s="480"/>
      <c r="F147" s="480" t="s">
        <v>404</v>
      </c>
      <c r="G147" s="480"/>
      <c r="H147" s="366"/>
      <c r="I147" s="366"/>
      <c r="J147" s="484">
        <v>2</v>
      </c>
      <c r="K147" s="488"/>
      <c r="L147" s="341" t="s">
        <v>383</v>
      </c>
      <c r="M147" s="351"/>
    </row>
    <row r="148" spans="1:13" ht="30" customHeight="1">
      <c r="A148" s="350" t="s">
        <v>405</v>
      </c>
      <c r="B148" s="480" t="s">
        <v>406</v>
      </c>
      <c r="C148" s="480"/>
      <c r="D148" s="480" t="s">
        <v>407</v>
      </c>
      <c r="E148" s="480"/>
      <c r="F148" s="480" t="s">
        <v>408</v>
      </c>
      <c r="G148" s="480"/>
      <c r="H148" s="366"/>
      <c r="I148" s="366"/>
      <c r="J148" s="484">
        <v>1</v>
      </c>
      <c r="K148" s="488"/>
      <c r="L148" s="341" t="s">
        <v>409</v>
      </c>
      <c r="M148" s="351"/>
    </row>
    <row r="149" spans="1:13" ht="30" customHeight="1" thickBot="1">
      <c r="A149" s="352" t="s">
        <v>410</v>
      </c>
      <c r="B149" s="479" t="s">
        <v>411</v>
      </c>
      <c r="C149" s="479"/>
      <c r="D149" s="479" t="s">
        <v>412</v>
      </c>
      <c r="E149" s="479"/>
      <c r="F149" s="479" t="s">
        <v>413</v>
      </c>
      <c r="G149" s="479"/>
      <c r="H149" s="353"/>
      <c r="I149" s="353"/>
      <c r="J149" s="353"/>
      <c r="K149" s="353"/>
      <c r="L149" s="353"/>
      <c r="M149" s="354"/>
    </row>
    <row r="150" spans="1:13" ht="30" customHeight="1" thickBot="1">
      <c r="A150" s="369"/>
      <c r="B150" s="353"/>
      <c r="C150" s="353"/>
      <c r="D150" s="353"/>
      <c r="E150" s="353"/>
      <c r="F150" s="353"/>
      <c r="G150" s="353"/>
      <c r="H150" s="353"/>
      <c r="I150" s="353"/>
      <c r="J150" s="353"/>
      <c r="K150" s="353"/>
      <c r="L150" s="353"/>
      <c r="M150" s="354"/>
    </row>
    <row r="151" spans="1:13" ht="30" customHeight="1">
      <c r="A151" s="327"/>
      <c r="B151" s="503" t="s">
        <v>489</v>
      </c>
      <c r="C151" s="503"/>
      <c r="D151" s="503"/>
      <c r="E151" s="503"/>
      <c r="F151" s="503"/>
      <c r="G151" s="503"/>
      <c r="H151" s="503"/>
      <c r="I151" s="504"/>
      <c r="J151" s="505" t="s">
        <v>490</v>
      </c>
      <c r="K151" s="503"/>
      <c r="L151" s="503"/>
      <c r="M151" s="506"/>
    </row>
    <row r="152" spans="1:13" ht="30" customHeight="1">
      <c r="A152" s="487" t="s">
        <v>491</v>
      </c>
      <c r="B152" s="480"/>
      <c r="C152" s="480"/>
      <c r="D152" s="480"/>
      <c r="E152" s="480"/>
      <c r="F152" s="480"/>
      <c r="G152" s="480"/>
      <c r="H152" s="480"/>
      <c r="I152" s="480"/>
      <c r="J152" s="480"/>
      <c r="K152" s="480"/>
      <c r="L152" s="480"/>
      <c r="M152" s="483"/>
    </row>
    <row r="153" spans="1:13" ht="30" customHeight="1">
      <c r="A153" s="326"/>
      <c r="B153" s="507" t="s">
        <v>492</v>
      </c>
      <c r="C153" s="507"/>
      <c r="D153" s="507"/>
      <c r="E153" s="508"/>
      <c r="F153" s="329" t="s">
        <v>493</v>
      </c>
      <c r="G153" s="329"/>
      <c r="H153" s="484" t="s">
        <v>494</v>
      </c>
      <c r="I153" s="485"/>
      <c r="J153" s="488"/>
      <c r="K153" s="330" t="s">
        <v>495</v>
      </c>
      <c r="L153" s="331"/>
      <c r="M153" s="332"/>
    </row>
    <row r="154" spans="1:13" ht="30" customHeight="1">
      <c r="A154" s="500" t="s">
        <v>496</v>
      </c>
      <c r="B154" s="485"/>
      <c r="C154" s="485"/>
      <c r="D154" s="485"/>
      <c r="E154" s="485"/>
      <c r="F154" s="485"/>
      <c r="G154" s="485"/>
      <c r="H154" s="485"/>
      <c r="I154" s="485"/>
      <c r="J154" s="485"/>
      <c r="K154" s="485"/>
      <c r="L154" s="485"/>
      <c r="M154" s="486"/>
    </row>
    <row r="155" spans="1:13" ht="30" customHeight="1">
      <c r="A155" s="491" t="s">
        <v>497</v>
      </c>
      <c r="B155" s="492"/>
      <c r="C155" s="492"/>
      <c r="D155" s="492"/>
      <c r="E155" s="492"/>
      <c r="F155" s="492"/>
      <c r="G155" s="492"/>
      <c r="H155" s="492"/>
      <c r="I155" s="492"/>
      <c r="J155" s="492"/>
      <c r="K155" s="492"/>
      <c r="L155" s="492"/>
      <c r="M155" s="501"/>
    </row>
    <row r="156" spans="1:13" ht="30" customHeight="1">
      <c r="A156" s="489" t="s">
        <v>498</v>
      </c>
      <c r="B156" s="490"/>
      <c r="C156" s="502" t="s">
        <v>53</v>
      </c>
      <c r="D156" s="492"/>
      <c r="E156" s="492"/>
      <c r="F156" s="492"/>
      <c r="G156" s="493"/>
      <c r="H156" s="355" t="s">
        <v>499</v>
      </c>
      <c r="I156" s="356"/>
      <c r="J156" s="484">
        <v>4</v>
      </c>
      <c r="K156" s="485"/>
      <c r="L156" s="485"/>
      <c r="M156" s="486"/>
    </row>
    <row r="157" spans="1:13" ht="30" customHeight="1">
      <c r="A157" s="489" t="s">
        <v>500</v>
      </c>
      <c r="B157" s="490"/>
      <c r="C157" s="502" t="s">
        <v>274</v>
      </c>
      <c r="D157" s="492"/>
      <c r="E157" s="492"/>
      <c r="F157" s="492"/>
      <c r="G157" s="493"/>
      <c r="H157" s="355" t="s">
        <v>501</v>
      </c>
      <c r="I157" s="356"/>
      <c r="J157" s="482">
        <v>1176</v>
      </c>
      <c r="K157" s="482"/>
      <c r="L157" s="482"/>
      <c r="M157" s="509"/>
    </row>
    <row r="158" spans="1:13" ht="30" customHeight="1">
      <c r="A158" s="489" t="s">
        <v>502</v>
      </c>
      <c r="B158" s="490"/>
      <c r="C158" s="502" t="s">
        <v>558</v>
      </c>
      <c r="D158" s="492"/>
      <c r="E158" s="492"/>
      <c r="F158" s="492"/>
      <c r="G158" s="493"/>
      <c r="H158" s="355" t="s">
        <v>503</v>
      </c>
      <c r="I158" s="356"/>
      <c r="J158" s="482">
        <v>9419105489</v>
      </c>
      <c r="K158" s="482"/>
      <c r="L158" s="482"/>
      <c r="M158" s="509"/>
    </row>
    <row r="159" spans="1:13" ht="30" customHeight="1">
      <c r="A159" s="489" t="s">
        <v>504</v>
      </c>
      <c r="B159" s="490"/>
      <c r="C159" s="502" t="s">
        <v>56</v>
      </c>
      <c r="D159" s="492"/>
      <c r="E159" s="492"/>
      <c r="F159" s="492"/>
      <c r="G159" s="493"/>
      <c r="H159" s="481" t="s">
        <v>363</v>
      </c>
      <c r="I159" s="482"/>
      <c r="J159" s="482" t="s">
        <v>58</v>
      </c>
      <c r="K159" s="482"/>
      <c r="L159" s="482"/>
      <c r="M159" s="509"/>
    </row>
    <row r="160" spans="1:13" ht="30" customHeight="1">
      <c r="A160" s="487" t="s">
        <v>505</v>
      </c>
      <c r="B160" s="480"/>
      <c r="C160" s="480"/>
      <c r="D160" s="480"/>
      <c r="E160" s="480"/>
      <c r="F160" s="480"/>
      <c r="G160" s="480"/>
      <c r="H160" s="480"/>
      <c r="I160" s="480"/>
      <c r="J160" s="480"/>
      <c r="K160" s="480"/>
      <c r="L160" s="480"/>
      <c r="M160" s="483"/>
    </row>
    <row r="161" spans="1:13" ht="30" customHeight="1">
      <c r="A161" s="494" t="s">
        <v>506</v>
      </c>
      <c r="B161" s="480" t="s">
        <v>507</v>
      </c>
      <c r="C161" s="480"/>
      <c r="D161" s="480"/>
      <c r="E161" s="480"/>
      <c r="F161" s="480"/>
      <c r="G161" s="480"/>
      <c r="H161" s="480" t="s">
        <v>508</v>
      </c>
      <c r="I161" s="480"/>
      <c r="J161" s="480"/>
      <c r="K161" s="480"/>
      <c r="L161" s="480"/>
      <c r="M161" s="483"/>
    </row>
    <row r="162" spans="1:13" ht="45" customHeight="1">
      <c r="A162" s="494"/>
      <c r="B162" s="334" t="s">
        <v>509</v>
      </c>
      <c r="C162" s="334" t="s">
        <v>510</v>
      </c>
      <c r="D162" s="334" t="s">
        <v>511</v>
      </c>
      <c r="E162" s="334" t="s">
        <v>512</v>
      </c>
      <c r="F162" s="334">
        <v>100</v>
      </c>
      <c r="G162" s="335" t="s">
        <v>244</v>
      </c>
      <c r="H162" s="334" t="s">
        <v>513</v>
      </c>
      <c r="I162" s="334" t="s">
        <v>510</v>
      </c>
      <c r="J162" s="334" t="s">
        <v>511</v>
      </c>
      <c r="K162" s="334" t="s">
        <v>514</v>
      </c>
      <c r="L162" s="334">
        <v>100</v>
      </c>
      <c r="M162" s="336" t="s">
        <v>244</v>
      </c>
    </row>
    <row r="163" spans="1:13" ht="30" customHeight="1">
      <c r="A163" s="337" t="s">
        <v>285</v>
      </c>
      <c r="B163" s="335">
        <v>8.5</v>
      </c>
      <c r="C163" s="338">
        <v>4</v>
      </c>
      <c r="D163" s="338">
        <v>4</v>
      </c>
      <c r="E163" s="359">
        <v>64.5</v>
      </c>
      <c r="F163" s="340">
        <f t="shared" ref="F163" si="20">SUM(B163:E163)</f>
        <v>81</v>
      </c>
      <c r="G163" s="341" t="str">
        <f t="shared" ref="G163" si="21">IF(F163&gt;=91,"A1",IF(F163&gt;=81,"A2",IF(F163&gt;=71,"B1",IF(F163&gt;=61,"B2",IF(F163&gt;=51,"C1",IF(F163&gt;=41,"C2",IF(F163&gt;=33,"D","E")))))))</f>
        <v>A2</v>
      </c>
      <c r="H163" s="341">
        <v>9.25</v>
      </c>
      <c r="I163" s="338">
        <v>5</v>
      </c>
      <c r="J163" s="338">
        <v>2.5</v>
      </c>
      <c r="K163" s="342">
        <v>58</v>
      </c>
      <c r="L163" s="343">
        <f>SUM(H163:K163)</f>
        <v>74.75</v>
      </c>
      <c r="M163" s="344" t="str">
        <f>IF(L163&gt;=91,"A1",IF(L163&gt;=81,"A2",IF(L163&gt;=71,"B1",IF(L163&gt;=61,"B2",IF(L163&gt;=51,"C1",IF(L163&gt;=41,"C2",IF(L163&gt;=33,"D","E")))))))</f>
        <v>B1</v>
      </c>
    </row>
    <row r="164" spans="1:13" ht="30" customHeight="1">
      <c r="A164" s="337" t="s">
        <v>286</v>
      </c>
      <c r="B164" s="335">
        <v>4</v>
      </c>
      <c r="C164" s="341">
        <v>4</v>
      </c>
      <c r="D164" s="341">
        <v>4</v>
      </c>
      <c r="E164" s="338">
        <v>58.5</v>
      </c>
      <c r="F164" s="338">
        <f t="shared" ref="F164" si="22">SUM(B164:E164)</f>
        <v>70.5</v>
      </c>
      <c r="G164" s="338" t="str">
        <f t="shared" ref="G164" si="23">IF(F164&gt;=91,"A1",IF(F164&gt;=81,"A2",IF(F164&gt;=71,"B1",IF(F164&gt;=61,"B2",IF(F164&gt;=51,"C1",IF(F164&gt;=41,"C2",IF(F164&gt;=33,"D","E")))))))</f>
        <v>B2</v>
      </c>
      <c r="H164" s="341">
        <v>6.25</v>
      </c>
      <c r="I164" s="341">
        <v>4</v>
      </c>
      <c r="J164" s="341">
        <v>4</v>
      </c>
      <c r="K164" s="338">
        <v>56</v>
      </c>
      <c r="L164" s="343">
        <f>SUM(H164:K164)</f>
        <v>70.25</v>
      </c>
      <c r="M164" s="344" t="str">
        <f t="shared" ref="M164:M167" si="24">IF(L164&gt;=91,"A1",IF(L164&gt;=81,"A2",IF(L164&gt;=71,"B1",IF(L164&gt;=61,"B2",IF(L164&gt;=51,"C1",IF(L164&gt;=41,"C2",IF(L164&gt;=33,"D","E")))))))</f>
        <v>B2</v>
      </c>
    </row>
    <row r="165" spans="1:13" ht="30" customHeight="1">
      <c r="A165" s="337" t="s">
        <v>515</v>
      </c>
      <c r="B165" s="341">
        <v>8.5</v>
      </c>
      <c r="C165" s="341">
        <v>4</v>
      </c>
      <c r="D165" s="341">
        <v>4</v>
      </c>
      <c r="E165" s="341">
        <v>58</v>
      </c>
      <c r="F165" s="341">
        <v>74.5</v>
      </c>
      <c r="G165" s="341" t="s">
        <v>406</v>
      </c>
      <c r="H165" s="341">
        <v>9</v>
      </c>
      <c r="I165" s="341">
        <v>4</v>
      </c>
      <c r="J165" s="341">
        <v>4</v>
      </c>
      <c r="K165" s="341">
        <v>61.5</v>
      </c>
      <c r="L165" s="343">
        <f t="shared" ref="L165:L167" si="25">SUM(H165:K165)</f>
        <v>78.5</v>
      </c>
      <c r="M165" s="344" t="str">
        <f t="shared" si="24"/>
        <v>B1</v>
      </c>
    </row>
    <row r="166" spans="1:13" ht="30" customHeight="1">
      <c r="A166" s="337" t="s">
        <v>288</v>
      </c>
      <c r="B166" s="341">
        <v>7.75</v>
      </c>
      <c r="C166" s="341">
        <v>5</v>
      </c>
      <c r="D166" s="341">
        <v>5</v>
      </c>
      <c r="E166" s="341">
        <v>73.5</v>
      </c>
      <c r="F166" s="341">
        <v>91.25</v>
      </c>
      <c r="G166" s="341" t="s">
        <v>398</v>
      </c>
      <c r="H166" s="335">
        <v>9.25</v>
      </c>
      <c r="I166" s="341">
        <v>5</v>
      </c>
      <c r="J166" s="341">
        <v>4</v>
      </c>
      <c r="K166" s="338">
        <v>66</v>
      </c>
      <c r="L166" s="343">
        <f t="shared" si="25"/>
        <v>84.25</v>
      </c>
      <c r="M166" s="344" t="str">
        <f t="shared" si="24"/>
        <v>A2</v>
      </c>
    </row>
    <row r="167" spans="1:13" ht="30" customHeight="1">
      <c r="A167" s="337" t="s">
        <v>371</v>
      </c>
      <c r="B167" s="341">
        <v>5.25</v>
      </c>
      <c r="C167" s="341">
        <v>3.5</v>
      </c>
      <c r="D167" s="341">
        <v>3</v>
      </c>
      <c r="E167" s="341">
        <v>55</v>
      </c>
      <c r="F167" s="343">
        <v>66.75</v>
      </c>
      <c r="G167" s="341" t="s">
        <v>411</v>
      </c>
      <c r="H167" s="335">
        <v>8.25</v>
      </c>
      <c r="I167" s="341">
        <v>3.5</v>
      </c>
      <c r="J167" s="341">
        <v>4</v>
      </c>
      <c r="K167" s="338">
        <v>65</v>
      </c>
      <c r="L167" s="343">
        <f t="shared" si="25"/>
        <v>80.75</v>
      </c>
      <c r="M167" s="344" t="str">
        <f t="shared" si="24"/>
        <v>B1</v>
      </c>
    </row>
    <row r="168" spans="1:13" ht="30" customHeight="1">
      <c r="A168" s="337" t="s">
        <v>449</v>
      </c>
      <c r="B168" s="341"/>
      <c r="C168" s="341"/>
      <c r="D168" s="341"/>
      <c r="E168" s="345">
        <v>33</v>
      </c>
      <c r="F168" s="338"/>
      <c r="G168" s="341"/>
      <c r="H168" s="341"/>
      <c r="I168" s="341"/>
      <c r="J168" s="367"/>
      <c r="K168" s="341">
        <v>38</v>
      </c>
      <c r="L168" s="341"/>
      <c r="M168" s="344"/>
    </row>
    <row r="169" spans="1:13" ht="30" customHeight="1">
      <c r="A169" s="337" t="s">
        <v>516</v>
      </c>
      <c r="B169" s="341"/>
      <c r="C169" s="341"/>
      <c r="D169" s="341"/>
      <c r="E169" s="346">
        <v>44.5</v>
      </c>
      <c r="F169" s="341"/>
      <c r="G169" s="341"/>
      <c r="H169" s="341"/>
      <c r="I169" s="341"/>
      <c r="J169" s="341"/>
      <c r="K169" s="346">
        <v>34.5</v>
      </c>
      <c r="L169" s="341"/>
      <c r="M169" s="344"/>
    </row>
    <row r="170" spans="1:13" ht="30" customHeight="1">
      <c r="A170" s="337" t="s">
        <v>631</v>
      </c>
      <c r="B170" s="341"/>
      <c r="C170" s="341"/>
      <c r="D170" s="341"/>
      <c r="E170" s="341">
        <v>31</v>
      </c>
      <c r="F170" s="341"/>
      <c r="G170" s="341"/>
      <c r="H170" s="341"/>
      <c r="I170" s="341"/>
      <c r="J170" s="341"/>
      <c r="K170" s="341">
        <v>32.5</v>
      </c>
      <c r="L170" s="341"/>
      <c r="M170" s="344"/>
    </row>
    <row r="171" spans="1:13" ht="30" customHeight="1">
      <c r="A171" s="337" t="s">
        <v>375</v>
      </c>
      <c r="B171" s="341"/>
      <c r="C171" s="341"/>
      <c r="D171" s="341"/>
      <c r="E171" s="341">
        <v>36</v>
      </c>
      <c r="F171" s="341"/>
      <c r="G171" s="341"/>
      <c r="H171" s="341"/>
      <c r="I171" s="341"/>
      <c r="J171" s="341"/>
      <c r="K171" s="341">
        <v>36.5</v>
      </c>
      <c r="L171" s="341"/>
      <c r="M171" s="344"/>
    </row>
    <row r="172" spans="1:13" ht="51" customHeight="1">
      <c r="A172" s="337" t="s">
        <v>517</v>
      </c>
      <c r="B172" s="331"/>
      <c r="C172" s="348" t="s">
        <v>518</v>
      </c>
      <c r="D172" s="341">
        <f>(F163+F164+F165+F166+F167)</f>
        <v>384</v>
      </c>
      <c r="E172" s="341"/>
      <c r="F172" s="348" t="s">
        <v>519</v>
      </c>
      <c r="G172" s="341">
        <f>(D172/500)*100</f>
        <v>76.8</v>
      </c>
      <c r="H172" s="341"/>
      <c r="I172" s="331"/>
      <c r="J172" s="495" t="s">
        <v>520</v>
      </c>
      <c r="K172" s="495"/>
      <c r="L172" s="480" t="str">
        <f>IF(G172&gt;=91,"A1",IF(G172&gt;=81,"A2",IF(G172&gt;=71,"B1",IF(G172&gt;=61,"B2",IF(G172&gt;=51,"C1",IF(G172&gt;=41,"C2",IF(G172&gt;=33,"D","E")))))))</f>
        <v>B1</v>
      </c>
      <c r="M172" s="483" t="str">
        <f t="shared" ref="M172:M174" si="26">IF(K172&gt;=91,"A1",IF(K172&gt;=81,"A2",IF(K172&gt;=71,"B1",IF(K172&gt;=61,"B2",IF(K172&gt;=51,"C1",IF(K172&gt;=41,"C2",IF(K172&gt;=33,"D","E")))))))</f>
        <v>E</v>
      </c>
    </row>
    <row r="173" spans="1:13" ht="50.25" customHeight="1">
      <c r="A173" s="368" t="s">
        <v>521</v>
      </c>
      <c r="B173" s="331"/>
      <c r="C173" s="348" t="s">
        <v>522</v>
      </c>
      <c r="D173" s="341">
        <f>(L163+L164+L165+L166+L167)</f>
        <v>388.5</v>
      </c>
      <c r="E173" s="341"/>
      <c r="F173" s="348" t="s">
        <v>523</v>
      </c>
      <c r="G173" s="341">
        <f>D173/500*100</f>
        <v>77.7</v>
      </c>
      <c r="H173" s="341"/>
      <c r="I173" s="331"/>
      <c r="J173" s="495" t="s">
        <v>524</v>
      </c>
      <c r="K173" s="495"/>
      <c r="L173" s="480" t="str">
        <f>IF(G173&gt;=91,"A1",IF(G173&gt;=81,"A2",IF(G173&gt;=71,"B1",IF(G173&gt;=61,"B2",IF(G173&gt;=51,"C1",IF(G173&gt;=41,"C2",IF(G173&gt;=33,"D","E")))))))</f>
        <v>B1</v>
      </c>
      <c r="M173" s="483" t="str">
        <f t="shared" si="26"/>
        <v>E</v>
      </c>
    </row>
    <row r="174" spans="1:13" ht="46.5" customHeight="1">
      <c r="A174" s="365" t="s">
        <v>525</v>
      </c>
      <c r="B174" s="349"/>
      <c r="C174" s="349">
        <f>(D172+D173)</f>
        <v>772.5</v>
      </c>
      <c r="D174" s="496"/>
      <c r="E174" s="496"/>
      <c r="F174" s="349" t="s">
        <v>526</v>
      </c>
      <c r="G174" s="349"/>
      <c r="H174" s="349"/>
      <c r="I174" s="349">
        <f>(C174/1000)*100</f>
        <v>77.25</v>
      </c>
      <c r="J174" s="349" t="s">
        <v>527</v>
      </c>
      <c r="K174" s="349"/>
      <c r="L174" s="496" t="str">
        <f>IF(I174&gt;=91,"A1",IF(I174&gt;=81,"A2",IF(I174&gt;=71,"B1",IF(I174&gt;=61,"B2",IF(I174&gt;=51,"C1",IF(I174&gt;=41,"C2",IF(I174&gt;=33,"D","E")))))))</f>
        <v>B1</v>
      </c>
      <c r="M174" s="497" t="str">
        <f t="shared" si="26"/>
        <v>E</v>
      </c>
    </row>
    <row r="175" spans="1:13" ht="30" customHeight="1">
      <c r="A175" s="481" t="s">
        <v>378</v>
      </c>
      <c r="B175" s="482"/>
      <c r="C175" s="482"/>
      <c r="D175" s="482"/>
      <c r="E175" s="482"/>
      <c r="F175" s="482"/>
      <c r="G175" s="482"/>
      <c r="H175" s="482"/>
      <c r="I175" s="482"/>
      <c r="J175" s="482"/>
      <c r="K175" s="482"/>
      <c r="L175" s="482"/>
      <c r="M175" s="509"/>
    </row>
    <row r="176" spans="1:13" ht="30" customHeight="1">
      <c r="A176" s="487" t="s">
        <v>379</v>
      </c>
      <c r="B176" s="480"/>
      <c r="C176" s="480"/>
      <c r="D176" s="480"/>
      <c r="E176" s="480"/>
      <c r="F176" s="480"/>
      <c r="G176" s="480"/>
      <c r="H176" s="480"/>
      <c r="I176" s="480"/>
      <c r="J176" s="480"/>
      <c r="K176" s="480"/>
      <c r="L176" s="480"/>
      <c r="M176" s="483"/>
    </row>
    <row r="177" spans="1:13" ht="30" customHeight="1">
      <c r="A177" s="487" t="s">
        <v>380</v>
      </c>
      <c r="B177" s="480"/>
      <c r="C177" s="480"/>
      <c r="D177" s="480"/>
      <c r="E177" s="480"/>
      <c r="F177" s="480" t="s">
        <v>381</v>
      </c>
      <c r="G177" s="480"/>
      <c r="H177" s="480"/>
      <c r="I177" s="480"/>
      <c r="J177" s="480"/>
      <c r="K177" s="480" t="s">
        <v>528</v>
      </c>
      <c r="L177" s="480"/>
      <c r="M177" s="483"/>
    </row>
    <row r="178" spans="1:13" ht="30" customHeight="1">
      <c r="A178" s="481" t="s">
        <v>382</v>
      </c>
      <c r="B178" s="482"/>
      <c r="C178" s="482"/>
      <c r="D178" s="482"/>
      <c r="E178" s="482"/>
      <c r="F178" s="480" t="s">
        <v>387</v>
      </c>
      <c r="G178" s="480"/>
      <c r="H178" s="480"/>
      <c r="I178" s="480"/>
      <c r="J178" s="480"/>
      <c r="K178" s="480" t="s">
        <v>387</v>
      </c>
      <c r="L178" s="480"/>
      <c r="M178" s="483"/>
    </row>
    <row r="179" spans="1:13" ht="30" customHeight="1">
      <c r="A179" s="487" t="s">
        <v>384</v>
      </c>
      <c r="B179" s="480"/>
      <c r="C179" s="480"/>
      <c r="D179" s="480"/>
      <c r="E179" s="480"/>
      <c r="F179" s="480"/>
      <c r="G179" s="480"/>
      <c r="H179" s="480"/>
      <c r="I179" s="480"/>
      <c r="J179" s="480"/>
      <c r="K179" s="480"/>
      <c r="L179" s="480"/>
      <c r="M179" s="483"/>
    </row>
    <row r="180" spans="1:13" ht="30" customHeight="1">
      <c r="A180" s="487" t="s">
        <v>380</v>
      </c>
      <c r="B180" s="480"/>
      <c r="C180" s="480"/>
      <c r="D180" s="480"/>
      <c r="E180" s="480"/>
      <c r="F180" s="480" t="s">
        <v>381</v>
      </c>
      <c r="G180" s="480"/>
      <c r="H180" s="480"/>
      <c r="I180" s="480"/>
      <c r="J180" s="480"/>
      <c r="K180" s="480" t="s">
        <v>528</v>
      </c>
      <c r="L180" s="480"/>
      <c r="M180" s="483"/>
    </row>
    <row r="181" spans="1:13" ht="30" customHeight="1">
      <c r="A181" s="489" t="s">
        <v>385</v>
      </c>
      <c r="B181" s="490"/>
      <c r="C181" s="490"/>
      <c r="D181" s="490"/>
      <c r="E181" s="490"/>
      <c r="F181" s="480" t="s">
        <v>387</v>
      </c>
      <c r="G181" s="480"/>
      <c r="H181" s="480"/>
      <c r="I181" s="480"/>
      <c r="J181" s="480"/>
      <c r="K181" s="480" t="s">
        <v>387</v>
      </c>
      <c r="L181" s="480"/>
      <c r="M181" s="483"/>
    </row>
    <row r="182" spans="1:13" ht="30" customHeight="1">
      <c r="A182" s="489" t="s">
        <v>529</v>
      </c>
      <c r="B182" s="490"/>
      <c r="C182" s="490"/>
      <c r="D182" s="490"/>
      <c r="E182" s="490"/>
      <c r="F182" s="480" t="s">
        <v>383</v>
      </c>
      <c r="G182" s="480"/>
      <c r="H182" s="480"/>
      <c r="I182" s="480"/>
      <c r="J182" s="480"/>
      <c r="K182" s="480" t="s">
        <v>383</v>
      </c>
      <c r="L182" s="480"/>
      <c r="M182" s="483"/>
    </row>
    <row r="183" spans="1:13" ht="30" customHeight="1">
      <c r="A183" s="491" t="s">
        <v>386</v>
      </c>
      <c r="B183" s="492"/>
      <c r="C183" s="492"/>
      <c r="D183" s="492"/>
      <c r="E183" s="493"/>
      <c r="F183" s="484" t="s">
        <v>387</v>
      </c>
      <c r="G183" s="485"/>
      <c r="H183" s="485"/>
      <c r="I183" s="485"/>
      <c r="J183" s="488"/>
      <c r="K183" s="484" t="s">
        <v>387</v>
      </c>
      <c r="L183" s="485"/>
      <c r="M183" s="486"/>
    </row>
    <row r="184" spans="1:13" ht="30" customHeight="1">
      <c r="A184" s="491" t="s">
        <v>388</v>
      </c>
      <c r="B184" s="492"/>
      <c r="C184" s="492"/>
      <c r="D184" s="492"/>
      <c r="E184" s="493"/>
      <c r="F184" s="484" t="s">
        <v>387</v>
      </c>
      <c r="G184" s="485"/>
      <c r="H184" s="485"/>
      <c r="I184" s="485"/>
      <c r="J184" s="488"/>
      <c r="K184" s="484" t="s">
        <v>387</v>
      </c>
      <c r="L184" s="485"/>
      <c r="M184" s="486"/>
    </row>
    <row r="185" spans="1:13" ht="30" customHeight="1">
      <c r="A185" s="487" t="s">
        <v>389</v>
      </c>
      <c r="B185" s="480"/>
      <c r="C185" s="480"/>
      <c r="D185" s="480"/>
      <c r="E185" s="480"/>
      <c r="F185" s="480"/>
      <c r="G185" s="480"/>
      <c r="H185" s="480"/>
      <c r="I185" s="480"/>
      <c r="J185" s="480"/>
      <c r="K185" s="480"/>
      <c r="L185" s="480"/>
      <c r="M185" s="483"/>
    </row>
    <row r="186" spans="1:13" ht="30" customHeight="1">
      <c r="A186" s="487" t="s">
        <v>380</v>
      </c>
      <c r="B186" s="480"/>
      <c r="C186" s="480"/>
      <c r="D186" s="480"/>
      <c r="E186" s="480"/>
      <c r="F186" s="480" t="s">
        <v>381</v>
      </c>
      <c r="G186" s="480"/>
      <c r="H186" s="480"/>
      <c r="I186" s="480"/>
      <c r="J186" s="480"/>
      <c r="K186" s="480" t="s">
        <v>528</v>
      </c>
      <c r="L186" s="480"/>
      <c r="M186" s="483"/>
    </row>
    <row r="187" spans="1:13" ht="30" customHeight="1">
      <c r="A187" s="481" t="s">
        <v>390</v>
      </c>
      <c r="B187" s="482"/>
      <c r="C187" s="482"/>
      <c r="D187" s="482"/>
      <c r="E187" s="482"/>
      <c r="F187" s="482"/>
      <c r="G187" s="480" t="s">
        <v>637</v>
      </c>
      <c r="H187" s="480"/>
      <c r="I187" s="480"/>
      <c r="J187" s="480"/>
      <c r="K187" s="480"/>
      <c r="L187" s="480"/>
      <c r="M187" s="483"/>
    </row>
    <row r="188" spans="1:13" ht="30" customHeight="1">
      <c r="A188" s="337" t="s">
        <v>530</v>
      </c>
      <c r="B188" s="484" t="s">
        <v>653</v>
      </c>
      <c r="C188" s="485"/>
      <c r="D188" s="485"/>
      <c r="E188" s="485"/>
      <c r="F188" s="485"/>
      <c r="G188" s="485"/>
      <c r="H188" s="485"/>
      <c r="I188" s="485"/>
      <c r="J188" s="485"/>
      <c r="K188" s="485"/>
      <c r="L188" s="485"/>
      <c r="M188" s="486"/>
    </row>
    <row r="189" spans="1:13" ht="30" customHeight="1">
      <c r="A189" s="337" t="s">
        <v>392</v>
      </c>
      <c r="B189" s="484" t="s">
        <v>652</v>
      </c>
      <c r="C189" s="485"/>
      <c r="D189" s="485"/>
      <c r="E189" s="485"/>
      <c r="F189" s="485"/>
      <c r="G189" s="485"/>
      <c r="H189" s="485"/>
      <c r="I189" s="485"/>
      <c r="J189" s="485"/>
      <c r="K189" s="485"/>
      <c r="L189" s="485"/>
      <c r="M189" s="486"/>
    </row>
    <row r="190" spans="1:13" ht="30" customHeight="1">
      <c r="A190" s="487" t="s">
        <v>531</v>
      </c>
      <c r="B190" s="480"/>
      <c r="C190" s="480"/>
      <c r="D190" s="480"/>
      <c r="E190" s="480"/>
      <c r="F190" s="480"/>
      <c r="G190" s="480"/>
      <c r="H190" s="480"/>
      <c r="I190" s="480"/>
      <c r="J190" s="480" t="s">
        <v>532</v>
      </c>
      <c r="K190" s="480"/>
      <c r="L190" s="480"/>
      <c r="M190" s="483"/>
    </row>
    <row r="191" spans="1:13" ht="30" customHeight="1">
      <c r="A191" s="487"/>
      <c r="B191" s="480"/>
      <c r="C191" s="480"/>
      <c r="D191" s="480"/>
      <c r="E191" s="480"/>
      <c r="F191" s="480"/>
      <c r="G191" s="480"/>
      <c r="H191" s="480"/>
      <c r="I191" s="480"/>
      <c r="J191" s="480"/>
      <c r="K191" s="480"/>
      <c r="L191" s="480"/>
      <c r="M191" s="483"/>
    </row>
    <row r="192" spans="1:13" ht="30" customHeight="1">
      <c r="A192" s="487"/>
      <c r="B192" s="480"/>
      <c r="C192" s="480"/>
      <c r="D192" s="480"/>
      <c r="E192" s="480"/>
      <c r="F192" s="480"/>
      <c r="G192" s="480"/>
      <c r="H192" s="480"/>
      <c r="I192" s="480"/>
      <c r="J192" s="480"/>
      <c r="K192" s="480"/>
      <c r="L192" s="480"/>
      <c r="M192" s="483"/>
    </row>
    <row r="193" spans="1:13" ht="30" customHeight="1">
      <c r="A193" s="487"/>
      <c r="B193" s="480"/>
      <c r="C193" s="480"/>
      <c r="D193" s="480"/>
      <c r="E193" s="480"/>
      <c r="F193" s="480"/>
      <c r="G193" s="480"/>
      <c r="H193" s="480"/>
      <c r="I193" s="480"/>
      <c r="J193" s="480"/>
      <c r="K193" s="480"/>
      <c r="L193" s="480"/>
      <c r="M193" s="483"/>
    </row>
    <row r="194" spans="1:13" ht="30" customHeight="1">
      <c r="A194" s="487" t="s">
        <v>393</v>
      </c>
      <c r="B194" s="480"/>
      <c r="C194" s="480"/>
      <c r="D194" s="480"/>
      <c r="E194" s="480"/>
      <c r="F194" s="480"/>
      <c r="G194" s="480"/>
      <c r="H194" s="484" t="s">
        <v>394</v>
      </c>
      <c r="I194" s="485"/>
      <c r="J194" s="485"/>
      <c r="K194" s="485"/>
      <c r="L194" s="485"/>
      <c r="M194" s="486"/>
    </row>
    <row r="195" spans="1:13" ht="30" customHeight="1">
      <c r="A195" s="350" t="s">
        <v>395</v>
      </c>
      <c r="B195" s="480" t="s">
        <v>284</v>
      </c>
      <c r="C195" s="480"/>
      <c r="D195" s="331" t="s">
        <v>395</v>
      </c>
      <c r="E195" s="341"/>
      <c r="F195" s="480" t="s">
        <v>284</v>
      </c>
      <c r="G195" s="480"/>
      <c r="H195" s="366"/>
      <c r="I195" s="366"/>
      <c r="J195" s="366" t="s">
        <v>396</v>
      </c>
      <c r="K195" s="366"/>
      <c r="L195" s="366" t="s">
        <v>284</v>
      </c>
      <c r="M195" s="351"/>
    </row>
    <row r="196" spans="1:13" ht="30" customHeight="1">
      <c r="A196" s="350" t="s">
        <v>397</v>
      </c>
      <c r="B196" s="480" t="s">
        <v>398</v>
      </c>
      <c r="C196" s="480"/>
      <c r="D196" s="480" t="s">
        <v>399</v>
      </c>
      <c r="E196" s="480"/>
      <c r="F196" s="480" t="s">
        <v>400</v>
      </c>
      <c r="G196" s="480"/>
      <c r="H196" s="366"/>
      <c r="I196" s="366"/>
      <c r="J196" s="484">
        <v>3</v>
      </c>
      <c r="K196" s="488"/>
      <c r="L196" s="341" t="s">
        <v>387</v>
      </c>
      <c r="M196" s="351"/>
    </row>
    <row r="197" spans="1:13" ht="30" customHeight="1">
      <c r="A197" s="350" t="s">
        <v>401</v>
      </c>
      <c r="B197" s="480" t="s">
        <v>402</v>
      </c>
      <c r="C197" s="480"/>
      <c r="D197" s="480" t="s">
        <v>403</v>
      </c>
      <c r="E197" s="480"/>
      <c r="F197" s="480" t="s">
        <v>404</v>
      </c>
      <c r="G197" s="480"/>
      <c r="H197" s="366"/>
      <c r="I197" s="366"/>
      <c r="J197" s="484">
        <v>2</v>
      </c>
      <c r="K197" s="488"/>
      <c r="L197" s="341" t="s">
        <v>383</v>
      </c>
      <c r="M197" s="351"/>
    </row>
    <row r="198" spans="1:13" ht="30" customHeight="1">
      <c r="A198" s="350" t="s">
        <v>405</v>
      </c>
      <c r="B198" s="480" t="s">
        <v>406</v>
      </c>
      <c r="C198" s="480"/>
      <c r="D198" s="480" t="s">
        <v>407</v>
      </c>
      <c r="E198" s="480"/>
      <c r="F198" s="480" t="s">
        <v>408</v>
      </c>
      <c r="G198" s="480"/>
      <c r="H198" s="366"/>
      <c r="I198" s="366"/>
      <c r="J198" s="484">
        <v>1</v>
      </c>
      <c r="K198" s="488"/>
      <c r="L198" s="341" t="s">
        <v>409</v>
      </c>
      <c r="M198" s="351"/>
    </row>
    <row r="199" spans="1:13" ht="30" customHeight="1" thickBot="1">
      <c r="A199" s="352" t="s">
        <v>410</v>
      </c>
      <c r="B199" s="479" t="s">
        <v>411</v>
      </c>
      <c r="C199" s="479"/>
      <c r="D199" s="479" t="s">
        <v>412</v>
      </c>
      <c r="E199" s="479"/>
      <c r="F199" s="479" t="s">
        <v>413</v>
      </c>
      <c r="G199" s="479"/>
      <c r="H199" s="353"/>
      <c r="I199" s="353"/>
      <c r="J199" s="353"/>
      <c r="K199" s="353"/>
      <c r="L199" s="353"/>
      <c r="M199" s="354"/>
    </row>
    <row r="200" spans="1:13" ht="30" customHeight="1" thickBot="1"/>
    <row r="201" spans="1:13" ht="30" customHeight="1">
      <c r="A201" s="327"/>
      <c r="B201" s="503" t="s">
        <v>489</v>
      </c>
      <c r="C201" s="503"/>
      <c r="D201" s="503"/>
      <c r="E201" s="503"/>
      <c r="F201" s="503"/>
      <c r="G201" s="503"/>
      <c r="H201" s="503"/>
      <c r="I201" s="504"/>
      <c r="J201" s="505" t="s">
        <v>490</v>
      </c>
      <c r="K201" s="503"/>
      <c r="L201" s="503"/>
      <c r="M201" s="506"/>
    </row>
    <row r="202" spans="1:13" ht="30" customHeight="1">
      <c r="A202" s="487" t="s">
        <v>491</v>
      </c>
      <c r="B202" s="480"/>
      <c r="C202" s="480"/>
      <c r="D202" s="480"/>
      <c r="E202" s="480"/>
      <c r="F202" s="480"/>
      <c r="G202" s="480"/>
      <c r="H202" s="480"/>
      <c r="I202" s="480"/>
      <c r="J202" s="480"/>
      <c r="K202" s="480"/>
      <c r="L202" s="480"/>
      <c r="M202" s="483"/>
    </row>
    <row r="203" spans="1:13" ht="30" customHeight="1">
      <c r="A203" s="326"/>
      <c r="B203" s="507" t="s">
        <v>492</v>
      </c>
      <c r="C203" s="507"/>
      <c r="D203" s="507"/>
      <c r="E203" s="508"/>
      <c r="F203" s="329" t="s">
        <v>493</v>
      </c>
      <c r="G203" s="329"/>
      <c r="H203" s="484" t="s">
        <v>494</v>
      </c>
      <c r="I203" s="485"/>
      <c r="J203" s="488"/>
      <c r="K203" s="330" t="s">
        <v>495</v>
      </c>
      <c r="L203" s="331"/>
      <c r="M203" s="332"/>
    </row>
    <row r="204" spans="1:13" ht="30" customHeight="1">
      <c r="A204" s="500" t="s">
        <v>496</v>
      </c>
      <c r="B204" s="485"/>
      <c r="C204" s="485"/>
      <c r="D204" s="485"/>
      <c r="E204" s="485"/>
      <c r="F204" s="485"/>
      <c r="G204" s="485"/>
      <c r="H204" s="485"/>
      <c r="I204" s="485"/>
      <c r="J204" s="485"/>
      <c r="K204" s="485"/>
      <c r="L204" s="485"/>
      <c r="M204" s="486"/>
    </row>
    <row r="205" spans="1:13" ht="30" customHeight="1">
      <c r="A205" s="491" t="s">
        <v>497</v>
      </c>
      <c r="B205" s="492"/>
      <c r="C205" s="492"/>
      <c r="D205" s="492"/>
      <c r="E205" s="492"/>
      <c r="F205" s="492"/>
      <c r="G205" s="492"/>
      <c r="H205" s="492"/>
      <c r="I205" s="492"/>
      <c r="J205" s="492"/>
      <c r="K205" s="492"/>
      <c r="L205" s="492"/>
      <c r="M205" s="501"/>
    </row>
    <row r="206" spans="1:13" ht="30" customHeight="1">
      <c r="A206" s="489" t="s">
        <v>498</v>
      </c>
      <c r="B206" s="490"/>
      <c r="C206" s="502" t="s">
        <v>65</v>
      </c>
      <c r="D206" s="492"/>
      <c r="E206" s="492"/>
      <c r="F206" s="492"/>
      <c r="G206" s="493"/>
      <c r="H206" s="355" t="s">
        <v>499</v>
      </c>
      <c r="I206" s="356"/>
      <c r="J206" s="484">
        <v>5</v>
      </c>
      <c r="K206" s="485"/>
      <c r="L206" s="485"/>
      <c r="M206" s="486"/>
    </row>
    <row r="207" spans="1:13" ht="30" customHeight="1">
      <c r="A207" s="489" t="s">
        <v>500</v>
      </c>
      <c r="B207" s="490"/>
      <c r="C207" s="502" t="s">
        <v>274</v>
      </c>
      <c r="D207" s="492"/>
      <c r="E207" s="492"/>
      <c r="F207" s="492"/>
      <c r="G207" s="493"/>
      <c r="H207" s="355" t="s">
        <v>501</v>
      </c>
      <c r="I207" s="356"/>
      <c r="J207" s="482">
        <v>1247</v>
      </c>
      <c r="K207" s="482"/>
      <c r="L207" s="482"/>
      <c r="M207" s="509"/>
    </row>
    <row r="208" spans="1:13" ht="30" customHeight="1">
      <c r="A208" s="489" t="s">
        <v>502</v>
      </c>
      <c r="B208" s="490"/>
      <c r="C208" s="502" t="s">
        <v>562</v>
      </c>
      <c r="D208" s="492"/>
      <c r="E208" s="492"/>
      <c r="F208" s="492"/>
      <c r="G208" s="493"/>
      <c r="H208" s="355" t="s">
        <v>503</v>
      </c>
      <c r="I208" s="356"/>
      <c r="J208" s="482">
        <v>9622290260</v>
      </c>
      <c r="K208" s="482"/>
      <c r="L208" s="482"/>
      <c r="M208" s="509"/>
    </row>
    <row r="209" spans="1:13" ht="30" customHeight="1">
      <c r="A209" s="489" t="s">
        <v>504</v>
      </c>
      <c r="B209" s="490"/>
      <c r="C209" s="502" t="s">
        <v>66</v>
      </c>
      <c r="D209" s="492"/>
      <c r="E209" s="492"/>
      <c r="F209" s="492"/>
      <c r="G209" s="493"/>
      <c r="H209" s="481" t="s">
        <v>363</v>
      </c>
      <c r="I209" s="482"/>
      <c r="J209" s="482" t="s">
        <v>67</v>
      </c>
      <c r="K209" s="482"/>
      <c r="L209" s="482"/>
      <c r="M209" s="509"/>
    </row>
    <row r="210" spans="1:13" ht="30" customHeight="1">
      <c r="A210" s="487" t="s">
        <v>505</v>
      </c>
      <c r="B210" s="480"/>
      <c r="C210" s="480"/>
      <c r="D210" s="480"/>
      <c r="E210" s="480"/>
      <c r="F210" s="480"/>
      <c r="G210" s="480"/>
      <c r="H210" s="480"/>
      <c r="I210" s="480"/>
      <c r="J210" s="480"/>
      <c r="K210" s="480"/>
      <c r="L210" s="480"/>
      <c r="M210" s="483"/>
    </row>
    <row r="211" spans="1:13" ht="30" customHeight="1">
      <c r="A211" s="494" t="s">
        <v>506</v>
      </c>
      <c r="B211" s="480" t="s">
        <v>507</v>
      </c>
      <c r="C211" s="480"/>
      <c r="D211" s="480"/>
      <c r="E211" s="480"/>
      <c r="F211" s="480"/>
      <c r="G211" s="480"/>
      <c r="H211" s="480" t="s">
        <v>508</v>
      </c>
      <c r="I211" s="480"/>
      <c r="J211" s="480"/>
      <c r="K211" s="480"/>
      <c r="L211" s="480"/>
      <c r="M211" s="483"/>
    </row>
    <row r="212" spans="1:13" ht="50.25" customHeight="1">
      <c r="A212" s="494"/>
      <c r="B212" s="334" t="s">
        <v>509</v>
      </c>
      <c r="C212" s="334" t="s">
        <v>510</v>
      </c>
      <c r="D212" s="334" t="s">
        <v>511</v>
      </c>
      <c r="E212" s="334" t="s">
        <v>512</v>
      </c>
      <c r="F212" s="334">
        <v>100</v>
      </c>
      <c r="G212" s="335" t="s">
        <v>244</v>
      </c>
      <c r="H212" s="334" t="s">
        <v>513</v>
      </c>
      <c r="I212" s="334" t="s">
        <v>510</v>
      </c>
      <c r="J212" s="334" t="s">
        <v>511</v>
      </c>
      <c r="K212" s="334" t="s">
        <v>514</v>
      </c>
      <c r="L212" s="334">
        <v>100</v>
      </c>
      <c r="M212" s="336" t="s">
        <v>244</v>
      </c>
    </row>
    <row r="213" spans="1:13" ht="30" customHeight="1">
      <c r="A213" s="337" t="s">
        <v>285</v>
      </c>
      <c r="B213" s="335">
        <v>5.75</v>
      </c>
      <c r="C213" s="338">
        <v>4</v>
      </c>
      <c r="D213" s="338">
        <v>4</v>
      </c>
      <c r="E213" s="359">
        <v>51.5</v>
      </c>
      <c r="F213" s="340">
        <f t="shared" ref="F213" si="27">SUM(B213:E213)</f>
        <v>65.25</v>
      </c>
      <c r="G213" s="341" t="str">
        <f t="shared" ref="G213" si="28">IF(F213&gt;=91,"A1",IF(F213&gt;=81,"A2",IF(F213&gt;=71,"B1",IF(F213&gt;=61,"B2",IF(F213&gt;=51,"C1",IF(F213&gt;=41,"C2",IF(F213&gt;=33,"D","E")))))))</f>
        <v>B2</v>
      </c>
      <c r="H213" s="341">
        <v>6.5</v>
      </c>
      <c r="I213" s="338">
        <v>4</v>
      </c>
      <c r="J213" s="338">
        <v>4</v>
      </c>
      <c r="K213" s="342">
        <v>46</v>
      </c>
      <c r="L213" s="343">
        <f>SUM(H213:K213)</f>
        <v>60.5</v>
      </c>
      <c r="M213" s="360" t="str">
        <f>IF(L213&gt;=91,"A1",IF(L213&gt;=81,"A2",IF(L213&gt;=71,"B1",IF(L213&gt;=61,"B2",IF(L213&gt;=51,"C1",IF(L213&gt;=41,"C2",IF(L213&gt;=33,"D","E")))))))</f>
        <v>C1</v>
      </c>
    </row>
    <row r="214" spans="1:13" ht="30" customHeight="1">
      <c r="A214" s="337" t="s">
        <v>286</v>
      </c>
      <c r="B214" s="335">
        <v>5</v>
      </c>
      <c r="C214" s="341">
        <v>3.5</v>
      </c>
      <c r="D214" s="341">
        <v>4</v>
      </c>
      <c r="E214" s="338">
        <v>46</v>
      </c>
      <c r="F214" s="338">
        <f t="shared" ref="F214" si="29">SUM(B214:E214)</f>
        <v>58.5</v>
      </c>
      <c r="G214" s="338" t="str">
        <f t="shared" ref="G214" si="30">IF(F214&gt;=91,"A1",IF(F214&gt;=81,"A2",IF(F214&gt;=71,"B1",IF(F214&gt;=61,"B2",IF(F214&gt;=51,"C1",IF(F214&gt;=41,"C2",IF(F214&gt;=33,"D","E")))))))</f>
        <v>C1</v>
      </c>
      <c r="H214" s="341">
        <v>6</v>
      </c>
      <c r="I214" s="341">
        <v>3.5</v>
      </c>
      <c r="J214" s="341">
        <v>4</v>
      </c>
      <c r="K214" s="338">
        <v>49.5</v>
      </c>
      <c r="L214" s="343">
        <f>SUM(H214:K214)</f>
        <v>63</v>
      </c>
      <c r="M214" s="360" t="str">
        <f t="shared" ref="M214:M217" si="31">IF(L214&gt;=91,"A1",IF(L214&gt;=81,"A2",IF(L214&gt;=71,"B1",IF(L214&gt;=61,"B2",IF(L214&gt;=51,"C1",IF(L214&gt;=41,"C2",IF(L214&gt;=33,"D","E")))))))</f>
        <v>B2</v>
      </c>
    </row>
    <row r="215" spans="1:13" ht="30" customHeight="1">
      <c r="A215" s="337" t="s">
        <v>515</v>
      </c>
      <c r="B215" s="341">
        <v>8.75</v>
      </c>
      <c r="C215" s="341">
        <v>3</v>
      </c>
      <c r="D215" s="341">
        <v>3</v>
      </c>
      <c r="E215" s="341">
        <v>46</v>
      </c>
      <c r="F215" s="341">
        <v>60.75</v>
      </c>
      <c r="G215" s="341" t="s">
        <v>400</v>
      </c>
      <c r="H215" s="341">
        <v>6.5</v>
      </c>
      <c r="I215" s="341">
        <v>4</v>
      </c>
      <c r="J215" s="341">
        <v>4</v>
      </c>
      <c r="K215" s="341">
        <v>54</v>
      </c>
      <c r="L215" s="343">
        <f t="shared" ref="L215:L217" si="32">SUM(H215:K215)</f>
        <v>68.5</v>
      </c>
      <c r="M215" s="360" t="str">
        <f t="shared" si="31"/>
        <v>B2</v>
      </c>
    </row>
    <row r="216" spans="1:13" ht="30" customHeight="1">
      <c r="A216" s="337" t="s">
        <v>288</v>
      </c>
      <c r="B216" s="341">
        <v>8</v>
      </c>
      <c r="C216" s="341">
        <v>4.5</v>
      </c>
      <c r="D216" s="341">
        <v>4.5</v>
      </c>
      <c r="E216" s="341">
        <v>72.5</v>
      </c>
      <c r="F216" s="341">
        <v>89.5</v>
      </c>
      <c r="G216" s="341" t="s">
        <v>402</v>
      </c>
      <c r="H216" s="335">
        <v>8.25</v>
      </c>
      <c r="I216" s="341">
        <v>3.5</v>
      </c>
      <c r="J216" s="341">
        <v>3</v>
      </c>
      <c r="K216" s="338">
        <v>52</v>
      </c>
      <c r="L216" s="343">
        <f t="shared" si="32"/>
        <v>66.75</v>
      </c>
      <c r="M216" s="360" t="str">
        <f t="shared" si="31"/>
        <v>B2</v>
      </c>
    </row>
    <row r="217" spans="1:13" ht="30" customHeight="1">
      <c r="A217" s="337" t="s">
        <v>371</v>
      </c>
      <c r="B217" s="341">
        <v>5.5</v>
      </c>
      <c r="C217" s="341">
        <v>3.5</v>
      </c>
      <c r="D217" s="341">
        <v>4</v>
      </c>
      <c r="E217" s="341">
        <v>52.5</v>
      </c>
      <c r="F217" s="343">
        <v>65.5</v>
      </c>
      <c r="G217" s="341" t="s">
        <v>411</v>
      </c>
      <c r="H217" s="335">
        <v>7</v>
      </c>
      <c r="I217" s="341">
        <v>3.5</v>
      </c>
      <c r="J217" s="341">
        <v>3.5</v>
      </c>
      <c r="K217" s="338">
        <v>48</v>
      </c>
      <c r="L217" s="343">
        <f t="shared" si="32"/>
        <v>62</v>
      </c>
      <c r="M217" s="360" t="str">
        <f t="shared" si="31"/>
        <v>B2</v>
      </c>
    </row>
    <row r="218" spans="1:13" ht="30" customHeight="1">
      <c r="A218" s="337" t="s">
        <v>449</v>
      </c>
      <c r="B218" s="341"/>
      <c r="C218" s="341"/>
      <c r="D218" s="341"/>
      <c r="E218" s="345">
        <v>17.5</v>
      </c>
      <c r="F218" s="338"/>
      <c r="G218" s="341"/>
      <c r="H218" s="341"/>
      <c r="I218" s="341"/>
      <c r="J218" s="367"/>
      <c r="K218" s="341">
        <v>24</v>
      </c>
      <c r="L218" s="341"/>
      <c r="M218" s="344"/>
    </row>
    <row r="219" spans="1:13" ht="30" customHeight="1">
      <c r="A219" s="337" t="s">
        <v>516</v>
      </c>
      <c r="B219" s="341"/>
      <c r="C219" s="341"/>
      <c r="D219" s="341"/>
      <c r="E219" s="346">
        <v>30.5</v>
      </c>
      <c r="F219" s="341"/>
      <c r="G219" s="341"/>
      <c r="H219" s="341"/>
      <c r="I219" s="341"/>
      <c r="J219" s="341"/>
      <c r="K219" s="346">
        <v>34.5</v>
      </c>
      <c r="L219" s="341"/>
      <c r="M219" s="344"/>
    </row>
    <row r="220" spans="1:13" ht="30" customHeight="1">
      <c r="A220" s="337" t="s">
        <v>631</v>
      </c>
      <c r="B220" s="341"/>
      <c r="C220" s="341"/>
      <c r="D220" s="341"/>
      <c r="E220" s="341">
        <v>33.5</v>
      </c>
      <c r="F220" s="341"/>
      <c r="G220" s="341"/>
      <c r="H220" s="341"/>
      <c r="I220" s="341"/>
      <c r="J220" s="341"/>
      <c r="K220" s="341">
        <v>29</v>
      </c>
      <c r="L220" s="341"/>
      <c r="M220" s="344"/>
    </row>
    <row r="221" spans="1:13" ht="30" customHeight="1">
      <c r="A221" s="337" t="s">
        <v>375</v>
      </c>
      <c r="B221" s="341"/>
      <c r="C221" s="341"/>
      <c r="D221" s="341"/>
      <c r="E221" s="341">
        <v>32</v>
      </c>
      <c r="F221" s="341"/>
      <c r="G221" s="341"/>
      <c r="H221" s="341"/>
      <c r="I221" s="341"/>
      <c r="J221" s="341"/>
      <c r="K221" s="341">
        <v>22.5</v>
      </c>
      <c r="L221" s="341"/>
      <c r="M221" s="344"/>
    </row>
    <row r="222" spans="1:13" ht="56.25" customHeight="1">
      <c r="A222" s="337" t="s">
        <v>517</v>
      </c>
      <c r="B222" s="331"/>
      <c r="C222" s="348" t="s">
        <v>518</v>
      </c>
      <c r="D222" s="341">
        <f>(F213+F214+F215+F216+F217)</f>
        <v>339.5</v>
      </c>
      <c r="E222" s="341"/>
      <c r="F222" s="348" t="s">
        <v>519</v>
      </c>
      <c r="G222" s="341">
        <f>(D222/500)*100</f>
        <v>67.900000000000006</v>
      </c>
      <c r="H222" s="341"/>
      <c r="I222" s="331"/>
      <c r="J222" s="495" t="s">
        <v>520</v>
      </c>
      <c r="K222" s="495"/>
      <c r="L222" s="480" t="str">
        <f>IF(G222&gt;=91,"A1",IF(G222&gt;=81,"A2",IF(G222&gt;=71,"B1",IF(G222&gt;=61,"B2",IF(G222&gt;=51,"C1",IF(G222&gt;=41,"C2",IF(G222&gt;=33,"D","E")))))))</f>
        <v>B2</v>
      </c>
      <c r="M222" s="483" t="str">
        <f t="shared" ref="M222:M224" si="33">IF(K222&gt;=91,"A1",IF(K222&gt;=81,"A2",IF(K222&gt;=71,"B1",IF(K222&gt;=61,"B2",IF(K222&gt;=51,"C1",IF(K222&gt;=41,"C2",IF(K222&gt;=33,"D","E")))))))</f>
        <v>E</v>
      </c>
    </row>
    <row r="223" spans="1:13" ht="47.25" customHeight="1">
      <c r="A223" s="368" t="s">
        <v>521</v>
      </c>
      <c r="B223" s="331"/>
      <c r="C223" s="348" t="s">
        <v>522</v>
      </c>
      <c r="D223" s="341">
        <f>(L213+L214+L215+L216+L217)</f>
        <v>320.75</v>
      </c>
      <c r="E223" s="341"/>
      <c r="F223" s="348" t="s">
        <v>523</v>
      </c>
      <c r="G223" s="341">
        <f>D223/500*100</f>
        <v>64.149999999999991</v>
      </c>
      <c r="H223" s="341"/>
      <c r="I223" s="331"/>
      <c r="J223" s="495" t="s">
        <v>524</v>
      </c>
      <c r="K223" s="495"/>
      <c r="L223" s="480" t="str">
        <f>IF(G223&gt;=91,"A1",IF(G223&gt;=81,"A2",IF(G223&gt;=71,"B1",IF(G223&gt;=61,"B2",IF(G223&gt;=51,"C1",IF(G223&gt;=41,"C2",IF(G223&gt;=33,"D","E")))))))</f>
        <v>B2</v>
      </c>
      <c r="M223" s="483" t="str">
        <f t="shared" si="33"/>
        <v>E</v>
      </c>
    </row>
    <row r="224" spans="1:13" ht="50.25" customHeight="1">
      <c r="A224" s="365" t="s">
        <v>525</v>
      </c>
      <c r="B224" s="349"/>
      <c r="C224" s="349">
        <f>(D222+D223)</f>
        <v>660.25</v>
      </c>
      <c r="D224" s="496"/>
      <c r="E224" s="496"/>
      <c r="F224" s="349" t="s">
        <v>526</v>
      </c>
      <c r="G224" s="349"/>
      <c r="H224" s="349"/>
      <c r="I224" s="358">
        <f>(C224/1000)*100</f>
        <v>66.025000000000006</v>
      </c>
      <c r="J224" s="349" t="s">
        <v>527</v>
      </c>
      <c r="K224" s="349"/>
      <c r="L224" s="496" t="str">
        <f>IF(I224&gt;=91,"A1",IF(I224&gt;=81,"A2",IF(I224&gt;=71,"B1",IF(I224&gt;=61,"B2",IF(I224&gt;=51,"C1",IF(I224&gt;=41,"C2",IF(I224&gt;=33,"D","E")))))))</f>
        <v>B2</v>
      </c>
      <c r="M224" s="497" t="str">
        <f t="shared" si="33"/>
        <v>E</v>
      </c>
    </row>
    <row r="225" spans="1:13" ht="30" customHeight="1">
      <c r="A225" s="481" t="s">
        <v>378</v>
      </c>
      <c r="B225" s="482"/>
      <c r="C225" s="482"/>
      <c r="D225" s="482"/>
      <c r="E225" s="482"/>
      <c r="F225" s="482"/>
      <c r="G225" s="482"/>
      <c r="H225" s="482"/>
      <c r="I225" s="482"/>
      <c r="J225" s="482"/>
      <c r="K225" s="482"/>
      <c r="L225" s="482"/>
      <c r="M225" s="509"/>
    </row>
    <row r="226" spans="1:13" ht="30" customHeight="1">
      <c r="A226" s="487" t="s">
        <v>379</v>
      </c>
      <c r="B226" s="480"/>
      <c r="C226" s="480"/>
      <c r="D226" s="480"/>
      <c r="E226" s="480"/>
      <c r="F226" s="480"/>
      <c r="G226" s="480"/>
      <c r="H226" s="480"/>
      <c r="I226" s="480"/>
      <c r="J226" s="480"/>
      <c r="K226" s="480"/>
      <c r="L226" s="480"/>
      <c r="M226" s="483"/>
    </row>
    <row r="227" spans="1:13" ht="30" customHeight="1">
      <c r="A227" s="487" t="s">
        <v>380</v>
      </c>
      <c r="B227" s="480"/>
      <c r="C227" s="480"/>
      <c r="D227" s="480"/>
      <c r="E227" s="480"/>
      <c r="F227" s="480" t="s">
        <v>381</v>
      </c>
      <c r="G227" s="480"/>
      <c r="H227" s="480"/>
      <c r="I227" s="480"/>
      <c r="J227" s="480"/>
      <c r="K227" s="480" t="s">
        <v>528</v>
      </c>
      <c r="L227" s="480"/>
      <c r="M227" s="483"/>
    </row>
    <row r="228" spans="1:13" ht="30" customHeight="1">
      <c r="A228" s="481" t="s">
        <v>382</v>
      </c>
      <c r="B228" s="482"/>
      <c r="C228" s="482"/>
      <c r="D228" s="482"/>
      <c r="E228" s="482"/>
      <c r="F228" s="480" t="s">
        <v>387</v>
      </c>
      <c r="G228" s="480"/>
      <c r="H228" s="480"/>
      <c r="I228" s="480"/>
      <c r="J228" s="480"/>
      <c r="K228" s="480" t="s">
        <v>387</v>
      </c>
      <c r="L228" s="480"/>
      <c r="M228" s="483"/>
    </row>
    <row r="229" spans="1:13" ht="30" customHeight="1">
      <c r="A229" s="487" t="s">
        <v>384</v>
      </c>
      <c r="B229" s="480"/>
      <c r="C229" s="480"/>
      <c r="D229" s="480"/>
      <c r="E229" s="480"/>
      <c r="F229" s="480"/>
      <c r="G229" s="480"/>
      <c r="H229" s="480"/>
      <c r="I229" s="480"/>
      <c r="J229" s="480"/>
      <c r="K229" s="480"/>
      <c r="L229" s="480"/>
      <c r="M229" s="483"/>
    </row>
    <row r="230" spans="1:13" ht="30" customHeight="1">
      <c r="A230" s="487" t="s">
        <v>380</v>
      </c>
      <c r="B230" s="480"/>
      <c r="C230" s="480"/>
      <c r="D230" s="480"/>
      <c r="E230" s="480"/>
      <c r="F230" s="480" t="s">
        <v>381</v>
      </c>
      <c r="G230" s="480"/>
      <c r="H230" s="480"/>
      <c r="I230" s="480"/>
      <c r="J230" s="480"/>
      <c r="K230" s="480" t="s">
        <v>528</v>
      </c>
      <c r="L230" s="480"/>
      <c r="M230" s="483"/>
    </row>
    <row r="231" spans="1:13" ht="30" customHeight="1">
      <c r="A231" s="489" t="s">
        <v>385</v>
      </c>
      <c r="B231" s="490"/>
      <c r="C231" s="490"/>
      <c r="D231" s="490"/>
      <c r="E231" s="490"/>
      <c r="F231" s="480" t="s">
        <v>387</v>
      </c>
      <c r="G231" s="480"/>
      <c r="H231" s="480"/>
      <c r="I231" s="480"/>
      <c r="J231" s="480"/>
      <c r="K231" s="480" t="s">
        <v>387</v>
      </c>
      <c r="L231" s="480"/>
      <c r="M231" s="483"/>
    </row>
    <row r="232" spans="1:13" ht="30" customHeight="1">
      <c r="A232" s="489" t="s">
        <v>529</v>
      </c>
      <c r="B232" s="490"/>
      <c r="C232" s="490"/>
      <c r="D232" s="490"/>
      <c r="E232" s="490"/>
      <c r="F232" s="480" t="s">
        <v>387</v>
      </c>
      <c r="G232" s="480"/>
      <c r="H232" s="480"/>
      <c r="I232" s="480"/>
      <c r="J232" s="480"/>
      <c r="K232" s="480" t="s">
        <v>387</v>
      </c>
      <c r="L232" s="480"/>
      <c r="M232" s="483"/>
    </row>
    <row r="233" spans="1:13" ht="30" customHeight="1">
      <c r="A233" s="491" t="s">
        <v>386</v>
      </c>
      <c r="B233" s="492"/>
      <c r="C233" s="492"/>
      <c r="D233" s="492"/>
      <c r="E233" s="493"/>
      <c r="F233" s="484" t="s">
        <v>387</v>
      </c>
      <c r="G233" s="485"/>
      <c r="H233" s="485"/>
      <c r="I233" s="485"/>
      <c r="J233" s="488"/>
      <c r="K233" s="484" t="s">
        <v>387</v>
      </c>
      <c r="L233" s="485"/>
      <c r="M233" s="486"/>
    </row>
    <row r="234" spans="1:13" ht="30" customHeight="1">
      <c r="A234" s="491" t="s">
        <v>388</v>
      </c>
      <c r="B234" s="492"/>
      <c r="C234" s="492"/>
      <c r="D234" s="492"/>
      <c r="E234" s="493"/>
      <c r="F234" s="484" t="s">
        <v>383</v>
      </c>
      <c r="G234" s="485"/>
      <c r="H234" s="485"/>
      <c r="I234" s="485"/>
      <c r="J234" s="488"/>
      <c r="K234" s="484" t="s">
        <v>387</v>
      </c>
      <c r="L234" s="485"/>
      <c r="M234" s="486"/>
    </row>
    <row r="235" spans="1:13" ht="30" customHeight="1">
      <c r="A235" s="487" t="s">
        <v>389</v>
      </c>
      <c r="B235" s="480"/>
      <c r="C235" s="480"/>
      <c r="D235" s="480"/>
      <c r="E235" s="480"/>
      <c r="F235" s="480"/>
      <c r="G235" s="480"/>
      <c r="H235" s="480"/>
      <c r="I235" s="480"/>
      <c r="J235" s="480"/>
      <c r="K235" s="480"/>
      <c r="L235" s="480"/>
      <c r="M235" s="483"/>
    </row>
    <row r="236" spans="1:13" ht="30" customHeight="1">
      <c r="A236" s="487" t="s">
        <v>380</v>
      </c>
      <c r="B236" s="480"/>
      <c r="C236" s="480"/>
      <c r="D236" s="480"/>
      <c r="E236" s="480"/>
      <c r="F236" s="480" t="s">
        <v>381</v>
      </c>
      <c r="G236" s="480"/>
      <c r="H236" s="480"/>
      <c r="I236" s="480"/>
      <c r="J236" s="480"/>
      <c r="K236" s="480" t="s">
        <v>528</v>
      </c>
      <c r="L236" s="480"/>
      <c r="M236" s="483"/>
    </row>
    <row r="237" spans="1:13" ht="30" customHeight="1">
      <c r="A237" s="481" t="s">
        <v>390</v>
      </c>
      <c r="B237" s="482"/>
      <c r="C237" s="482"/>
      <c r="D237" s="482"/>
      <c r="E237" s="482"/>
      <c r="F237" s="482"/>
      <c r="G237" s="480" t="s">
        <v>638</v>
      </c>
      <c r="H237" s="480"/>
      <c r="I237" s="480"/>
      <c r="J237" s="480"/>
      <c r="K237" s="480"/>
      <c r="L237" s="480"/>
      <c r="M237" s="483"/>
    </row>
    <row r="238" spans="1:13" ht="30" customHeight="1">
      <c r="A238" s="337" t="s">
        <v>530</v>
      </c>
      <c r="B238" s="484" t="s">
        <v>565</v>
      </c>
      <c r="C238" s="485"/>
      <c r="D238" s="485"/>
      <c r="E238" s="485"/>
      <c r="F238" s="485"/>
      <c r="G238" s="485"/>
      <c r="H238" s="485"/>
      <c r="I238" s="485"/>
      <c r="J238" s="485"/>
      <c r="K238" s="485"/>
      <c r="L238" s="485"/>
      <c r="M238" s="486"/>
    </row>
    <row r="239" spans="1:13" ht="30" customHeight="1">
      <c r="A239" s="337" t="s">
        <v>392</v>
      </c>
      <c r="B239" s="484" t="s">
        <v>652</v>
      </c>
      <c r="C239" s="485"/>
      <c r="D239" s="485"/>
      <c r="E239" s="485"/>
      <c r="F239" s="485"/>
      <c r="G239" s="485"/>
      <c r="H239" s="485"/>
      <c r="I239" s="485"/>
      <c r="J239" s="485"/>
      <c r="K239" s="485"/>
      <c r="L239" s="485"/>
      <c r="M239" s="486"/>
    </row>
    <row r="240" spans="1:13" ht="30" customHeight="1">
      <c r="A240" s="487" t="s">
        <v>531</v>
      </c>
      <c r="B240" s="480"/>
      <c r="C240" s="480"/>
      <c r="D240" s="480"/>
      <c r="E240" s="480"/>
      <c r="F240" s="480"/>
      <c r="G240" s="480"/>
      <c r="H240" s="480"/>
      <c r="I240" s="480"/>
      <c r="J240" s="480" t="s">
        <v>532</v>
      </c>
      <c r="K240" s="480"/>
      <c r="L240" s="480"/>
      <c r="M240" s="483"/>
    </row>
    <row r="241" spans="1:13" ht="30" customHeight="1">
      <c r="A241" s="487"/>
      <c r="B241" s="480"/>
      <c r="C241" s="480"/>
      <c r="D241" s="480"/>
      <c r="E241" s="480"/>
      <c r="F241" s="480"/>
      <c r="G241" s="480"/>
      <c r="H241" s="480"/>
      <c r="I241" s="480"/>
      <c r="J241" s="480"/>
      <c r="K241" s="480"/>
      <c r="L241" s="480"/>
      <c r="M241" s="483"/>
    </row>
    <row r="242" spans="1:13" ht="30" customHeight="1">
      <c r="A242" s="487"/>
      <c r="B242" s="480"/>
      <c r="C242" s="480"/>
      <c r="D242" s="480"/>
      <c r="E242" s="480"/>
      <c r="F242" s="480"/>
      <c r="G242" s="480"/>
      <c r="H242" s="480"/>
      <c r="I242" s="480"/>
      <c r="J242" s="480"/>
      <c r="K242" s="480"/>
      <c r="L242" s="480"/>
      <c r="M242" s="483"/>
    </row>
    <row r="243" spans="1:13" ht="30" customHeight="1">
      <c r="A243" s="487"/>
      <c r="B243" s="480"/>
      <c r="C243" s="480"/>
      <c r="D243" s="480"/>
      <c r="E243" s="480"/>
      <c r="F243" s="480"/>
      <c r="G243" s="480"/>
      <c r="H243" s="480"/>
      <c r="I243" s="480"/>
      <c r="J243" s="480"/>
      <c r="K243" s="480"/>
      <c r="L243" s="480"/>
      <c r="M243" s="483"/>
    </row>
    <row r="244" spans="1:13" ht="30" customHeight="1">
      <c r="A244" s="487" t="s">
        <v>393</v>
      </c>
      <c r="B244" s="480"/>
      <c r="C244" s="480"/>
      <c r="D244" s="480"/>
      <c r="E244" s="480"/>
      <c r="F244" s="480"/>
      <c r="G244" s="480"/>
      <c r="H244" s="484" t="s">
        <v>394</v>
      </c>
      <c r="I244" s="485"/>
      <c r="J244" s="485"/>
      <c r="K244" s="485"/>
      <c r="L244" s="485"/>
      <c r="M244" s="486"/>
    </row>
    <row r="245" spans="1:13" ht="30" customHeight="1">
      <c r="A245" s="350" t="s">
        <v>395</v>
      </c>
      <c r="B245" s="480" t="s">
        <v>284</v>
      </c>
      <c r="C245" s="480"/>
      <c r="D245" s="331" t="s">
        <v>395</v>
      </c>
      <c r="E245" s="341"/>
      <c r="F245" s="480" t="s">
        <v>284</v>
      </c>
      <c r="G245" s="480"/>
      <c r="H245" s="366"/>
      <c r="I245" s="366"/>
      <c r="J245" s="366" t="s">
        <v>396</v>
      </c>
      <c r="K245" s="366"/>
      <c r="L245" s="366" t="s">
        <v>284</v>
      </c>
      <c r="M245" s="351"/>
    </row>
    <row r="246" spans="1:13" ht="30" customHeight="1">
      <c r="A246" s="350" t="s">
        <v>397</v>
      </c>
      <c r="B246" s="480" t="s">
        <v>398</v>
      </c>
      <c r="C246" s="480"/>
      <c r="D246" s="480" t="s">
        <v>399</v>
      </c>
      <c r="E246" s="480"/>
      <c r="F246" s="480" t="s">
        <v>400</v>
      </c>
      <c r="G246" s="480"/>
      <c r="H246" s="366"/>
      <c r="I246" s="366"/>
      <c r="J246" s="484">
        <v>3</v>
      </c>
      <c r="K246" s="488"/>
      <c r="L246" s="341" t="s">
        <v>387</v>
      </c>
      <c r="M246" s="351"/>
    </row>
    <row r="247" spans="1:13" ht="30" customHeight="1">
      <c r="A247" s="350" t="s">
        <v>401</v>
      </c>
      <c r="B247" s="480" t="s">
        <v>402</v>
      </c>
      <c r="C247" s="480"/>
      <c r="D247" s="480" t="s">
        <v>403</v>
      </c>
      <c r="E247" s="480"/>
      <c r="F247" s="480" t="s">
        <v>404</v>
      </c>
      <c r="G247" s="480"/>
      <c r="H247" s="366"/>
      <c r="I247" s="366"/>
      <c r="J247" s="484">
        <v>2</v>
      </c>
      <c r="K247" s="488"/>
      <c r="L247" s="341" t="s">
        <v>383</v>
      </c>
      <c r="M247" s="351"/>
    </row>
    <row r="248" spans="1:13" ht="30" customHeight="1">
      <c r="A248" s="350" t="s">
        <v>405</v>
      </c>
      <c r="B248" s="480" t="s">
        <v>406</v>
      </c>
      <c r="C248" s="480"/>
      <c r="D248" s="480" t="s">
        <v>407</v>
      </c>
      <c r="E248" s="480"/>
      <c r="F248" s="480" t="s">
        <v>408</v>
      </c>
      <c r="G248" s="480"/>
      <c r="H248" s="366"/>
      <c r="I248" s="366"/>
      <c r="J248" s="484">
        <v>1</v>
      </c>
      <c r="K248" s="488"/>
      <c r="L248" s="341" t="s">
        <v>409</v>
      </c>
      <c r="M248" s="351"/>
    </row>
    <row r="249" spans="1:13" ht="30" customHeight="1" thickBot="1">
      <c r="A249" s="352" t="s">
        <v>410</v>
      </c>
      <c r="B249" s="479" t="s">
        <v>411</v>
      </c>
      <c r="C249" s="479"/>
      <c r="D249" s="479" t="s">
        <v>412</v>
      </c>
      <c r="E249" s="479"/>
      <c r="F249" s="479" t="s">
        <v>413</v>
      </c>
      <c r="G249" s="479"/>
      <c r="H249" s="353"/>
      <c r="I249" s="353"/>
      <c r="J249" s="353"/>
      <c r="K249" s="353"/>
      <c r="L249" s="353"/>
      <c r="M249" s="354"/>
    </row>
    <row r="250" spans="1:13" ht="30" customHeight="1" thickBot="1"/>
    <row r="251" spans="1:13" ht="30" customHeight="1">
      <c r="A251" s="327"/>
      <c r="B251" s="503" t="s">
        <v>489</v>
      </c>
      <c r="C251" s="503"/>
      <c r="D251" s="503"/>
      <c r="E251" s="503"/>
      <c r="F251" s="503"/>
      <c r="G251" s="503"/>
      <c r="H251" s="503"/>
      <c r="I251" s="504"/>
      <c r="J251" s="505" t="s">
        <v>490</v>
      </c>
      <c r="K251" s="503"/>
      <c r="L251" s="503"/>
      <c r="M251" s="506"/>
    </row>
    <row r="252" spans="1:13" ht="30" customHeight="1">
      <c r="A252" s="487" t="s">
        <v>491</v>
      </c>
      <c r="B252" s="480"/>
      <c r="C252" s="480"/>
      <c r="D252" s="480"/>
      <c r="E252" s="480"/>
      <c r="F252" s="480"/>
      <c r="G252" s="480"/>
      <c r="H252" s="480"/>
      <c r="I252" s="480"/>
      <c r="J252" s="480"/>
      <c r="K252" s="480"/>
      <c r="L252" s="480"/>
      <c r="M252" s="483"/>
    </row>
    <row r="253" spans="1:13" ht="30" customHeight="1">
      <c r="A253" s="326"/>
      <c r="B253" s="507" t="s">
        <v>492</v>
      </c>
      <c r="C253" s="507"/>
      <c r="D253" s="507"/>
      <c r="E253" s="508"/>
      <c r="F253" s="329" t="s">
        <v>493</v>
      </c>
      <c r="G253" s="329"/>
      <c r="H253" s="484" t="s">
        <v>494</v>
      </c>
      <c r="I253" s="485"/>
      <c r="J253" s="488"/>
      <c r="K253" s="330" t="s">
        <v>495</v>
      </c>
      <c r="L253" s="331"/>
      <c r="M253" s="332"/>
    </row>
    <row r="254" spans="1:13" ht="30" customHeight="1">
      <c r="A254" s="500" t="s">
        <v>496</v>
      </c>
      <c r="B254" s="485"/>
      <c r="C254" s="485"/>
      <c r="D254" s="485"/>
      <c r="E254" s="485"/>
      <c r="F254" s="485"/>
      <c r="G254" s="485"/>
      <c r="H254" s="485"/>
      <c r="I254" s="485"/>
      <c r="J254" s="485"/>
      <c r="K254" s="485"/>
      <c r="L254" s="485"/>
      <c r="M254" s="486"/>
    </row>
    <row r="255" spans="1:13" ht="30" customHeight="1">
      <c r="A255" s="491" t="s">
        <v>497</v>
      </c>
      <c r="B255" s="492"/>
      <c r="C255" s="492"/>
      <c r="D255" s="492"/>
      <c r="E255" s="492"/>
      <c r="F255" s="492"/>
      <c r="G255" s="492"/>
      <c r="H255" s="492"/>
      <c r="I255" s="492"/>
      <c r="J255" s="492"/>
      <c r="K255" s="492"/>
      <c r="L255" s="492"/>
      <c r="M255" s="501"/>
    </row>
    <row r="256" spans="1:13" ht="30" customHeight="1">
      <c r="A256" s="489" t="s">
        <v>498</v>
      </c>
      <c r="B256" s="490"/>
      <c r="C256" s="502" t="s">
        <v>75</v>
      </c>
      <c r="D256" s="492"/>
      <c r="E256" s="492"/>
      <c r="F256" s="492"/>
      <c r="G256" s="493"/>
      <c r="H256" s="355" t="s">
        <v>499</v>
      </c>
      <c r="I256" s="356"/>
      <c r="J256" s="484">
        <v>6</v>
      </c>
      <c r="K256" s="485"/>
      <c r="L256" s="485"/>
      <c r="M256" s="486"/>
    </row>
    <row r="257" spans="1:13" ht="30" customHeight="1">
      <c r="A257" s="489" t="s">
        <v>500</v>
      </c>
      <c r="B257" s="490"/>
      <c r="C257" s="502" t="s">
        <v>274</v>
      </c>
      <c r="D257" s="492"/>
      <c r="E257" s="492"/>
      <c r="F257" s="492"/>
      <c r="G257" s="493"/>
      <c r="H257" s="355" t="s">
        <v>501</v>
      </c>
      <c r="I257" s="356"/>
      <c r="J257" s="482">
        <v>1033</v>
      </c>
      <c r="K257" s="482"/>
      <c r="L257" s="482"/>
      <c r="M257" s="509"/>
    </row>
    <row r="258" spans="1:13" ht="30" customHeight="1">
      <c r="A258" s="489" t="s">
        <v>502</v>
      </c>
      <c r="B258" s="490"/>
      <c r="C258" s="513">
        <v>40797</v>
      </c>
      <c r="D258" s="492"/>
      <c r="E258" s="492"/>
      <c r="F258" s="492"/>
      <c r="G258" s="493"/>
      <c r="H258" s="355" t="s">
        <v>503</v>
      </c>
      <c r="I258" s="356"/>
      <c r="J258" s="482">
        <v>9419106730</v>
      </c>
      <c r="K258" s="482"/>
      <c r="L258" s="482"/>
      <c r="M258" s="509"/>
    </row>
    <row r="259" spans="1:13" ht="30" customHeight="1">
      <c r="A259" s="489" t="s">
        <v>504</v>
      </c>
      <c r="B259" s="490"/>
      <c r="C259" s="502" t="s">
        <v>309</v>
      </c>
      <c r="D259" s="492"/>
      <c r="E259" s="492"/>
      <c r="F259" s="492"/>
      <c r="G259" s="493"/>
      <c r="H259" s="481" t="s">
        <v>363</v>
      </c>
      <c r="I259" s="482"/>
      <c r="J259" s="482" t="s">
        <v>79</v>
      </c>
      <c r="K259" s="482"/>
      <c r="L259" s="482"/>
      <c r="M259" s="509"/>
    </row>
    <row r="260" spans="1:13" ht="30" customHeight="1">
      <c r="A260" s="487" t="s">
        <v>505</v>
      </c>
      <c r="B260" s="480"/>
      <c r="C260" s="480"/>
      <c r="D260" s="480"/>
      <c r="E260" s="480"/>
      <c r="F260" s="480"/>
      <c r="G260" s="480"/>
      <c r="H260" s="480"/>
      <c r="I260" s="480"/>
      <c r="J260" s="480"/>
      <c r="K260" s="480"/>
      <c r="L260" s="480"/>
      <c r="M260" s="483"/>
    </row>
    <row r="261" spans="1:13" ht="30" customHeight="1">
      <c r="A261" s="494" t="s">
        <v>506</v>
      </c>
      <c r="B261" s="480" t="s">
        <v>507</v>
      </c>
      <c r="C261" s="480"/>
      <c r="D261" s="480"/>
      <c r="E261" s="480"/>
      <c r="F261" s="480"/>
      <c r="G261" s="480"/>
      <c r="H261" s="480" t="s">
        <v>508</v>
      </c>
      <c r="I261" s="480"/>
      <c r="J261" s="480"/>
      <c r="K261" s="480"/>
      <c r="L261" s="480"/>
      <c r="M261" s="483"/>
    </row>
    <row r="262" spans="1:13" ht="54.75" customHeight="1">
      <c r="A262" s="494"/>
      <c r="B262" s="334" t="s">
        <v>509</v>
      </c>
      <c r="C262" s="334" t="s">
        <v>510</v>
      </c>
      <c r="D262" s="334" t="s">
        <v>511</v>
      </c>
      <c r="E262" s="334" t="s">
        <v>512</v>
      </c>
      <c r="F262" s="334">
        <v>100</v>
      </c>
      <c r="G262" s="335" t="s">
        <v>244</v>
      </c>
      <c r="H262" s="334" t="s">
        <v>513</v>
      </c>
      <c r="I262" s="334" t="s">
        <v>510</v>
      </c>
      <c r="J262" s="334" t="s">
        <v>511</v>
      </c>
      <c r="K262" s="334" t="s">
        <v>514</v>
      </c>
      <c r="L262" s="334">
        <v>100</v>
      </c>
      <c r="M262" s="336" t="s">
        <v>244</v>
      </c>
    </row>
    <row r="263" spans="1:13" ht="30" customHeight="1">
      <c r="A263" s="337" t="s">
        <v>285</v>
      </c>
      <c r="B263" s="335">
        <v>7.75</v>
      </c>
      <c r="C263" s="338">
        <v>5</v>
      </c>
      <c r="D263" s="338">
        <v>5</v>
      </c>
      <c r="E263" s="359">
        <v>60.5</v>
      </c>
      <c r="F263" s="340">
        <f t="shared" ref="F263" si="34">SUM(B263:E263)</f>
        <v>78.25</v>
      </c>
      <c r="G263" s="341" t="str">
        <f t="shared" ref="G263" si="35">IF(F263&gt;=91,"A1",IF(F263&gt;=81,"A2",IF(F263&gt;=71,"B1",IF(F263&gt;=61,"B2",IF(F263&gt;=51,"C1",IF(F263&gt;=41,"C2",IF(F263&gt;=33,"D","E")))))))</f>
        <v>B1</v>
      </c>
      <c r="H263" s="341">
        <v>8</v>
      </c>
      <c r="I263" s="338">
        <v>5</v>
      </c>
      <c r="J263" s="338">
        <v>5</v>
      </c>
      <c r="K263" s="357">
        <v>61.5</v>
      </c>
      <c r="L263" s="343">
        <f>SUM(H263:K263)</f>
        <v>79.5</v>
      </c>
      <c r="M263" s="370" t="str">
        <f>IF(L263&gt;=91,"A1",IF(L263&gt;=81,"A2",IF(L263&gt;=71,"B1",IF(L263&gt;=61,"B2",IF(L263&gt;=51,"C1",IF(L263&gt;=41,"C2",IF(L263&gt;=33,"D","E")))))))</f>
        <v>B1</v>
      </c>
    </row>
    <row r="264" spans="1:13" ht="30" customHeight="1">
      <c r="A264" s="337" t="s">
        <v>286</v>
      </c>
      <c r="B264" s="335">
        <v>6.5</v>
      </c>
      <c r="C264" s="341">
        <v>4</v>
      </c>
      <c r="D264" s="341">
        <v>4</v>
      </c>
      <c r="E264" s="338">
        <v>64.5</v>
      </c>
      <c r="F264" s="338">
        <f t="shared" ref="F264" si="36">SUM(B264:E264)</f>
        <v>79</v>
      </c>
      <c r="G264" s="338" t="str">
        <f t="shared" ref="G264" si="37">IF(F264&gt;=91,"A1",IF(F264&gt;=81,"A2",IF(F264&gt;=71,"B1",IF(F264&gt;=61,"B2",IF(F264&gt;=51,"C1",IF(F264&gt;=41,"C2",IF(F264&gt;=33,"D","E")))))))</f>
        <v>B1</v>
      </c>
      <c r="H264" s="341">
        <v>8.25</v>
      </c>
      <c r="I264" s="341">
        <v>4</v>
      </c>
      <c r="J264" s="341">
        <v>4</v>
      </c>
      <c r="K264" s="338">
        <v>70.5</v>
      </c>
      <c r="L264" s="343">
        <f>SUM(H264:K264)</f>
        <v>86.75</v>
      </c>
      <c r="M264" s="370" t="str">
        <f t="shared" ref="M264:M267" si="38">IF(L264&gt;=91,"A1",IF(L264&gt;=81,"A2",IF(L264&gt;=71,"B1",IF(L264&gt;=61,"B2",IF(L264&gt;=51,"C1",IF(L264&gt;=41,"C2",IF(L264&gt;=33,"D","E")))))))</f>
        <v>A2</v>
      </c>
    </row>
    <row r="265" spans="1:13" ht="30" customHeight="1">
      <c r="A265" s="337" t="s">
        <v>515</v>
      </c>
      <c r="B265" s="341">
        <v>9</v>
      </c>
      <c r="C265" s="341">
        <v>5</v>
      </c>
      <c r="D265" s="341">
        <v>5</v>
      </c>
      <c r="E265" s="341">
        <v>65</v>
      </c>
      <c r="F265" s="341">
        <v>84</v>
      </c>
      <c r="G265" s="341" t="s">
        <v>402</v>
      </c>
      <c r="H265" s="341">
        <v>7</v>
      </c>
      <c r="I265" s="341">
        <v>5</v>
      </c>
      <c r="J265" s="341">
        <v>5</v>
      </c>
      <c r="K265" s="341">
        <v>72</v>
      </c>
      <c r="L265" s="343">
        <f t="shared" ref="L265:L267" si="39">SUM(H265:K265)</f>
        <v>89</v>
      </c>
      <c r="M265" s="370" t="str">
        <f t="shared" si="38"/>
        <v>A2</v>
      </c>
    </row>
    <row r="266" spans="1:13" ht="30" customHeight="1">
      <c r="A266" s="337" t="s">
        <v>288</v>
      </c>
      <c r="B266" s="341">
        <v>9.25</v>
      </c>
      <c r="C266" s="341">
        <v>5</v>
      </c>
      <c r="D266" s="341">
        <v>5</v>
      </c>
      <c r="E266" s="341" t="s">
        <v>428</v>
      </c>
      <c r="F266" s="341">
        <v>19.25</v>
      </c>
      <c r="G266" s="341" t="s">
        <v>413</v>
      </c>
      <c r="H266" s="335">
        <v>9.75</v>
      </c>
      <c r="I266" s="341">
        <v>5</v>
      </c>
      <c r="J266" s="341">
        <v>4.5</v>
      </c>
      <c r="K266" s="338">
        <v>69.5</v>
      </c>
      <c r="L266" s="343">
        <f t="shared" si="39"/>
        <v>88.75</v>
      </c>
      <c r="M266" s="370" t="str">
        <f t="shared" si="38"/>
        <v>A2</v>
      </c>
    </row>
    <row r="267" spans="1:13" ht="30" customHeight="1">
      <c r="A267" s="337" t="s">
        <v>371</v>
      </c>
      <c r="B267" s="341">
        <v>7.25</v>
      </c>
      <c r="C267" s="341">
        <v>5</v>
      </c>
      <c r="D267" s="341">
        <v>4.5</v>
      </c>
      <c r="E267" s="341">
        <v>66.5</v>
      </c>
      <c r="F267" s="343">
        <v>83.25</v>
      </c>
      <c r="G267" s="341" t="s">
        <v>402</v>
      </c>
      <c r="H267" s="335">
        <v>9</v>
      </c>
      <c r="I267" s="341">
        <v>5</v>
      </c>
      <c r="J267" s="341">
        <v>5</v>
      </c>
      <c r="K267" s="338">
        <v>72.5</v>
      </c>
      <c r="L267" s="343">
        <f t="shared" si="39"/>
        <v>91.5</v>
      </c>
      <c r="M267" s="370" t="str">
        <f t="shared" si="38"/>
        <v>A1</v>
      </c>
    </row>
    <row r="268" spans="1:13" ht="30" customHeight="1">
      <c r="A268" s="337" t="s">
        <v>449</v>
      </c>
      <c r="B268" s="341"/>
      <c r="C268" s="341"/>
      <c r="D268" s="341"/>
      <c r="E268" s="345">
        <v>43.5</v>
      </c>
      <c r="F268" s="338"/>
      <c r="G268" s="341"/>
      <c r="H268" s="341"/>
      <c r="I268" s="341"/>
      <c r="J268" s="366"/>
      <c r="K268" s="341">
        <v>43</v>
      </c>
      <c r="L268" s="341"/>
      <c r="M268" s="344"/>
    </row>
    <row r="269" spans="1:13" ht="30" customHeight="1">
      <c r="A269" s="337" t="s">
        <v>516</v>
      </c>
      <c r="B269" s="341"/>
      <c r="C269" s="341"/>
      <c r="D269" s="341"/>
      <c r="E269" s="346">
        <v>46</v>
      </c>
      <c r="F269" s="341"/>
      <c r="G269" s="341"/>
      <c r="H269" s="341"/>
      <c r="I269" s="341"/>
      <c r="J269" s="341"/>
      <c r="K269" s="346">
        <v>45.5</v>
      </c>
      <c r="L269" s="341"/>
      <c r="M269" s="344"/>
    </row>
    <row r="270" spans="1:13" ht="30" customHeight="1">
      <c r="A270" s="337" t="s">
        <v>631</v>
      </c>
      <c r="B270" s="341"/>
      <c r="C270" s="341"/>
      <c r="D270" s="341"/>
      <c r="E270" s="341">
        <v>40</v>
      </c>
      <c r="F270" s="341"/>
      <c r="G270" s="341"/>
      <c r="H270" s="341"/>
      <c r="I270" s="341"/>
      <c r="J270" s="341"/>
      <c r="K270" s="341">
        <v>39.5</v>
      </c>
      <c r="L270" s="341"/>
      <c r="M270" s="344"/>
    </row>
    <row r="271" spans="1:13" ht="30" customHeight="1">
      <c r="A271" s="337" t="s">
        <v>375</v>
      </c>
      <c r="B271" s="341"/>
      <c r="C271" s="341"/>
      <c r="D271" s="341"/>
      <c r="E271" s="341">
        <v>43</v>
      </c>
      <c r="F271" s="341"/>
      <c r="G271" s="341"/>
      <c r="H271" s="341"/>
      <c r="I271" s="341"/>
      <c r="J271" s="341"/>
      <c r="K271" s="341">
        <v>49</v>
      </c>
      <c r="L271" s="341"/>
      <c r="M271" s="344"/>
    </row>
    <row r="272" spans="1:13" ht="51" customHeight="1">
      <c r="A272" s="337" t="s">
        <v>517</v>
      </c>
      <c r="B272" s="331"/>
      <c r="C272" s="348" t="s">
        <v>518</v>
      </c>
      <c r="D272" s="341">
        <f>(F263+F264+F265+F266+F267)</f>
        <v>343.75</v>
      </c>
      <c r="E272" s="341"/>
      <c r="F272" s="348" t="s">
        <v>519</v>
      </c>
      <c r="G272" s="341">
        <f>(D272/500)*100</f>
        <v>68.75</v>
      </c>
      <c r="H272" s="341"/>
      <c r="I272" s="331"/>
      <c r="J272" s="495" t="s">
        <v>520</v>
      </c>
      <c r="K272" s="495"/>
      <c r="L272" s="480" t="str">
        <f>IF(G272&gt;=91,"A1",IF(G272&gt;=81,"A2",IF(G272&gt;=71,"B1",IF(G272&gt;=61,"B2",IF(G272&gt;=51,"C1",IF(G272&gt;=41,"C2",IF(G272&gt;=33,"D","E")))))))</f>
        <v>B2</v>
      </c>
      <c r="M272" s="483" t="str">
        <f t="shared" ref="M272:M274" si="40">IF(K272&gt;=91,"A1",IF(K272&gt;=81,"A2",IF(K272&gt;=71,"B1",IF(K272&gt;=61,"B2",IF(K272&gt;=51,"C1",IF(K272&gt;=41,"C2",IF(K272&gt;=33,"D","E")))))))</f>
        <v>E</v>
      </c>
    </row>
    <row r="273" spans="1:13" ht="46.5" customHeight="1">
      <c r="A273" s="368" t="s">
        <v>521</v>
      </c>
      <c r="B273" s="331"/>
      <c r="C273" s="348" t="s">
        <v>522</v>
      </c>
      <c r="D273" s="341">
        <f>(L263+L264+L265+L266+L267)</f>
        <v>435.5</v>
      </c>
      <c r="E273" s="341"/>
      <c r="F273" s="348" t="s">
        <v>523</v>
      </c>
      <c r="G273" s="341">
        <f>D273/500*100</f>
        <v>87.1</v>
      </c>
      <c r="H273" s="341"/>
      <c r="I273" s="331"/>
      <c r="J273" s="495" t="s">
        <v>524</v>
      </c>
      <c r="K273" s="495"/>
      <c r="L273" s="480" t="str">
        <f>IF(G273&gt;=91,"A1",IF(G273&gt;=81,"A2",IF(G273&gt;=71,"B1",IF(G273&gt;=61,"B2",IF(G273&gt;=51,"C1",IF(G273&gt;=41,"C2",IF(G273&gt;=33,"D","E")))))))</f>
        <v>A2</v>
      </c>
      <c r="M273" s="483" t="str">
        <f t="shared" si="40"/>
        <v>E</v>
      </c>
    </row>
    <row r="274" spans="1:13" ht="47.25" customHeight="1">
      <c r="A274" s="365" t="s">
        <v>525</v>
      </c>
      <c r="B274" s="349"/>
      <c r="C274" s="349">
        <f>(D272+D273)</f>
        <v>779.25</v>
      </c>
      <c r="D274" s="496"/>
      <c r="E274" s="496"/>
      <c r="F274" s="349" t="s">
        <v>526</v>
      </c>
      <c r="G274" s="349"/>
      <c r="H274" s="349"/>
      <c r="I274" s="358">
        <f>(C274/1000)*100</f>
        <v>77.924999999999997</v>
      </c>
      <c r="J274" s="349" t="s">
        <v>527</v>
      </c>
      <c r="K274" s="349"/>
      <c r="L274" s="496" t="str">
        <f>IF(I274&gt;=91,"A1",IF(I274&gt;=81,"A2",IF(I274&gt;=71,"B1",IF(I274&gt;=61,"B2",IF(I274&gt;=51,"C1",IF(I274&gt;=41,"C2",IF(I274&gt;=33,"D","E")))))))</f>
        <v>B1</v>
      </c>
      <c r="M274" s="497" t="str">
        <f t="shared" si="40"/>
        <v>E</v>
      </c>
    </row>
    <row r="275" spans="1:13" ht="30" customHeight="1">
      <c r="A275" s="481" t="s">
        <v>378</v>
      </c>
      <c r="B275" s="482"/>
      <c r="C275" s="482"/>
      <c r="D275" s="482"/>
      <c r="E275" s="482"/>
      <c r="F275" s="482"/>
      <c r="G275" s="482"/>
      <c r="H275" s="482"/>
      <c r="I275" s="482"/>
      <c r="J275" s="482"/>
      <c r="K275" s="482"/>
      <c r="L275" s="482"/>
      <c r="M275" s="509"/>
    </row>
    <row r="276" spans="1:13" ht="30" customHeight="1">
      <c r="A276" s="487" t="s">
        <v>379</v>
      </c>
      <c r="B276" s="480"/>
      <c r="C276" s="480"/>
      <c r="D276" s="480"/>
      <c r="E276" s="480"/>
      <c r="F276" s="480"/>
      <c r="G276" s="480"/>
      <c r="H276" s="480"/>
      <c r="I276" s="480"/>
      <c r="J276" s="480"/>
      <c r="K276" s="480"/>
      <c r="L276" s="480"/>
      <c r="M276" s="483"/>
    </row>
    <row r="277" spans="1:13" ht="30" customHeight="1">
      <c r="A277" s="487" t="s">
        <v>380</v>
      </c>
      <c r="B277" s="480"/>
      <c r="C277" s="480"/>
      <c r="D277" s="480"/>
      <c r="E277" s="480"/>
      <c r="F277" s="480" t="s">
        <v>381</v>
      </c>
      <c r="G277" s="480"/>
      <c r="H277" s="480"/>
      <c r="I277" s="480"/>
      <c r="J277" s="480"/>
      <c r="K277" s="480" t="s">
        <v>528</v>
      </c>
      <c r="L277" s="480"/>
      <c r="M277" s="483"/>
    </row>
    <row r="278" spans="1:13" ht="30" customHeight="1">
      <c r="A278" s="481" t="s">
        <v>382</v>
      </c>
      <c r="B278" s="482"/>
      <c r="C278" s="482"/>
      <c r="D278" s="482"/>
      <c r="E278" s="482"/>
      <c r="F278" s="480" t="s">
        <v>387</v>
      </c>
      <c r="G278" s="480"/>
      <c r="H278" s="480"/>
      <c r="I278" s="480"/>
      <c r="J278" s="480"/>
      <c r="K278" s="480" t="s">
        <v>387</v>
      </c>
      <c r="L278" s="480"/>
      <c r="M278" s="483"/>
    </row>
    <row r="279" spans="1:13" ht="30" customHeight="1">
      <c r="A279" s="487" t="s">
        <v>384</v>
      </c>
      <c r="B279" s="480"/>
      <c r="C279" s="480"/>
      <c r="D279" s="480"/>
      <c r="E279" s="480"/>
      <c r="F279" s="480"/>
      <c r="G279" s="480"/>
      <c r="H279" s="480"/>
      <c r="I279" s="480"/>
      <c r="J279" s="480"/>
      <c r="K279" s="480"/>
      <c r="L279" s="480"/>
      <c r="M279" s="483"/>
    </row>
    <row r="280" spans="1:13" ht="30" customHeight="1">
      <c r="A280" s="487" t="s">
        <v>380</v>
      </c>
      <c r="B280" s="480"/>
      <c r="C280" s="480"/>
      <c r="D280" s="480"/>
      <c r="E280" s="480"/>
      <c r="F280" s="480" t="s">
        <v>381</v>
      </c>
      <c r="G280" s="480"/>
      <c r="H280" s="480"/>
      <c r="I280" s="480"/>
      <c r="J280" s="480"/>
      <c r="K280" s="480" t="s">
        <v>528</v>
      </c>
      <c r="L280" s="480"/>
      <c r="M280" s="483"/>
    </row>
    <row r="281" spans="1:13" ht="30" customHeight="1">
      <c r="A281" s="489" t="s">
        <v>385</v>
      </c>
      <c r="B281" s="490"/>
      <c r="C281" s="490"/>
      <c r="D281" s="490"/>
      <c r="E281" s="490"/>
      <c r="F281" s="480" t="s">
        <v>387</v>
      </c>
      <c r="G281" s="480"/>
      <c r="H281" s="480"/>
      <c r="I281" s="480"/>
      <c r="J281" s="480"/>
      <c r="K281" s="480" t="s">
        <v>387</v>
      </c>
      <c r="L281" s="480"/>
      <c r="M281" s="483"/>
    </row>
    <row r="282" spans="1:13" ht="30" customHeight="1">
      <c r="A282" s="489" t="s">
        <v>529</v>
      </c>
      <c r="B282" s="490"/>
      <c r="C282" s="490"/>
      <c r="D282" s="490"/>
      <c r="E282" s="490"/>
      <c r="F282" s="480" t="s">
        <v>383</v>
      </c>
      <c r="G282" s="480"/>
      <c r="H282" s="480"/>
      <c r="I282" s="480"/>
      <c r="J282" s="480"/>
      <c r="K282" s="480" t="s">
        <v>383</v>
      </c>
      <c r="L282" s="480"/>
      <c r="M282" s="483"/>
    </row>
    <row r="283" spans="1:13" ht="30" customHeight="1">
      <c r="A283" s="491" t="s">
        <v>386</v>
      </c>
      <c r="B283" s="492"/>
      <c r="C283" s="492"/>
      <c r="D283" s="492"/>
      <c r="E283" s="493"/>
      <c r="F283" s="484" t="s">
        <v>387</v>
      </c>
      <c r="G283" s="485"/>
      <c r="H283" s="485"/>
      <c r="I283" s="485"/>
      <c r="J283" s="488"/>
      <c r="K283" s="484" t="s">
        <v>387</v>
      </c>
      <c r="L283" s="485"/>
      <c r="M283" s="486"/>
    </row>
    <row r="284" spans="1:13" ht="30" customHeight="1">
      <c r="A284" s="491" t="s">
        <v>388</v>
      </c>
      <c r="B284" s="492"/>
      <c r="C284" s="492"/>
      <c r="D284" s="492"/>
      <c r="E284" s="493"/>
      <c r="F284" s="484" t="s">
        <v>398</v>
      </c>
      <c r="G284" s="485"/>
      <c r="H284" s="485"/>
      <c r="I284" s="485"/>
      <c r="J284" s="488"/>
      <c r="K284" s="484" t="s">
        <v>387</v>
      </c>
      <c r="L284" s="485"/>
      <c r="M284" s="486"/>
    </row>
    <row r="285" spans="1:13" ht="30" customHeight="1">
      <c r="A285" s="487" t="s">
        <v>389</v>
      </c>
      <c r="B285" s="480"/>
      <c r="C285" s="480"/>
      <c r="D285" s="480"/>
      <c r="E285" s="480"/>
      <c r="F285" s="480"/>
      <c r="G285" s="480"/>
      <c r="H285" s="480"/>
      <c r="I285" s="480"/>
      <c r="J285" s="480"/>
      <c r="K285" s="480"/>
      <c r="L285" s="480"/>
      <c r="M285" s="483"/>
    </row>
    <row r="286" spans="1:13" ht="30" customHeight="1">
      <c r="A286" s="487" t="s">
        <v>380</v>
      </c>
      <c r="B286" s="480"/>
      <c r="C286" s="480"/>
      <c r="D286" s="480"/>
      <c r="E286" s="480"/>
      <c r="F286" s="480" t="s">
        <v>381</v>
      </c>
      <c r="G286" s="480"/>
      <c r="H286" s="480"/>
      <c r="I286" s="480"/>
      <c r="J286" s="480"/>
      <c r="K286" s="480" t="s">
        <v>528</v>
      </c>
      <c r="L286" s="480"/>
      <c r="M286" s="483"/>
    </row>
    <row r="287" spans="1:13" ht="30" customHeight="1">
      <c r="A287" s="481" t="s">
        <v>390</v>
      </c>
      <c r="B287" s="482"/>
      <c r="C287" s="482"/>
      <c r="D287" s="482"/>
      <c r="E287" s="482"/>
      <c r="F287" s="482"/>
      <c r="G287" s="480" t="s">
        <v>639</v>
      </c>
      <c r="H287" s="480"/>
      <c r="I287" s="480"/>
      <c r="J287" s="480"/>
      <c r="K287" s="480"/>
      <c r="L287" s="480"/>
      <c r="M287" s="483"/>
    </row>
    <row r="288" spans="1:13" ht="30" customHeight="1">
      <c r="A288" s="337" t="s">
        <v>530</v>
      </c>
      <c r="B288" s="484" t="s">
        <v>653</v>
      </c>
      <c r="C288" s="485"/>
      <c r="D288" s="485"/>
      <c r="E288" s="485"/>
      <c r="F288" s="485"/>
      <c r="G288" s="485"/>
      <c r="H288" s="485"/>
      <c r="I288" s="485"/>
      <c r="J288" s="485"/>
      <c r="K288" s="485"/>
      <c r="L288" s="485"/>
      <c r="M288" s="486"/>
    </row>
    <row r="289" spans="1:13" ht="30" customHeight="1">
      <c r="A289" s="337" t="s">
        <v>392</v>
      </c>
      <c r="B289" s="484" t="s">
        <v>652</v>
      </c>
      <c r="C289" s="485"/>
      <c r="D289" s="485"/>
      <c r="E289" s="485"/>
      <c r="F289" s="485"/>
      <c r="G289" s="485"/>
      <c r="H289" s="485"/>
      <c r="I289" s="485"/>
      <c r="J289" s="485"/>
      <c r="K289" s="485"/>
      <c r="L289" s="485"/>
      <c r="M289" s="486"/>
    </row>
    <row r="290" spans="1:13" ht="30" customHeight="1">
      <c r="A290" s="487" t="s">
        <v>531</v>
      </c>
      <c r="B290" s="480"/>
      <c r="C290" s="480"/>
      <c r="D290" s="480"/>
      <c r="E290" s="480"/>
      <c r="F290" s="480"/>
      <c r="G290" s="480"/>
      <c r="H290" s="480"/>
      <c r="I290" s="480"/>
      <c r="J290" s="480" t="s">
        <v>532</v>
      </c>
      <c r="K290" s="480"/>
      <c r="L290" s="480"/>
      <c r="M290" s="483"/>
    </row>
    <row r="291" spans="1:13" ht="30" customHeight="1">
      <c r="A291" s="487"/>
      <c r="B291" s="480"/>
      <c r="C291" s="480"/>
      <c r="D291" s="480"/>
      <c r="E291" s="480"/>
      <c r="F291" s="480"/>
      <c r="G291" s="480"/>
      <c r="H291" s="480"/>
      <c r="I291" s="480"/>
      <c r="J291" s="480"/>
      <c r="K291" s="480"/>
      <c r="L291" s="480"/>
      <c r="M291" s="483"/>
    </row>
    <row r="292" spans="1:13" ht="30" customHeight="1">
      <c r="A292" s="487"/>
      <c r="B292" s="480"/>
      <c r="C292" s="480"/>
      <c r="D292" s="480"/>
      <c r="E292" s="480"/>
      <c r="F292" s="480"/>
      <c r="G292" s="480"/>
      <c r="H292" s="480"/>
      <c r="I292" s="480"/>
      <c r="J292" s="480"/>
      <c r="K292" s="480"/>
      <c r="L292" s="480"/>
      <c r="M292" s="483"/>
    </row>
    <row r="293" spans="1:13" ht="30" customHeight="1">
      <c r="A293" s="487"/>
      <c r="B293" s="480"/>
      <c r="C293" s="480"/>
      <c r="D293" s="480"/>
      <c r="E293" s="480"/>
      <c r="F293" s="480"/>
      <c r="G293" s="480"/>
      <c r="H293" s="480"/>
      <c r="I293" s="480"/>
      <c r="J293" s="480"/>
      <c r="K293" s="480"/>
      <c r="L293" s="480"/>
      <c r="M293" s="483"/>
    </row>
    <row r="294" spans="1:13" ht="30" customHeight="1">
      <c r="A294" s="487" t="s">
        <v>393</v>
      </c>
      <c r="B294" s="480"/>
      <c r="C294" s="480"/>
      <c r="D294" s="480"/>
      <c r="E294" s="480"/>
      <c r="F294" s="480"/>
      <c r="G294" s="480"/>
      <c r="H294" s="484" t="s">
        <v>394</v>
      </c>
      <c r="I294" s="485"/>
      <c r="J294" s="485"/>
      <c r="K294" s="485"/>
      <c r="L294" s="485"/>
      <c r="M294" s="486"/>
    </row>
    <row r="295" spans="1:13" ht="30" customHeight="1">
      <c r="A295" s="350" t="s">
        <v>395</v>
      </c>
      <c r="B295" s="480" t="s">
        <v>284</v>
      </c>
      <c r="C295" s="480"/>
      <c r="D295" s="331" t="s">
        <v>395</v>
      </c>
      <c r="E295" s="341"/>
      <c r="F295" s="480" t="s">
        <v>284</v>
      </c>
      <c r="G295" s="480"/>
      <c r="H295" s="366"/>
      <c r="I295" s="366"/>
      <c r="J295" s="366" t="s">
        <v>396</v>
      </c>
      <c r="K295" s="366"/>
      <c r="L295" s="366" t="s">
        <v>284</v>
      </c>
      <c r="M295" s="351"/>
    </row>
    <row r="296" spans="1:13" ht="30" customHeight="1">
      <c r="A296" s="350" t="s">
        <v>397</v>
      </c>
      <c r="B296" s="480" t="s">
        <v>398</v>
      </c>
      <c r="C296" s="480"/>
      <c r="D296" s="480" t="s">
        <v>399</v>
      </c>
      <c r="E296" s="480"/>
      <c r="F296" s="480" t="s">
        <v>400</v>
      </c>
      <c r="G296" s="480"/>
      <c r="H296" s="366"/>
      <c r="I296" s="366"/>
      <c r="J296" s="484">
        <v>3</v>
      </c>
      <c r="K296" s="488"/>
      <c r="L296" s="341" t="s">
        <v>387</v>
      </c>
      <c r="M296" s="351"/>
    </row>
    <row r="297" spans="1:13" ht="30" customHeight="1">
      <c r="A297" s="350" t="s">
        <v>401</v>
      </c>
      <c r="B297" s="480" t="s">
        <v>402</v>
      </c>
      <c r="C297" s="480"/>
      <c r="D297" s="480" t="s">
        <v>403</v>
      </c>
      <c r="E297" s="480"/>
      <c r="F297" s="480" t="s">
        <v>404</v>
      </c>
      <c r="G297" s="480"/>
      <c r="H297" s="366"/>
      <c r="I297" s="366"/>
      <c r="J297" s="484">
        <v>2</v>
      </c>
      <c r="K297" s="488"/>
      <c r="L297" s="341" t="s">
        <v>383</v>
      </c>
      <c r="M297" s="351"/>
    </row>
    <row r="298" spans="1:13" ht="30" customHeight="1">
      <c r="A298" s="350" t="s">
        <v>405</v>
      </c>
      <c r="B298" s="480" t="s">
        <v>406</v>
      </c>
      <c r="C298" s="480"/>
      <c r="D298" s="480" t="s">
        <v>407</v>
      </c>
      <c r="E298" s="480"/>
      <c r="F298" s="480" t="s">
        <v>408</v>
      </c>
      <c r="G298" s="480"/>
      <c r="H298" s="366"/>
      <c r="I298" s="366"/>
      <c r="J298" s="484">
        <v>1</v>
      </c>
      <c r="K298" s="488"/>
      <c r="L298" s="341" t="s">
        <v>409</v>
      </c>
      <c r="M298" s="351"/>
    </row>
    <row r="299" spans="1:13" ht="30" customHeight="1" thickBot="1">
      <c r="A299" s="352" t="s">
        <v>410</v>
      </c>
      <c r="B299" s="479" t="s">
        <v>411</v>
      </c>
      <c r="C299" s="479"/>
      <c r="D299" s="479" t="s">
        <v>412</v>
      </c>
      <c r="E299" s="479"/>
      <c r="F299" s="479" t="s">
        <v>413</v>
      </c>
      <c r="G299" s="479"/>
      <c r="H299" s="353"/>
      <c r="I299" s="353"/>
      <c r="J299" s="353"/>
      <c r="K299" s="353"/>
      <c r="L299" s="353"/>
      <c r="M299" s="354"/>
    </row>
    <row r="300" spans="1:13" ht="30" customHeight="1" thickBot="1"/>
    <row r="301" spans="1:13" ht="30" customHeight="1">
      <c r="A301" s="327"/>
      <c r="B301" s="503" t="s">
        <v>489</v>
      </c>
      <c r="C301" s="503"/>
      <c r="D301" s="503"/>
      <c r="E301" s="503"/>
      <c r="F301" s="503"/>
      <c r="G301" s="503"/>
      <c r="H301" s="503"/>
      <c r="I301" s="504"/>
      <c r="J301" s="505" t="s">
        <v>490</v>
      </c>
      <c r="K301" s="503"/>
      <c r="L301" s="503"/>
      <c r="M301" s="506"/>
    </row>
    <row r="302" spans="1:13" ht="30" customHeight="1">
      <c r="A302" s="487" t="s">
        <v>491</v>
      </c>
      <c r="B302" s="480"/>
      <c r="C302" s="480"/>
      <c r="D302" s="480"/>
      <c r="E302" s="480"/>
      <c r="F302" s="480"/>
      <c r="G302" s="480"/>
      <c r="H302" s="480"/>
      <c r="I302" s="480"/>
      <c r="J302" s="480"/>
      <c r="K302" s="480"/>
      <c r="L302" s="480"/>
      <c r="M302" s="483"/>
    </row>
    <row r="303" spans="1:13" ht="30" customHeight="1">
      <c r="A303" s="326"/>
      <c r="B303" s="507" t="s">
        <v>492</v>
      </c>
      <c r="C303" s="507"/>
      <c r="D303" s="507"/>
      <c r="E303" s="508"/>
      <c r="F303" s="329" t="s">
        <v>493</v>
      </c>
      <c r="G303" s="329"/>
      <c r="H303" s="484" t="s">
        <v>494</v>
      </c>
      <c r="I303" s="485"/>
      <c r="J303" s="488"/>
      <c r="K303" s="330" t="s">
        <v>495</v>
      </c>
      <c r="L303" s="331"/>
      <c r="M303" s="332"/>
    </row>
    <row r="304" spans="1:13" ht="30" customHeight="1">
      <c r="A304" s="500" t="s">
        <v>496</v>
      </c>
      <c r="B304" s="485"/>
      <c r="C304" s="485"/>
      <c r="D304" s="485"/>
      <c r="E304" s="485"/>
      <c r="F304" s="485"/>
      <c r="G304" s="485"/>
      <c r="H304" s="485"/>
      <c r="I304" s="485"/>
      <c r="J304" s="485"/>
      <c r="K304" s="485"/>
      <c r="L304" s="485"/>
      <c r="M304" s="486"/>
    </row>
    <row r="305" spans="1:13" ht="30" customHeight="1">
      <c r="A305" s="491" t="s">
        <v>497</v>
      </c>
      <c r="B305" s="492"/>
      <c r="C305" s="492"/>
      <c r="D305" s="492"/>
      <c r="E305" s="492"/>
      <c r="F305" s="492"/>
      <c r="G305" s="492"/>
      <c r="H305" s="492"/>
      <c r="I305" s="492"/>
      <c r="J305" s="492"/>
      <c r="K305" s="492"/>
      <c r="L305" s="492"/>
      <c r="M305" s="501"/>
    </row>
    <row r="306" spans="1:13" ht="30" customHeight="1">
      <c r="A306" s="489" t="s">
        <v>498</v>
      </c>
      <c r="B306" s="490"/>
      <c r="C306" s="502" t="s">
        <v>85</v>
      </c>
      <c r="D306" s="492"/>
      <c r="E306" s="492"/>
      <c r="F306" s="492"/>
      <c r="G306" s="493"/>
      <c r="H306" s="355" t="s">
        <v>499</v>
      </c>
      <c r="I306" s="356"/>
      <c r="J306" s="484">
        <v>7</v>
      </c>
      <c r="K306" s="485"/>
      <c r="L306" s="485"/>
      <c r="M306" s="486"/>
    </row>
    <row r="307" spans="1:13" ht="30" customHeight="1">
      <c r="A307" s="489" t="s">
        <v>500</v>
      </c>
      <c r="B307" s="490"/>
      <c r="C307" s="502" t="s">
        <v>274</v>
      </c>
      <c r="D307" s="492"/>
      <c r="E307" s="492"/>
      <c r="F307" s="492"/>
      <c r="G307" s="493"/>
      <c r="H307" s="355" t="s">
        <v>501</v>
      </c>
      <c r="I307" s="356"/>
      <c r="J307" s="482">
        <v>961</v>
      </c>
      <c r="K307" s="482"/>
      <c r="L307" s="482"/>
      <c r="M307" s="509"/>
    </row>
    <row r="308" spans="1:13" ht="30" customHeight="1">
      <c r="A308" s="489" t="s">
        <v>502</v>
      </c>
      <c r="B308" s="490"/>
      <c r="C308" s="513">
        <v>41487</v>
      </c>
      <c r="D308" s="492"/>
      <c r="E308" s="492"/>
      <c r="F308" s="492"/>
      <c r="G308" s="493"/>
      <c r="H308" s="355" t="s">
        <v>503</v>
      </c>
      <c r="I308" s="356"/>
      <c r="J308" s="482">
        <v>7780975092</v>
      </c>
      <c r="K308" s="482"/>
      <c r="L308" s="482"/>
      <c r="M308" s="509"/>
    </row>
    <row r="309" spans="1:13" ht="30" customHeight="1">
      <c r="A309" s="489" t="s">
        <v>504</v>
      </c>
      <c r="B309" s="490"/>
      <c r="C309" s="502" t="s">
        <v>34</v>
      </c>
      <c r="D309" s="492"/>
      <c r="E309" s="492"/>
      <c r="F309" s="492"/>
      <c r="G309" s="493"/>
      <c r="H309" s="481" t="s">
        <v>363</v>
      </c>
      <c r="I309" s="482"/>
      <c r="J309" s="482" t="s">
        <v>89</v>
      </c>
      <c r="K309" s="482"/>
      <c r="L309" s="482"/>
      <c r="M309" s="509"/>
    </row>
    <row r="310" spans="1:13" ht="30" customHeight="1">
      <c r="A310" s="487" t="s">
        <v>505</v>
      </c>
      <c r="B310" s="480"/>
      <c r="C310" s="480"/>
      <c r="D310" s="480"/>
      <c r="E310" s="480"/>
      <c r="F310" s="480"/>
      <c r="G310" s="480"/>
      <c r="H310" s="480"/>
      <c r="I310" s="480"/>
      <c r="J310" s="480"/>
      <c r="K310" s="480"/>
      <c r="L310" s="480"/>
      <c r="M310" s="483"/>
    </row>
    <row r="311" spans="1:13" ht="30" customHeight="1">
      <c r="A311" s="494" t="s">
        <v>506</v>
      </c>
      <c r="B311" s="480" t="s">
        <v>507</v>
      </c>
      <c r="C311" s="480"/>
      <c r="D311" s="480"/>
      <c r="E311" s="480"/>
      <c r="F311" s="480"/>
      <c r="G311" s="480"/>
      <c r="H311" s="480" t="s">
        <v>508</v>
      </c>
      <c r="I311" s="480"/>
      <c r="J311" s="480"/>
      <c r="K311" s="480"/>
      <c r="L311" s="480"/>
      <c r="M311" s="483"/>
    </row>
    <row r="312" spans="1:13" ht="51" customHeight="1">
      <c r="A312" s="494"/>
      <c r="B312" s="334" t="s">
        <v>509</v>
      </c>
      <c r="C312" s="334" t="s">
        <v>510</v>
      </c>
      <c r="D312" s="334" t="s">
        <v>511</v>
      </c>
      <c r="E312" s="334" t="s">
        <v>512</v>
      </c>
      <c r="F312" s="334">
        <v>100</v>
      </c>
      <c r="G312" s="335" t="s">
        <v>244</v>
      </c>
      <c r="H312" s="334" t="s">
        <v>513</v>
      </c>
      <c r="I312" s="334" t="s">
        <v>510</v>
      </c>
      <c r="J312" s="334" t="s">
        <v>511</v>
      </c>
      <c r="K312" s="334" t="s">
        <v>514</v>
      </c>
      <c r="L312" s="334">
        <v>100</v>
      </c>
      <c r="M312" s="336" t="s">
        <v>244</v>
      </c>
    </row>
    <row r="313" spans="1:13" ht="30" customHeight="1">
      <c r="A313" s="337" t="s">
        <v>285</v>
      </c>
      <c r="B313" s="335">
        <v>7.75</v>
      </c>
      <c r="C313" s="338">
        <v>5</v>
      </c>
      <c r="D313" s="338">
        <v>5</v>
      </c>
      <c r="E313" s="359">
        <v>60</v>
      </c>
      <c r="F313" s="340">
        <f t="shared" ref="F313" si="41">SUM(B313:E313)</f>
        <v>77.75</v>
      </c>
      <c r="G313" s="341" t="str">
        <f t="shared" ref="G313" si="42">IF(F313&gt;=91,"A1",IF(F313&gt;=81,"A2",IF(F313&gt;=71,"B1",IF(F313&gt;=61,"B2",IF(F313&gt;=51,"C1",IF(F313&gt;=41,"C2",IF(F313&gt;=33,"D","E")))))))</f>
        <v>B1</v>
      </c>
      <c r="H313" s="341">
        <v>9.5</v>
      </c>
      <c r="I313" s="338">
        <v>5</v>
      </c>
      <c r="J313" s="338">
        <v>5</v>
      </c>
      <c r="K313" s="357">
        <v>66.5</v>
      </c>
      <c r="L313" s="343">
        <f>SUM(H313:K313)</f>
        <v>86</v>
      </c>
      <c r="M313" s="370" t="str">
        <f>IF(L313&gt;=91,"A1",IF(L313&gt;=81,"A2",IF(L313&gt;=71,"B1",IF(L313&gt;=61,"B2",IF(L313&gt;=51,"C1",IF(L313&gt;=41,"C2",IF(L313&gt;=33,"D","E")))))))</f>
        <v>A2</v>
      </c>
    </row>
    <row r="314" spans="1:13" ht="30" customHeight="1">
      <c r="A314" s="337" t="s">
        <v>286</v>
      </c>
      <c r="B314" s="361">
        <v>7.25</v>
      </c>
      <c r="C314" s="341">
        <v>4.5</v>
      </c>
      <c r="D314" s="341">
        <v>4</v>
      </c>
      <c r="E314" s="338">
        <v>65.5</v>
      </c>
      <c r="F314" s="338">
        <f t="shared" ref="F314" si="43">SUM(B314:E314)</f>
        <v>81.25</v>
      </c>
      <c r="G314" s="338" t="str">
        <f t="shared" ref="G314" si="44">IF(F314&gt;=91,"A1",IF(F314&gt;=81,"A2",IF(F314&gt;=71,"B1",IF(F314&gt;=61,"B2",IF(F314&gt;=51,"C1",IF(F314&gt;=41,"C2",IF(F314&gt;=33,"D","E")))))))</f>
        <v>A2</v>
      </c>
      <c r="H314" s="341">
        <v>7.75</v>
      </c>
      <c r="I314" s="341">
        <v>4.5</v>
      </c>
      <c r="J314" s="341">
        <v>4</v>
      </c>
      <c r="K314" s="338">
        <v>64.5</v>
      </c>
      <c r="L314" s="343">
        <f>SUM(H314:K314)</f>
        <v>80.75</v>
      </c>
      <c r="M314" s="370" t="str">
        <f t="shared" ref="M314:M317" si="45">IF(L314&gt;=91,"A1",IF(L314&gt;=81,"A2",IF(L314&gt;=71,"B1",IF(L314&gt;=61,"B2",IF(L314&gt;=51,"C1",IF(L314&gt;=41,"C2",IF(L314&gt;=33,"D","E")))))))</f>
        <v>B1</v>
      </c>
    </row>
    <row r="315" spans="1:13" ht="30" customHeight="1">
      <c r="A315" s="337" t="s">
        <v>515</v>
      </c>
      <c r="B315" s="341">
        <v>9.5</v>
      </c>
      <c r="C315" s="341">
        <v>5</v>
      </c>
      <c r="D315" s="341">
        <v>5</v>
      </c>
      <c r="E315" s="341">
        <v>60.5</v>
      </c>
      <c r="F315" s="341">
        <v>80</v>
      </c>
      <c r="G315" s="341" t="s">
        <v>406</v>
      </c>
      <c r="H315" s="341">
        <v>8.5</v>
      </c>
      <c r="I315" s="341">
        <v>5</v>
      </c>
      <c r="J315" s="341">
        <v>5</v>
      </c>
      <c r="K315" s="341">
        <v>68</v>
      </c>
      <c r="L315" s="343">
        <f t="shared" ref="L315:L317" si="46">SUM(H315:K315)</f>
        <v>86.5</v>
      </c>
      <c r="M315" s="370" t="str">
        <f t="shared" si="45"/>
        <v>A2</v>
      </c>
    </row>
    <row r="316" spans="1:13" ht="30" customHeight="1">
      <c r="A316" s="337" t="s">
        <v>288</v>
      </c>
      <c r="B316" s="341">
        <v>8.75</v>
      </c>
      <c r="C316" s="341">
        <v>4.5</v>
      </c>
      <c r="D316" s="341">
        <v>4.5</v>
      </c>
      <c r="E316" s="341">
        <v>70.5</v>
      </c>
      <c r="F316" s="341">
        <v>88.25</v>
      </c>
      <c r="G316" s="341" t="s">
        <v>402</v>
      </c>
      <c r="H316" s="335">
        <v>8.5</v>
      </c>
      <c r="I316" s="341">
        <v>5</v>
      </c>
      <c r="J316" s="341">
        <v>4.5</v>
      </c>
      <c r="K316" s="338">
        <v>75.5</v>
      </c>
      <c r="L316" s="343">
        <f t="shared" si="46"/>
        <v>93.5</v>
      </c>
      <c r="M316" s="370" t="str">
        <f t="shared" si="45"/>
        <v>A1</v>
      </c>
    </row>
    <row r="317" spans="1:13" ht="30" customHeight="1">
      <c r="A317" s="337" t="s">
        <v>371</v>
      </c>
      <c r="B317" s="341">
        <v>7.25</v>
      </c>
      <c r="C317" s="341">
        <v>4</v>
      </c>
      <c r="D317" s="341">
        <v>4.5</v>
      </c>
      <c r="E317" s="341">
        <v>62.5</v>
      </c>
      <c r="F317" s="343">
        <v>78.25</v>
      </c>
      <c r="G317" s="341" t="s">
        <v>406</v>
      </c>
      <c r="H317" s="335">
        <v>9.5</v>
      </c>
      <c r="I317" s="341">
        <v>5</v>
      </c>
      <c r="J317" s="341">
        <v>5</v>
      </c>
      <c r="K317" s="338">
        <v>70</v>
      </c>
      <c r="L317" s="343">
        <f t="shared" si="46"/>
        <v>89.5</v>
      </c>
      <c r="M317" s="370" t="str">
        <f t="shared" si="45"/>
        <v>A2</v>
      </c>
    </row>
    <row r="318" spans="1:13" ht="30" customHeight="1">
      <c r="A318" s="337" t="s">
        <v>449</v>
      </c>
      <c r="B318" s="341"/>
      <c r="C318" s="341"/>
      <c r="D318" s="341"/>
      <c r="E318" s="345">
        <v>41</v>
      </c>
      <c r="F318" s="338"/>
      <c r="G318" s="341"/>
      <c r="H318" s="341"/>
      <c r="I318" s="341"/>
      <c r="J318" s="367"/>
      <c r="K318" s="341">
        <v>44</v>
      </c>
      <c r="L318" s="341"/>
      <c r="M318" s="344"/>
    </row>
    <row r="319" spans="1:13" ht="30" customHeight="1">
      <c r="A319" s="337" t="s">
        <v>516</v>
      </c>
      <c r="B319" s="341"/>
      <c r="C319" s="341"/>
      <c r="D319" s="341"/>
      <c r="E319" s="346">
        <v>42</v>
      </c>
      <c r="F319" s="341"/>
      <c r="G319" s="341"/>
      <c r="H319" s="341"/>
      <c r="I319" s="341"/>
      <c r="J319" s="341"/>
      <c r="K319" s="346">
        <v>44</v>
      </c>
      <c r="L319" s="341"/>
      <c r="M319" s="344"/>
    </row>
    <row r="320" spans="1:13" ht="30" customHeight="1">
      <c r="A320" s="337" t="s">
        <v>631</v>
      </c>
      <c r="B320" s="341"/>
      <c r="C320" s="341"/>
      <c r="D320" s="341"/>
      <c r="E320" s="341">
        <v>41.5</v>
      </c>
      <c r="F320" s="341"/>
      <c r="G320" s="341"/>
      <c r="H320" s="341"/>
      <c r="I320" s="341"/>
      <c r="J320" s="341"/>
      <c r="K320" s="341">
        <v>41</v>
      </c>
      <c r="L320" s="341"/>
      <c r="M320" s="344"/>
    </row>
    <row r="321" spans="1:13" ht="30" customHeight="1">
      <c r="A321" s="337" t="s">
        <v>375</v>
      </c>
      <c r="B321" s="341"/>
      <c r="C321" s="341"/>
      <c r="D321" s="341"/>
      <c r="E321" s="341">
        <v>43.5</v>
      </c>
      <c r="F321" s="341"/>
      <c r="G321" s="341"/>
      <c r="H321" s="341"/>
      <c r="I321" s="341"/>
      <c r="J321" s="341"/>
      <c r="K321" s="341">
        <v>43</v>
      </c>
      <c r="L321" s="341"/>
      <c r="M321" s="344"/>
    </row>
    <row r="322" spans="1:13" ht="51" customHeight="1">
      <c r="A322" s="337" t="s">
        <v>517</v>
      </c>
      <c r="B322" s="331"/>
      <c r="C322" s="348" t="s">
        <v>518</v>
      </c>
      <c r="D322" s="341">
        <f>(F313+F314+F315+F316+F317)</f>
        <v>405.5</v>
      </c>
      <c r="E322" s="341"/>
      <c r="F322" s="348" t="s">
        <v>519</v>
      </c>
      <c r="G322" s="341">
        <f>(D322/500)*100</f>
        <v>81.100000000000009</v>
      </c>
      <c r="H322" s="341"/>
      <c r="I322" s="331"/>
      <c r="J322" s="495" t="s">
        <v>520</v>
      </c>
      <c r="K322" s="495"/>
      <c r="L322" s="480" t="str">
        <f>IF(G322&gt;=91,"A1",IF(G322&gt;=81,"A2",IF(G322&gt;=71,"B1",IF(G322&gt;=61,"B2",IF(G322&gt;=51,"C1",IF(G322&gt;=41,"C2",IF(G322&gt;=33,"D","E")))))))</f>
        <v>A2</v>
      </c>
      <c r="M322" s="483" t="str">
        <f t="shared" ref="M322:M324" si="47">IF(K322&gt;=91,"A1",IF(K322&gt;=81,"A2",IF(K322&gt;=71,"B1",IF(K322&gt;=61,"B2",IF(K322&gt;=51,"C1",IF(K322&gt;=41,"C2",IF(K322&gt;=33,"D","E")))))))</f>
        <v>E</v>
      </c>
    </row>
    <row r="323" spans="1:13" ht="52.5" customHeight="1">
      <c r="A323" s="368" t="s">
        <v>521</v>
      </c>
      <c r="B323" s="331"/>
      <c r="C323" s="348" t="s">
        <v>522</v>
      </c>
      <c r="D323" s="341">
        <f>(L313+L314+L315+L316+L317)</f>
        <v>436.25</v>
      </c>
      <c r="E323" s="341"/>
      <c r="F323" s="348" t="s">
        <v>523</v>
      </c>
      <c r="G323" s="341">
        <f>D323/500*100</f>
        <v>87.25</v>
      </c>
      <c r="H323" s="341"/>
      <c r="I323" s="331"/>
      <c r="J323" s="495" t="s">
        <v>524</v>
      </c>
      <c r="K323" s="495"/>
      <c r="L323" s="480" t="str">
        <f>IF(G323&gt;=91,"A1",IF(G323&gt;=81,"A2",IF(G323&gt;=71,"B1",IF(G323&gt;=61,"B2",IF(G323&gt;=51,"C1",IF(G323&gt;=41,"C2",IF(G323&gt;=33,"D","E")))))))</f>
        <v>A2</v>
      </c>
      <c r="M323" s="483" t="str">
        <f t="shared" si="47"/>
        <v>E</v>
      </c>
    </row>
    <row r="324" spans="1:13" ht="48.75" customHeight="1">
      <c r="A324" s="365" t="s">
        <v>525</v>
      </c>
      <c r="B324" s="349"/>
      <c r="C324" s="349">
        <f>(D322+D323)</f>
        <v>841.75</v>
      </c>
      <c r="D324" s="496"/>
      <c r="E324" s="496"/>
      <c r="F324" s="349" t="s">
        <v>526</v>
      </c>
      <c r="G324" s="349"/>
      <c r="H324" s="349"/>
      <c r="I324" s="358">
        <f>(C324/1000)*100</f>
        <v>84.174999999999997</v>
      </c>
      <c r="J324" s="349" t="s">
        <v>527</v>
      </c>
      <c r="K324" s="349"/>
      <c r="L324" s="496" t="str">
        <f>IF(I324&gt;=91,"A1",IF(I324&gt;=81,"A2",IF(I324&gt;=71,"B1",IF(I324&gt;=61,"B2",IF(I324&gt;=51,"C1",IF(I324&gt;=41,"C2",IF(I324&gt;=33,"D","E")))))))</f>
        <v>A2</v>
      </c>
      <c r="M324" s="497" t="str">
        <f t="shared" si="47"/>
        <v>E</v>
      </c>
    </row>
    <row r="325" spans="1:13" ht="30" customHeight="1">
      <c r="A325" s="481" t="s">
        <v>378</v>
      </c>
      <c r="B325" s="482"/>
      <c r="C325" s="482"/>
      <c r="D325" s="482"/>
      <c r="E325" s="482"/>
      <c r="F325" s="482"/>
      <c r="G325" s="482"/>
      <c r="H325" s="482"/>
      <c r="I325" s="482"/>
      <c r="J325" s="482"/>
      <c r="K325" s="482"/>
      <c r="L325" s="482"/>
      <c r="M325" s="509"/>
    </row>
    <row r="326" spans="1:13" ht="30" customHeight="1">
      <c r="A326" s="487" t="s">
        <v>379</v>
      </c>
      <c r="B326" s="480"/>
      <c r="C326" s="480"/>
      <c r="D326" s="480"/>
      <c r="E326" s="480"/>
      <c r="F326" s="480"/>
      <c r="G326" s="480"/>
      <c r="H326" s="480"/>
      <c r="I326" s="480"/>
      <c r="J326" s="480"/>
      <c r="K326" s="480"/>
      <c r="L326" s="480"/>
      <c r="M326" s="483"/>
    </row>
    <row r="327" spans="1:13" ht="30" customHeight="1">
      <c r="A327" s="487" t="s">
        <v>380</v>
      </c>
      <c r="B327" s="480"/>
      <c r="C327" s="480"/>
      <c r="D327" s="480"/>
      <c r="E327" s="480"/>
      <c r="F327" s="480" t="s">
        <v>381</v>
      </c>
      <c r="G327" s="480"/>
      <c r="H327" s="480"/>
      <c r="I327" s="480"/>
      <c r="J327" s="480"/>
      <c r="K327" s="480" t="s">
        <v>528</v>
      </c>
      <c r="L327" s="480"/>
      <c r="M327" s="483"/>
    </row>
    <row r="328" spans="1:13" ht="30" customHeight="1">
      <c r="A328" s="481" t="s">
        <v>382</v>
      </c>
      <c r="B328" s="482"/>
      <c r="C328" s="482"/>
      <c r="D328" s="482"/>
      <c r="E328" s="482"/>
      <c r="F328" s="480" t="s">
        <v>387</v>
      </c>
      <c r="G328" s="480"/>
      <c r="H328" s="480"/>
      <c r="I328" s="480"/>
      <c r="J328" s="480"/>
      <c r="K328" s="480" t="s">
        <v>387</v>
      </c>
      <c r="L328" s="480"/>
      <c r="M328" s="483"/>
    </row>
    <row r="329" spans="1:13" ht="30" customHeight="1">
      <c r="A329" s="487" t="s">
        <v>384</v>
      </c>
      <c r="B329" s="480"/>
      <c r="C329" s="480"/>
      <c r="D329" s="480"/>
      <c r="E329" s="480"/>
      <c r="F329" s="480"/>
      <c r="G329" s="480"/>
      <c r="H329" s="480"/>
      <c r="I329" s="480"/>
      <c r="J329" s="480"/>
      <c r="K329" s="480"/>
      <c r="L329" s="480"/>
      <c r="M329" s="483"/>
    </row>
    <row r="330" spans="1:13" ht="30" customHeight="1">
      <c r="A330" s="487" t="s">
        <v>380</v>
      </c>
      <c r="B330" s="480"/>
      <c r="C330" s="480"/>
      <c r="D330" s="480"/>
      <c r="E330" s="480"/>
      <c r="F330" s="480" t="s">
        <v>381</v>
      </c>
      <c r="G330" s="480"/>
      <c r="H330" s="480"/>
      <c r="I330" s="480"/>
      <c r="J330" s="480"/>
      <c r="K330" s="480" t="s">
        <v>528</v>
      </c>
      <c r="L330" s="480"/>
      <c r="M330" s="483"/>
    </row>
    <row r="331" spans="1:13" ht="30" customHeight="1">
      <c r="A331" s="489" t="s">
        <v>385</v>
      </c>
      <c r="B331" s="490"/>
      <c r="C331" s="490"/>
      <c r="D331" s="490"/>
      <c r="E331" s="490"/>
      <c r="F331" s="480" t="s">
        <v>387</v>
      </c>
      <c r="G331" s="480"/>
      <c r="H331" s="480"/>
      <c r="I331" s="480"/>
      <c r="J331" s="480"/>
      <c r="K331" s="480" t="s">
        <v>387</v>
      </c>
      <c r="L331" s="480"/>
      <c r="M331" s="483"/>
    </row>
    <row r="332" spans="1:13" ht="30" customHeight="1">
      <c r="A332" s="489" t="s">
        <v>529</v>
      </c>
      <c r="B332" s="490"/>
      <c r="C332" s="490"/>
      <c r="D332" s="490"/>
      <c r="E332" s="490"/>
      <c r="F332" s="480" t="s">
        <v>383</v>
      </c>
      <c r="G332" s="480"/>
      <c r="H332" s="480"/>
      <c r="I332" s="480"/>
      <c r="J332" s="480"/>
      <c r="K332" s="480" t="s">
        <v>383</v>
      </c>
      <c r="L332" s="480"/>
      <c r="M332" s="483"/>
    </row>
    <row r="333" spans="1:13" ht="30" customHeight="1">
      <c r="A333" s="491" t="s">
        <v>386</v>
      </c>
      <c r="B333" s="492"/>
      <c r="C333" s="492"/>
      <c r="D333" s="492"/>
      <c r="E333" s="493"/>
      <c r="F333" s="484" t="s">
        <v>387</v>
      </c>
      <c r="G333" s="485"/>
      <c r="H333" s="485"/>
      <c r="I333" s="485"/>
      <c r="J333" s="488"/>
      <c r="K333" s="484" t="s">
        <v>387</v>
      </c>
      <c r="L333" s="485"/>
      <c r="M333" s="486"/>
    </row>
    <row r="334" spans="1:13" ht="30" customHeight="1">
      <c r="A334" s="491" t="s">
        <v>388</v>
      </c>
      <c r="B334" s="492"/>
      <c r="C334" s="492"/>
      <c r="D334" s="492"/>
      <c r="E334" s="493"/>
      <c r="F334" s="484" t="s">
        <v>387</v>
      </c>
      <c r="G334" s="485"/>
      <c r="H334" s="485"/>
      <c r="I334" s="485"/>
      <c r="J334" s="488"/>
      <c r="K334" s="484" t="s">
        <v>387</v>
      </c>
      <c r="L334" s="485"/>
      <c r="M334" s="486"/>
    </row>
    <row r="335" spans="1:13" ht="30" customHeight="1">
      <c r="A335" s="487" t="s">
        <v>389</v>
      </c>
      <c r="B335" s="480"/>
      <c r="C335" s="480"/>
      <c r="D335" s="480"/>
      <c r="E335" s="480"/>
      <c r="F335" s="480"/>
      <c r="G335" s="480"/>
      <c r="H335" s="480"/>
      <c r="I335" s="480"/>
      <c r="J335" s="480"/>
      <c r="K335" s="480"/>
      <c r="L335" s="480"/>
      <c r="M335" s="483"/>
    </row>
    <row r="336" spans="1:13" ht="30" customHeight="1">
      <c r="A336" s="487" t="s">
        <v>380</v>
      </c>
      <c r="B336" s="480"/>
      <c r="C336" s="480"/>
      <c r="D336" s="480"/>
      <c r="E336" s="480"/>
      <c r="F336" s="480" t="s">
        <v>381</v>
      </c>
      <c r="G336" s="480"/>
      <c r="H336" s="480"/>
      <c r="I336" s="480"/>
      <c r="J336" s="480"/>
      <c r="K336" s="480" t="s">
        <v>528</v>
      </c>
      <c r="L336" s="480"/>
      <c r="M336" s="483"/>
    </row>
    <row r="337" spans="1:13" ht="30" customHeight="1">
      <c r="A337" s="481" t="s">
        <v>390</v>
      </c>
      <c r="B337" s="482"/>
      <c r="C337" s="482"/>
      <c r="D337" s="482"/>
      <c r="E337" s="482"/>
      <c r="F337" s="482"/>
      <c r="G337" s="480" t="s">
        <v>640</v>
      </c>
      <c r="H337" s="480"/>
      <c r="I337" s="480"/>
      <c r="J337" s="480"/>
      <c r="K337" s="480"/>
      <c r="L337" s="480"/>
      <c r="M337" s="483"/>
    </row>
    <row r="338" spans="1:13" ht="30" customHeight="1">
      <c r="A338" s="337" t="s">
        <v>530</v>
      </c>
      <c r="B338" s="484" t="s">
        <v>544</v>
      </c>
      <c r="C338" s="485"/>
      <c r="D338" s="485"/>
      <c r="E338" s="485"/>
      <c r="F338" s="485"/>
      <c r="G338" s="485"/>
      <c r="H338" s="485"/>
      <c r="I338" s="485"/>
      <c r="J338" s="485"/>
      <c r="K338" s="485"/>
      <c r="L338" s="485"/>
      <c r="M338" s="486"/>
    </row>
    <row r="339" spans="1:13" ht="30" customHeight="1">
      <c r="A339" s="337" t="s">
        <v>392</v>
      </c>
      <c r="B339" s="484" t="s">
        <v>652</v>
      </c>
      <c r="C339" s="485"/>
      <c r="D339" s="485"/>
      <c r="E339" s="485"/>
      <c r="F339" s="485"/>
      <c r="G339" s="485"/>
      <c r="H339" s="485"/>
      <c r="I339" s="485"/>
      <c r="J339" s="485"/>
      <c r="K339" s="485"/>
      <c r="L339" s="485"/>
      <c r="M339" s="486"/>
    </row>
    <row r="340" spans="1:13" ht="30" customHeight="1">
      <c r="A340" s="487" t="s">
        <v>531</v>
      </c>
      <c r="B340" s="480"/>
      <c r="C340" s="480"/>
      <c r="D340" s="480"/>
      <c r="E340" s="480"/>
      <c r="F340" s="480"/>
      <c r="G340" s="480"/>
      <c r="H340" s="480"/>
      <c r="I340" s="480"/>
      <c r="J340" s="480" t="s">
        <v>532</v>
      </c>
      <c r="K340" s="480"/>
      <c r="L340" s="480"/>
      <c r="M340" s="483"/>
    </row>
    <row r="341" spans="1:13" ht="30" customHeight="1">
      <c r="A341" s="487"/>
      <c r="B341" s="480"/>
      <c r="C341" s="480"/>
      <c r="D341" s="480"/>
      <c r="E341" s="480"/>
      <c r="F341" s="480"/>
      <c r="G341" s="480"/>
      <c r="H341" s="480"/>
      <c r="I341" s="480"/>
      <c r="J341" s="480"/>
      <c r="K341" s="480"/>
      <c r="L341" s="480"/>
      <c r="M341" s="483"/>
    </row>
    <row r="342" spans="1:13" ht="30" customHeight="1">
      <c r="A342" s="487"/>
      <c r="B342" s="480"/>
      <c r="C342" s="480"/>
      <c r="D342" s="480"/>
      <c r="E342" s="480"/>
      <c r="F342" s="480"/>
      <c r="G342" s="480"/>
      <c r="H342" s="480"/>
      <c r="I342" s="480"/>
      <c r="J342" s="480"/>
      <c r="K342" s="480"/>
      <c r="L342" s="480"/>
      <c r="M342" s="483"/>
    </row>
    <row r="343" spans="1:13" ht="30" customHeight="1">
      <c r="A343" s="487"/>
      <c r="B343" s="480"/>
      <c r="C343" s="480"/>
      <c r="D343" s="480"/>
      <c r="E343" s="480"/>
      <c r="F343" s="480"/>
      <c r="G343" s="480"/>
      <c r="H343" s="480"/>
      <c r="I343" s="480"/>
      <c r="J343" s="480"/>
      <c r="K343" s="480"/>
      <c r="L343" s="480"/>
      <c r="M343" s="483"/>
    </row>
    <row r="344" spans="1:13" ht="30" customHeight="1">
      <c r="A344" s="487" t="s">
        <v>393</v>
      </c>
      <c r="B344" s="480"/>
      <c r="C344" s="480"/>
      <c r="D344" s="480"/>
      <c r="E344" s="480"/>
      <c r="F344" s="480"/>
      <c r="G344" s="480"/>
      <c r="H344" s="484" t="s">
        <v>394</v>
      </c>
      <c r="I344" s="485"/>
      <c r="J344" s="485"/>
      <c r="K344" s="485"/>
      <c r="L344" s="485"/>
      <c r="M344" s="486"/>
    </row>
    <row r="345" spans="1:13" ht="30" customHeight="1">
      <c r="A345" s="350" t="s">
        <v>395</v>
      </c>
      <c r="B345" s="480" t="s">
        <v>284</v>
      </c>
      <c r="C345" s="480"/>
      <c r="D345" s="331" t="s">
        <v>395</v>
      </c>
      <c r="E345" s="341"/>
      <c r="F345" s="480" t="s">
        <v>284</v>
      </c>
      <c r="G345" s="480"/>
      <c r="H345" s="366"/>
      <c r="I345" s="366"/>
      <c r="J345" s="366" t="s">
        <v>396</v>
      </c>
      <c r="K345" s="366"/>
      <c r="L345" s="366" t="s">
        <v>284</v>
      </c>
      <c r="M345" s="351"/>
    </row>
    <row r="346" spans="1:13" ht="30" customHeight="1">
      <c r="A346" s="350" t="s">
        <v>397</v>
      </c>
      <c r="B346" s="480" t="s">
        <v>398</v>
      </c>
      <c r="C346" s="480"/>
      <c r="D346" s="480" t="s">
        <v>399</v>
      </c>
      <c r="E346" s="480"/>
      <c r="F346" s="480" t="s">
        <v>400</v>
      </c>
      <c r="G346" s="480"/>
      <c r="H346" s="366"/>
      <c r="I346" s="366"/>
      <c r="J346" s="484">
        <v>3</v>
      </c>
      <c r="K346" s="488"/>
      <c r="L346" s="341" t="s">
        <v>387</v>
      </c>
      <c r="M346" s="351"/>
    </row>
    <row r="347" spans="1:13" ht="30" customHeight="1">
      <c r="A347" s="350" t="s">
        <v>401</v>
      </c>
      <c r="B347" s="480" t="s">
        <v>402</v>
      </c>
      <c r="C347" s="480"/>
      <c r="D347" s="480" t="s">
        <v>403</v>
      </c>
      <c r="E347" s="480"/>
      <c r="F347" s="480" t="s">
        <v>404</v>
      </c>
      <c r="G347" s="480"/>
      <c r="H347" s="366"/>
      <c r="I347" s="366"/>
      <c r="J347" s="484">
        <v>2</v>
      </c>
      <c r="K347" s="488"/>
      <c r="L347" s="341" t="s">
        <v>383</v>
      </c>
      <c r="M347" s="351"/>
    </row>
    <row r="348" spans="1:13" ht="30" customHeight="1">
      <c r="A348" s="350" t="s">
        <v>405</v>
      </c>
      <c r="B348" s="480" t="s">
        <v>406</v>
      </c>
      <c r="C348" s="480"/>
      <c r="D348" s="480" t="s">
        <v>407</v>
      </c>
      <c r="E348" s="480"/>
      <c r="F348" s="480" t="s">
        <v>408</v>
      </c>
      <c r="G348" s="480"/>
      <c r="H348" s="366"/>
      <c r="I348" s="366"/>
      <c r="J348" s="484">
        <v>1</v>
      </c>
      <c r="K348" s="488"/>
      <c r="L348" s="341" t="s">
        <v>409</v>
      </c>
      <c r="M348" s="351"/>
    </row>
    <row r="349" spans="1:13" ht="30" customHeight="1" thickBot="1">
      <c r="A349" s="352" t="s">
        <v>410</v>
      </c>
      <c r="B349" s="479" t="s">
        <v>411</v>
      </c>
      <c r="C349" s="479"/>
      <c r="D349" s="479" t="s">
        <v>412</v>
      </c>
      <c r="E349" s="479"/>
      <c r="F349" s="479" t="s">
        <v>413</v>
      </c>
      <c r="G349" s="479"/>
      <c r="H349" s="353"/>
      <c r="I349" s="353"/>
      <c r="J349" s="353"/>
      <c r="K349" s="353"/>
      <c r="L349" s="353"/>
      <c r="M349" s="354"/>
    </row>
    <row r="350" spans="1:13" ht="30" customHeight="1" thickBot="1"/>
    <row r="351" spans="1:13" ht="30" customHeight="1">
      <c r="A351" s="327"/>
      <c r="B351" s="503" t="s">
        <v>489</v>
      </c>
      <c r="C351" s="503"/>
      <c r="D351" s="503"/>
      <c r="E351" s="503"/>
      <c r="F351" s="503"/>
      <c r="G351" s="503"/>
      <c r="H351" s="503"/>
      <c r="I351" s="504"/>
      <c r="J351" s="505" t="s">
        <v>490</v>
      </c>
      <c r="K351" s="503"/>
      <c r="L351" s="503"/>
      <c r="M351" s="506"/>
    </row>
    <row r="352" spans="1:13" ht="30" customHeight="1">
      <c r="A352" s="487" t="s">
        <v>491</v>
      </c>
      <c r="B352" s="480"/>
      <c r="C352" s="480"/>
      <c r="D352" s="480"/>
      <c r="E352" s="480"/>
      <c r="F352" s="480"/>
      <c r="G352" s="480"/>
      <c r="H352" s="480"/>
      <c r="I352" s="480"/>
      <c r="J352" s="480"/>
      <c r="K352" s="480"/>
      <c r="L352" s="480"/>
      <c r="M352" s="483"/>
    </row>
    <row r="353" spans="1:13" ht="30" customHeight="1">
      <c r="A353" s="326"/>
      <c r="B353" s="507" t="s">
        <v>492</v>
      </c>
      <c r="C353" s="507"/>
      <c r="D353" s="507"/>
      <c r="E353" s="508"/>
      <c r="F353" s="329" t="s">
        <v>493</v>
      </c>
      <c r="G353" s="329"/>
      <c r="H353" s="484" t="s">
        <v>494</v>
      </c>
      <c r="I353" s="485"/>
      <c r="J353" s="488"/>
      <c r="K353" s="330" t="s">
        <v>495</v>
      </c>
      <c r="L353" s="331"/>
      <c r="M353" s="332"/>
    </row>
    <row r="354" spans="1:13" ht="30" customHeight="1">
      <c r="A354" s="500" t="s">
        <v>496</v>
      </c>
      <c r="B354" s="485"/>
      <c r="C354" s="485"/>
      <c r="D354" s="485"/>
      <c r="E354" s="485"/>
      <c r="F354" s="485"/>
      <c r="G354" s="485"/>
      <c r="H354" s="485"/>
      <c r="I354" s="485"/>
      <c r="J354" s="485"/>
      <c r="K354" s="485"/>
      <c r="L354" s="485"/>
      <c r="M354" s="486"/>
    </row>
    <row r="355" spans="1:13" ht="30" customHeight="1">
      <c r="A355" s="491" t="s">
        <v>497</v>
      </c>
      <c r="B355" s="492"/>
      <c r="C355" s="492"/>
      <c r="D355" s="492"/>
      <c r="E355" s="492"/>
      <c r="F355" s="492"/>
      <c r="G355" s="492"/>
      <c r="H355" s="492"/>
      <c r="I355" s="492"/>
      <c r="J355" s="492"/>
      <c r="K355" s="492"/>
      <c r="L355" s="492"/>
      <c r="M355" s="501"/>
    </row>
    <row r="356" spans="1:13" ht="30" customHeight="1">
      <c r="A356" s="489" t="s">
        <v>498</v>
      </c>
      <c r="B356" s="490"/>
      <c r="C356" s="502" t="s">
        <v>94</v>
      </c>
      <c r="D356" s="492"/>
      <c r="E356" s="492"/>
      <c r="F356" s="492"/>
      <c r="G356" s="493"/>
      <c r="H356" s="355" t="s">
        <v>499</v>
      </c>
      <c r="I356" s="356"/>
      <c r="J356" s="484">
        <v>8</v>
      </c>
      <c r="K356" s="485"/>
      <c r="L356" s="485"/>
      <c r="M356" s="486"/>
    </row>
    <row r="357" spans="1:13" ht="30" customHeight="1">
      <c r="A357" s="489" t="s">
        <v>500</v>
      </c>
      <c r="B357" s="490"/>
      <c r="C357" s="502" t="s">
        <v>274</v>
      </c>
      <c r="D357" s="492"/>
      <c r="E357" s="492"/>
      <c r="F357" s="492"/>
      <c r="G357" s="493"/>
      <c r="H357" s="355" t="s">
        <v>501</v>
      </c>
      <c r="I357" s="356"/>
      <c r="J357" s="482">
        <v>1322</v>
      </c>
      <c r="K357" s="482"/>
      <c r="L357" s="482"/>
      <c r="M357" s="509"/>
    </row>
    <row r="358" spans="1:13" ht="30" customHeight="1">
      <c r="A358" s="489" t="s">
        <v>502</v>
      </c>
      <c r="B358" s="490"/>
      <c r="C358" s="502" t="s">
        <v>570</v>
      </c>
      <c r="D358" s="492"/>
      <c r="E358" s="492"/>
      <c r="F358" s="492"/>
      <c r="G358" s="493"/>
      <c r="H358" s="355" t="s">
        <v>503</v>
      </c>
      <c r="I358" s="356"/>
      <c r="J358" s="482">
        <v>8082261968</v>
      </c>
      <c r="K358" s="482"/>
      <c r="L358" s="482"/>
      <c r="M358" s="509"/>
    </row>
    <row r="359" spans="1:13" ht="30" customHeight="1">
      <c r="A359" s="489" t="s">
        <v>504</v>
      </c>
      <c r="B359" s="490"/>
      <c r="C359" s="502" t="s">
        <v>96</v>
      </c>
      <c r="D359" s="492"/>
      <c r="E359" s="492"/>
      <c r="F359" s="492"/>
      <c r="G359" s="493"/>
      <c r="H359" s="481" t="s">
        <v>363</v>
      </c>
      <c r="I359" s="482"/>
      <c r="J359" s="482" t="s">
        <v>98</v>
      </c>
      <c r="K359" s="482"/>
      <c r="L359" s="482"/>
      <c r="M359" s="509"/>
    </row>
    <row r="360" spans="1:13" ht="30" customHeight="1">
      <c r="A360" s="487" t="s">
        <v>505</v>
      </c>
      <c r="B360" s="480"/>
      <c r="C360" s="480"/>
      <c r="D360" s="480"/>
      <c r="E360" s="480"/>
      <c r="F360" s="480"/>
      <c r="G360" s="480"/>
      <c r="H360" s="480"/>
      <c r="I360" s="480"/>
      <c r="J360" s="480"/>
      <c r="K360" s="480"/>
      <c r="L360" s="480"/>
      <c r="M360" s="483"/>
    </row>
    <row r="361" spans="1:13" ht="30" customHeight="1">
      <c r="A361" s="494" t="s">
        <v>506</v>
      </c>
      <c r="B361" s="480" t="s">
        <v>507</v>
      </c>
      <c r="C361" s="480"/>
      <c r="D361" s="480"/>
      <c r="E361" s="480"/>
      <c r="F361" s="480"/>
      <c r="G361" s="480"/>
      <c r="H361" s="480" t="s">
        <v>508</v>
      </c>
      <c r="I361" s="480"/>
      <c r="J361" s="480"/>
      <c r="K361" s="480"/>
      <c r="L361" s="480"/>
      <c r="M361" s="483"/>
    </row>
    <row r="362" spans="1:13" ht="52.5" customHeight="1">
      <c r="A362" s="494"/>
      <c r="B362" s="334" t="s">
        <v>509</v>
      </c>
      <c r="C362" s="334" t="s">
        <v>510</v>
      </c>
      <c r="D362" s="334" t="s">
        <v>511</v>
      </c>
      <c r="E362" s="334" t="s">
        <v>512</v>
      </c>
      <c r="F362" s="334">
        <v>100</v>
      </c>
      <c r="G362" s="335" t="s">
        <v>244</v>
      </c>
      <c r="H362" s="334" t="s">
        <v>513</v>
      </c>
      <c r="I362" s="334" t="s">
        <v>510</v>
      </c>
      <c r="J362" s="334" t="s">
        <v>511</v>
      </c>
      <c r="K362" s="334" t="s">
        <v>514</v>
      </c>
      <c r="L362" s="334">
        <v>100</v>
      </c>
      <c r="M362" s="336" t="s">
        <v>244</v>
      </c>
    </row>
    <row r="363" spans="1:13" ht="30" customHeight="1">
      <c r="A363" s="337" t="s">
        <v>285</v>
      </c>
      <c r="B363" s="335">
        <v>9</v>
      </c>
      <c r="C363" s="338">
        <v>5</v>
      </c>
      <c r="D363" s="338">
        <v>5</v>
      </c>
      <c r="E363" s="359">
        <v>62.5</v>
      </c>
      <c r="F363" s="340">
        <f t="shared" ref="F363" si="48">SUM(B363:E363)</f>
        <v>81.5</v>
      </c>
      <c r="G363" s="341" t="str">
        <f t="shared" ref="G363" si="49">IF(F363&gt;=91,"A1",IF(F363&gt;=81,"A2",IF(F363&gt;=71,"B1",IF(F363&gt;=61,"B2",IF(F363&gt;=51,"C1",IF(F363&gt;=41,"C2",IF(F363&gt;=33,"D","E")))))))</f>
        <v>A2</v>
      </c>
      <c r="H363" s="341">
        <v>8.5</v>
      </c>
      <c r="I363" s="338">
        <v>5</v>
      </c>
      <c r="J363" s="338">
        <v>5</v>
      </c>
      <c r="K363" s="357">
        <v>61.5</v>
      </c>
      <c r="L363" s="343">
        <f>SUM(H363:K363)</f>
        <v>80</v>
      </c>
      <c r="M363" s="370" t="str">
        <f>IF(L363&gt;=91,"A1",IF(L363&gt;=81,"A2",IF(L363&gt;=71,"B1",IF(L363&gt;=61,"B2",IF(L363&gt;=51,"C1",IF(L363&gt;=41,"C2",IF(L363&gt;=33,"D","E")))))))</f>
        <v>B1</v>
      </c>
    </row>
    <row r="364" spans="1:13" ht="30" customHeight="1">
      <c r="A364" s="337" t="s">
        <v>286</v>
      </c>
      <c r="B364" s="335">
        <v>6.75</v>
      </c>
      <c r="C364" s="341">
        <v>4.5</v>
      </c>
      <c r="D364" s="341">
        <v>4.5</v>
      </c>
      <c r="E364" s="338">
        <v>67.5</v>
      </c>
      <c r="F364" s="338">
        <f t="shared" ref="F364" si="50">SUM(B364:E364)</f>
        <v>83.25</v>
      </c>
      <c r="G364" s="338" t="str">
        <f t="shared" ref="G364" si="51">IF(F364&gt;=91,"A1",IF(F364&gt;=81,"A2",IF(F364&gt;=71,"B1",IF(F364&gt;=61,"B2",IF(F364&gt;=51,"C1",IF(F364&gt;=41,"C2",IF(F364&gt;=33,"D","E")))))))</f>
        <v>A2</v>
      </c>
      <c r="H364" s="341">
        <v>8.25</v>
      </c>
      <c r="I364" s="341">
        <v>4.5</v>
      </c>
      <c r="J364" s="341">
        <v>4.5</v>
      </c>
      <c r="K364" s="341">
        <v>61</v>
      </c>
      <c r="L364" s="343">
        <f>SUM(H364:K364)</f>
        <v>78.25</v>
      </c>
      <c r="M364" s="370" t="str">
        <f t="shared" ref="M364:M367" si="52">IF(L364&gt;=91,"A1",IF(L364&gt;=81,"A2",IF(L364&gt;=71,"B1",IF(L364&gt;=61,"B2",IF(L364&gt;=51,"C1",IF(L364&gt;=41,"C2",IF(L364&gt;=33,"D","E")))))))</f>
        <v>B1</v>
      </c>
    </row>
    <row r="365" spans="1:13" ht="30" customHeight="1">
      <c r="A365" s="337" t="s">
        <v>515</v>
      </c>
      <c r="B365" s="341">
        <v>8.5</v>
      </c>
      <c r="C365" s="341">
        <v>5</v>
      </c>
      <c r="D365" s="341">
        <v>4</v>
      </c>
      <c r="E365" s="341">
        <v>43.5</v>
      </c>
      <c r="F365" s="341">
        <v>61</v>
      </c>
      <c r="G365" s="341" t="s">
        <v>411</v>
      </c>
      <c r="H365" s="341">
        <v>8.75</v>
      </c>
      <c r="I365" s="341">
        <v>5</v>
      </c>
      <c r="J365" s="341">
        <v>5</v>
      </c>
      <c r="K365" s="341">
        <v>61</v>
      </c>
      <c r="L365" s="343">
        <f t="shared" ref="L365:L367" si="53">SUM(H365:K365)</f>
        <v>79.75</v>
      </c>
      <c r="M365" s="370" t="str">
        <f t="shared" si="52"/>
        <v>B1</v>
      </c>
    </row>
    <row r="366" spans="1:13" ht="30" customHeight="1">
      <c r="A366" s="337" t="s">
        <v>288</v>
      </c>
      <c r="B366" s="341">
        <v>9.25</v>
      </c>
      <c r="C366" s="341">
        <v>5</v>
      </c>
      <c r="D366" s="341">
        <v>5</v>
      </c>
      <c r="E366" s="341">
        <v>72</v>
      </c>
      <c r="F366" s="341">
        <v>91.25</v>
      </c>
      <c r="G366" s="341" t="s">
        <v>398</v>
      </c>
      <c r="H366" s="335">
        <v>9.25</v>
      </c>
      <c r="I366" s="341">
        <v>5</v>
      </c>
      <c r="J366" s="341">
        <v>5</v>
      </c>
      <c r="K366" s="338">
        <v>71.5</v>
      </c>
      <c r="L366" s="343">
        <f t="shared" si="53"/>
        <v>90.75</v>
      </c>
      <c r="M366" s="370" t="str">
        <f t="shared" si="52"/>
        <v>A2</v>
      </c>
    </row>
    <row r="367" spans="1:13" ht="30" customHeight="1">
      <c r="A367" s="337" t="s">
        <v>371</v>
      </c>
      <c r="B367" s="341">
        <v>7.5</v>
      </c>
      <c r="C367" s="341">
        <v>5</v>
      </c>
      <c r="D367" s="341">
        <v>4</v>
      </c>
      <c r="E367" s="341">
        <v>52.5</v>
      </c>
      <c r="F367" s="343">
        <v>69</v>
      </c>
      <c r="G367" s="341" t="s">
        <v>411</v>
      </c>
      <c r="H367" s="335">
        <v>9</v>
      </c>
      <c r="I367" s="341">
        <v>5</v>
      </c>
      <c r="J367" s="341">
        <v>5</v>
      </c>
      <c r="K367" s="338">
        <v>69.5</v>
      </c>
      <c r="L367" s="343">
        <f t="shared" si="53"/>
        <v>88.5</v>
      </c>
      <c r="M367" s="370" t="str">
        <f t="shared" si="52"/>
        <v>A2</v>
      </c>
    </row>
    <row r="368" spans="1:13" ht="30" customHeight="1">
      <c r="A368" s="337" t="s">
        <v>449</v>
      </c>
      <c r="B368" s="341"/>
      <c r="C368" s="341"/>
      <c r="D368" s="341"/>
      <c r="E368" s="345">
        <v>24.5</v>
      </c>
      <c r="F368" s="338"/>
      <c r="G368" s="341"/>
      <c r="H368" s="341"/>
      <c r="I368" s="341"/>
      <c r="J368" s="367"/>
      <c r="K368" s="341">
        <v>43.5</v>
      </c>
      <c r="L368" s="341"/>
      <c r="M368" s="344"/>
    </row>
    <row r="369" spans="1:13" ht="30" customHeight="1">
      <c r="A369" s="337" t="s">
        <v>516</v>
      </c>
      <c r="B369" s="341"/>
      <c r="C369" s="341"/>
      <c r="D369" s="341"/>
      <c r="E369" s="346">
        <v>46.5</v>
      </c>
      <c r="F369" s="341"/>
      <c r="G369" s="341"/>
      <c r="H369" s="341"/>
      <c r="I369" s="341"/>
      <c r="J369" s="341"/>
      <c r="K369" s="346">
        <v>46.5</v>
      </c>
      <c r="L369" s="341"/>
      <c r="M369" s="344"/>
    </row>
    <row r="370" spans="1:13" ht="30" customHeight="1">
      <c r="A370" s="337" t="s">
        <v>631</v>
      </c>
      <c r="B370" s="341"/>
      <c r="C370" s="341"/>
      <c r="D370" s="341"/>
      <c r="E370" s="341">
        <v>39.5</v>
      </c>
      <c r="F370" s="341"/>
      <c r="G370" s="341"/>
      <c r="H370" s="341"/>
      <c r="I370" s="341"/>
      <c r="J370" s="341"/>
      <c r="K370" s="341">
        <v>45</v>
      </c>
      <c r="L370" s="341"/>
      <c r="M370" s="344"/>
    </row>
    <row r="371" spans="1:13" ht="30" customHeight="1">
      <c r="A371" s="337" t="s">
        <v>375</v>
      </c>
      <c r="B371" s="341"/>
      <c r="C371" s="341"/>
      <c r="D371" s="341"/>
      <c r="E371" s="341">
        <v>44</v>
      </c>
      <c r="F371" s="341"/>
      <c r="G371" s="341"/>
      <c r="H371" s="341"/>
      <c r="I371" s="341"/>
      <c r="J371" s="341"/>
      <c r="K371" s="341">
        <v>47</v>
      </c>
      <c r="L371" s="341"/>
      <c r="M371" s="344"/>
    </row>
    <row r="372" spans="1:13" ht="48.75" customHeight="1">
      <c r="A372" s="337" t="s">
        <v>517</v>
      </c>
      <c r="B372" s="331"/>
      <c r="C372" s="348" t="s">
        <v>518</v>
      </c>
      <c r="D372" s="341">
        <f>(F363+F364+F365+F366+F367)</f>
        <v>386</v>
      </c>
      <c r="E372" s="341"/>
      <c r="F372" s="348" t="s">
        <v>519</v>
      </c>
      <c r="G372" s="341">
        <f>(D372/500)*100</f>
        <v>77.2</v>
      </c>
      <c r="H372" s="341"/>
      <c r="I372" s="331"/>
      <c r="J372" s="495" t="s">
        <v>520</v>
      </c>
      <c r="K372" s="495"/>
      <c r="L372" s="480" t="str">
        <f>IF(G372&gt;=91,"A1",IF(G372&gt;=81,"A2",IF(G372&gt;=71,"B1",IF(G372&gt;=61,"B2",IF(G372&gt;=51,"C1",IF(G372&gt;=41,"C2",IF(G372&gt;=33,"D","E")))))))</f>
        <v>B1</v>
      </c>
      <c r="M372" s="483" t="str">
        <f t="shared" ref="M372:M374" si="54">IF(K372&gt;=91,"A1",IF(K372&gt;=81,"A2",IF(K372&gt;=71,"B1",IF(K372&gt;=61,"B2",IF(K372&gt;=51,"C1",IF(K372&gt;=41,"C2",IF(K372&gt;=33,"D","E")))))))</f>
        <v>E</v>
      </c>
    </row>
    <row r="373" spans="1:13" ht="50.25" customHeight="1">
      <c r="A373" s="368" t="s">
        <v>521</v>
      </c>
      <c r="B373" s="331"/>
      <c r="C373" s="348" t="s">
        <v>522</v>
      </c>
      <c r="D373" s="341">
        <f>(L363+L364+L365+L366+L367)</f>
        <v>417.25</v>
      </c>
      <c r="E373" s="341"/>
      <c r="F373" s="348" t="s">
        <v>523</v>
      </c>
      <c r="G373" s="341">
        <f>D373/500*100</f>
        <v>83.45</v>
      </c>
      <c r="H373" s="341"/>
      <c r="I373" s="331"/>
      <c r="J373" s="495" t="s">
        <v>524</v>
      </c>
      <c r="K373" s="495"/>
      <c r="L373" s="480" t="str">
        <f>IF(G373&gt;=91,"A1",IF(G373&gt;=81,"A2",IF(G373&gt;=71,"B1",IF(G373&gt;=61,"B2",IF(G373&gt;=51,"C1",IF(G373&gt;=41,"C2",IF(G373&gt;=33,"D","E")))))))</f>
        <v>A2</v>
      </c>
      <c r="M373" s="483" t="str">
        <f t="shared" si="54"/>
        <v>E</v>
      </c>
    </row>
    <row r="374" spans="1:13" ht="52.5" customHeight="1">
      <c r="A374" s="365" t="s">
        <v>525</v>
      </c>
      <c r="B374" s="349"/>
      <c r="C374" s="349">
        <f>(D372+D373)</f>
        <v>803.25</v>
      </c>
      <c r="D374" s="496"/>
      <c r="E374" s="496"/>
      <c r="F374" s="349" t="s">
        <v>526</v>
      </c>
      <c r="G374" s="349"/>
      <c r="H374" s="349"/>
      <c r="I374" s="358">
        <f>(C374/1000)*100</f>
        <v>80.325000000000003</v>
      </c>
      <c r="J374" s="349" t="s">
        <v>527</v>
      </c>
      <c r="K374" s="349"/>
      <c r="L374" s="496" t="str">
        <f>IF(I374&gt;=91,"A1",IF(I374&gt;=81,"A2",IF(I374&gt;=71,"B1",IF(I374&gt;=61,"B2",IF(I374&gt;=51,"C1",IF(I374&gt;=41,"C2",IF(I374&gt;=33,"D","E")))))))</f>
        <v>B1</v>
      </c>
      <c r="M374" s="497" t="str">
        <f t="shared" si="54"/>
        <v>E</v>
      </c>
    </row>
    <row r="375" spans="1:13" ht="30" customHeight="1">
      <c r="A375" s="481" t="s">
        <v>378</v>
      </c>
      <c r="B375" s="482"/>
      <c r="C375" s="482"/>
      <c r="D375" s="482"/>
      <c r="E375" s="482"/>
      <c r="F375" s="482"/>
      <c r="G375" s="482"/>
      <c r="H375" s="482"/>
      <c r="I375" s="482"/>
      <c r="J375" s="482"/>
      <c r="K375" s="482"/>
      <c r="L375" s="482"/>
      <c r="M375" s="509"/>
    </row>
    <row r="376" spans="1:13" ht="30" customHeight="1">
      <c r="A376" s="487" t="s">
        <v>379</v>
      </c>
      <c r="B376" s="480"/>
      <c r="C376" s="480"/>
      <c r="D376" s="480"/>
      <c r="E376" s="480"/>
      <c r="F376" s="480"/>
      <c r="G376" s="480"/>
      <c r="H376" s="480"/>
      <c r="I376" s="480"/>
      <c r="J376" s="480"/>
      <c r="K376" s="480"/>
      <c r="L376" s="480"/>
      <c r="M376" s="483"/>
    </row>
    <row r="377" spans="1:13" ht="30" customHeight="1">
      <c r="A377" s="487" t="s">
        <v>380</v>
      </c>
      <c r="B377" s="480"/>
      <c r="C377" s="480"/>
      <c r="D377" s="480"/>
      <c r="E377" s="480"/>
      <c r="F377" s="480" t="s">
        <v>381</v>
      </c>
      <c r="G377" s="480"/>
      <c r="H377" s="480"/>
      <c r="I377" s="480"/>
      <c r="J377" s="480"/>
      <c r="K377" s="480" t="s">
        <v>528</v>
      </c>
      <c r="L377" s="480"/>
      <c r="M377" s="483"/>
    </row>
    <row r="378" spans="1:13" ht="30" customHeight="1">
      <c r="A378" s="481" t="s">
        <v>382</v>
      </c>
      <c r="B378" s="482"/>
      <c r="C378" s="482"/>
      <c r="D378" s="482"/>
      <c r="E378" s="482"/>
      <c r="F378" s="480" t="s">
        <v>387</v>
      </c>
      <c r="G378" s="480"/>
      <c r="H378" s="480"/>
      <c r="I378" s="480"/>
      <c r="J378" s="480"/>
      <c r="K378" s="480" t="s">
        <v>387</v>
      </c>
      <c r="L378" s="480"/>
      <c r="M378" s="483"/>
    </row>
    <row r="379" spans="1:13" ht="30" customHeight="1">
      <c r="A379" s="487" t="s">
        <v>384</v>
      </c>
      <c r="B379" s="480"/>
      <c r="C379" s="480"/>
      <c r="D379" s="480"/>
      <c r="E379" s="480"/>
      <c r="F379" s="480"/>
      <c r="G379" s="480"/>
      <c r="H379" s="480"/>
      <c r="I379" s="480"/>
      <c r="J379" s="480"/>
      <c r="K379" s="480"/>
      <c r="L379" s="480"/>
      <c r="M379" s="483"/>
    </row>
    <row r="380" spans="1:13" ht="30" customHeight="1">
      <c r="A380" s="487" t="s">
        <v>380</v>
      </c>
      <c r="B380" s="480"/>
      <c r="C380" s="480"/>
      <c r="D380" s="480"/>
      <c r="E380" s="480"/>
      <c r="F380" s="480" t="s">
        <v>381</v>
      </c>
      <c r="G380" s="480"/>
      <c r="H380" s="480"/>
      <c r="I380" s="480"/>
      <c r="J380" s="480"/>
      <c r="K380" s="480" t="s">
        <v>528</v>
      </c>
      <c r="L380" s="480"/>
      <c r="M380" s="483"/>
    </row>
    <row r="381" spans="1:13" ht="30" customHeight="1">
      <c r="A381" s="489" t="s">
        <v>385</v>
      </c>
      <c r="B381" s="490"/>
      <c r="C381" s="490"/>
      <c r="D381" s="490"/>
      <c r="E381" s="490"/>
      <c r="F381" s="480" t="s">
        <v>387</v>
      </c>
      <c r="G381" s="480"/>
      <c r="H381" s="480"/>
      <c r="I381" s="480"/>
      <c r="J381" s="480"/>
      <c r="K381" s="480" t="s">
        <v>387</v>
      </c>
      <c r="L381" s="480"/>
      <c r="M381" s="483"/>
    </row>
    <row r="382" spans="1:13" ht="30" customHeight="1">
      <c r="A382" s="489" t="s">
        <v>529</v>
      </c>
      <c r="B382" s="490"/>
      <c r="C382" s="490"/>
      <c r="D382" s="490"/>
      <c r="E382" s="490"/>
      <c r="F382" s="480" t="s">
        <v>383</v>
      </c>
      <c r="G382" s="480"/>
      <c r="H382" s="480"/>
      <c r="I382" s="480"/>
      <c r="J382" s="480"/>
      <c r="K382" s="480" t="s">
        <v>383</v>
      </c>
      <c r="L382" s="480"/>
      <c r="M382" s="483"/>
    </row>
    <row r="383" spans="1:13" ht="30" customHeight="1">
      <c r="A383" s="491" t="s">
        <v>386</v>
      </c>
      <c r="B383" s="492"/>
      <c r="C383" s="492"/>
      <c r="D383" s="492"/>
      <c r="E383" s="493"/>
      <c r="F383" s="484" t="s">
        <v>387</v>
      </c>
      <c r="G383" s="485"/>
      <c r="H383" s="485"/>
      <c r="I383" s="485"/>
      <c r="J383" s="488"/>
      <c r="K383" s="484" t="s">
        <v>387</v>
      </c>
      <c r="L383" s="485"/>
      <c r="M383" s="486"/>
    </row>
    <row r="384" spans="1:13" ht="30" customHeight="1">
      <c r="A384" s="491" t="s">
        <v>388</v>
      </c>
      <c r="B384" s="492"/>
      <c r="C384" s="492"/>
      <c r="D384" s="492"/>
      <c r="E384" s="493"/>
      <c r="F384" s="484" t="s">
        <v>398</v>
      </c>
      <c r="G384" s="485"/>
      <c r="H384" s="485"/>
      <c r="I384" s="485"/>
      <c r="J384" s="488"/>
      <c r="K384" s="484" t="s">
        <v>398</v>
      </c>
      <c r="L384" s="485"/>
      <c r="M384" s="486"/>
    </row>
    <row r="385" spans="1:13" ht="30" customHeight="1">
      <c r="A385" s="487" t="s">
        <v>389</v>
      </c>
      <c r="B385" s="480"/>
      <c r="C385" s="480"/>
      <c r="D385" s="480"/>
      <c r="E385" s="480"/>
      <c r="F385" s="480"/>
      <c r="G385" s="480"/>
      <c r="H385" s="480"/>
      <c r="I385" s="480"/>
      <c r="J385" s="480"/>
      <c r="K385" s="480"/>
      <c r="L385" s="480"/>
      <c r="M385" s="483"/>
    </row>
    <row r="386" spans="1:13" ht="30" customHeight="1">
      <c r="A386" s="487" t="s">
        <v>380</v>
      </c>
      <c r="B386" s="480"/>
      <c r="C386" s="480"/>
      <c r="D386" s="480"/>
      <c r="E386" s="480"/>
      <c r="F386" s="480" t="s">
        <v>381</v>
      </c>
      <c r="G386" s="480"/>
      <c r="H386" s="480"/>
      <c r="I386" s="480"/>
      <c r="J386" s="480"/>
      <c r="K386" s="480" t="s">
        <v>528</v>
      </c>
      <c r="L386" s="480"/>
      <c r="M386" s="483"/>
    </row>
    <row r="387" spans="1:13" ht="30" customHeight="1">
      <c r="A387" s="481" t="s">
        <v>390</v>
      </c>
      <c r="B387" s="482"/>
      <c r="C387" s="482"/>
      <c r="D387" s="482"/>
      <c r="E387" s="482"/>
      <c r="F387" s="482"/>
      <c r="G387" s="480" t="s">
        <v>639</v>
      </c>
      <c r="H387" s="480"/>
      <c r="I387" s="480"/>
      <c r="J387" s="480"/>
      <c r="K387" s="480"/>
      <c r="L387" s="480"/>
      <c r="M387" s="483"/>
    </row>
    <row r="388" spans="1:13" ht="30" customHeight="1">
      <c r="A388" s="337" t="s">
        <v>530</v>
      </c>
      <c r="B388" s="484" t="s">
        <v>653</v>
      </c>
      <c r="C388" s="485"/>
      <c r="D388" s="485"/>
      <c r="E388" s="485"/>
      <c r="F388" s="485"/>
      <c r="G388" s="485"/>
      <c r="H388" s="485"/>
      <c r="I388" s="485"/>
      <c r="J388" s="485"/>
      <c r="K388" s="485"/>
      <c r="L388" s="485"/>
      <c r="M388" s="486"/>
    </row>
    <row r="389" spans="1:13" ht="30" customHeight="1">
      <c r="A389" s="337" t="s">
        <v>392</v>
      </c>
      <c r="B389" s="484" t="s">
        <v>652</v>
      </c>
      <c r="C389" s="485"/>
      <c r="D389" s="485"/>
      <c r="E389" s="485"/>
      <c r="F389" s="485"/>
      <c r="G389" s="485"/>
      <c r="H389" s="485"/>
      <c r="I389" s="485"/>
      <c r="J389" s="485"/>
      <c r="K389" s="485"/>
      <c r="L389" s="485"/>
      <c r="M389" s="486"/>
    </row>
    <row r="390" spans="1:13" ht="30" customHeight="1">
      <c r="A390" s="487" t="s">
        <v>531</v>
      </c>
      <c r="B390" s="480"/>
      <c r="C390" s="480"/>
      <c r="D390" s="480"/>
      <c r="E390" s="480"/>
      <c r="F390" s="480"/>
      <c r="G390" s="480"/>
      <c r="H390" s="480"/>
      <c r="I390" s="480"/>
      <c r="J390" s="480" t="s">
        <v>532</v>
      </c>
      <c r="K390" s="480"/>
      <c r="L390" s="480"/>
      <c r="M390" s="483"/>
    </row>
    <row r="391" spans="1:13" ht="30" customHeight="1">
      <c r="A391" s="487"/>
      <c r="B391" s="480"/>
      <c r="C391" s="480"/>
      <c r="D391" s="480"/>
      <c r="E391" s="480"/>
      <c r="F391" s="480"/>
      <c r="G391" s="480"/>
      <c r="H391" s="480"/>
      <c r="I391" s="480"/>
      <c r="J391" s="480"/>
      <c r="K391" s="480"/>
      <c r="L391" s="480"/>
      <c r="M391" s="483"/>
    </row>
    <row r="392" spans="1:13" ht="30" customHeight="1">
      <c r="A392" s="487"/>
      <c r="B392" s="480"/>
      <c r="C392" s="480"/>
      <c r="D392" s="480"/>
      <c r="E392" s="480"/>
      <c r="F392" s="480"/>
      <c r="G392" s="480"/>
      <c r="H392" s="480"/>
      <c r="I392" s="480"/>
      <c r="J392" s="480"/>
      <c r="K392" s="480"/>
      <c r="L392" s="480"/>
      <c r="M392" s="483"/>
    </row>
    <row r="393" spans="1:13" ht="30" customHeight="1">
      <c r="A393" s="487"/>
      <c r="B393" s="480"/>
      <c r="C393" s="480"/>
      <c r="D393" s="480"/>
      <c r="E393" s="480"/>
      <c r="F393" s="480"/>
      <c r="G393" s="480"/>
      <c r="H393" s="480"/>
      <c r="I393" s="480"/>
      <c r="J393" s="480"/>
      <c r="K393" s="480"/>
      <c r="L393" s="480"/>
      <c r="M393" s="483"/>
    </row>
    <row r="394" spans="1:13" ht="30" customHeight="1">
      <c r="A394" s="487" t="s">
        <v>393</v>
      </c>
      <c r="B394" s="480"/>
      <c r="C394" s="480"/>
      <c r="D394" s="480"/>
      <c r="E394" s="480"/>
      <c r="F394" s="480"/>
      <c r="G394" s="480"/>
      <c r="H394" s="484" t="s">
        <v>394</v>
      </c>
      <c r="I394" s="485"/>
      <c r="J394" s="485"/>
      <c r="K394" s="485"/>
      <c r="L394" s="485"/>
      <c r="M394" s="486"/>
    </row>
    <row r="395" spans="1:13" ht="30" customHeight="1">
      <c r="A395" s="350" t="s">
        <v>395</v>
      </c>
      <c r="B395" s="480" t="s">
        <v>284</v>
      </c>
      <c r="C395" s="480"/>
      <c r="D395" s="331" t="s">
        <v>395</v>
      </c>
      <c r="E395" s="341"/>
      <c r="F395" s="480" t="s">
        <v>284</v>
      </c>
      <c r="G395" s="480"/>
      <c r="H395" s="366"/>
      <c r="I395" s="366"/>
      <c r="J395" s="366" t="s">
        <v>396</v>
      </c>
      <c r="K395" s="366"/>
      <c r="L395" s="366" t="s">
        <v>284</v>
      </c>
      <c r="M395" s="351"/>
    </row>
    <row r="396" spans="1:13" ht="30" customHeight="1">
      <c r="A396" s="350" t="s">
        <v>397</v>
      </c>
      <c r="B396" s="480" t="s">
        <v>398</v>
      </c>
      <c r="C396" s="480"/>
      <c r="D396" s="480" t="s">
        <v>399</v>
      </c>
      <c r="E396" s="480"/>
      <c r="F396" s="480" t="s">
        <v>400</v>
      </c>
      <c r="G396" s="480"/>
      <c r="H396" s="366"/>
      <c r="I396" s="366"/>
      <c r="J396" s="484">
        <v>3</v>
      </c>
      <c r="K396" s="488"/>
      <c r="L396" s="341" t="s">
        <v>387</v>
      </c>
      <c r="M396" s="351"/>
    </row>
    <row r="397" spans="1:13" ht="30" customHeight="1">
      <c r="A397" s="350" t="s">
        <v>401</v>
      </c>
      <c r="B397" s="480" t="s">
        <v>402</v>
      </c>
      <c r="C397" s="480"/>
      <c r="D397" s="480" t="s">
        <v>403</v>
      </c>
      <c r="E397" s="480"/>
      <c r="F397" s="480" t="s">
        <v>404</v>
      </c>
      <c r="G397" s="480"/>
      <c r="H397" s="366"/>
      <c r="I397" s="366"/>
      <c r="J397" s="484">
        <v>2</v>
      </c>
      <c r="K397" s="488"/>
      <c r="L397" s="341" t="s">
        <v>383</v>
      </c>
      <c r="M397" s="351"/>
    </row>
    <row r="398" spans="1:13" ht="30" customHeight="1">
      <c r="A398" s="350" t="s">
        <v>405</v>
      </c>
      <c r="B398" s="480" t="s">
        <v>406</v>
      </c>
      <c r="C398" s="480"/>
      <c r="D398" s="480" t="s">
        <v>407</v>
      </c>
      <c r="E398" s="480"/>
      <c r="F398" s="480" t="s">
        <v>408</v>
      </c>
      <c r="G398" s="480"/>
      <c r="H398" s="366"/>
      <c r="I398" s="366"/>
      <c r="J398" s="484">
        <v>1</v>
      </c>
      <c r="K398" s="488"/>
      <c r="L398" s="341" t="s">
        <v>409</v>
      </c>
      <c r="M398" s="351"/>
    </row>
    <row r="399" spans="1:13" ht="30" customHeight="1" thickBot="1">
      <c r="A399" s="352" t="s">
        <v>410</v>
      </c>
      <c r="B399" s="479" t="s">
        <v>411</v>
      </c>
      <c r="C399" s="479"/>
      <c r="D399" s="479" t="s">
        <v>412</v>
      </c>
      <c r="E399" s="479"/>
      <c r="F399" s="479" t="s">
        <v>413</v>
      </c>
      <c r="G399" s="479"/>
      <c r="H399" s="353"/>
      <c r="I399" s="353"/>
      <c r="J399" s="353"/>
      <c r="K399" s="353"/>
      <c r="L399" s="353"/>
      <c r="M399" s="354"/>
    </row>
    <row r="400" spans="1:13" ht="30" customHeight="1" thickBot="1"/>
    <row r="401" spans="1:13" ht="30" customHeight="1">
      <c r="A401" s="327"/>
      <c r="B401" s="503" t="s">
        <v>489</v>
      </c>
      <c r="C401" s="503"/>
      <c r="D401" s="503"/>
      <c r="E401" s="503"/>
      <c r="F401" s="503"/>
      <c r="G401" s="503"/>
      <c r="H401" s="503"/>
      <c r="I401" s="504"/>
      <c r="J401" s="505" t="s">
        <v>490</v>
      </c>
      <c r="K401" s="503"/>
      <c r="L401" s="503"/>
      <c r="M401" s="506"/>
    </row>
    <row r="402" spans="1:13" ht="30" customHeight="1">
      <c r="A402" s="487" t="s">
        <v>491</v>
      </c>
      <c r="B402" s="480"/>
      <c r="C402" s="480"/>
      <c r="D402" s="480"/>
      <c r="E402" s="480"/>
      <c r="F402" s="480"/>
      <c r="G402" s="480"/>
      <c r="H402" s="480"/>
      <c r="I402" s="480"/>
      <c r="J402" s="480"/>
      <c r="K402" s="480"/>
      <c r="L402" s="480"/>
      <c r="M402" s="483"/>
    </row>
    <row r="403" spans="1:13" ht="30" customHeight="1">
      <c r="A403" s="326"/>
      <c r="B403" s="507" t="s">
        <v>492</v>
      </c>
      <c r="C403" s="507"/>
      <c r="D403" s="507"/>
      <c r="E403" s="508"/>
      <c r="F403" s="329" t="s">
        <v>493</v>
      </c>
      <c r="G403" s="329"/>
      <c r="H403" s="484" t="s">
        <v>494</v>
      </c>
      <c r="I403" s="485"/>
      <c r="J403" s="488"/>
      <c r="K403" s="330" t="s">
        <v>495</v>
      </c>
      <c r="L403" s="331"/>
      <c r="M403" s="332"/>
    </row>
    <row r="404" spans="1:13" ht="30" customHeight="1">
      <c r="A404" s="500" t="s">
        <v>496</v>
      </c>
      <c r="B404" s="485"/>
      <c r="C404" s="485"/>
      <c r="D404" s="485"/>
      <c r="E404" s="485"/>
      <c r="F404" s="485"/>
      <c r="G404" s="485"/>
      <c r="H404" s="485"/>
      <c r="I404" s="485"/>
      <c r="J404" s="485"/>
      <c r="K404" s="485"/>
      <c r="L404" s="485"/>
      <c r="M404" s="486"/>
    </row>
    <row r="405" spans="1:13" ht="30" customHeight="1">
      <c r="A405" s="491" t="s">
        <v>497</v>
      </c>
      <c r="B405" s="492"/>
      <c r="C405" s="492"/>
      <c r="D405" s="492"/>
      <c r="E405" s="492"/>
      <c r="F405" s="492"/>
      <c r="G405" s="492"/>
      <c r="H405" s="492"/>
      <c r="I405" s="492"/>
      <c r="J405" s="492"/>
      <c r="K405" s="492"/>
      <c r="L405" s="492"/>
      <c r="M405" s="501"/>
    </row>
    <row r="406" spans="1:13" ht="30" customHeight="1">
      <c r="A406" s="489" t="s">
        <v>498</v>
      </c>
      <c r="B406" s="490"/>
      <c r="C406" s="502" t="s">
        <v>103</v>
      </c>
      <c r="D406" s="492"/>
      <c r="E406" s="492"/>
      <c r="F406" s="492"/>
      <c r="G406" s="493"/>
      <c r="H406" s="355" t="s">
        <v>499</v>
      </c>
      <c r="I406" s="356"/>
      <c r="J406" s="484">
        <v>9</v>
      </c>
      <c r="K406" s="485"/>
      <c r="L406" s="485"/>
      <c r="M406" s="486"/>
    </row>
    <row r="407" spans="1:13" ht="30" customHeight="1">
      <c r="A407" s="489" t="s">
        <v>500</v>
      </c>
      <c r="B407" s="490"/>
      <c r="C407" s="502" t="s">
        <v>274</v>
      </c>
      <c r="D407" s="492"/>
      <c r="E407" s="492"/>
      <c r="F407" s="492"/>
      <c r="G407" s="493"/>
      <c r="H407" s="355" t="s">
        <v>501</v>
      </c>
      <c r="I407" s="356"/>
      <c r="J407" s="482">
        <v>1042</v>
      </c>
      <c r="K407" s="482"/>
      <c r="L407" s="482"/>
      <c r="M407" s="509"/>
    </row>
    <row r="408" spans="1:13" ht="30" customHeight="1">
      <c r="A408" s="489" t="s">
        <v>502</v>
      </c>
      <c r="B408" s="490"/>
      <c r="C408" s="513">
        <v>41124</v>
      </c>
      <c r="D408" s="492"/>
      <c r="E408" s="492"/>
      <c r="F408" s="492"/>
      <c r="G408" s="493"/>
      <c r="H408" s="355" t="s">
        <v>503</v>
      </c>
      <c r="I408" s="356"/>
      <c r="J408" s="482">
        <v>7889512620</v>
      </c>
      <c r="K408" s="482"/>
      <c r="L408" s="482"/>
      <c r="M408" s="509"/>
    </row>
    <row r="409" spans="1:13" ht="30" customHeight="1">
      <c r="A409" s="489" t="s">
        <v>504</v>
      </c>
      <c r="B409" s="490"/>
      <c r="C409" s="502" t="s">
        <v>104</v>
      </c>
      <c r="D409" s="492"/>
      <c r="E409" s="492"/>
      <c r="F409" s="492"/>
      <c r="G409" s="493"/>
      <c r="H409" s="481" t="s">
        <v>363</v>
      </c>
      <c r="I409" s="482"/>
      <c r="J409" s="482" t="s">
        <v>106</v>
      </c>
      <c r="K409" s="482"/>
      <c r="L409" s="482"/>
      <c r="M409" s="509"/>
    </row>
    <row r="410" spans="1:13" ht="30" customHeight="1">
      <c r="A410" s="487" t="s">
        <v>505</v>
      </c>
      <c r="B410" s="480"/>
      <c r="C410" s="480"/>
      <c r="D410" s="480"/>
      <c r="E410" s="480"/>
      <c r="F410" s="480"/>
      <c r="G410" s="480"/>
      <c r="H410" s="480"/>
      <c r="I410" s="480"/>
      <c r="J410" s="480"/>
      <c r="K410" s="480"/>
      <c r="L410" s="480"/>
      <c r="M410" s="483"/>
    </row>
    <row r="411" spans="1:13" ht="30" customHeight="1">
      <c r="A411" s="494" t="s">
        <v>506</v>
      </c>
      <c r="B411" s="480" t="s">
        <v>507</v>
      </c>
      <c r="C411" s="480"/>
      <c r="D411" s="480"/>
      <c r="E411" s="480"/>
      <c r="F411" s="480"/>
      <c r="G411" s="480"/>
      <c r="H411" s="480" t="s">
        <v>508</v>
      </c>
      <c r="I411" s="480"/>
      <c r="J411" s="480"/>
      <c r="K411" s="480"/>
      <c r="L411" s="480"/>
      <c r="M411" s="483"/>
    </row>
    <row r="412" spans="1:13" ht="48.75" customHeight="1">
      <c r="A412" s="494"/>
      <c r="B412" s="334" t="s">
        <v>509</v>
      </c>
      <c r="C412" s="334" t="s">
        <v>510</v>
      </c>
      <c r="D412" s="334" t="s">
        <v>511</v>
      </c>
      <c r="E412" s="334" t="s">
        <v>512</v>
      </c>
      <c r="F412" s="334">
        <v>100</v>
      </c>
      <c r="G412" s="335" t="s">
        <v>244</v>
      </c>
      <c r="H412" s="334" t="s">
        <v>513</v>
      </c>
      <c r="I412" s="334" t="s">
        <v>510</v>
      </c>
      <c r="J412" s="334" t="s">
        <v>511</v>
      </c>
      <c r="K412" s="334" t="s">
        <v>514</v>
      </c>
      <c r="L412" s="334">
        <v>100</v>
      </c>
      <c r="M412" s="336" t="s">
        <v>244</v>
      </c>
    </row>
    <row r="413" spans="1:13" ht="30" customHeight="1">
      <c r="A413" s="337" t="s">
        <v>285</v>
      </c>
      <c r="B413" s="335">
        <v>1.5</v>
      </c>
      <c r="C413" s="338">
        <v>4</v>
      </c>
      <c r="D413" s="338">
        <v>3</v>
      </c>
      <c r="E413" s="359">
        <v>8.5</v>
      </c>
      <c r="F413" s="340">
        <f t="shared" ref="F413" si="55">SUM(B413:E413)</f>
        <v>17</v>
      </c>
      <c r="G413" s="341" t="str">
        <f t="shared" ref="G413" si="56">IF(F413&gt;=91,"A1",IF(F413&gt;=81,"A2",IF(F413&gt;=71,"B1",IF(F413&gt;=61,"B2",IF(F413&gt;=51,"C1",IF(F413&gt;=41,"C2",IF(F413&gt;=33,"D","E")))))))</f>
        <v>E</v>
      </c>
      <c r="H413" s="341">
        <v>1.5</v>
      </c>
      <c r="I413" s="338">
        <v>4</v>
      </c>
      <c r="J413" s="338">
        <v>2</v>
      </c>
      <c r="K413" s="342">
        <v>4</v>
      </c>
      <c r="L413" s="343">
        <f>SUM(H413:K413)</f>
        <v>11.5</v>
      </c>
      <c r="M413" s="370" t="str">
        <f>IF(L413&gt;=91,"A1",IF(L413&gt;=81,"A2",IF(L413&gt;=71,"B1",IF(L413&gt;=61,"B2",IF(L413&gt;=51,"C1",IF(L413&gt;=41,"C2",IF(L413&gt;=33,"D","E")))))))</f>
        <v>E</v>
      </c>
    </row>
    <row r="414" spans="1:13" ht="30" customHeight="1">
      <c r="A414" s="337" t="s">
        <v>286</v>
      </c>
      <c r="B414" s="335">
        <v>1.5</v>
      </c>
      <c r="C414" s="341">
        <v>3</v>
      </c>
      <c r="D414" s="341">
        <v>3</v>
      </c>
      <c r="E414" s="338">
        <v>16</v>
      </c>
      <c r="F414" s="338">
        <f t="shared" ref="F414" si="57">SUM(B414:E414)</f>
        <v>23.5</v>
      </c>
      <c r="G414" s="338" t="str">
        <f t="shared" ref="G414" si="58">IF(F414&gt;=91,"A1",IF(F414&gt;=81,"A2",IF(F414&gt;=71,"B1",IF(F414&gt;=61,"B2",IF(F414&gt;=51,"C1",IF(F414&gt;=41,"C2",IF(F414&gt;=33,"D","E")))))))</f>
        <v>E</v>
      </c>
      <c r="H414" s="341">
        <v>3</v>
      </c>
      <c r="I414" s="341">
        <v>3</v>
      </c>
      <c r="J414" s="341">
        <v>3</v>
      </c>
      <c r="K414" s="341">
        <v>12</v>
      </c>
      <c r="L414" s="343">
        <f>SUM(H414:K414)</f>
        <v>21</v>
      </c>
      <c r="M414" s="370" t="str">
        <f t="shared" ref="M414:M417" si="59">IF(L414&gt;=91,"A1",IF(L414&gt;=81,"A2",IF(L414&gt;=71,"B1",IF(L414&gt;=61,"B2",IF(L414&gt;=51,"C1",IF(L414&gt;=41,"C2",IF(L414&gt;=33,"D","E")))))))</f>
        <v>E</v>
      </c>
    </row>
    <row r="415" spans="1:13" ht="30" customHeight="1">
      <c r="A415" s="337" t="s">
        <v>515</v>
      </c>
      <c r="B415" s="341">
        <v>2.25</v>
      </c>
      <c r="C415" s="341">
        <v>4</v>
      </c>
      <c r="D415" s="341">
        <v>2</v>
      </c>
      <c r="E415" s="341">
        <v>6</v>
      </c>
      <c r="F415" s="341">
        <v>14.25</v>
      </c>
      <c r="G415" s="341" t="s">
        <v>413</v>
      </c>
      <c r="H415" s="341">
        <v>0.5</v>
      </c>
      <c r="I415" s="341">
        <v>4</v>
      </c>
      <c r="J415" s="341">
        <v>2</v>
      </c>
      <c r="K415" s="341">
        <v>11</v>
      </c>
      <c r="L415" s="343">
        <f t="shared" ref="L415:L417" si="60">SUM(H415:K415)</f>
        <v>17.5</v>
      </c>
      <c r="M415" s="370" t="str">
        <f t="shared" si="59"/>
        <v>E</v>
      </c>
    </row>
    <row r="416" spans="1:13" ht="30" customHeight="1">
      <c r="A416" s="337" t="s">
        <v>288</v>
      </c>
      <c r="B416" s="341">
        <v>3.5</v>
      </c>
      <c r="C416" s="341">
        <v>5</v>
      </c>
      <c r="D416" s="341">
        <v>3</v>
      </c>
      <c r="E416" s="341">
        <v>5</v>
      </c>
      <c r="F416" s="341">
        <v>16.5</v>
      </c>
      <c r="G416" s="341" t="s">
        <v>413</v>
      </c>
      <c r="H416" s="335">
        <v>1.25</v>
      </c>
      <c r="I416" s="341">
        <v>4</v>
      </c>
      <c r="J416" s="341">
        <v>3</v>
      </c>
      <c r="K416" s="338">
        <v>5.5</v>
      </c>
      <c r="L416" s="343">
        <f t="shared" si="60"/>
        <v>13.75</v>
      </c>
      <c r="M416" s="370" t="str">
        <f t="shared" si="59"/>
        <v>E</v>
      </c>
    </row>
    <row r="417" spans="1:13" ht="30" customHeight="1">
      <c r="A417" s="337" t="s">
        <v>371</v>
      </c>
      <c r="B417" s="341">
        <v>2.5</v>
      </c>
      <c r="C417" s="341">
        <v>3</v>
      </c>
      <c r="D417" s="341">
        <v>2.5</v>
      </c>
      <c r="E417" s="341">
        <v>6</v>
      </c>
      <c r="F417" s="343">
        <v>14</v>
      </c>
      <c r="G417" s="341" t="s">
        <v>413</v>
      </c>
      <c r="H417" s="335">
        <v>1.75</v>
      </c>
      <c r="I417" s="341">
        <v>4</v>
      </c>
      <c r="J417" s="341">
        <v>3.5</v>
      </c>
      <c r="K417" s="338">
        <v>7.5</v>
      </c>
      <c r="L417" s="343">
        <f t="shared" si="60"/>
        <v>16.75</v>
      </c>
      <c r="M417" s="370" t="str">
        <f t="shared" si="59"/>
        <v>E</v>
      </c>
    </row>
    <row r="418" spans="1:13" ht="30" customHeight="1">
      <c r="A418" s="337" t="s">
        <v>449</v>
      </c>
      <c r="B418" s="341"/>
      <c r="C418" s="341"/>
      <c r="D418" s="341"/>
      <c r="E418" s="345">
        <v>7</v>
      </c>
      <c r="F418" s="338"/>
      <c r="G418" s="341"/>
      <c r="H418" s="341"/>
      <c r="I418" s="341"/>
      <c r="J418" s="341"/>
      <c r="K418" s="341">
        <v>11</v>
      </c>
      <c r="L418" s="341"/>
      <c r="M418" s="344"/>
    </row>
    <row r="419" spans="1:13" ht="30" customHeight="1">
      <c r="A419" s="337" t="s">
        <v>516</v>
      </c>
      <c r="B419" s="341"/>
      <c r="C419" s="341"/>
      <c r="D419" s="341"/>
      <c r="E419" s="346">
        <v>6</v>
      </c>
      <c r="F419" s="341"/>
      <c r="G419" s="341"/>
      <c r="H419" s="341"/>
      <c r="I419" s="341"/>
      <c r="J419" s="341"/>
      <c r="K419" s="346">
        <v>3</v>
      </c>
      <c r="L419" s="341"/>
      <c r="M419" s="344"/>
    </row>
    <row r="420" spans="1:13" ht="30" customHeight="1">
      <c r="A420" s="337" t="s">
        <v>631</v>
      </c>
      <c r="B420" s="341"/>
      <c r="C420" s="341"/>
      <c r="D420" s="341"/>
      <c r="E420" s="341">
        <v>0.5</v>
      </c>
      <c r="F420" s="341"/>
      <c r="G420" s="341"/>
      <c r="H420" s="341"/>
      <c r="I420" s="341"/>
      <c r="J420" s="341"/>
      <c r="K420" s="341">
        <v>10</v>
      </c>
      <c r="L420" s="341"/>
      <c r="M420" s="344"/>
    </row>
    <row r="421" spans="1:13" ht="30" customHeight="1">
      <c r="A421" s="337" t="s">
        <v>375</v>
      </c>
      <c r="B421" s="341"/>
      <c r="C421" s="341"/>
      <c r="D421" s="341"/>
      <c r="E421" s="341">
        <v>30</v>
      </c>
      <c r="F421" s="341"/>
      <c r="G421" s="341"/>
      <c r="H421" s="341"/>
      <c r="I421" s="341"/>
      <c r="J421" s="341"/>
      <c r="K421" s="341">
        <v>23</v>
      </c>
      <c r="L421" s="341"/>
      <c r="M421" s="344"/>
    </row>
    <row r="422" spans="1:13" ht="51" customHeight="1">
      <c r="A422" s="337" t="s">
        <v>517</v>
      </c>
      <c r="B422" s="331"/>
      <c r="C422" s="348" t="s">
        <v>518</v>
      </c>
      <c r="D422" s="341">
        <f>(F413+F414+F415+F416+F417)</f>
        <v>85.25</v>
      </c>
      <c r="E422" s="341"/>
      <c r="F422" s="348" t="s">
        <v>519</v>
      </c>
      <c r="G422" s="341">
        <f>(D422/500)*100</f>
        <v>17.05</v>
      </c>
      <c r="H422" s="341"/>
      <c r="I422" s="331"/>
      <c r="J422" s="495" t="s">
        <v>520</v>
      </c>
      <c r="K422" s="495"/>
      <c r="L422" s="480" t="str">
        <f>IF(G422&gt;=91,"A1",IF(G422&gt;=81,"A2",IF(G422&gt;=71,"B1",IF(G422&gt;=61,"B2",IF(G422&gt;=51,"C1",IF(G422&gt;=41,"C2",IF(G422&gt;=33,"D","E")))))))</f>
        <v>E</v>
      </c>
      <c r="M422" s="483" t="str">
        <f t="shared" ref="M422:M424" si="61">IF(K422&gt;=91,"A1",IF(K422&gt;=81,"A2",IF(K422&gt;=71,"B1",IF(K422&gt;=61,"B2",IF(K422&gt;=51,"C1",IF(K422&gt;=41,"C2",IF(K422&gt;=33,"D","E")))))))</f>
        <v>E</v>
      </c>
    </row>
    <row r="423" spans="1:13" ht="50.25" customHeight="1">
      <c r="A423" s="368" t="s">
        <v>521</v>
      </c>
      <c r="B423" s="331"/>
      <c r="C423" s="348" t="s">
        <v>522</v>
      </c>
      <c r="D423" s="341">
        <f>(L413+L414+L415+L416+L417)</f>
        <v>80.5</v>
      </c>
      <c r="E423" s="341"/>
      <c r="F423" s="348" t="s">
        <v>523</v>
      </c>
      <c r="G423" s="341">
        <f>D423/500*100</f>
        <v>16.100000000000001</v>
      </c>
      <c r="H423" s="341"/>
      <c r="I423" s="331"/>
      <c r="J423" s="495" t="s">
        <v>524</v>
      </c>
      <c r="K423" s="495"/>
      <c r="L423" s="480" t="str">
        <f>IF(G423&gt;=91,"A1",IF(G423&gt;=81,"A2",IF(G423&gt;=71,"B1",IF(G423&gt;=61,"B2",IF(G423&gt;=51,"C1",IF(G423&gt;=41,"C2",IF(G423&gt;=33,"D","E")))))))</f>
        <v>E</v>
      </c>
      <c r="M423" s="483" t="str">
        <f t="shared" si="61"/>
        <v>E</v>
      </c>
    </row>
    <row r="424" spans="1:13" ht="51" customHeight="1">
      <c r="A424" s="365" t="s">
        <v>525</v>
      </c>
      <c r="B424" s="349"/>
      <c r="C424" s="349">
        <f>(D422+D423)</f>
        <v>165.75</v>
      </c>
      <c r="D424" s="496"/>
      <c r="E424" s="496"/>
      <c r="F424" s="349" t="s">
        <v>526</v>
      </c>
      <c r="G424" s="349"/>
      <c r="H424" s="349"/>
      <c r="I424" s="358">
        <f>(C424/1000)*100</f>
        <v>16.574999999999999</v>
      </c>
      <c r="J424" s="349" t="s">
        <v>527</v>
      </c>
      <c r="K424" s="349"/>
      <c r="L424" s="496" t="str">
        <f>IF(I424&gt;=91,"A1",IF(I424&gt;=81,"A2",IF(I424&gt;=71,"B1",IF(I424&gt;=61,"B2",IF(I424&gt;=51,"C1",IF(I424&gt;=41,"C2",IF(I424&gt;=33,"D","E")))))))</f>
        <v>E</v>
      </c>
      <c r="M424" s="497" t="str">
        <f t="shared" si="61"/>
        <v>E</v>
      </c>
    </row>
    <row r="425" spans="1:13" ht="30" customHeight="1">
      <c r="A425" s="481" t="s">
        <v>378</v>
      </c>
      <c r="B425" s="482"/>
      <c r="C425" s="482"/>
      <c r="D425" s="482"/>
      <c r="E425" s="482"/>
      <c r="F425" s="482"/>
      <c r="G425" s="482"/>
      <c r="H425" s="482"/>
      <c r="I425" s="482"/>
      <c r="J425" s="482"/>
      <c r="K425" s="482"/>
      <c r="L425" s="482"/>
      <c r="M425" s="509"/>
    </row>
    <row r="426" spans="1:13" ht="30" customHeight="1">
      <c r="A426" s="487" t="s">
        <v>379</v>
      </c>
      <c r="B426" s="480"/>
      <c r="C426" s="480"/>
      <c r="D426" s="480"/>
      <c r="E426" s="480"/>
      <c r="F426" s="480"/>
      <c r="G426" s="480"/>
      <c r="H426" s="480"/>
      <c r="I426" s="480"/>
      <c r="J426" s="480"/>
      <c r="K426" s="480"/>
      <c r="L426" s="480"/>
      <c r="M426" s="483"/>
    </row>
    <row r="427" spans="1:13" ht="30" customHeight="1">
      <c r="A427" s="487"/>
      <c r="B427" s="480"/>
      <c r="C427" s="480"/>
      <c r="D427" s="480"/>
      <c r="E427" s="480"/>
      <c r="F427" s="480" t="s">
        <v>381</v>
      </c>
      <c r="G427" s="480"/>
      <c r="H427" s="480"/>
      <c r="I427" s="480"/>
      <c r="J427" s="480"/>
      <c r="K427" s="480" t="s">
        <v>528</v>
      </c>
      <c r="L427" s="480"/>
      <c r="M427" s="483"/>
    </row>
    <row r="428" spans="1:13" ht="30" customHeight="1">
      <c r="A428" s="481" t="s">
        <v>382</v>
      </c>
      <c r="B428" s="482"/>
      <c r="C428" s="482"/>
      <c r="D428" s="482"/>
      <c r="E428" s="482"/>
      <c r="F428" s="480" t="s">
        <v>387</v>
      </c>
      <c r="G428" s="480"/>
      <c r="H428" s="480"/>
      <c r="I428" s="480"/>
      <c r="J428" s="480"/>
      <c r="K428" s="480" t="s">
        <v>387</v>
      </c>
      <c r="L428" s="480"/>
      <c r="M428" s="483"/>
    </row>
    <row r="429" spans="1:13" ht="30" customHeight="1">
      <c r="A429" s="487" t="s">
        <v>384</v>
      </c>
      <c r="B429" s="480"/>
      <c r="C429" s="480"/>
      <c r="D429" s="480"/>
      <c r="E429" s="480"/>
      <c r="F429" s="480"/>
      <c r="G429" s="480"/>
      <c r="H429" s="480"/>
      <c r="I429" s="480"/>
      <c r="J429" s="480"/>
      <c r="K429" s="480"/>
      <c r="L429" s="480"/>
      <c r="M429" s="483"/>
    </row>
    <row r="430" spans="1:13" ht="30" customHeight="1">
      <c r="A430" s="487" t="s">
        <v>380</v>
      </c>
      <c r="B430" s="480"/>
      <c r="C430" s="480"/>
      <c r="D430" s="480"/>
      <c r="E430" s="480"/>
      <c r="F430" s="480" t="s">
        <v>381</v>
      </c>
      <c r="G430" s="480"/>
      <c r="H430" s="480"/>
      <c r="I430" s="480"/>
      <c r="J430" s="480"/>
      <c r="K430" s="480" t="s">
        <v>528</v>
      </c>
      <c r="L430" s="480"/>
      <c r="M430" s="483"/>
    </row>
    <row r="431" spans="1:13" ht="30" customHeight="1">
      <c r="A431" s="489" t="s">
        <v>385</v>
      </c>
      <c r="B431" s="490"/>
      <c r="C431" s="490"/>
      <c r="D431" s="490"/>
      <c r="E431" s="490"/>
      <c r="F431" s="480" t="s">
        <v>387</v>
      </c>
      <c r="G431" s="480"/>
      <c r="H431" s="480"/>
      <c r="I431" s="480"/>
      <c r="J431" s="480"/>
      <c r="K431" s="480" t="s">
        <v>387</v>
      </c>
      <c r="L431" s="480"/>
      <c r="M431" s="483"/>
    </row>
    <row r="432" spans="1:13" ht="30" customHeight="1">
      <c r="A432" s="489" t="s">
        <v>529</v>
      </c>
      <c r="B432" s="490"/>
      <c r="C432" s="490"/>
      <c r="D432" s="490"/>
      <c r="E432" s="490"/>
      <c r="F432" s="480" t="s">
        <v>387</v>
      </c>
      <c r="G432" s="480"/>
      <c r="H432" s="480"/>
      <c r="I432" s="480"/>
      <c r="J432" s="480"/>
      <c r="K432" s="480" t="s">
        <v>387</v>
      </c>
      <c r="L432" s="480"/>
      <c r="M432" s="483"/>
    </row>
    <row r="433" spans="1:13" ht="30" customHeight="1">
      <c r="A433" s="491" t="s">
        <v>386</v>
      </c>
      <c r="B433" s="492"/>
      <c r="C433" s="492"/>
      <c r="D433" s="492"/>
      <c r="E433" s="493"/>
      <c r="F433" s="484" t="s">
        <v>387</v>
      </c>
      <c r="G433" s="485"/>
      <c r="H433" s="485"/>
      <c r="I433" s="485"/>
      <c r="J433" s="488"/>
      <c r="K433" s="484" t="s">
        <v>387</v>
      </c>
      <c r="L433" s="485"/>
      <c r="M433" s="486"/>
    </row>
    <row r="434" spans="1:13" ht="30" customHeight="1">
      <c r="A434" s="491" t="s">
        <v>388</v>
      </c>
      <c r="B434" s="492"/>
      <c r="C434" s="492"/>
      <c r="D434" s="492"/>
      <c r="E434" s="493"/>
      <c r="F434" s="484" t="s">
        <v>387</v>
      </c>
      <c r="G434" s="485"/>
      <c r="H434" s="485"/>
      <c r="I434" s="485"/>
      <c r="J434" s="488"/>
      <c r="K434" s="484" t="s">
        <v>387</v>
      </c>
      <c r="L434" s="485"/>
      <c r="M434" s="486"/>
    </row>
    <row r="435" spans="1:13" ht="30" customHeight="1">
      <c r="A435" s="487" t="s">
        <v>389</v>
      </c>
      <c r="B435" s="480"/>
      <c r="C435" s="480"/>
      <c r="D435" s="480"/>
      <c r="E435" s="480"/>
      <c r="F435" s="480"/>
      <c r="G435" s="480"/>
      <c r="H435" s="480"/>
      <c r="I435" s="480"/>
      <c r="J435" s="480"/>
      <c r="K435" s="480"/>
      <c r="L435" s="480"/>
      <c r="M435" s="483"/>
    </row>
    <row r="436" spans="1:13" ht="30" customHeight="1">
      <c r="A436" s="487" t="s">
        <v>380</v>
      </c>
      <c r="B436" s="480"/>
      <c r="C436" s="480"/>
      <c r="D436" s="480"/>
      <c r="E436" s="480"/>
      <c r="F436" s="480" t="s">
        <v>381</v>
      </c>
      <c r="G436" s="480"/>
      <c r="H436" s="480"/>
      <c r="I436" s="480"/>
      <c r="J436" s="480"/>
      <c r="K436" s="480" t="s">
        <v>528</v>
      </c>
      <c r="L436" s="480"/>
      <c r="M436" s="483"/>
    </row>
    <row r="437" spans="1:13" ht="30" customHeight="1">
      <c r="A437" s="481" t="s">
        <v>390</v>
      </c>
      <c r="B437" s="482"/>
      <c r="C437" s="482"/>
      <c r="D437" s="482"/>
      <c r="E437" s="482"/>
      <c r="F437" s="482"/>
      <c r="G437" s="480" t="s">
        <v>641</v>
      </c>
      <c r="H437" s="480"/>
      <c r="I437" s="480"/>
      <c r="J437" s="480"/>
      <c r="K437" s="480"/>
      <c r="L437" s="480"/>
      <c r="M437" s="483"/>
    </row>
    <row r="438" spans="1:13" ht="30" customHeight="1">
      <c r="A438" s="337" t="s">
        <v>530</v>
      </c>
      <c r="B438" s="484" t="s">
        <v>654</v>
      </c>
      <c r="C438" s="485"/>
      <c r="D438" s="485"/>
      <c r="E438" s="485"/>
      <c r="F438" s="485"/>
      <c r="G438" s="485"/>
      <c r="H438" s="485"/>
      <c r="I438" s="485"/>
      <c r="J438" s="485"/>
      <c r="K438" s="485"/>
      <c r="L438" s="485"/>
      <c r="M438" s="486"/>
    </row>
    <row r="439" spans="1:13" ht="30" customHeight="1">
      <c r="A439" s="337" t="s">
        <v>392</v>
      </c>
      <c r="B439" s="484"/>
      <c r="C439" s="485"/>
      <c r="D439" s="485"/>
      <c r="E439" s="485"/>
      <c r="F439" s="485"/>
      <c r="G439" s="485"/>
      <c r="H439" s="485"/>
      <c r="I439" s="485"/>
      <c r="J439" s="485"/>
      <c r="K439" s="485"/>
      <c r="L439" s="485"/>
      <c r="M439" s="486"/>
    </row>
    <row r="440" spans="1:13" ht="30" customHeight="1">
      <c r="A440" s="487" t="s">
        <v>531</v>
      </c>
      <c r="B440" s="480"/>
      <c r="C440" s="480"/>
      <c r="D440" s="480"/>
      <c r="E440" s="480"/>
      <c r="F440" s="480"/>
      <c r="G440" s="480"/>
      <c r="H440" s="480"/>
      <c r="I440" s="480"/>
      <c r="J440" s="480" t="s">
        <v>532</v>
      </c>
      <c r="K440" s="480"/>
      <c r="L440" s="480"/>
      <c r="M440" s="483"/>
    </row>
    <row r="441" spans="1:13" ht="30" customHeight="1">
      <c r="A441" s="487"/>
      <c r="B441" s="480"/>
      <c r="C441" s="480"/>
      <c r="D441" s="480"/>
      <c r="E441" s="480"/>
      <c r="F441" s="480"/>
      <c r="G441" s="480"/>
      <c r="H441" s="480"/>
      <c r="I441" s="480"/>
      <c r="J441" s="480"/>
      <c r="K441" s="480"/>
      <c r="L441" s="480"/>
      <c r="M441" s="483"/>
    </row>
    <row r="442" spans="1:13" ht="30" customHeight="1">
      <c r="A442" s="487"/>
      <c r="B442" s="480"/>
      <c r="C442" s="480"/>
      <c r="D442" s="480"/>
      <c r="E442" s="480"/>
      <c r="F442" s="480"/>
      <c r="G442" s="480"/>
      <c r="H442" s="480"/>
      <c r="I442" s="480"/>
      <c r="J442" s="480"/>
      <c r="K442" s="480"/>
      <c r="L442" s="480"/>
      <c r="M442" s="483"/>
    </row>
    <row r="443" spans="1:13" ht="30" customHeight="1">
      <c r="A443" s="487"/>
      <c r="B443" s="480"/>
      <c r="C443" s="480"/>
      <c r="D443" s="480"/>
      <c r="E443" s="480"/>
      <c r="F443" s="480"/>
      <c r="G443" s="480"/>
      <c r="H443" s="480"/>
      <c r="I443" s="480"/>
      <c r="J443" s="480"/>
      <c r="K443" s="480"/>
      <c r="L443" s="480"/>
      <c r="M443" s="483"/>
    </row>
    <row r="444" spans="1:13" ht="30" customHeight="1">
      <c r="A444" s="487" t="s">
        <v>393</v>
      </c>
      <c r="B444" s="480"/>
      <c r="C444" s="480"/>
      <c r="D444" s="480"/>
      <c r="E444" s="480"/>
      <c r="F444" s="480"/>
      <c r="G444" s="480"/>
      <c r="H444" s="484" t="s">
        <v>394</v>
      </c>
      <c r="I444" s="485"/>
      <c r="J444" s="485"/>
      <c r="K444" s="485"/>
      <c r="L444" s="485"/>
      <c r="M444" s="486"/>
    </row>
    <row r="445" spans="1:13" ht="30" customHeight="1">
      <c r="A445" s="350" t="s">
        <v>395</v>
      </c>
      <c r="B445" s="480" t="s">
        <v>284</v>
      </c>
      <c r="C445" s="480"/>
      <c r="D445" s="331" t="s">
        <v>395</v>
      </c>
      <c r="E445" s="341"/>
      <c r="F445" s="480" t="s">
        <v>284</v>
      </c>
      <c r="G445" s="480"/>
      <c r="H445" s="366"/>
      <c r="I445" s="366"/>
      <c r="J445" s="366" t="s">
        <v>396</v>
      </c>
      <c r="K445" s="366"/>
      <c r="L445" s="366" t="s">
        <v>284</v>
      </c>
      <c r="M445" s="351"/>
    </row>
    <row r="446" spans="1:13" ht="30" customHeight="1">
      <c r="A446" s="350" t="s">
        <v>397</v>
      </c>
      <c r="B446" s="480" t="s">
        <v>398</v>
      </c>
      <c r="C446" s="480"/>
      <c r="D446" s="480" t="s">
        <v>399</v>
      </c>
      <c r="E446" s="480"/>
      <c r="F446" s="480" t="s">
        <v>400</v>
      </c>
      <c r="G446" s="480"/>
      <c r="H446" s="366"/>
      <c r="I446" s="366"/>
      <c r="J446" s="484">
        <v>3</v>
      </c>
      <c r="K446" s="488"/>
      <c r="L446" s="341" t="s">
        <v>387</v>
      </c>
      <c r="M446" s="351"/>
    </row>
    <row r="447" spans="1:13" ht="30" customHeight="1">
      <c r="A447" s="350" t="s">
        <v>401</v>
      </c>
      <c r="B447" s="480" t="s">
        <v>402</v>
      </c>
      <c r="C447" s="480"/>
      <c r="D447" s="480" t="s">
        <v>403</v>
      </c>
      <c r="E447" s="480"/>
      <c r="F447" s="480" t="s">
        <v>404</v>
      </c>
      <c r="G447" s="480"/>
      <c r="H447" s="366"/>
      <c r="I447" s="366"/>
      <c r="J447" s="484">
        <v>2</v>
      </c>
      <c r="K447" s="488"/>
      <c r="L447" s="341" t="s">
        <v>383</v>
      </c>
      <c r="M447" s="351"/>
    </row>
    <row r="448" spans="1:13" ht="30" customHeight="1">
      <c r="A448" s="350" t="s">
        <v>405</v>
      </c>
      <c r="B448" s="480" t="s">
        <v>406</v>
      </c>
      <c r="C448" s="480"/>
      <c r="D448" s="480" t="s">
        <v>407</v>
      </c>
      <c r="E448" s="480"/>
      <c r="F448" s="480" t="s">
        <v>408</v>
      </c>
      <c r="G448" s="480"/>
      <c r="H448" s="366"/>
      <c r="I448" s="366"/>
      <c r="J448" s="484">
        <v>1</v>
      </c>
      <c r="K448" s="488"/>
      <c r="L448" s="341" t="s">
        <v>409</v>
      </c>
      <c r="M448" s="351"/>
    </row>
    <row r="449" spans="1:13" ht="30" customHeight="1" thickBot="1">
      <c r="A449" s="352" t="s">
        <v>410</v>
      </c>
      <c r="B449" s="479" t="s">
        <v>411</v>
      </c>
      <c r="C449" s="479"/>
      <c r="D449" s="479" t="s">
        <v>412</v>
      </c>
      <c r="E449" s="479"/>
      <c r="F449" s="479" t="s">
        <v>413</v>
      </c>
      <c r="G449" s="479"/>
      <c r="H449" s="353"/>
      <c r="I449" s="353"/>
      <c r="J449" s="353"/>
      <c r="K449" s="353"/>
      <c r="L449" s="353"/>
      <c r="M449" s="354"/>
    </row>
    <row r="450" spans="1:13" ht="30" customHeight="1" thickBot="1">
      <c r="A450" s="369"/>
      <c r="B450" s="353"/>
      <c r="C450" s="353"/>
      <c r="D450" s="353"/>
      <c r="E450" s="353"/>
      <c r="F450" s="353"/>
      <c r="G450" s="353"/>
      <c r="H450" s="353"/>
      <c r="I450" s="353"/>
      <c r="J450" s="353"/>
      <c r="K450" s="353"/>
      <c r="L450" s="353"/>
      <c r="M450" s="354"/>
    </row>
    <row r="451" spans="1:13" ht="30" customHeight="1">
      <c r="A451" s="327"/>
      <c r="B451" s="503" t="s">
        <v>489</v>
      </c>
      <c r="C451" s="503"/>
      <c r="D451" s="503"/>
      <c r="E451" s="503"/>
      <c r="F451" s="503"/>
      <c r="G451" s="503"/>
      <c r="H451" s="503"/>
      <c r="I451" s="504"/>
      <c r="J451" s="505" t="s">
        <v>490</v>
      </c>
      <c r="K451" s="503"/>
      <c r="L451" s="503"/>
      <c r="M451" s="506"/>
    </row>
    <row r="452" spans="1:13" ht="30" customHeight="1">
      <c r="A452" s="487" t="s">
        <v>491</v>
      </c>
      <c r="B452" s="480"/>
      <c r="C452" s="480"/>
      <c r="D452" s="480"/>
      <c r="E452" s="480"/>
      <c r="F452" s="480"/>
      <c r="G452" s="480"/>
      <c r="H452" s="480"/>
      <c r="I452" s="480"/>
      <c r="J452" s="480"/>
      <c r="K452" s="480"/>
      <c r="L452" s="480"/>
      <c r="M452" s="483"/>
    </row>
    <row r="453" spans="1:13" ht="30" customHeight="1">
      <c r="A453" s="326"/>
      <c r="B453" s="507" t="s">
        <v>492</v>
      </c>
      <c r="C453" s="507"/>
      <c r="D453" s="507"/>
      <c r="E453" s="508"/>
      <c r="F453" s="329" t="s">
        <v>493</v>
      </c>
      <c r="G453" s="329"/>
      <c r="H453" s="484" t="s">
        <v>494</v>
      </c>
      <c r="I453" s="485"/>
      <c r="J453" s="488"/>
      <c r="K453" s="330" t="s">
        <v>495</v>
      </c>
      <c r="L453" s="331"/>
      <c r="M453" s="332"/>
    </row>
    <row r="454" spans="1:13" ht="30" customHeight="1">
      <c r="A454" s="500" t="s">
        <v>496</v>
      </c>
      <c r="B454" s="485"/>
      <c r="C454" s="485"/>
      <c r="D454" s="485"/>
      <c r="E454" s="485"/>
      <c r="F454" s="485"/>
      <c r="G454" s="485"/>
      <c r="H454" s="485"/>
      <c r="I454" s="485"/>
      <c r="J454" s="485"/>
      <c r="K454" s="485"/>
      <c r="L454" s="485"/>
      <c r="M454" s="486"/>
    </row>
    <row r="455" spans="1:13" ht="30" customHeight="1">
      <c r="A455" s="491" t="s">
        <v>497</v>
      </c>
      <c r="B455" s="492"/>
      <c r="C455" s="492"/>
      <c r="D455" s="492"/>
      <c r="E455" s="492"/>
      <c r="F455" s="492"/>
      <c r="G455" s="492"/>
      <c r="H455" s="492"/>
      <c r="I455" s="492"/>
      <c r="J455" s="492"/>
      <c r="K455" s="492"/>
      <c r="L455" s="492"/>
      <c r="M455" s="501"/>
    </row>
    <row r="456" spans="1:13" ht="30" customHeight="1">
      <c r="A456" s="489" t="s">
        <v>498</v>
      </c>
      <c r="B456" s="490"/>
      <c r="C456" s="502" t="s">
        <v>111</v>
      </c>
      <c r="D456" s="492"/>
      <c r="E456" s="492"/>
      <c r="F456" s="492"/>
      <c r="G456" s="493"/>
      <c r="H456" s="355" t="s">
        <v>499</v>
      </c>
      <c r="I456" s="356"/>
      <c r="J456" s="484">
        <v>10</v>
      </c>
      <c r="K456" s="485"/>
      <c r="L456" s="485"/>
      <c r="M456" s="486"/>
    </row>
    <row r="457" spans="1:13" ht="30" customHeight="1">
      <c r="A457" s="489" t="s">
        <v>500</v>
      </c>
      <c r="B457" s="490"/>
      <c r="C457" s="502" t="s">
        <v>274</v>
      </c>
      <c r="D457" s="492"/>
      <c r="E457" s="492"/>
      <c r="F457" s="492"/>
      <c r="G457" s="493"/>
      <c r="H457" s="355" t="s">
        <v>501</v>
      </c>
      <c r="I457" s="356"/>
      <c r="J457" s="482">
        <v>1187</v>
      </c>
      <c r="K457" s="482"/>
      <c r="L457" s="482"/>
      <c r="M457" s="509"/>
    </row>
    <row r="458" spans="1:13" ht="30" customHeight="1">
      <c r="A458" s="489" t="s">
        <v>502</v>
      </c>
      <c r="B458" s="490"/>
      <c r="C458" s="502" t="s">
        <v>575</v>
      </c>
      <c r="D458" s="492"/>
      <c r="E458" s="492"/>
      <c r="F458" s="492"/>
      <c r="G458" s="493"/>
      <c r="H458" s="355" t="s">
        <v>503</v>
      </c>
      <c r="I458" s="356"/>
      <c r="J458" s="482">
        <v>9419122353</v>
      </c>
      <c r="K458" s="482"/>
      <c r="L458" s="482"/>
      <c r="M458" s="509"/>
    </row>
    <row r="459" spans="1:13" ht="30" customHeight="1">
      <c r="A459" s="489" t="s">
        <v>504</v>
      </c>
      <c r="B459" s="490"/>
      <c r="C459" s="502" t="s">
        <v>113</v>
      </c>
      <c r="D459" s="492"/>
      <c r="E459" s="492"/>
      <c r="F459" s="492"/>
      <c r="G459" s="493"/>
      <c r="H459" s="481" t="s">
        <v>363</v>
      </c>
      <c r="I459" s="482"/>
      <c r="J459" s="482" t="s">
        <v>114</v>
      </c>
      <c r="K459" s="482"/>
      <c r="L459" s="482"/>
      <c r="M459" s="509"/>
    </row>
    <row r="460" spans="1:13" ht="30" customHeight="1">
      <c r="A460" s="487" t="s">
        <v>505</v>
      </c>
      <c r="B460" s="480"/>
      <c r="C460" s="480"/>
      <c r="D460" s="480"/>
      <c r="E460" s="480"/>
      <c r="F460" s="480"/>
      <c r="G460" s="480"/>
      <c r="H460" s="480"/>
      <c r="I460" s="480"/>
      <c r="J460" s="480"/>
      <c r="K460" s="480"/>
      <c r="L460" s="480"/>
      <c r="M460" s="483"/>
    </row>
    <row r="461" spans="1:13" ht="30" customHeight="1">
      <c r="A461" s="494" t="s">
        <v>506</v>
      </c>
      <c r="B461" s="480" t="s">
        <v>507</v>
      </c>
      <c r="C461" s="480"/>
      <c r="D461" s="480"/>
      <c r="E461" s="480"/>
      <c r="F461" s="480"/>
      <c r="G461" s="480"/>
      <c r="H461" s="480" t="s">
        <v>508</v>
      </c>
      <c r="I461" s="480"/>
      <c r="J461" s="480"/>
      <c r="K461" s="480"/>
      <c r="L461" s="480"/>
      <c r="M461" s="483"/>
    </row>
    <row r="462" spans="1:13" ht="54.75" customHeight="1">
      <c r="A462" s="494"/>
      <c r="B462" s="334" t="s">
        <v>509</v>
      </c>
      <c r="C462" s="334" t="s">
        <v>510</v>
      </c>
      <c r="D462" s="334" t="s">
        <v>511</v>
      </c>
      <c r="E462" s="334" t="s">
        <v>512</v>
      </c>
      <c r="F462" s="334">
        <v>100</v>
      </c>
      <c r="G462" s="335" t="s">
        <v>244</v>
      </c>
      <c r="H462" s="334" t="s">
        <v>513</v>
      </c>
      <c r="I462" s="334" t="s">
        <v>510</v>
      </c>
      <c r="J462" s="334" t="s">
        <v>511</v>
      </c>
      <c r="K462" s="334" t="s">
        <v>514</v>
      </c>
      <c r="L462" s="334">
        <v>100</v>
      </c>
      <c r="M462" s="336" t="s">
        <v>244</v>
      </c>
    </row>
    <row r="463" spans="1:13" ht="30" customHeight="1">
      <c r="A463" s="337" t="s">
        <v>285</v>
      </c>
      <c r="B463" s="335">
        <v>9.25</v>
      </c>
      <c r="C463" s="338">
        <v>5</v>
      </c>
      <c r="D463" s="338">
        <v>5</v>
      </c>
      <c r="E463" s="359">
        <v>68</v>
      </c>
      <c r="F463" s="340">
        <f t="shared" ref="F463" si="62">SUM(B463:E463)</f>
        <v>87.25</v>
      </c>
      <c r="G463" s="341" t="str">
        <f t="shared" ref="G463" si="63">IF(F463&gt;=91,"A1",IF(F463&gt;=81,"A2",IF(F463&gt;=71,"B1",IF(F463&gt;=61,"B2",IF(F463&gt;=51,"C1",IF(F463&gt;=41,"C2",IF(F463&gt;=33,"D","E")))))))</f>
        <v>A2</v>
      </c>
      <c r="H463" s="341">
        <v>8.75</v>
      </c>
      <c r="I463" s="338">
        <v>4</v>
      </c>
      <c r="J463" s="338">
        <v>5</v>
      </c>
      <c r="K463" s="342">
        <v>71</v>
      </c>
      <c r="L463" s="343">
        <f>SUM(H463:K463)</f>
        <v>88.75</v>
      </c>
      <c r="M463" s="370" t="str">
        <f>IF(L463&gt;=91,"A1",IF(L463&gt;=81,"A2",IF(L463&gt;=71,"B1",IF(L463&gt;=61,"B2",IF(L463&gt;=51,"C1",IF(L463&gt;=41,"C2",IF(L463&gt;=33,"D","E")))))))</f>
        <v>A2</v>
      </c>
    </row>
    <row r="464" spans="1:13" ht="30" customHeight="1">
      <c r="A464" s="337" t="s">
        <v>286</v>
      </c>
      <c r="B464" s="335">
        <v>6</v>
      </c>
      <c r="C464" s="341">
        <v>4</v>
      </c>
      <c r="D464" s="341">
        <v>4.5</v>
      </c>
      <c r="E464" s="338">
        <v>61.5</v>
      </c>
      <c r="F464" s="338">
        <f t="shared" ref="F464" si="64">SUM(B464:E464)</f>
        <v>76</v>
      </c>
      <c r="G464" s="338" t="str">
        <f t="shared" ref="G464" si="65">IF(F464&gt;=91,"A1",IF(F464&gt;=81,"A2",IF(F464&gt;=71,"B1",IF(F464&gt;=61,"B2",IF(F464&gt;=51,"C1",IF(F464&gt;=41,"C2",IF(F464&gt;=33,"D","E")))))))</f>
        <v>B1</v>
      </c>
      <c r="H464" s="341">
        <v>8.25</v>
      </c>
      <c r="I464" s="341">
        <v>4</v>
      </c>
      <c r="J464" s="341">
        <v>4.5</v>
      </c>
      <c r="K464" s="341">
        <v>63</v>
      </c>
      <c r="L464" s="343">
        <f>SUM(H464:K464)</f>
        <v>79.75</v>
      </c>
      <c r="M464" s="370" t="str">
        <f t="shared" ref="M464:M467" si="66">IF(L464&gt;=91,"A1",IF(L464&gt;=81,"A2",IF(L464&gt;=71,"B1",IF(L464&gt;=61,"B2",IF(L464&gt;=51,"C1",IF(L464&gt;=41,"C2",IF(L464&gt;=33,"D","E")))))))</f>
        <v>B1</v>
      </c>
    </row>
    <row r="465" spans="1:13" ht="30" customHeight="1">
      <c r="A465" s="337" t="s">
        <v>515</v>
      </c>
      <c r="B465" s="341">
        <v>8.75</v>
      </c>
      <c r="C465" s="341">
        <v>4</v>
      </c>
      <c r="D465" s="341">
        <v>5</v>
      </c>
      <c r="E465" s="341">
        <v>63</v>
      </c>
      <c r="F465" s="341">
        <v>80.75</v>
      </c>
      <c r="G465" s="341" t="s">
        <v>406</v>
      </c>
      <c r="H465" s="341">
        <v>9.75</v>
      </c>
      <c r="I465" s="341">
        <v>4</v>
      </c>
      <c r="J465" s="341">
        <v>5</v>
      </c>
      <c r="K465" s="341">
        <v>74</v>
      </c>
      <c r="L465" s="343">
        <f t="shared" ref="L465:L467" si="67">SUM(H465:K465)</f>
        <v>92.75</v>
      </c>
      <c r="M465" s="370" t="str">
        <f t="shared" si="66"/>
        <v>A1</v>
      </c>
    </row>
    <row r="466" spans="1:13" ht="30" customHeight="1">
      <c r="A466" s="337" t="s">
        <v>288</v>
      </c>
      <c r="B466" s="341">
        <v>9</v>
      </c>
      <c r="C466" s="341">
        <v>5</v>
      </c>
      <c r="D466" s="341">
        <v>4</v>
      </c>
      <c r="E466" s="341">
        <v>72.5</v>
      </c>
      <c r="F466" s="341">
        <v>90.5</v>
      </c>
      <c r="G466" s="341" t="s">
        <v>402</v>
      </c>
      <c r="H466" s="335">
        <v>9.25</v>
      </c>
      <c r="I466" s="341">
        <v>4</v>
      </c>
      <c r="J466" s="341">
        <v>5</v>
      </c>
      <c r="K466" s="338">
        <v>79</v>
      </c>
      <c r="L466" s="343">
        <f t="shared" si="67"/>
        <v>97.25</v>
      </c>
      <c r="M466" s="370" t="str">
        <f t="shared" si="66"/>
        <v>A1</v>
      </c>
    </row>
    <row r="467" spans="1:13" ht="30" customHeight="1">
      <c r="A467" s="337" t="s">
        <v>371</v>
      </c>
      <c r="B467" s="341">
        <v>8</v>
      </c>
      <c r="C467" s="341">
        <v>4</v>
      </c>
      <c r="D467" s="341">
        <v>5</v>
      </c>
      <c r="E467" s="341">
        <v>67.5</v>
      </c>
      <c r="F467" s="343">
        <v>84.5</v>
      </c>
      <c r="G467" s="341" t="s">
        <v>402</v>
      </c>
      <c r="H467" s="335">
        <v>9.5</v>
      </c>
      <c r="I467" s="341">
        <v>4</v>
      </c>
      <c r="J467" s="341">
        <v>5</v>
      </c>
      <c r="K467" s="338">
        <v>75.5</v>
      </c>
      <c r="L467" s="343">
        <f t="shared" si="67"/>
        <v>94</v>
      </c>
      <c r="M467" s="370" t="str">
        <f t="shared" si="66"/>
        <v>A1</v>
      </c>
    </row>
    <row r="468" spans="1:13" ht="30" customHeight="1">
      <c r="A468" s="337" t="s">
        <v>449</v>
      </c>
      <c r="B468" s="341"/>
      <c r="C468" s="341"/>
      <c r="D468" s="341"/>
      <c r="E468" s="345">
        <v>47</v>
      </c>
      <c r="F468" s="338"/>
      <c r="G468" s="341"/>
      <c r="H468" s="341"/>
      <c r="I468" s="341"/>
      <c r="J468" s="341"/>
      <c r="K468" s="341">
        <v>45.5</v>
      </c>
      <c r="L468" s="341"/>
      <c r="M468" s="344"/>
    </row>
    <row r="469" spans="1:13" ht="30" customHeight="1">
      <c r="A469" s="337" t="s">
        <v>516</v>
      </c>
      <c r="B469" s="341"/>
      <c r="C469" s="341"/>
      <c r="D469" s="341"/>
      <c r="E469" s="346">
        <v>46.5</v>
      </c>
      <c r="F469" s="341"/>
      <c r="G469" s="341"/>
      <c r="H469" s="341"/>
      <c r="I469" s="341"/>
      <c r="J469" s="341"/>
      <c r="K469" s="346">
        <v>45</v>
      </c>
      <c r="L469" s="341"/>
      <c r="M469" s="344"/>
    </row>
    <row r="470" spans="1:13" ht="30" customHeight="1">
      <c r="A470" s="337" t="s">
        <v>631</v>
      </c>
      <c r="B470" s="341"/>
      <c r="C470" s="341"/>
      <c r="D470" s="341"/>
      <c r="E470" s="341">
        <v>44</v>
      </c>
      <c r="F470" s="341"/>
      <c r="G470" s="341"/>
      <c r="H470" s="341"/>
      <c r="I470" s="341"/>
      <c r="J470" s="341"/>
      <c r="K470" s="341">
        <v>44</v>
      </c>
      <c r="L470" s="341"/>
      <c r="M470" s="344"/>
    </row>
    <row r="471" spans="1:13" ht="30" customHeight="1">
      <c r="A471" s="337" t="s">
        <v>375</v>
      </c>
      <c r="B471" s="341"/>
      <c r="C471" s="341"/>
      <c r="D471" s="341"/>
      <c r="E471" s="341">
        <v>37.5</v>
      </c>
      <c r="F471" s="341"/>
      <c r="G471" s="341"/>
      <c r="H471" s="341"/>
      <c r="I471" s="341"/>
      <c r="J471" s="341"/>
      <c r="K471" s="341">
        <v>35.5</v>
      </c>
      <c r="L471" s="341"/>
      <c r="M471" s="344"/>
    </row>
    <row r="472" spans="1:13" ht="52.5" customHeight="1">
      <c r="A472" s="337" t="s">
        <v>517</v>
      </c>
      <c r="B472" s="331"/>
      <c r="C472" s="348" t="s">
        <v>518</v>
      </c>
      <c r="D472" s="341">
        <f>(F463+F464+F465+F466+F467)</f>
        <v>419</v>
      </c>
      <c r="E472" s="341"/>
      <c r="F472" s="348" t="s">
        <v>519</v>
      </c>
      <c r="G472" s="341">
        <f>(D472/500)*100</f>
        <v>83.8</v>
      </c>
      <c r="H472" s="341"/>
      <c r="I472" s="331"/>
      <c r="J472" s="495" t="s">
        <v>520</v>
      </c>
      <c r="K472" s="495"/>
      <c r="L472" s="480" t="str">
        <f>IF(G472&gt;=91,"A1",IF(G472&gt;=81,"A2",IF(G472&gt;=71,"B1",IF(G472&gt;=61,"B2",IF(G472&gt;=51,"C1",IF(G472&gt;=41,"C2",IF(G472&gt;=33,"D","E")))))))</f>
        <v>A2</v>
      </c>
      <c r="M472" s="483" t="str">
        <f t="shared" ref="M472:M474" si="68">IF(K472&gt;=91,"A1",IF(K472&gt;=81,"A2",IF(K472&gt;=71,"B1",IF(K472&gt;=61,"B2",IF(K472&gt;=51,"C1",IF(K472&gt;=41,"C2",IF(K472&gt;=33,"D","E")))))))</f>
        <v>E</v>
      </c>
    </row>
    <row r="473" spans="1:13" ht="62.25" customHeight="1">
      <c r="A473" s="368" t="s">
        <v>521</v>
      </c>
      <c r="B473" s="331"/>
      <c r="C473" s="348" t="s">
        <v>522</v>
      </c>
      <c r="D473" s="341">
        <f>(L463+L464+L465+L466+L467)</f>
        <v>452.5</v>
      </c>
      <c r="E473" s="341"/>
      <c r="F473" s="348" t="s">
        <v>523</v>
      </c>
      <c r="G473" s="341">
        <f>D473/500*100</f>
        <v>90.5</v>
      </c>
      <c r="H473" s="341"/>
      <c r="I473" s="331"/>
      <c r="J473" s="495" t="s">
        <v>524</v>
      </c>
      <c r="K473" s="495"/>
      <c r="L473" s="480" t="str">
        <f>IF(G473&gt;=91,"A1",IF(G473&gt;=81,"A2",IF(G473&gt;=71,"B1",IF(G473&gt;=61,"B2",IF(G473&gt;=51,"C1",IF(G473&gt;=41,"C2",IF(G473&gt;=33,"D","E")))))))</f>
        <v>A2</v>
      </c>
      <c r="M473" s="483" t="str">
        <f t="shared" si="68"/>
        <v>E</v>
      </c>
    </row>
    <row r="474" spans="1:13" ht="58.5" customHeight="1">
      <c r="A474" s="365" t="s">
        <v>525</v>
      </c>
      <c r="B474" s="349"/>
      <c r="C474" s="349">
        <f>(D472+D473)</f>
        <v>871.5</v>
      </c>
      <c r="D474" s="496"/>
      <c r="E474" s="496"/>
      <c r="F474" s="349" t="s">
        <v>526</v>
      </c>
      <c r="G474" s="349"/>
      <c r="H474" s="349"/>
      <c r="I474" s="349">
        <f>(C474/1000)*100</f>
        <v>87.15</v>
      </c>
      <c r="J474" s="349" t="s">
        <v>527</v>
      </c>
      <c r="K474" s="349"/>
      <c r="L474" s="496" t="str">
        <f>IF(I474&gt;=91,"A1",IF(I474&gt;=81,"A2",IF(I474&gt;=71,"B1",IF(I474&gt;=61,"B2",IF(I474&gt;=51,"C1",IF(I474&gt;=41,"C2",IF(I474&gt;=33,"D","E")))))))</f>
        <v>A2</v>
      </c>
      <c r="M474" s="497" t="str">
        <f t="shared" si="68"/>
        <v>E</v>
      </c>
    </row>
    <row r="475" spans="1:13" ht="30" customHeight="1">
      <c r="A475" s="481" t="s">
        <v>378</v>
      </c>
      <c r="B475" s="482"/>
      <c r="C475" s="482"/>
      <c r="D475" s="482"/>
      <c r="E475" s="482"/>
      <c r="F475" s="482"/>
      <c r="G475" s="482"/>
      <c r="H475" s="482"/>
      <c r="I475" s="482"/>
      <c r="J475" s="482"/>
      <c r="K475" s="482"/>
      <c r="L475" s="482"/>
      <c r="M475" s="509"/>
    </row>
    <row r="476" spans="1:13" ht="30" customHeight="1">
      <c r="A476" s="487" t="s">
        <v>379</v>
      </c>
      <c r="B476" s="480"/>
      <c r="C476" s="480"/>
      <c r="D476" s="480"/>
      <c r="E476" s="480"/>
      <c r="F476" s="480"/>
      <c r="G476" s="480"/>
      <c r="H476" s="480"/>
      <c r="I476" s="480"/>
      <c r="J476" s="480"/>
      <c r="K476" s="480"/>
      <c r="L476" s="480"/>
      <c r="M476" s="483"/>
    </row>
    <row r="477" spans="1:13" ht="30" customHeight="1">
      <c r="A477" s="487" t="s">
        <v>380</v>
      </c>
      <c r="B477" s="480"/>
      <c r="C477" s="480"/>
      <c r="D477" s="480"/>
      <c r="E477" s="480"/>
      <c r="F477" s="480" t="s">
        <v>381</v>
      </c>
      <c r="G477" s="480"/>
      <c r="H477" s="480"/>
      <c r="I477" s="480"/>
      <c r="J477" s="480"/>
      <c r="K477" s="480" t="s">
        <v>528</v>
      </c>
      <c r="L477" s="480"/>
      <c r="M477" s="483"/>
    </row>
    <row r="478" spans="1:13" ht="30" customHeight="1">
      <c r="A478" s="481" t="s">
        <v>382</v>
      </c>
      <c r="B478" s="482"/>
      <c r="C478" s="482"/>
      <c r="D478" s="482"/>
      <c r="E478" s="482"/>
      <c r="F478" s="480" t="s">
        <v>387</v>
      </c>
      <c r="G478" s="480"/>
      <c r="H478" s="480"/>
      <c r="I478" s="480"/>
      <c r="J478" s="480"/>
      <c r="K478" s="480" t="s">
        <v>387</v>
      </c>
      <c r="L478" s="480"/>
      <c r="M478" s="483"/>
    </row>
    <row r="479" spans="1:13" ht="30" customHeight="1">
      <c r="A479" s="487" t="s">
        <v>384</v>
      </c>
      <c r="B479" s="480"/>
      <c r="C479" s="480"/>
      <c r="D479" s="480"/>
      <c r="E479" s="480"/>
      <c r="F479" s="480"/>
      <c r="G479" s="480"/>
      <c r="H479" s="480"/>
      <c r="I479" s="480"/>
      <c r="J479" s="480"/>
      <c r="K479" s="480"/>
      <c r="L479" s="480"/>
      <c r="M479" s="483"/>
    </row>
    <row r="480" spans="1:13" ht="30" customHeight="1">
      <c r="A480" s="487" t="s">
        <v>380</v>
      </c>
      <c r="B480" s="480"/>
      <c r="C480" s="480"/>
      <c r="D480" s="480"/>
      <c r="E480" s="480"/>
      <c r="F480" s="480" t="s">
        <v>381</v>
      </c>
      <c r="G480" s="480"/>
      <c r="H480" s="480"/>
      <c r="I480" s="480"/>
      <c r="J480" s="480"/>
      <c r="K480" s="480" t="s">
        <v>528</v>
      </c>
      <c r="L480" s="480"/>
      <c r="M480" s="483"/>
    </row>
    <row r="481" spans="1:13" ht="30" customHeight="1">
      <c r="A481" s="489" t="s">
        <v>385</v>
      </c>
      <c r="B481" s="490"/>
      <c r="C481" s="490"/>
      <c r="D481" s="490"/>
      <c r="E481" s="490"/>
      <c r="F481" s="480" t="s">
        <v>387</v>
      </c>
      <c r="G481" s="480"/>
      <c r="H481" s="480"/>
      <c r="I481" s="480"/>
      <c r="J481" s="480"/>
      <c r="K481" s="480" t="s">
        <v>387</v>
      </c>
      <c r="L481" s="480"/>
      <c r="M481" s="483"/>
    </row>
    <row r="482" spans="1:13" ht="30" customHeight="1">
      <c r="A482" s="489" t="s">
        <v>529</v>
      </c>
      <c r="B482" s="490"/>
      <c r="C482" s="490"/>
      <c r="D482" s="490"/>
      <c r="E482" s="490"/>
      <c r="F482" s="480" t="s">
        <v>383</v>
      </c>
      <c r="G482" s="480"/>
      <c r="H482" s="480"/>
      <c r="I482" s="480"/>
      <c r="J482" s="480"/>
      <c r="K482" s="480" t="s">
        <v>383</v>
      </c>
      <c r="L482" s="480"/>
      <c r="M482" s="483"/>
    </row>
    <row r="483" spans="1:13" ht="30" customHeight="1">
      <c r="A483" s="491" t="s">
        <v>386</v>
      </c>
      <c r="B483" s="492"/>
      <c r="C483" s="492"/>
      <c r="D483" s="492"/>
      <c r="E483" s="493"/>
      <c r="F483" s="484" t="s">
        <v>387</v>
      </c>
      <c r="G483" s="485"/>
      <c r="H483" s="485"/>
      <c r="I483" s="485"/>
      <c r="J483" s="488"/>
      <c r="K483" s="484" t="s">
        <v>387</v>
      </c>
      <c r="L483" s="485"/>
      <c r="M483" s="486"/>
    </row>
    <row r="484" spans="1:13" ht="30" customHeight="1">
      <c r="A484" s="491" t="s">
        <v>388</v>
      </c>
      <c r="B484" s="492"/>
      <c r="C484" s="492"/>
      <c r="D484" s="492"/>
      <c r="E484" s="493"/>
      <c r="F484" s="484" t="s">
        <v>383</v>
      </c>
      <c r="G484" s="485"/>
      <c r="H484" s="485"/>
      <c r="I484" s="485"/>
      <c r="J484" s="488"/>
      <c r="K484" s="484" t="s">
        <v>383</v>
      </c>
      <c r="L484" s="485"/>
      <c r="M484" s="486"/>
    </row>
    <row r="485" spans="1:13" ht="30" customHeight="1">
      <c r="A485" s="487" t="s">
        <v>389</v>
      </c>
      <c r="B485" s="480"/>
      <c r="C485" s="480"/>
      <c r="D485" s="480"/>
      <c r="E485" s="480"/>
      <c r="F485" s="480"/>
      <c r="G485" s="480"/>
      <c r="H485" s="480"/>
      <c r="I485" s="480"/>
      <c r="J485" s="480"/>
      <c r="K485" s="480"/>
      <c r="L485" s="480"/>
      <c r="M485" s="483"/>
    </row>
    <row r="486" spans="1:13" ht="30" customHeight="1">
      <c r="A486" s="487" t="s">
        <v>380</v>
      </c>
      <c r="B486" s="480"/>
      <c r="C486" s="480"/>
      <c r="D486" s="480"/>
      <c r="E486" s="480"/>
      <c r="F486" s="480" t="s">
        <v>381</v>
      </c>
      <c r="G486" s="480"/>
      <c r="H486" s="480"/>
      <c r="I486" s="480"/>
      <c r="J486" s="480"/>
      <c r="K486" s="480" t="s">
        <v>528</v>
      </c>
      <c r="L486" s="480"/>
      <c r="M486" s="483"/>
    </row>
    <row r="487" spans="1:13" ht="30" customHeight="1">
      <c r="A487" s="481" t="s">
        <v>390</v>
      </c>
      <c r="B487" s="482"/>
      <c r="C487" s="482"/>
      <c r="D487" s="482"/>
      <c r="E487" s="482"/>
      <c r="F487" s="482"/>
      <c r="G487" s="480" t="s">
        <v>642</v>
      </c>
      <c r="H487" s="480"/>
      <c r="I487" s="480"/>
      <c r="J487" s="480"/>
      <c r="K487" s="480"/>
      <c r="L487" s="480"/>
      <c r="M487" s="483"/>
    </row>
    <row r="488" spans="1:13" ht="30" customHeight="1">
      <c r="A488" s="337" t="s">
        <v>530</v>
      </c>
      <c r="B488" s="484" t="s">
        <v>544</v>
      </c>
      <c r="C488" s="485"/>
      <c r="D488" s="485"/>
      <c r="E488" s="485"/>
      <c r="F488" s="485"/>
      <c r="G488" s="485"/>
      <c r="H488" s="485"/>
      <c r="I488" s="485"/>
      <c r="J488" s="485"/>
      <c r="K488" s="485"/>
      <c r="L488" s="485"/>
      <c r="M488" s="486"/>
    </row>
    <row r="489" spans="1:13" ht="30" customHeight="1">
      <c r="A489" s="337" t="s">
        <v>392</v>
      </c>
      <c r="B489" s="484" t="s">
        <v>652</v>
      </c>
      <c r="C489" s="485"/>
      <c r="D489" s="485"/>
      <c r="E489" s="485"/>
      <c r="F489" s="485"/>
      <c r="G489" s="485"/>
      <c r="H489" s="485"/>
      <c r="I489" s="485"/>
      <c r="J489" s="485"/>
      <c r="K489" s="485"/>
      <c r="L489" s="485"/>
      <c r="M489" s="486"/>
    </row>
    <row r="490" spans="1:13" ht="30" customHeight="1">
      <c r="A490" s="487" t="s">
        <v>531</v>
      </c>
      <c r="B490" s="480"/>
      <c r="C490" s="480"/>
      <c r="D490" s="480"/>
      <c r="E490" s="480"/>
      <c r="F490" s="480"/>
      <c r="G490" s="480"/>
      <c r="H490" s="480"/>
      <c r="I490" s="480"/>
      <c r="J490" s="480" t="s">
        <v>532</v>
      </c>
      <c r="K490" s="480"/>
      <c r="L490" s="480"/>
      <c r="M490" s="483"/>
    </row>
    <row r="491" spans="1:13" ht="30" customHeight="1">
      <c r="A491" s="487"/>
      <c r="B491" s="480"/>
      <c r="C491" s="480"/>
      <c r="D491" s="480"/>
      <c r="E491" s="480"/>
      <c r="F491" s="480"/>
      <c r="G491" s="480"/>
      <c r="H491" s="480"/>
      <c r="I491" s="480"/>
      <c r="J491" s="480"/>
      <c r="K491" s="480"/>
      <c r="L491" s="480"/>
      <c r="M491" s="483"/>
    </row>
    <row r="492" spans="1:13" ht="30" customHeight="1">
      <c r="A492" s="487"/>
      <c r="B492" s="480"/>
      <c r="C492" s="480"/>
      <c r="D492" s="480"/>
      <c r="E492" s="480"/>
      <c r="F492" s="480"/>
      <c r="G492" s="480"/>
      <c r="H492" s="480"/>
      <c r="I492" s="480"/>
      <c r="J492" s="480"/>
      <c r="K492" s="480"/>
      <c r="L492" s="480"/>
      <c r="M492" s="483"/>
    </row>
    <row r="493" spans="1:13" ht="30" customHeight="1">
      <c r="A493" s="487"/>
      <c r="B493" s="480"/>
      <c r="C493" s="480"/>
      <c r="D493" s="480"/>
      <c r="E493" s="480"/>
      <c r="F493" s="480"/>
      <c r="G493" s="480"/>
      <c r="H493" s="480"/>
      <c r="I493" s="480"/>
      <c r="J493" s="480"/>
      <c r="K493" s="480"/>
      <c r="L493" s="480"/>
      <c r="M493" s="483"/>
    </row>
    <row r="494" spans="1:13" ht="30" customHeight="1">
      <c r="A494" s="487" t="s">
        <v>393</v>
      </c>
      <c r="B494" s="480"/>
      <c r="C494" s="480"/>
      <c r="D494" s="480"/>
      <c r="E494" s="480"/>
      <c r="F494" s="480"/>
      <c r="G494" s="480"/>
      <c r="H494" s="484" t="s">
        <v>394</v>
      </c>
      <c r="I494" s="485"/>
      <c r="J494" s="485"/>
      <c r="K494" s="485"/>
      <c r="L494" s="485"/>
      <c r="M494" s="486"/>
    </row>
    <row r="495" spans="1:13" ht="30" customHeight="1">
      <c r="A495" s="350" t="s">
        <v>395</v>
      </c>
      <c r="B495" s="480" t="s">
        <v>284</v>
      </c>
      <c r="C495" s="480"/>
      <c r="D495" s="331" t="s">
        <v>395</v>
      </c>
      <c r="E495" s="341"/>
      <c r="F495" s="480" t="s">
        <v>284</v>
      </c>
      <c r="G495" s="480"/>
      <c r="H495" s="366"/>
      <c r="I495" s="366"/>
      <c r="J495" s="366" t="s">
        <v>396</v>
      </c>
      <c r="K495" s="366"/>
      <c r="L495" s="366" t="s">
        <v>284</v>
      </c>
      <c r="M495" s="351"/>
    </row>
    <row r="496" spans="1:13" ht="30" customHeight="1">
      <c r="A496" s="350" t="s">
        <v>397</v>
      </c>
      <c r="B496" s="480" t="s">
        <v>398</v>
      </c>
      <c r="C496" s="480"/>
      <c r="D496" s="480" t="s">
        <v>399</v>
      </c>
      <c r="E496" s="480"/>
      <c r="F496" s="480" t="s">
        <v>400</v>
      </c>
      <c r="G496" s="480"/>
      <c r="H496" s="366"/>
      <c r="I496" s="366"/>
      <c r="J496" s="484">
        <v>3</v>
      </c>
      <c r="K496" s="488"/>
      <c r="L496" s="341" t="s">
        <v>387</v>
      </c>
      <c r="M496" s="351"/>
    </row>
    <row r="497" spans="1:13" ht="30" customHeight="1">
      <c r="A497" s="350" t="s">
        <v>401</v>
      </c>
      <c r="B497" s="480" t="s">
        <v>402</v>
      </c>
      <c r="C497" s="480"/>
      <c r="D497" s="480" t="s">
        <v>403</v>
      </c>
      <c r="E497" s="480"/>
      <c r="F497" s="480" t="s">
        <v>404</v>
      </c>
      <c r="G497" s="480"/>
      <c r="H497" s="366"/>
      <c r="I497" s="366"/>
      <c r="J497" s="484">
        <v>2</v>
      </c>
      <c r="K497" s="488"/>
      <c r="L497" s="341" t="s">
        <v>383</v>
      </c>
      <c r="M497" s="351"/>
    </row>
    <row r="498" spans="1:13" ht="30" customHeight="1">
      <c r="A498" s="350" t="s">
        <v>405</v>
      </c>
      <c r="B498" s="480" t="s">
        <v>406</v>
      </c>
      <c r="C498" s="480"/>
      <c r="D498" s="480" t="s">
        <v>407</v>
      </c>
      <c r="E498" s="480"/>
      <c r="F498" s="480" t="s">
        <v>408</v>
      </c>
      <c r="G498" s="480"/>
      <c r="H498" s="366"/>
      <c r="I498" s="366"/>
      <c r="J498" s="484">
        <v>1</v>
      </c>
      <c r="K498" s="488"/>
      <c r="L498" s="341" t="s">
        <v>409</v>
      </c>
      <c r="M498" s="351"/>
    </row>
    <row r="499" spans="1:13" ht="30" customHeight="1" thickBot="1">
      <c r="A499" s="352" t="s">
        <v>410</v>
      </c>
      <c r="B499" s="479" t="s">
        <v>411</v>
      </c>
      <c r="C499" s="479"/>
      <c r="D499" s="479" t="s">
        <v>412</v>
      </c>
      <c r="E499" s="479"/>
      <c r="F499" s="479" t="s">
        <v>413</v>
      </c>
      <c r="G499" s="479"/>
      <c r="H499" s="353"/>
      <c r="I499" s="353"/>
      <c r="J499" s="353"/>
      <c r="K499" s="353"/>
      <c r="L499" s="353"/>
      <c r="M499" s="354"/>
    </row>
    <row r="500" spans="1:13" ht="30" customHeight="1" thickBot="1"/>
    <row r="501" spans="1:13" ht="30" customHeight="1">
      <c r="A501" s="327"/>
      <c r="B501" s="503" t="s">
        <v>489</v>
      </c>
      <c r="C501" s="503"/>
      <c r="D501" s="503"/>
      <c r="E501" s="503"/>
      <c r="F501" s="503"/>
      <c r="G501" s="503"/>
      <c r="H501" s="503"/>
      <c r="I501" s="504"/>
      <c r="J501" s="505" t="s">
        <v>490</v>
      </c>
      <c r="K501" s="503"/>
      <c r="L501" s="503"/>
      <c r="M501" s="506"/>
    </row>
    <row r="502" spans="1:13" ht="30" customHeight="1">
      <c r="A502" s="487" t="s">
        <v>491</v>
      </c>
      <c r="B502" s="480"/>
      <c r="C502" s="480"/>
      <c r="D502" s="480"/>
      <c r="E502" s="480"/>
      <c r="F502" s="480"/>
      <c r="G502" s="480"/>
      <c r="H502" s="480"/>
      <c r="I502" s="480"/>
      <c r="J502" s="480"/>
      <c r="K502" s="480"/>
      <c r="L502" s="480"/>
      <c r="M502" s="483"/>
    </row>
    <row r="503" spans="1:13" ht="30" customHeight="1">
      <c r="A503" s="326"/>
      <c r="B503" s="507" t="s">
        <v>492</v>
      </c>
      <c r="C503" s="507"/>
      <c r="D503" s="507"/>
      <c r="E503" s="508"/>
      <c r="F503" s="329" t="s">
        <v>493</v>
      </c>
      <c r="G503" s="329"/>
      <c r="H503" s="484" t="s">
        <v>494</v>
      </c>
      <c r="I503" s="485"/>
      <c r="J503" s="488"/>
      <c r="K503" s="330" t="s">
        <v>495</v>
      </c>
      <c r="L503" s="331"/>
      <c r="M503" s="332"/>
    </row>
    <row r="504" spans="1:13" ht="30" customHeight="1">
      <c r="A504" s="500" t="s">
        <v>496</v>
      </c>
      <c r="B504" s="485"/>
      <c r="C504" s="485"/>
      <c r="D504" s="485"/>
      <c r="E504" s="485"/>
      <c r="F504" s="485"/>
      <c r="G504" s="485"/>
      <c r="H504" s="485"/>
      <c r="I504" s="485"/>
      <c r="J504" s="485"/>
      <c r="K504" s="485"/>
      <c r="L504" s="485"/>
      <c r="M504" s="486"/>
    </row>
    <row r="505" spans="1:13" ht="30" customHeight="1">
      <c r="A505" s="491" t="s">
        <v>497</v>
      </c>
      <c r="B505" s="492"/>
      <c r="C505" s="492"/>
      <c r="D505" s="492"/>
      <c r="E505" s="492"/>
      <c r="F505" s="492"/>
      <c r="G505" s="492"/>
      <c r="H505" s="492"/>
      <c r="I505" s="492"/>
      <c r="J505" s="492"/>
      <c r="K505" s="492"/>
      <c r="L505" s="492"/>
      <c r="M505" s="501"/>
    </row>
    <row r="506" spans="1:13" ht="30" customHeight="1">
      <c r="A506" s="489" t="s">
        <v>498</v>
      </c>
      <c r="B506" s="490"/>
      <c r="C506" s="502" t="s">
        <v>255</v>
      </c>
      <c r="D506" s="492"/>
      <c r="E506" s="492"/>
      <c r="F506" s="492"/>
      <c r="G506" s="493"/>
      <c r="H506" s="355" t="s">
        <v>499</v>
      </c>
      <c r="I506" s="356"/>
      <c r="J506" s="484">
        <v>11</v>
      </c>
      <c r="K506" s="485"/>
      <c r="L506" s="485"/>
      <c r="M506" s="486"/>
    </row>
    <row r="507" spans="1:13" ht="30" customHeight="1">
      <c r="A507" s="489" t="s">
        <v>500</v>
      </c>
      <c r="B507" s="490"/>
      <c r="C507" s="502" t="s">
        <v>274</v>
      </c>
      <c r="D507" s="492"/>
      <c r="E507" s="492"/>
      <c r="F507" s="492"/>
      <c r="G507" s="493"/>
      <c r="H507" s="355" t="s">
        <v>501</v>
      </c>
      <c r="I507" s="356"/>
      <c r="J507" s="482">
        <v>1517</v>
      </c>
      <c r="K507" s="482"/>
      <c r="L507" s="482"/>
      <c r="M507" s="509"/>
    </row>
    <row r="508" spans="1:13" ht="30" customHeight="1">
      <c r="A508" s="489" t="s">
        <v>502</v>
      </c>
      <c r="B508" s="490"/>
      <c r="C508" s="513" t="s">
        <v>618</v>
      </c>
      <c r="D508" s="492"/>
      <c r="E508" s="492"/>
      <c r="F508" s="492"/>
      <c r="G508" s="493"/>
      <c r="H508" s="355" t="s">
        <v>503</v>
      </c>
      <c r="I508" s="356"/>
      <c r="J508" s="482">
        <v>8491973756</v>
      </c>
      <c r="K508" s="482"/>
      <c r="L508" s="482"/>
      <c r="M508" s="509"/>
    </row>
    <row r="509" spans="1:13" ht="30" customHeight="1">
      <c r="A509" s="489" t="s">
        <v>504</v>
      </c>
      <c r="B509" s="490"/>
      <c r="C509" s="502" t="s">
        <v>323</v>
      </c>
      <c r="D509" s="492"/>
      <c r="E509" s="492"/>
      <c r="F509" s="492"/>
      <c r="G509" s="493"/>
      <c r="H509" s="481" t="s">
        <v>363</v>
      </c>
      <c r="I509" s="482"/>
      <c r="J509" s="482" t="s">
        <v>619</v>
      </c>
      <c r="K509" s="482"/>
      <c r="L509" s="482"/>
      <c r="M509" s="509"/>
    </row>
    <row r="510" spans="1:13" ht="30" customHeight="1">
      <c r="A510" s="487" t="s">
        <v>505</v>
      </c>
      <c r="B510" s="480"/>
      <c r="C510" s="480"/>
      <c r="D510" s="480"/>
      <c r="E510" s="480"/>
      <c r="F510" s="480"/>
      <c r="G510" s="480"/>
      <c r="H510" s="480"/>
      <c r="I510" s="480"/>
      <c r="J510" s="480"/>
      <c r="K510" s="480"/>
      <c r="L510" s="480"/>
      <c r="M510" s="483"/>
    </row>
    <row r="511" spans="1:13" ht="30" customHeight="1">
      <c r="A511" s="494" t="s">
        <v>506</v>
      </c>
      <c r="B511" s="480" t="s">
        <v>507</v>
      </c>
      <c r="C511" s="480"/>
      <c r="D511" s="480"/>
      <c r="E511" s="480"/>
      <c r="F511" s="480"/>
      <c r="G511" s="480"/>
      <c r="H511" s="480" t="s">
        <v>508</v>
      </c>
      <c r="I511" s="480"/>
      <c r="J511" s="480"/>
      <c r="K511" s="480"/>
      <c r="L511" s="480"/>
      <c r="M511" s="483"/>
    </row>
    <row r="512" spans="1:13" ht="48.75" customHeight="1">
      <c r="A512" s="494"/>
      <c r="B512" s="334" t="s">
        <v>509</v>
      </c>
      <c r="C512" s="334" t="s">
        <v>510</v>
      </c>
      <c r="D512" s="334" t="s">
        <v>511</v>
      </c>
      <c r="E512" s="334" t="s">
        <v>512</v>
      </c>
      <c r="F512" s="334">
        <v>100</v>
      </c>
      <c r="G512" s="335" t="s">
        <v>244</v>
      </c>
      <c r="H512" s="334" t="s">
        <v>513</v>
      </c>
      <c r="I512" s="334" t="s">
        <v>510</v>
      </c>
      <c r="J512" s="334" t="s">
        <v>511</v>
      </c>
      <c r="K512" s="334" t="s">
        <v>514</v>
      </c>
      <c r="L512" s="334">
        <v>100</v>
      </c>
      <c r="M512" s="336" t="s">
        <v>244</v>
      </c>
    </row>
    <row r="513" spans="1:13" ht="30" customHeight="1">
      <c r="A513" s="337" t="s">
        <v>285</v>
      </c>
      <c r="B513" s="335">
        <v>6.75</v>
      </c>
      <c r="C513" s="338">
        <v>4</v>
      </c>
      <c r="D513" s="338">
        <v>3</v>
      </c>
      <c r="E513" s="359">
        <v>29</v>
      </c>
      <c r="F513" s="340">
        <f t="shared" ref="F513" si="69">SUM(B513:E513)</f>
        <v>42.75</v>
      </c>
      <c r="G513" s="341" t="str">
        <f t="shared" ref="G513" si="70">IF(F513&gt;=91,"A1",IF(F513&gt;=81,"A2",IF(F513&gt;=71,"B1",IF(F513&gt;=61,"B2",IF(F513&gt;=51,"C1",IF(F513&gt;=41,"C2",IF(F513&gt;=33,"D","E")))))))</f>
        <v>C2</v>
      </c>
      <c r="H513" s="338">
        <v>6.25</v>
      </c>
      <c r="I513" s="338">
        <v>5</v>
      </c>
      <c r="J513" s="338">
        <v>4</v>
      </c>
      <c r="K513" s="357">
        <v>34.5</v>
      </c>
      <c r="L513" s="343">
        <f>SUM(H513:K513)</f>
        <v>49.75</v>
      </c>
      <c r="M513" s="370" t="str">
        <f>IF(L513&gt;=91,"A1",IF(L513&gt;=81,"A2",IF(L513&gt;=71,"B1",IF(L513&gt;=61,"B2",IF(L513&gt;=51,"C1",IF(L513&gt;=41,"C2",IF(L513&gt;=33,"D","E")))))))</f>
        <v>C2</v>
      </c>
    </row>
    <row r="514" spans="1:13" ht="30" customHeight="1">
      <c r="A514" s="337" t="s">
        <v>286</v>
      </c>
      <c r="B514" s="335">
        <v>3.75</v>
      </c>
      <c r="C514" s="341">
        <v>3.5</v>
      </c>
      <c r="D514" s="341">
        <v>3.5</v>
      </c>
      <c r="E514" s="338">
        <v>49.5</v>
      </c>
      <c r="F514" s="338">
        <f t="shared" ref="F514" si="71">SUM(B514:E514)</f>
        <v>60.25</v>
      </c>
      <c r="G514" s="338" t="str">
        <f t="shared" ref="G514" si="72">IF(F514&gt;=91,"A1",IF(F514&gt;=81,"A2",IF(F514&gt;=71,"B1",IF(F514&gt;=61,"B2",IF(F514&gt;=51,"C1",IF(F514&gt;=41,"C2",IF(F514&gt;=33,"D","E")))))))</f>
        <v>C1</v>
      </c>
      <c r="H514" s="338">
        <v>4.75</v>
      </c>
      <c r="I514" s="341">
        <v>3.5</v>
      </c>
      <c r="J514" s="341">
        <v>3.5</v>
      </c>
      <c r="K514" s="341">
        <v>50</v>
      </c>
      <c r="L514" s="343">
        <f>SUM(H514:K514)</f>
        <v>61.75</v>
      </c>
      <c r="M514" s="370" t="str">
        <f t="shared" ref="M514:M517" si="73">IF(L514&gt;=91,"A1",IF(L514&gt;=81,"A2",IF(L514&gt;=71,"B1",IF(L514&gt;=61,"B2",IF(L514&gt;=51,"C1",IF(L514&gt;=41,"C2",IF(L514&gt;=33,"D","E")))))))</f>
        <v>B2</v>
      </c>
    </row>
    <row r="515" spans="1:13" ht="30" customHeight="1">
      <c r="A515" s="337" t="s">
        <v>515</v>
      </c>
      <c r="B515" s="341">
        <v>6.5</v>
      </c>
      <c r="C515" s="341">
        <v>3</v>
      </c>
      <c r="D515" s="341">
        <v>3</v>
      </c>
      <c r="E515" s="341">
        <v>28</v>
      </c>
      <c r="F515" s="341">
        <v>40.5</v>
      </c>
      <c r="G515" s="341" t="s">
        <v>408</v>
      </c>
      <c r="H515" s="338">
        <v>5.25</v>
      </c>
      <c r="I515" s="341">
        <v>4</v>
      </c>
      <c r="J515" s="341">
        <v>3</v>
      </c>
      <c r="K515" s="341">
        <v>35.5</v>
      </c>
      <c r="L515" s="343">
        <f t="shared" ref="L515:L517" si="74">SUM(H515:K515)</f>
        <v>47.75</v>
      </c>
      <c r="M515" s="370" t="str">
        <f t="shared" si="73"/>
        <v>C2</v>
      </c>
    </row>
    <row r="516" spans="1:13" ht="30" customHeight="1">
      <c r="A516" s="337" t="s">
        <v>288</v>
      </c>
      <c r="B516" s="341">
        <v>6</v>
      </c>
      <c r="C516" s="341">
        <v>3.5</v>
      </c>
      <c r="D516" s="341">
        <v>3</v>
      </c>
      <c r="E516" s="341">
        <v>31</v>
      </c>
      <c r="F516" s="341">
        <v>43.5</v>
      </c>
      <c r="G516" s="341" t="s">
        <v>404</v>
      </c>
      <c r="H516" s="335">
        <v>7.5</v>
      </c>
      <c r="I516" s="341">
        <v>4</v>
      </c>
      <c r="J516" s="341">
        <v>3</v>
      </c>
      <c r="K516" s="338">
        <v>42.5</v>
      </c>
      <c r="L516" s="343">
        <f t="shared" si="74"/>
        <v>57</v>
      </c>
      <c r="M516" s="370" t="str">
        <f t="shared" si="73"/>
        <v>C1</v>
      </c>
    </row>
    <row r="517" spans="1:13" ht="30" customHeight="1">
      <c r="A517" s="337" t="s">
        <v>371</v>
      </c>
      <c r="B517" s="341">
        <v>4.75</v>
      </c>
      <c r="C517" s="341">
        <v>3.5</v>
      </c>
      <c r="D517" s="341">
        <v>3</v>
      </c>
      <c r="E517" s="341">
        <v>24.5</v>
      </c>
      <c r="F517" s="343">
        <v>35.75</v>
      </c>
      <c r="G517" s="341" t="s">
        <v>408</v>
      </c>
      <c r="H517" s="335">
        <v>5.5</v>
      </c>
      <c r="I517" s="341">
        <v>3.5</v>
      </c>
      <c r="J517" s="341">
        <v>3</v>
      </c>
      <c r="K517" s="338">
        <v>34.5</v>
      </c>
      <c r="L517" s="343">
        <f t="shared" si="74"/>
        <v>46.5</v>
      </c>
      <c r="M517" s="370" t="str">
        <f t="shared" si="73"/>
        <v>C2</v>
      </c>
    </row>
    <row r="518" spans="1:13" ht="30" customHeight="1">
      <c r="A518" s="337" t="s">
        <v>449</v>
      </c>
      <c r="B518" s="341"/>
      <c r="C518" s="341"/>
      <c r="D518" s="341"/>
      <c r="E518" s="345">
        <v>24.5</v>
      </c>
      <c r="F518" s="338"/>
      <c r="G518" s="341"/>
      <c r="H518" s="341"/>
      <c r="I518" s="341"/>
      <c r="J518" s="341"/>
      <c r="K518" s="341">
        <v>22</v>
      </c>
      <c r="L518" s="341"/>
      <c r="M518" s="344"/>
    </row>
    <row r="519" spans="1:13" ht="30" customHeight="1">
      <c r="A519" s="337" t="s">
        <v>516</v>
      </c>
      <c r="B519" s="341"/>
      <c r="C519" s="341"/>
      <c r="D519" s="341"/>
      <c r="E519" s="346">
        <v>32.5</v>
      </c>
      <c r="F519" s="341"/>
      <c r="G519" s="341"/>
      <c r="H519" s="341"/>
      <c r="I519" s="341"/>
      <c r="J519" s="341"/>
      <c r="K519" s="346">
        <v>32.5</v>
      </c>
      <c r="L519" s="341"/>
      <c r="M519" s="344"/>
    </row>
    <row r="520" spans="1:13" ht="30" customHeight="1">
      <c r="A520" s="337" t="s">
        <v>631</v>
      </c>
      <c r="B520" s="341"/>
      <c r="C520" s="341"/>
      <c r="D520" s="341"/>
      <c r="E520" s="341">
        <v>18</v>
      </c>
      <c r="F520" s="341"/>
      <c r="G520" s="341"/>
      <c r="H520" s="341"/>
      <c r="I520" s="341"/>
      <c r="J520" s="341"/>
      <c r="K520" s="341">
        <v>12.5</v>
      </c>
      <c r="L520" s="341"/>
      <c r="M520" s="344"/>
    </row>
    <row r="521" spans="1:13" ht="30" customHeight="1">
      <c r="A521" s="337" t="s">
        <v>375</v>
      </c>
      <c r="B521" s="341"/>
      <c r="C521" s="341"/>
      <c r="D521" s="341"/>
      <c r="E521" s="341">
        <v>13.5</v>
      </c>
      <c r="F521" s="341"/>
      <c r="G521" s="341"/>
      <c r="H521" s="341"/>
      <c r="I521" s="341"/>
      <c r="J521" s="341"/>
      <c r="K521" s="341">
        <v>12</v>
      </c>
      <c r="L521" s="341"/>
      <c r="M521" s="344"/>
    </row>
    <row r="522" spans="1:13" ht="52.5" customHeight="1">
      <c r="A522" s="337" t="s">
        <v>517</v>
      </c>
      <c r="B522" s="341"/>
      <c r="C522" s="362" t="s">
        <v>518</v>
      </c>
      <c r="D522" s="341">
        <f>(F513+F514+F515+F516+F517)</f>
        <v>222.75</v>
      </c>
      <c r="E522" s="341"/>
      <c r="F522" s="362" t="s">
        <v>519</v>
      </c>
      <c r="G522" s="341">
        <f>(D522/500)*100</f>
        <v>44.55</v>
      </c>
      <c r="H522" s="341"/>
      <c r="I522" s="341"/>
      <c r="J522" s="514" t="s">
        <v>520</v>
      </c>
      <c r="K522" s="514"/>
      <c r="L522" s="480" t="str">
        <f>IF(G522&gt;=91,"A1",IF(G522&gt;=81,"A2",IF(G522&gt;=71,"B1",IF(G522&gt;=61,"B2",IF(G522&gt;=51,"C1",IF(G522&gt;=41,"C2",IF(G522&gt;=33,"D","E")))))))</f>
        <v>C2</v>
      </c>
      <c r="M522" s="483" t="str">
        <f t="shared" ref="M522:M524" si="75">IF(K522&gt;=91,"A1",IF(K522&gt;=81,"A2",IF(K522&gt;=71,"B1",IF(K522&gt;=61,"B2",IF(K522&gt;=51,"C1",IF(K522&gt;=41,"C2",IF(K522&gt;=33,"D","E")))))))</f>
        <v>E</v>
      </c>
    </row>
    <row r="523" spans="1:13" ht="51" customHeight="1">
      <c r="A523" s="368" t="s">
        <v>521</v>
      </c>
      <c r="B523" s="331"/>
      <c r="C523" s="348" t="s">
        <v>522</v>
      </c>
      <c r="D523" s="341">
        <f>(L513+L514+L515+L516+L517)</f>
        <v>262.75</v>
      </c>
      <c r="E523" s="341"/>
      <c r="F523" s="348" t="s">
        <v>523</v>
      </c>
      <c r="G523" s="341">
        <f>D523/500*100</f>
        <v>52.55</v>
      </c>
      <c r="H523" s="341"/>
      <c r="I523" s="331"/>
      <c r="J523" s="495" t="s">
        <v>524</v>
      </c>
      <c r="K523" s="495"/>
      <c r="L523" s="480" t="str">
        <f>IF(G523&gt;=91,"A1",IF(G523&gt;=81,"A2",IF(G523&gt;=71,"B1",IF(G523&gt;=61,"B2",IF(G523&gt;=51,"C1",IF(G523&gt;=41,"C2",IF(G523&gt;=33,"D","E")))))))</f>
        <v>C1</v>
      </c>
      <c r="M523" s="483" t="str">
        <f t="shared" si="75"/>
        <v>E</v>
      </c>
    </row>
    <row r="524" spans="1:13" ht="54.75" customHeight="1">
      <c r="A524" s="365" t="s">
        <v>525</v>
      </c>
      <c r="B524" s="349"/>
      <c r="C524" s="349">
        <f>(D522+D523)</f>
        <v>485.5</v>
      </c>
      <c r="D524" s="496"/>
      <c r="E524" s="496"/>
      <c r="F524" s="349" t="s">
        <v>526</v>
      </c>
      <c r="G524" s="349"/>
      <c r="H524" s="349"/>
      <c r="I524" s="349">
        <f>(C524/1000)*100</f>
        <v>48.55</v>
      </c>
      <c r="J524" s="349" t="s">
        <v>527</v>
      </c>
      <c r="K524" s="349"/>
      <c r="L524" s="496" t="str">
        <f>IF(I524&gt;=91,"A1",IF(I524&gt;=81,"A2",IF(I524&gt;=71,"B1",IF(I524&gt;=61,"B2",IF(I524&gt;=51,"C1",IF(I524&gt;=41,"C2",IF(I524&gt;=33,"D","E")))))))</f>
        <v>C2</v>
      </c>
      <c r="M524" s="497" t="str">
        <f t="shared" si="75"/>
        <v>E</v>
      </c>
    </row>
    <row r="525" spans="1:13" ht="30" customHeight="1">
      <c r="A525" s="481" t="s">
        <v>378</v>
      </c>
      <c r="B525" s="482"/>
      <c r="C525" s="482"/>
      <c r="D525" s="482"/>
      <c r="E525" s="482"/>
      <c r="F525" s="482"/>
      <c r="G525" s="482"/>
      <c r="H525" s="482"/>
      <c r="I525" s="482"/>
      <c r="J525" s="482"/>
      <c r="K525" s="482"/>
      <c r="L525" s="482"/>
      <c r="M525" s="509"/>
    </row>
    <row r="526" spans="1:13" ht="30" customHeight="1">
      <c r="A526" s="487" t="s">
        <v>379</v>
      </c>
      <c r="B526" s="480"/>
      <c r="C526" s="480"/>
      <c r="D526" s="480"/>
      <c r="E526" s="480"/>
      <c r="F526" s="480"/>
      <c r="G526" s="480"/>
      <c r="H526" s="480"/>
      <c r="I526" s="480"/>
      <c r="J526" s="480"/>
      <c r="K526" s="480"/>
      <c r="L526" s="480"/>
      <c r="M526" s="483"/>
    </row>
    <row r="527" spans="1:13" ht="30" customHeight="1">
      <c r="A527" s="487" t="s">
        <v>380</v>
      </c>
      <c r="B527" s="480"/>
      <c r="C527" s="480"/>
      <c r="D527" s="480"/>
      <c r="E527" s="480"/>
      <c r="F527" s="480" t="s">
        <v>381</v>
      </c>
      <c r="G527" s="480"/>
      <c r="H527" s="480"/>
      <c r="I527" s="480"/>
      <c r="J527" s="480"/>
      <c r="K527" s="480" t="s">
        <v>528</v>
      </c>
      <c r="L527" s="480"/>
      <c r="M527" s="483"/>
    </row>
    <row r="528" spans="1:13" ht="30" customHeight="1">
      <c r="A528" s="481" t="s">
        <v>382</v>
      </c>
      <c r="B528" s="482"/>
      <c r="C528" s="482"/>
      <c r="D528" s="482"/>
      <c r="E528" s="482"/>
      <c r="F528" s="480" t="s">
        <v>387</v>
      </c>
      <c r="G528" s="480"/>
      <c r="H528" s="480"/>
      <c r="I528" s="480"/>
      <c r="J528" s="480"/>
      <c r="K528" s="480" t="s">
        <v>387</v>
      </c>
      <c r="L528" s="480"/>
      <c r="M528" s="483"/>
    </row>
    <row r="529" spans="1:13" ht="30" customHeight="1">
      <c r="A529" s="487" t="s">
        <v>384</v>
      </c>
      <c r="B529" s="480"/>
      <c r="C529" s="480"/>
      <c r="D529" s="480"/>
      <c r="E529" s="480"/>
      <c r="F529" s="480"/>
      <c r="G529" s="480"/>
      <c r="H529" s="480"/>
      <c r="I529" s="480"/>
      <c r="J529" s="480"/>
      <c r="K529" s="480"/>
      <c r="L529" s="480"/>
      <c r="M529" s="483"/>
    </row>
    <row r="530" spans="1:13" ht="30" customHeight="1">
      <c r="A530" s="487" t="s">
        <v>380</v>
      </c>
      <c r="B530" s="480"/>
      <c r="C530" s="480"/>
      <c r="D530" s="480"/>
      <c r="E530" s="480"/>
      <c r="F530" s="480" t="s">
        <v>381</v>
      </c>
      <c r="G530" s="480"/>
      <c r="H530" s="480"/>
      <c r="I530" s="480"/>
      <c r="J530" s="480"/>
      <c r="K530" s="480" t="s">
        <v>528</v>
      </c>
      <c r="L530" s="480"/>
      <c r="M530" s="483"/>
    </row>
    <row r="531" spans="1:13" ht="30" customHeight="1">
      <c r="A531" s="489" t="s">
        <v>385</v>
      </c>
      <c r="B531" s="490"/>
      <c r="C531" s="490"/>
      <c r="D531" s="490"/>
      <c r="E531" s="490"/>
      <c r="F531" s="480" t="s">
        <v>387</v>
      </c>
      <c r="G531" s="480"/>
      <c r="H531" s="480"/>
      <c r="I531" s="480"/>
      <c r="J531" s="480"/>
      <c r="K531" s="480" t="s">
        <v>387</v>
      </c>
      <c r="L531" s="480"/>
      <c r="M531" s="483"/>
    </row>
    <row r="532" spans="1:13" ht="30" customHeight="1">
      <c r="A532" s="489" t="s">
        <v>529</v>
      </c>
      <c r="B532" s="490"/>
      <c r="C532" s="490"/>
      <c r="D532" s="490"/>
      <c r="E532" s="490"/>
      <c r="F532" s="480" t="s">
        <v>383</v>
      </c>
      <c r="G532" s="480"/>
      <c r="H532" s="480"/>
      <c r="I532" s="480"/>
      <c r="J532" s="480"/>
      <c r="K532" s="480" t="s">
        <v>383</v>
      </c>
      <c r="L532" s="480"/>
      <c r="M532" s="483"/>
    </row>
    <row r="533" spans="1:13" ht="30" customHeight="1">
      <c r="A533" s="491" t="s">
        <v>386</v>
      </c>
      <c r="B533" s="492"/>
      <c r="C533" s="492"/>
      <c r="D533" s="492"/>
      <c r="E533" s="493"/>
      <c r="F533" s="484" t="s">
        <v>387</v>
      </c>
      <c r="G533" s="485"/>
      <c r="H533" s="485"/>
      <c r="I533" s="485"/>
      <c r="J533" s="488"/>
      <c r="K533" s="484" t="s">
        <v>387</v>
      </c>
      <c r="L533" s="485"/>
      <c r="M533" s="486"/>
    </row>
    <row r="534" spans="1:13" ht="30" customHeight="1">
      <c r="A534" s="491" t="s">
        <v>388</v>
      </c>
      <c r="B534" s="492"/>
      <c r="C534" s="492"/>
      <c r="D534" s="492"/>
      <c r="E534" s="493"/>
      <c r="F534" s="484" t="s">
        <v>387</v>
      </c>
      <c r="G534" s="485"/>
      <c r="H534" s="485"/>
      <c r="I534" s="485"/>
      <c r="J534" s="488"/>
      <c r="K534" s="484" t="s">
        <v>387</v>
      </c>
      <c r="L534" s="485"/>
      <c r="M534" s="486"/>
    </row>
    <row r="535" spans="1:13" ht="30" customHeight="1">
      <c r="A535" s="487" t="s">
        <v>389</v>
      </c>
      <c r="B535" s="480"/>
      <c r="C535" s="480"/>
      <c r="D535" s="480"/>
      <c r="E535" s="480"/>
      <c r="F535" s="480"/>
      <c r="G535" s="480"/>
      <c r="H535" s="480"/>
      <c r="I535" s="480"/>
      <c r="J535" s="480"/>
      <c r="K535" s="480"/>
      <c r="L535" s="480"/>
      <c r="M535" s="483"/>
    </row>
    <row r="536" spans="1:13" ht="30" customHeight="1">
      <c r="A536" s="487" t="s">
        <v>380</v>
      </c>
      <c r="B536" s="480"/>
      <c r="C536" s="480"/>
      <c r="D536" s="480"/>
      <c r="E536" s="480"/>
      <c r="F536" s="480" t="s">
        <v>381</v>
      </c>
      <c r="G536" s="480"/>
      <c r="H536" s="480"/>
      <c r="I536" s="480"/>
      <c r="J536" s="480"/>
      <c r="K536" s="480" t="s">
        <v>528</v>
      </c>
      <c r="L536" s="480"/>
      <c r="M536" s="483"/>
    </row>
    <row r="537" spans="1:13" ht="30" customHeight="1">
      <c r="A537" s="481" t="s">
        <v>390</v>
      </c>
      <c r="B537" s="482"/>
      <c r="C537" s="482"/>
      <c r="D537" s="482"/>
      <c r="E537" s="482"/>
      <c r="F537" s="482"/>
      <c r="G537" s="480" t="s">
        <v>643</v>
      </c>
      <c r="H537" s="480"/>
      <c r="I537" s="480"/>
      <c r="J537" s="480"/>
      <c r="K537" s="480"/>
      <c r="L537" s="480"/>
      <c r="M537" s="483"/>
    </row>
    <row r="538" spans="1:13" ht="30" customHeight="1">
      <c r="A538" s="337" t="s">
        <v>530</v>
      </c>
      <c r="B538" s="484" t="s">
        <v>654</v>
      </c>
      <c r="C538" s="485"/>
      <c r="D538" s="485"/>
      <c r="E538" s="485"/>
      <c r="F538" s="485"/>
      <c r="G538" s="485"/>
      <c r="H538" s="485"/>
      <c r="I538" s="485"/>
      <c r="J538" s="485"/>
      <c r="K538" s="485"/>
      <c r="L538" s="485"/>
      <c r="M538" s="486"/>
    </row>
    <row r="539" spans="1:13" ht="30" customHeight="1">
      <c r="A539" s="337" t="s">
        <v>392</v>
      </c>
      <c r="B539" s="484" t="s">
        <v>652</v>
      </c>
      <c r="C539" s="485"/>
      <c r="D539" s="485"/>
      <c r="E539" s="485"/>
      <c r="F539" s="485"/>
      <c r="G539" s="485"/>
      <c r="H539" s="485"/>
      <c r="I539" s="485"/>
      <c r="J539" s="485"/>
      <c r="K539" s="485"/>
      <c r="L539" s="485"/>
      <c r="M539" s="486"/>
    </row>
    <row r="540" spans="1:13" ht="30" customHeight="1">
      <c r="A540" s="487" t="s">
        <v>531</v>
      </c>
      <c r="B540" s="480"/>
      <c r="C540" s="480"/>
      <c r="D540" s="480"/>
      <c r="E540" s="480"/>
      <c r="F540" s="480"/>
      <c r="G540" s="480"/>
      <c r="H540" s="480"/>
      <c r="I540" s="480"/>
      <c r="J540" s="480" t="s">
        <v>532</v>
      </c>
      <c r="K540" s="480"/>
      <c r="L540" s="480"/>
      <c r="M540" s="483"/>
    </row>
    <row r="541" spans="1:13" ht="30" customHeight="1">
      <c r="A541" s="487"/>
      <c r="B541" s="480"/>
      <c r="C541" s="480"/>
      <c r="D541" s="480"/>
      <c r="E541" s="480"/>
      <c r="F541" s="480"/>
      <c r="G541" s="480"/>
      <c r="H541" s="480"/>
      <c r="I541" s="480"/>
      <c r="J541" s="480"/>
      <c r="K541" s="480"/>
      <c r="L541" s="480"/>
      <c r="M541" s="483"/>
    </row>
    <row r="542" spans="1:13" ht="30" customHeight="1">
      <c r="A542" s="487"/>
      <c r="B542" s="480"/>
      <c r="C542" s="480"/>
      <c r="D542" s="480"/>
      <c r="E542" s="480"/>
      <c r="F542" s="480"/>
      <c r="G542" s="480"/>
      <c r="H542" s="480"/>
      <c r="I542" s="480"/>
      <c r="J542" s="480"/>
      <c r="K542" s="480"/>
      <c r="L542" s="480"/>
      <c r="M542" s="483"/>
    </row>
    <row r="543" spans="1:13" ht="30" customHeight="1">
      <c r="A543" s="487"/>
      <c r="B543" s="480"/>
      <c r="C543" s="480"/>
      <c r="D543" s="480"/>
      <c r="E543" s="480"/>
      <c r="F543" s="480"/>
      <c r="G543" s="480"/>
      <c r="H543" s="480"/>
      <c r="I543" s="480"/>
      <c r="J543" s="480"/>
      <c r="K543" s="480"/>
      <c r="L543" s="480"/>
      <c r="M543" s="483"/>
    </row>
    <row r="544" spans="1:13" ht="30" customHeight="1">
      <c r="A544" s="487" t="s">
        <v>393</v>
      </c>
      <c r="B544" s="480"/>
      <c r="C544" s="480"/>
      <c r="D544" s="480"/>
      <c r="E544" s="480"/>
      <c r="F544" s="480"/>
      <c r="G544" s="480"/>
      <c r="H544" s="484" t="s">
        <v>394</v>
      </c>
      <c r="I544" s="485"/>
      <c r="J544" s="485"/>
      <c r="K544" s="485"/>
      <c r="L544" s="485"/>
      <c r="M544" s="486"/>
    </row>
    <row r="545" spans="1:13" ht="30" customHeight="1">
      <c r="A545" s="350" t="s">
        <v>395</v>
      </c>
      <c r="B545" s="480" t="s">
        <v>284</v>
      </c>
      <c r="C545" s="480"/>
      <c r="D545" s="331" t="s">
        <v>395</v>
      </c>
      <c r="E545" s="341"/>
      <c r="F545" s="480" t="s">
        <v>284</v>
      </c>
      <c r="G545" s="480"/>
      <c r="H545" s="366"/>
      <c r="I545" s="366"/>
      <c r="J545" s="366" t="s">
        <v>396</v>
      </c>
      <c r="K545" s="366"/>
      <c r="L545" s="366" t="s">
        <v>284</v>
      </c>
      <c r="M545" s="351"/>
    </row>
    <row r="546" spans="1:13" ht="30" customHeight="1">
      <c r="A546" s="350" t="s">
        <v>397</v>
      </c>
      <c r="B546" s="480" t="s">
        <v>398</v>
      </c>
      <c r="C546" s="480"/>
      <c r="D546" s="480" t="s">
        <v>399</v>
      </c>
      <c r="E546" s="480"/>
      <c r="F546" s="480" t="s">
        <v>400</v>
      </c>
      <c r="G546" s="480"/>
      <c r="H546" s="366"/>
      <c r="I546" s="366"/>
      <c r="J546" s="484">
        <v>3</v>
      </c>
      <c r="K546" s="488"/>
      <c r="L546" s="341" t="s">
        <v>387</v>
      </c>
      <c r="M546" s="351"/>
    </row>
    <row r="547" spans="1:13" ht="30" customHeight="1">
      <c r="A547" s="350" t="s">
        <v>401</v>
      </c>
      <c r="B547" s="480" t="s">
        <v>402</v>
      </c>
      <c r="C547" s="480"/>
      <c r="D547" s="480" t="s">
        <v>403</v>
      </c>
      <c r="E547" s="480"/>
      <c r="F547" s="480" t="s">
        <v>404</v>
      </c>
      <c r="G547" s="480"/>
      <c r="H547" s="366"/>
      <c r="I547" s="366"/>
      <c r="J547" s="484">
        <v>2</v>
      </c>
      <c r="K547" s="488"/>
      <c r="L547" s="341" t="s">
        <v>383</v>
      </c>
      <c r="M547" s="351"/>
    </row>
    <row r="548" spans="1:13" ht="30" customHeight="1">
      <c r="A548" s="350" t="s">
        <v>405</v>
      </c>
      <c r="B548" s="480" t="s">
        <v>406</v>
      </c>
      <c r="C548" s="480"/>
      <c r="D548" s="480" t="s">
        <v>407</v>
      </c>
      <c r="E548" s="480"/>
      <c r="F548" s="480" t="s">
        <v>408</v>
      </c>
      <c r="G548" s="480"/>
      <c r="H548" s="366"/>
      <c r="I548" s="366"/>
      <c r="J548" s="484">
        <v>1</v>
      </c>
      <c r="K548" s="488"/>
      <c r="L548" s="341" t="s">
        <v>409</v>
      </c>
      <c r="M548" s="351"/>
    </row>
    <row r="549" spans="1:13" ht="30" customHeight="1" thickBot="1">
      <c r="A549" s="352" t="s">
        <v>410</v>
      </c>
      <c r="B549" s="479" t="s">
        <v>411</v>
      </c>
      <c r="C549" s="479"/>
      <c r="D549" s="479" t="s">
        <v>412</v>
      </c>
      <c r="E549" s="479"/>
      <c r="F549" s="479" t="s">
        <v>413</v>
      </c>
      <c r="G549" s="479"/>
      <c r="H549" s="353"/>
      <c r="I549" s="353"/>
      <c r="J549" s="353"/>
      <c r="K549" s="353"/>
      <c r="L549" s="353"/>
      <c r="M549" s="354"/>
    </row>
    <row r="550" spans="1:13" ht="30" customHeight="1" thickBot="1"/>
    <row r="551" spans="1:13" ht="30" customHeight="1">
      <c r="A551" s="327"/>
      <c r="B551" s="503" t="s">
        <v>489</v>
      </c>
      <c r="C551" s="503"/>
      <c r="D551" s="503"/>
      <c r="E551" s="503"/>
      <c r="F551" s="503"/>
      <c r="G551" s="503"/>
      <c r="H551" s="503"/>
      <c r="I551" s="504"/>
      <c r="J551" s="505" t="s">
        <v>490</v>
      </c>
      <c r="K551" s="503"/>
      <c r="L551" s="503"/>
      <c r="M551" s="506"/>
    </row>
    <row r="552" spans="1:13" ht="30" customHeight="1">
      <c r="A552" s="487" t="s">
        <v>491</v>
      </c>
      <c r="B552" s="480"/>
      <c r="C552" s="480"/>
      <c r="D552" s="480"/>
      <c r="E552" s="480"/>
      <c r="F552" s="480"/>
      <c r="G552" s="480"/>
      <c r="H552" s="480"/>
      <c r="I552" s="480"/>
      <c r="J552" s="480"/>
      <c r="K552" s="480"/>
      <c r="L552" s="480"/>
      <c r="M552" s="483"/>
    </row>
    <row r="553" spans="1:13" ht="30" customHeight="1">
      <c r="A553" s="326"/>
      <c r="B553" s="507" t="s">
        <v>492</v>
      </c>
      <c r="C553" s="507"/>
      <c r="D553" s="507"/>
      <c r="E553" s="508"/>
      <c r="F553" s="329" t="s">
        <v>493</v>
      </c>
      <c r="G553" s="329"/>
      <c r="H553" s="484" t="s">
        <v>494</v>
      </c>
      <c r="I553" s="485"/>
      <c r="J553" s="488"/>
      <c r="K553" s="330" t="s">
        <v>495</v>
      </c>
      <c r="L553" s="331"/>
      <c r="M553" s="332"/>
    </row>
    <row r="554" spans="1:13" ht="30" customHeight="1">
      <c r="A554" s="500" t="s">
        <v>496</v>
      </c>
      <c r="B554" s="485"/>
      <c r="C554" s="485"/>
      <c r="D554" s="485"/>
      <c r="E554" s="485"/>
      <c r="F554" s="485"/>
      <c r="G554" s="485"/>
      <c r="H554" s="485"/>
      <c r="I554" s="485"/>
      <c r="J554" s="485"/>
      <c r="K554" s="485"/>
      <c r="L554" s="485"/>
      <c r="M554" s="486"/>
    </row>
    <row r="555" spans="1:13" ht="30" customHeight="1">
      <c r="A555" s="491" t="s">
        <v>497</v>
      </c>
      <c r="B555" s="492"/>
      <c r="C555" s="492"/>
      <c r="D555" s="492"/>
      <c r="E555" s="492"/>
      <c r="F555" s="492"/>
      <c r="G555" s="492"/>
      <c r="H555" s="492"/>
      <c r="I555" s="492"/>
      <c r="J555" s="492"/>
      <c r="K555" s="492"/>
      <c r="L555" s="492"/>
      <c r="M555" s="501"/>
    </row>
    <row r="556" spans="1:13" ht="30" customHeight="1">
      <c r="A556" s="489" t="s">
        <v>498</v>
      </c>
      <c r="B556" s="490"/>
      <c r="C556" s="502" t="s">
        <v>127</v>
      </c>
      <c r="D556" s="492"/>
      <c r="E556" s="492"/>
      <c r="F556" s="492"/>
      <c r="G556" s="493"/>
      <c r="H556" s="355" t="s">
        <v>499</v>
      </c>
      <c r="I556" s="356"/>
      <c r="J556" s="484">
        <v>12</v>
      </c>
      <c r="K556" s="485"/>
      <c r="L556" s="485"/>
      <c r="M556" s="486"/>
    </row>
    <row r="557" spans="1:13" ht="30" customHeight="1">
      <c r="A557" s="489" t="s">
        <v>500</v>
      </c>
      <c r="B557" s="490"/>
      <c r="C557" s="502" t="s">
        <v>274</v>
      </c>
      <c r="D557" s="492"/>
      <c r="E557" s="492"/>
      <c r="F557" s="492"/>
      <c r="G557" s="493"/>
      <c r="H557" s="355" t="s">
        <v>501</v>
      </c>
      <c r="I557" s="356"/>
      <c r="J557" s="482">
        <v>1160</v>
      </c>
      <c r="K557" s="482"/>
      <c r="L557" s="482"/>
      <c r="M557" s="509"/>
    </row>
    <row r="558" spans="1:13" ht="30" customHeight="1">
      <c r="A558" s="489" t="s">
        <v>502</v>
      </c>
      <c r="B558" s="490"/>
      <c r="C558" s="502" t="s">
        <v>579</v>
      </c>
      <c r="D558" s="492"/>
      <c r="E558" s="492"/>
      <c r="F558" s="492"/>
      <c r="G558" s="493"/>
      <c r="H558" s="355" t="s">
        <v>503</v>
      </c>
      <c r="I558" s="356"/>
      <c r="J558" s="482">
        <v>9419872124</v>
      </c>
      <c r="K558" s="482"/>
      <c r="L558" s="482"/>
      <c r="M558" s="509"/>
    </row>
    <row r="559" spans="1:13" ht="30" customHeight="1">
      <c r="A559" s="489" t="s">
        <v>504</v>
      </c>
      <c r="B559" s="490"/>
      <c r="C559" s="502" t="s">
        <v>127</v>
      </c>
      <c r="D559" s="492"/>
      <c r="E559" s="492"/>
      <c r="F559" s="492"/>
      <c r="G559" s="493"/>
      <c r="H559" s="481" t="s">
        <v>363</v>
      </c>
      <c r="I559" s="482"/>
      <c r="J559" s="482" t="s">
        <v>130</v>
      </c>
      <c r="K559" s="482"/>
      <c r="L559" s="482"/>
      <c r="M559" s="509"/>
    </row>
    <row r="560" spans="1:13" ht="30" customHeight="1">
      <c r="A560" s="487" t="s">
        <v>505</v>
      </c>
      <c r="B560" s="480"/>
      <c r="C560" s="480"/>
      <c r="D560" s="480"/>
      <c r="E560" s="480"/>
      <c r="F560" s="480"/>
      <c r="G560" s="480"/>
      <c r="H560" s="480"/>
      <c r="I560" s="480"/>
      <c r="J560" s="480"/>
      <c r="K560" s="480"/>
      <c r="L560" s="480"/>
      <c r="M560" s="483"/>
    </row>
    <row r="561" spans="1:13" ht="30" customHeight="1">
      <c r="A561" s="494" t="s">
        <v>506</v>
      </c>
      <c r="B561" s="480" t="s">
        <v>507</v>
      </c>
      <c r="C561" s="480"/>
      <c r="D561" s="480"/>
      <c r="E561" s="480"/>
      <c r="F561" s="480"/>
      <c r="G561" s="480"/>
      <c r="H561" s="480" t="s">
        <v>508</v>
      </c>
      <c r="I561" s="480"/>
      <c r="J561" s="480"/>
      <c r="K561" s="480"/>
      <c r="L561" s="480"/>
      <c r="M561" s="483"/>
    </row>
    <row r="562" spans="1:13" ht="54" customHeight="1">
      <c r="A562" s="494"/>
      <c r="B562" s="334" t="s">
        <v>509</v>
      </c>
      <c r="C562" s="334" t="s">
        <v>510</v>
      </c>
      <c r="D562" s="334" t="s">
        <v>511</v>
      </c>
      <c r="E562" s="334" t="s">
        <v>512</v>
      </c>
      <c r="F562" s="334">
        <v>100</v>
      </c>
      <c r="G562" s="335" t="s">
        <v>244</v>
      </c>
      <c r="H562" s="334" t="s">
        <v>513</v>
      </c>
      <c r="I562" s="334" t="s">
        <v>510</v>
      </c>
      <c r="J562" s="334" t="s">
        <v>511</v>
      </c>
      <c r="K562" s="334" t="s">
        <v>514</v>
      </c>
      <c r="L562" s="334">
        <v>100</v>
      </c>
      <c r="M562" s="336" t="s">
        <v>244</v>
      </c>
    </row>
    <row r="563" spans="1:13" ht="30" customHeight="1">
      <c r="A563" s="337" t="s">
        <v>285</v>
      </c>
      <c r="B563" s="335">
        <v>8.25</v>
      </c>
      <c r="C563" s="338">
        <v>5</v>
      </c>
      <c r="D563" s="338">
        <v>4</v>
      </c>
      <c r="E563" s="359">
        <v>48</v>
      </c>
      <c r="F563" s="340">
        <f t="shared" ref="F563" si="76">SUM(B563:E563)</f>
        <v>65.25</v>
      </c>
      <c r="G563" s="341" t="str">
        <f t="shared" ref="G563" si="77">IF(F563&gt;=91,"A1",IF(F563&gt;=81,"A2",IF(F563&gt;=71,"B1",IF(F563&gt;=61,"B2",IF(F563&gt;=51,"C1",IF(F563&gt;=41,"C2",IF(F563&gt;=33,"D","E")))))))</f>
        <v>B2</v>
      </c>
      <c r="H563" s="341">
        <v>6</v>
      </c>
      <c r="I563" s="338">
        <v>5</v>
      </c>
      <c r="J563" s="338">
        <v>4</v>
      </c>
      <c r="K563" s="357">
        <v>45.5</v>
      </c>
      <c r="L563" s="343">
        <f>SUM(H563:K563)</f>
        <v>60.5</v>
      </c>
      <c r="M563" s="370" t="str">
        <f>IF(L563&gt;=91,"A1",IF(L563&gt;=81,"A2",IF(L563&gt;=71,"B1",IF(L563&gt;=61,"B2",IF(L563&gt;=51,"C1",IF(L563&gt;=41,"C2",IF(L563&gt;=33,"D","E")))))))</f>
        <v>C1</v>
      </c>
    </row>
    <row r="564" spans="1:13" ht="30" customHeight="1">
      <c r="A564" s="337" t="s">
        <v>286</v>
      </c>
      <c r="B564" s="335">
        <v>4.75</v>
      </c>
      <c r="C564" s="341">
        <v>4</v>
      </c>
      <c r="D564" s="341">
        <v>4.5</v>
      </c>
      <c r="E564" s="338">
        <v>57</v>
      </c>
      <c r="F564" s="338">
        <f t="shared" ref="F564" si="78">SUM(B564:E564)</f>
        <v>70.25</v>
      </c>
      <c r="G564" s="338" t="str">
        <f t="shared" ref="G564" si="79">IF(F564&gt;=91,"A1",IF(F564&gt;=81,"A2",IF(F564&gt;=71,"B1",IF(F564&gt;=61,"B2",IF(F564&gt;=51,"C1",IF(F564&gt;=41,"C2",IF(F564&gt;=33,"D","E")))))))</f>
        <v>B2</v>
      </c>
      <c r="H564" s="341">
        <v>7</v>
      </c>
      <c r="I564" s="341">
        <v>4</v>
      </c>
      <c r="J564" s="341">
        <v>4.5</v>
      </c>
      <c r="K564" s="341">
        <v>57</v>
      </c>
      <c r="L564" s="343">
        <f>SUM(H564:K564)</f>
        <v>72.5</v>
      </c>
      <c r="M564" s="370" t="str">
        <f t="shared" ref="M564:M567" si="80">IF(L564&gt;=91,"A1",IF(L564&gt;=81,"A2",IF(L564&gt;=71,"B1",IF(L564&gt;=61,"B2",IF(L564&gt;=51,"C1",IF(L564&gt;=41,"C2",IF(L564&gt;=33,"D","E")))))))</f>
        <v>B1</v>
      </c>
    </row>
    <row r="565" spans="1:13" ht="30" customHeight="1">
      <c r="A565" s="337" t="s">
        <v>515</v>
      </c>
      <c r="B565" s="341">
        <v>3.75</v>
      </c>
      <c r="C565" s="341">
        <v>4</v>
      </c>
      <c r="D565" s="341">
        <v>4</v>
      </c>
      <c r="E565" s="341">
        <v>41.5</v>
      </c>
      <c r="F565" s="341">
        <v>53.25</v>
      </c>
      <c r="G565" s="341" t="s">
        <v>400</v>
      </c>
      <c r="H565" s="341">
        <v>4.5</v>
      </c>
      <c r="I565" s="341">
        <v>5</v>
      </c>
      <c r="J565" s="341">
        <v>3</v>
      </c>
      <c r="K565" s="341">
        <v>30</v>
      </c>
      <c r="L565" s="343">
        <f t="shared" ref="L565:L567" si="81">SUM(H565:K565)</f>
        <v>42.5</v>
      </c>
      <c r="M565" s="370" t="str">
        <f t="shared" si="80"/>
        <v>C2</v>
      </c>
    </row>
    <row r="566" spans="1:13" ht="30" customHeight="1">
      <c r="A566" s="337" t="s">
        <v>288</v>
      </c>
      <c r="B566" s="341">
        <v>7.75</v>
      </c>
      <c r="C566" s="341">
        <v>4</v>
      </c>
      <c r="D566" s="341">
        <v>4.5</v>
      </c>
      <c r="E566" s="341">
        <v>62.5</v>
      </c>
      <c r="F566" s="341">
        <v>78.75</v>
      </c>
      <c r="G566" s="341" t="s">
        <v>406</v>
      </c>
      <c r="H566" s="335">
        <v>6.5</v>
      </c>
      <c r="I566" s="341">
        <v>4</v>
      </c>
      <c r="J566" s="341">
        <v>3</v>
      </c>
      <c r="K566" s="338">
        <v>48</v>
      </c>
      <c r="L566" s="343">
        <f t="shared" si="81"/>
        <v>61.5</v>
      </c>
      <c r="M566" s="370" t="str">
        <f t="shared" si="80"/>
        <v>B2</v>
      </c>
    </row>
    <row r="567" spans="1:13" ht="30" customHeight="1">
      <c r="A567" s="337" t="s">
        <v>371</v>
      </c>
      <c r="B567" s="341">
        <v>4.75</v>
      </c>
      <c r="C567" s="341">
        <v>4.5</v>
      </c>
      <c r="D567" s="341">
        <v>4</v>
      </c>
      <c r="E567" s="341">
        <v>39</v>
      </c>
      <c r="F567" s="343">
        <v>52.25</v>
      </c>
      <c r="G567" s="341" t="s">
        <v>400</v>
      </c>
      <c r="H567" s="335">
        <v>6.75</v>
      </c>
      <c r="I567" s="341">
        <v>5</v>
      </c>
      <c r="J567" s="341">
        <v>4</v>
      </c>
      <c r="K567" s="338">
        <v>54</v>
      </c>
      <c r="L567" s="343">
        <f t="shared" si="81"/>
        <v>69.75</v>
      </c>
      <c r="M567" s="370" t="str">
        <f t="shared" si="80"/>
        <v>B2</v>
      </c>
    </row>
    <row r="568" spans="1:13" ht="30" customHeight="1">
      <c r="A568" s="337" t="s">
        <v>449</v>
      </c>
      <c r="B568" s="341"/>
      <c r="C568" s="341"/>
      <c r="D568" s="341"/>
      <c r="E568" s="345">
        <v>23</v>
      </c>
      <c r="F568" s="338"/>
      <c r="G568" s="341"/>
      <c r="H568" s="341"/>
      <c r="I568" s="341"/>
      <c r="J568" s="341"/>
      <c r="K568" s="341">
        <v>30</v>
      </c>
      <c r="L568" s="341"/>
      <c r="M568" s="344"/>
    </row>
    <row r="569" spans="1:13" ht="30" customHeight="1">
      <c r="A569" s="337" t="s">
        <v>516</v>
      </c>
      <c r="B569" s="341"/>
      <c r="C569" s="341"/>
      <c r="D569" s="341"/>
      <c r="E569" s="346">
        <v>30</v>
      </c>
      <c r="F569" s="341"/>
      <c r="G569" s="341"/>
      <c r="H569" s="341"/>
      <c r="I569" s="341"/>
      <c r="J569" s="341"/>
      <c r="K569" s="346">
        <v>31</v>
      </c>
      <c r="L569" s="341"/>
      <c r="M569" s="344"/>
    </row>
    <row r="570" spans="1:13" ht="30" customHeight="1">
      <c r="A570" s="337" t="s">
        <v>631</v>
      </c>
      <c r="B570" s="341"/>
      <c r="C570" s="341"/>
      <c r="D570" s="341"/>
      <c r="E570" s="341">
        <v>30.5</v>
      </c>
      <c r="F570" s="341"/>
      <c r="G570" s="341"/>
      <c r="H570" s="341"/>
      <c r="I570" s="341"/>
      <c r="J570" s="341"/>
      <c r="K570" s="341">
        <v>28.5</v>
      </c>
      <c r="L570" s="341"/>
      <c r="M570" s="344"/>
    </row>
    <row r="571" spans="1:13" ht="30" customHeight="1">
      <c r="A571" s="337" t="s">
        <v>375</v>
      </c>
      <c r="B571" s="341"/>
      <c r="C571" s="341"/>
      <c r="D571" s="341"/>
      <c r="E571" s="341">
        <v>34</v>
      </c>
      <c r="F571" s="341"/>
      <c r="G571" s="341"/>
      <c r="H571" s="341"/>
      <c r="I571" s="341"/>
      <c r="J571" s="341"/>
      <c r="K571" s="341">
        <v>29.5</v>
      </c>
      <c r="L571" s="341"/>
      <c r="M571" s="344"/>
    </row>
    <row r="572" spans="1:13" ht="48.75" customHeight="1">
      <c r="A572" s="337" t="s">
        <v>517</v>
      </c>
      <c r="B572" s="331"/>
      <c r="C572" s="348" t="s">
        <v>518</v>
      </c>
      <c r="D572" s="341">
        <f>(F563+F564+F565+F566+F567)</f>
        <v>319.75</v>
      </c>
      <c r="E572" s="341"/>
      <c r="F572" s="348" t="s">
        <v>519</v>
      </c>
      <c r="G572" s="341">
        <f>(D572/500)*100</f>
        <v>63.949999999999996</v>
      </c>
      <c r="H572" s="341"/>
      <c r="I572" s="331"/>
      <c r="J572" s="495" t="s">
        <v>520</v>
      </c>
      <c r="K572" s="495"/>
      <c r="L572" s="480" t="str">
        <f>IF(G572&gt;=91,"A1",IF(G572&gt;=81,"A2",IF(G572&gt;=71,"B1",IF(G572&gt;=61,"B2",IF(G572&gt;=51,"C1",IF(G572&gt;=41,"C2",IF(G572&gt;=33,"D","E")))))))</f>
        <v>B2</v>
      </c>
      <c r="M572" s="483" t="str">
        <f t="shared" ref="M572:M574" si="82">IF(K572&gt;=91,"A1",IF(K572&gt;=81,"A2",IF(K572&gt;=71,"B1",IF(K572&gt;=61,"B2",IF(K572&gt;=51,"C1",IF(K572&gt;=41,"C2",IF(K572&gt;=33,"D","E")))))))</f>
        <v>E</v>
      </c>
    </row>
    <row r="573" spans="1:13" ht="60" customHeight="1">
      <c r="A573" s="368" t="s">
        <v>521</v>
      </c>
      <c r="B573" s="331"/>
      <c r="C573" s="348" t="s">
        <v>522</v>
      </c>
      <c r="D573" s="341">
        <f>(L563+L564+L565+L566+L567)</f>
        <v>306.75</v>
      </c>
      <c r="E573" s="341"/>
      <c r="F573" s="348" t="s">
        <v>523</v>
      </c>
      <c r="G573" s="341">
        <f>D573/500*100</f>
        <v>61.35</v>
      </c>
      <c r="H573" s="341"/>
      <c r="I573" s="331"/>
      <c r="J573" s="495" t="s">
        <v>524</v>
      </c>
      <c r="K573" s="495"/>
      <c r="L573" s="480" t="str">
        <f>IF(G573&gt;=91,"A1",IF(G573&gt;=81,"A2",IF(G573&gt;=71,"B1",IF(G573&gt;=61,"B2",IF(G573&gt;=51,"C1",IF(G573&gt;=41,"C2",IF(G573&gt;=33,"D","E")))))))</f>
        <v>B2</v>
      </c>
      <c r="M573" s="483" t="str">
        <f t="shared" si="82"/>
        <v>E</v>
      </c>
    </row>
    <row r="574" spans="1:13" ht="52.5" customHeight="1">
      <c r="A574" s="365" t="s">
        <v>525</v>
      </c>
      <c r="B574" s="349"/>
      <c r="C574" s="349">
        <f>(D572+D573)</f>
        <v>626.5</v>
      </c>
      <c r="D574" s="496"/>
      <c r="E574" s="496"/>
      <c r="F574" s="349" t="s">
        <v>526</v>
      </c>
      <c r="G574" s="349"/>
      <c r="H574" s="349"/>
      <c r="I574" s="349">
        <f>(C574/1000)*100</f>
        <v>62.649999999999991</v>
      </c>
      <c r="J574" s="349" t="s">
        <v>527</v>
      </c>
      <c r="K574" s="349"/>
      <c r="L574" s="496" t="str">
        <f>IF(I574&gt;=91,"A1",IF(I574&gt;=81,"A2",IF(I574&gt;=71,"B1",IF(I574&gt;=61,"B2",IF(I574&gt;=51,"C1",IF(I574&gt;=41,"C2",IF(I574&gt;=33,"D","E")))))))</f>
        <v>B2</v>
      </c>
      <c r="M574" s="497" t="str">
        <f t="shared" si="82"/>
        <v>E</v>
      </c>
    </row>
    <row r="575" spans="1:13" ht="30" customHeight="1">
      <c r="A575" s="481" t="s">
        <v>378</v>
      </c>
      <c r="B575" s="482"/>
      <c r="C575" s="482"/>
      <c r="D575" s="482"/>
      <c r="E575" s="482"/>
      <c r="F575" s="482"/>
      <c r="G575" s="482"/>
      <c r="H575" s="482"/>
      <c r="I575" s="482"/>
      <c r="J575" s="482"/>
      <c r="K575" s="482"/>
      <c r="L575" s="482"/>
      <c r="M575" s="509"/>
    </row>
    <row r="576" spans="1:13" ht="30" customHeight="1">
      <c r="A576" s="487" t="s">
        <v>379</v>
      </c>
      <c r="B576" s="480"/>
      <c r="C576" s="480"/>
      <c r="D576" s="480"/>
      <c r="E576" s="480"/>
      <c r="F576" s="480"/>
      <c r="G576" s="480"/>
      <c r="H576" s="480"/>
      <c r="I576" s="480"/>
      <c r="J576" s="480"/>
      <c r="K576" s="480"/>
      <c r="L576" s="480"/>
      <c r="M576" s="483"/>
    </row>
    <row r="577" spans="1:13" ht="30" customHeight="1">
      <c r="A577" s="487" t="s">
        <v>380</v>
      </c>
      <c r="B577" s="480"/>
      <c r="C577" s="480"/>
      <c r="D577" s="480"/>
      <c r="E577" s="480"/>
      <c r="F577" s="480" t="s">
        <v>381</v>
      </c>
      <c r="G577" s="480"/>
      <c r="H577" s="480"/>
      <c r="I577" s="480"/>
      <c r="J577" s="480"/>
      <c r="K577" s="480" t="s">
        <v>528</v>
      </c>
      <c r="L577" s="480"/>
      <c r="M577" s="483"/>
    </row>
    <row r="578" spans="1:13" ht="30" customHeight="1">
      <c r="A578" s="481" t="s">
        <v>382</v>
      </c>
      <c r="B578" s="482"/>
      <c r="C578" s="482"/>
      <c r="D578" s="482"/>
      <c r="E578" s="482"/>
      <c r="F578" s="480" t="s">
        <v>387</v>
      </c>
      <c r="G578" s="480"/>
      <c r="H578" s="480"/>
      <c r="I578" s="480"/>
      <c r="J578" s="480"/>
      <c r="K578" s="480" t="s">
        <v>387</v>
      </c>
      <c r="L578" s="480"/>
      <c r="M578" s="483"/>
    </row>
    <row r="579" spans="1:13" ht="30" customHeight="1">
      <c r="A579" s="487" t="s">
        <v>384</v>
      </c>
      <c r="B579" s="480"/>
      <c r="C579" s="480"/>
      <c r="D579" s="480"/>
      <c r="E579" s="480"/>
      <c r="F579" s="480"/>
      <c r="G579" s="480"/>
      <c r="H579" s="480"/>
      <c r="I579" s="480"/>
      <c r="J579" s="480"/>
      <c r="K579" s="480"/>
      <c r="L579" s="480"/>
      <c r="M579" s="483"/>
    </row>
    <row r="580" spans="1:13" ht="30" customHeight="1">
      <c r="A580" s="487" t="s">
        <v>380</v>
      </c>
      <c r="B580" s="480"/>
      <c r="C580" s="480"/>
      <c r="D580" s="480"/>
      <c r="E580" s="480"/>
      <c r="F580" s="480" t="s">
        <v>381</v>
      </c>
      <c r="G580" s="480"/>
      <c r="H580" s="480"/>
      <c r="I580" s="480"/>
      <c r="J580" s="480"/>
      <c r="K580" s="480" t="s">
        <v>528</v>
      </c>
      <c r="L580" s="480"/>
      <c r="M580" s="483"/>
    </row>
    <row r="581" spans="1:13" ht="30" customHeight="1">
      <c r="A581" s="489" t="s">
        <v>385</v>
      </c>
      <c r="B581" s="490"/>
      <c r="C581" s="490"/>
      <c r="D581" s="490"/>
      <c r="E581" s="490"/>
      <c r="F581" s="480" t="s">
        <v>383</v>
      </c>
      <c r="G581" s="480"/>
      <c r="H581" s="480"/>
      <c r="I581" s="480"/>
      <c r="J581" s="480"/>
      <c r="K581" s="480" t="s">
        <v>383</v>
      </c>
      <c r="L581" s="480"/>
      <c r="M581" s="483"/>
    </row>
    <row r="582" spans="1:13" ht="30" customHeight="1">
      <c r="A582" s="489" t="s">
        <v>529</v>
      </c>
      <c r="B582" s="490"/>
      <c r="C582" s="490"/>
      <c r="D582" s="490"/>
      <c r="E582" s="490"/>
      <c r="F582" s="480" t="s">
        <v>383</v>
      </c>
      <c r="G582" s="480"/>
      <c r="H582" s="480"/>
      <c r="I582" s="480"/>
      <c r="J582" s="480"/>
      <c r="K582" s="480" t="s">
        <v>383</v>
      </c>
      <c r="L582" s="480"/>
      <c r="M582" s="483"/>
    </row>
    <row r="583" spans="1:13" ht="30" customHeight="1">
      <c r="A583" s="491" t="s">
        <v>386</v>
      </c>
      <c r="B583" s="492"/>
      <c r="C583" s="492"/>
      <c r="D583" s="492"/>
      <c r="E583" s="493"/>
      <c r="F583" s="484" t="s">
        <v>387</v>
      </c>
      <c r="G583" s="485"/>
      <c r="H583" s="485"/>
      <c r="I583" s="485"/>
      <c r="J583" s="488"/>
      <c r="K583" s="484" t="s">
        <v>387</v>
      </c>
      <c r="L583" s="485"/>
      <c r="M583" s="486"/>
    </row>
    <row r="584" spans="1:13" ht="30" customHeight="1">
      <c r="A584" s="491" t="s">
        <v>388</v>
      </c>
      <c r="B584" s="492"/>
      <c r="C584" s="492"/>
      <c r="D584" s="492"/>
      <c r="E584" s="493"/>
      <c r="F584" s="484" t="s">
        <v>398</v>
      </c>
      <c r="G584" s="485"/>
      <c r="H584" s="485"/>
      <c r="I584" s="485"/>
      <c r="J584" s="488"/>
      <c r="K584" s="484" t="s">
        <v>398</v>
      </c>
      <c r="L584" s="485"/>
      <c r="M584" s="486"/>
    </row>
    <row r="585" spans="1:13" ht="30" customHeight="1">
      <c r="A585" s="487" t="s">
        <v>389</v>
      </c>
      <c r="B585" s="480"/>
      <c r="C585" s="480"/>
      <c r="D585" s="480"/>
      <c r="E585" s="480"/>
      <c r="F585" s="480"/>
      <c r="G585" s="480"/>
      <c r="H585" s="480"/>
      <c r="I585" s="480"/>
      <c r="J585" s="480"/>
      <c r="K585" s="480"/>
      <c r="L585" s="480"/>
      <c r="M585" s="483"/>
    </row>
    <row r="586" spans="1:13" ht="30" customHeight="1">
      <c r="A586" s="487" t="s">
        <v>380</v>
      </c>
      <c r="B586" s="480"/>
      <c r="C586" s="480"/>
      <c r="D586" s="480"/>
      <c r="E586" s="480"/>
      <c r="F586" s="480" t="s">
        <v>381</v>
      </c>
      <c r="G586" s="480"/>
      <c r="H586" s="480"/>
      <c r="I586" s="480"/>
      <c r="J586" s="480"/>
      <c r="K586" s="480" t="s">
        <v>528</v>
      </c>
      <c r="L586" s="480"/>
      <c r="M586" s="483"/>
    </row>
    <row r="587" spans="1:13" ht="30" customHeight="1">
      <c r="A587" s="481" t="s">
        <v>390</v>
      </c>
      <c r="B587" s="482"/>
      <c r="C587" s="482"/>
      <c r="D587" s="482"/>
      <c r="E587" s="482"/>
      <c r="F587" s="482"/>
      <c r="G587" s="480" t="s">
        <v>644</v>
      </c>
      <c r="H587" s="480"/>
      <c r="I587" s="480"/>
      <c r="J587" s="480"/>
      <c r="K587" s="480"/>
      <c r="L587" s="480"/>
      <c r="M587" s="483"/>
    </row>
    <row r="588" spans="1:13" ht="30" customHeight="1">
      <c r="A588" s="337" t="s">
        <v>530</v>
      </c>
      <c r="B588" s="484" t="s">
        <v>565</v>
      </c>
      <c r="C588" s="485"/>
      <c r="D588" s="485"/>
      <c r="E588" s="485"/>
      <c r="F588" s="485"/>
      <c r="G588" s="485"/>
      <c r="H588" s="485"/>
      <c r="I588" s="485"/>
      <c r="J588" s="485"/>
      <c r="K588" s="485"/>
      <c r="L588" s="485"/>
      <c r="M588" s="486"/>
    </row>
    <row r="589" spans="1:13" ht="30" customHeight="1">
      <c r="A589" s="337" t="s">
        <v>392</v>
      </c>
      <c r="B589" s="484" t="s">
        <v>652</v>
      </c>
      <c r="C589" s="485"/>
      <c r="D589" s="485"/>
      <c r="E589" s="485"/>
      <c r="F589" s="485"/>
      <c r="G589" s="485"/>
      <c r="H589" s="485"/>
      <c r="I589" s="485"/>
      <c r="J589" s="485"/>
      <c r="K589" s="485"/>
      <c r="L589" s="485"/>
      <c r="M589" s="486"/>
    </row>
    <row r="590" spans="1:13" ht="30" customHeight="1">
      <c r="A590" s="487" t="s">
        <v>531</v>
      </c>
      <c r="B590" s="480"/>
      <c r="C590" s="480"/>
      <c r="D590" s="480"/>
      <c r="E590" s="480"/>
      <c r="F590" s="480"/>
      <c r="G590" s="480"/>
      <c r="H590" s="480"/>
      <c r="I590" s="480"/>
      <c r="J590" s="480" t="s">
        <v>532</v>
      </c>
      <c r="K590" s="480"/>
      <c r="L590" s="480"/>
      <c r="M590" s="483"/>
    </row>
    <row r="591" spans="1:13" ht="30" customHeight="1">
      <c r="A591" s="487"/>
      <c r="B591" s="480"/>
      <c r="C591" s="480"/>
      <c r="D591" s="480"/>
      <c r="E591" s="480"/>
      <c r="F591" s="480"/>
      <c r="G591" s="480"/>
      <c r="H591" s="480"/>
      <c r="I591" s="480"/>
      <c r="J591" s="480"/>
      <c r="K591" s="480"/>
      <c r="L591" s="480"/>
      <c r="M591" s="483"/>
    </row>
    <row r="592" spans="1:13" ht="30" customHeight="1">
      <c r="A592" s="487"/>
      <c r="B592" s="480"/>
      <c r="C592" s="480"/>
      <c r="D592" s="480"/>
      <c r="E592" s="480"/>
      <c r="F592" s="480"/>
      <c r="G592" s="480"/>
      <c r="H592" s="480"/>
      <c r="I592" s="480"/>
      <c r="J592" s="480"/>
      <c r="K592" s="480"/>
      <c r="L592" s="480"/>
      <c r="M592" s="483"/>
    </row>
    <row r="593" spans="1:13" ht="30" customHeight="1">
      <c r="A593" s="487"/>
      <c r="B593" s="480"/>
      <c r="C593" s="480"/>
      <c r="D593" s="480"/>
      <c r="E593" s="480"/>
      <c r="F593" s="480"/>
      <c r="G593" s="480"/>
      <c r="H593" s="480"/>
      <c r="I593" s="480"/>
      <c r="J593" s="480"/>
      <c r="K593" s="480"/>
      <c r="L593" s="480"/>
      <c r="M593" s="483"/>
    </row>
    <row r="594" spans="1:13" ht="30" customHeight="1">
      <c r="A594" s="487" t="s">
        <v>393</v>
      </c>
      <c r="B594" s="480"/>
      <c r="C594" s="480"/>
      <c r="D594" s="480"/>
      <c r="E594" s="480"/>
      <c r="F594" s="480"/>
      <c r="G594" s="480"/>
      <c r="H594" s="484" t="s">
        <v>394</v>
      </c>
      <c r="I594" s="485"/>
      <c r="J594" s="485"/>
      <c r="K594" s="485"/>
      <c r="L594" s="485"/>
      <c r="M594" s="486"/>
    </row>
    <row r="595" spans="1:13" ht="30" customHeight="1">
      <c r="A595" s="350" t="s">
        <v>395</v>
      </c>
      <c r="B595" s="480" t="s">
        <v>284</v>
      </c>
      <c r="C595" s="480"/>
      <c r="D595" s="331" t="s">
        <v>395</v>
      </c>
      <c r="E595" s="341"/>
      <c r="F595" s="480" t="s">
        <v>284</v>
      </c>
      <c r="G595" s="480"/>
      <c r="H595" s="366"/>
      <c r="I595" s="366"/>
      <c r="J595" s="366" t="s">
        <v>396</v>
      </c>
      <c r="K595" s="366"/>
      <c r="L595" s="366" t="s">
        <v>284</v>
      </c>
      <c r="M595" s="351"/>
    </row>
    <row r="596" spans="1:13" ht="30" customHeight="1">
      <c r="A596" s="350" t="s">
        <v>397</v>
      </c>
      <c r="B596" s="480" t="s">
        <v>398</v>
      </c>
      <c r="C596" s="480"/>
      <c r="D596" s="480" t="s">
        <v>399</v>
      </c>
      <c r="E596" s="480"/>
      <c r="F596" s="480" t="s">
        <v>400</v>
      </c>
      <c r="G596" s="480"/>
      <c r="H596" s="366"/>
      <c r="I596" s="366"/>
      <c r="J596" s="484">
        <v>3</v>
      </c>
      <c r="K596" s="488"/>
      <c r="L596" s="341" t="s">
        <v>387</v>
      </c>
      <c r="M596" s="351"/>
    </row>
    <row r="597" spans="1:13" ht="30" customHeight="1">
      <c r="A597" s="350" t="s">
        <v>401</v>
      </c>
      <c r="B597" s="480" t="s">
        <v>402</v>
      </c>
      <c r="C597" s="480"/>
      <c r="D597" s="480" t="s">
        <v>403</v>
      </c>
      <c r="E597" s="480"/>
      <c r="F597" s="480" t="s">
        <v>404</v>
      </c>
      <c r="G597" s="480"/>
      <c r="H597" s="366"/>
      <c r="I597" s="366"/>
      <c r="J597" s="484">
        <v>2</v>
      </c>
      <c r="K597" s="488"/>
      <c r="L597" s="341" t="s">
        <v>383</v>
      </c>
      <c r="M597" s="351"/>
    </row>
    <row r="598" spans="1:13" ht="30" customHeight="1">
      <c r="A598" s="350" t="s">
        <v>405</v>
      </c>
      <c r="B598" s="480" t="s">
        <v>406</v>
      </c>
      <c r="C598" s="480"/>
      <c r="D598" s="480" t="s">
        <v>407</v>
      </c>
      <c r="E598" s="480"/>
      <c r="F598" s="480" t="s">
        <v>408</v>
      </c>
      <c r="G598" s="480"/>
      <c r="H598" s="366"/>
      <c r="I598" s="366"/>
      <c r="J598" s="484">
        <v>1</v>
      </c>
      <c r="K598" s="488"/>
      <c r="L598" s="341" t="s">
        <v>409</v>
      </c>
      <c r="M598" s="351"/>
    </row>
    <row r="599" spans="1:13" ht="30" customHeight="1" thickBot="1">
      <c r="A599" s="352" t="s">
        <v>410</v>
      </c>
      <c r="B599" s="479" t="s">
        <v>411</v>
      </c>
      <c r="C599" s="479"/>
      <c r="D599" s="479" t="s">
        <v>412</v>
      </c>
      <c r="E599" s="479"/>
      <c r="F599" s="479" t="s">
        <v>413</v>
      </c>
      <c r="G599" s="479"/>
      <c r="H599" s="353"/>
      <c r="I599" s="353"/>
      <c r="J599" s="353"/>
      <c r="K599" s="353"/>
      <c r="L599" s="353"/>
      <c r="M599" s="354"/>
    </row>
    <row r="600" spans="1:13" ht="30" customHeight="1" thickBot="1"/>
    <row r="601" spans="1:13" ht="30" customHeight="1">
      <c r="A601" s="327"/>
      <c r="B601" s="503" t="s">
        <v>489</v>
      </c>
      <c r="C601" s="503"/>
      <c r="D601" s="503"/>
      <c r="E601" s="503"/>
      <c r="F601" s="503"/>
      <c r="G601" s="503"/>
      <c r="H601" s="503"/>
      <c r="I601" s="504"/>
      <c r="J601" s="505" t="s">
        <v>490</v>
      </c>
      <c r="K601" s="503"/>
      <c r="L601" s="503"/>
      <c r="M601" s="506"/>
    </row>
    <row r="602" spans="1:13" ht="30" customHeight="1">
      <c r="A602" s="487" t="s">
        <v>491</v>
      </c>
      <c r="B602" s="480"/>
      <c r="C602" s="480"/>
      <c r="D602" s="480"/>
      <c r="E602" s="480"/>
      <c r="F602" s="480"/>
      <c r="G602" s="480"/>
      <c r="H602" s="480"/>
      <c r="I602" s="480"/>
      <c r="J602" s="480"/>
      <c r="K602" s="480"/>
      <c r="L602" s="480"/>
      <c r="M602" s="483"/>
    </row>
    <row r="603" spans="1:13" ht="30" customHeight="1">
      <c r="A603" s="326"/>
      <c r="B603" s="507" t="s">
        <v>492</v>
      </c>
      <c r="C603" s="507"/>
      <c r="D603" s="507"/>
      <c r="E603" s="508"/>
      <c r="F603" s="329" t="s">
        <v>493</v>
      </c>
      <c r="G603" s="329"/>
      <c r="H603" s="484" t="s">
        <v>494</v>
      </c>
      <c r="I603" s="485"/>
      <c r="J603" s="488"/>
      <c r="K603" s="330" t="s">
        <v>495</v>
      </c>
      <c r="L603" s="331"/>
      <c r="M603" s="332"/>
    </row>
    <row r="604" spans="1:13" ht="30" customHeight="1">
      <c r="A604" s="500" t="s">
        <v>496</v>
      </c>
      <c r="B604" s="485"/>
      <c r="C604" s="485"/>
      <c r="D604" s="485"/>
      <c r="E604" s="485"/>
      <c r="F604" s="485"/>
      <c r="G604" s="485"/>
      <c r="H604" s="485"/>
      <c r="I604" s="485"/>
      <c r="J604" s="485"/>
      <c r="K604" s="485"/>
      <c r="L604" s="485"/>
      <c r="M604" s="486"/>
    </row>
    <row r="605" spans="1:13" ht="30" customHeight="1">
      <c r="A605" s="491" t="s">
        <v>497</v>
      </c>
      <c r="B605" s="492"/>
      <c r="C605" s="492"/>
      <c r="D605" s="492"/>
      <c r="E605" s="492"/>
      <c r="F605" s="492"/>
      <c r="G605" s="492"/>
      <c r="H605" s="492"/>
      <c r="I605" s="492"/>
      <c r="J605" s="492"/>
      <c r="K605" s="492"/>
      <c r="L605" s="492"/>
      <c r="M605" s="501"/>
    </row>
    <row r="606" spans="1:13" ht="30" customHeight="1">
      <c r="A606" s="489" t="s">
        <v>498</v>
      </c>
      <c r="B606" s="490"/>
      <c r="C606" s="502" t="s">
        <v>135</v>
      </c>
      <c r="D606" s="492"/>
      <c r="E606" s="492"/>
      <c r="F606" s="492"/>
      <c r="G606" s="493"/>
      <c r="H606" s="355" t="s">
        <v>499</v>
      </c>
      <c r="I606" s="356"/>
      <c r="J606" s="484">
        <v>13</v>
      </c>
      <c r="K606" s="485"/>
      <c r="L606" s="485"/>
      <c r="M606" s="486"/>
    </row>
    <row r="607" spans="1:13" ht="30" customHeight="1">
      <c r="A607" s="489" t="s">
        <v>500</v>
      </c>
      <c r="B607" s="490"/>
      <c r="C607" s="502" t="s">
        <v>274</v>
      </c>
      <c r="D607" s="492"/>
      <c r="E607" s="492"/>
      <c r="F607" s="492"/>
      <c r="G607" s="493"/>
      <c r="H607" s="355" t="s">
        <v>501</v>
      </c>
      <c r="I607" s="356"/>
      <c r="J607" s="482">
        <v>1007</v>
      </c>
      <c r="K607" s="482"/>
      <c r="L607" s="482"/>
      <c r="M607" s="509"/>
    </row>
    <row r="608" spans="1:13" ht="30" customHeight="1">
      <c r="A608" s="489" t="s">
        <v>502</v>
      </c>
      <c r="B608" s="490"/>
      <c r="C608" s="502" t="s">
        <v>581</v>
      </c>
      <c r="D608" s="492"/>
      <c r="E608" s="492"/>
      <c r="F608" s="492"/>
      <c r="G608" s="493"/>
      <c r="H608" s="355" t="s">
        <v>503</v>
      </c>
      <c r="I608" s="356"/>
      <c r="J608" s="482">
        <v>9149761905</v>
      </c>
      <c r="K608" s="482"/>
      <c r="L608" s="482"/>
      <c r="M608" s="509"/>
    </row>
    <row r="609" spans="1:13" ht="30" customHeight="1">
      <c r="A609" s="489" t="s">
        <v>504</v>
      </c>
      <c r="B609" s="490"/>
      <c r="C609" s="502" t="s">
        <v>138</v>
      </c>
      <c r="D609" s="492"/>
      <c r="E609" s="492"/>
      <c r="F609" s="492"/>
      <c r="G609" s="493"/>
      <c r="H609" s="481" t="s">
        <v>363</v>
      </c>
      <c r="I609" s="482"/>
      <c r="J609" s="482" t="s">
        <v>139</v>
      </c>
      <c r="K609" s="482"/>
      <c r="L609" s="482"/>
      <c r="M609" s="509"/>
    </row>
    <row r="610" spans="1:13" ht="30" customHeight="1">
      <c r="A610" s="487" t="s">
        <v>505</v>
      </c>
      <c r="B610" s="480"/>
      <c r="C610" s="480"/>
      <c r="D610" s="480"/>
      <c r="E610" s="480"/>
      <c r="F610" s="480"/>
      <c r="G610" s="480"/>
      <c r="H610" s="480"/>
      <c r="I610" s="480"/>
      <c r="J610" s="480"/>
      <c r="K610" s="480"/>
      <c r="L610" s="480"/>
      <c r="M610" s="483"/>
    </row>
    <row r="611" spans="1:13" ht="30" customHeight="1">
      <c r="A611" s="494" t="s">
        <v>506</v>
      </c>
      <c r="B611" s="480" t="s">
        <v>507</v>
      </c>
      <c r="C611" s="480"/>
      <c r="D611" s="480"/>
      <c r="E611" s="480"/>
      <c r="F611" s="480"/>
      <c r="G611" s="480"/>
      <c r="H611" s="480" t="s">
        <v>508</v>
      </c>
      <c r="I611" s="480"/>
      <c r="J611" s="480"/>
      <c r="K611" s="480"/>
      <c r="L611" s="480"/>
      <c r="M611" s="483"/>
    </row>
    <row r="612" spans="1:13" ht="30" customHeight="1">
      <c r="A612" s="494"/>
      <c r="B612" s="334" t="s">
        <v>509</v>
      </c>
      <c r="C612" s="334" t="s">
        <v>510</v>
      </c>
      <c r="D612" s="334" t="s">
        <v>511</v>
      </c>
      <c r="E612" s="334" t="s">
        <v>512</v>
      </c>
      <c r="F612" s="334">
        <v>100</v>
      </c>
      <c r="G612" s="335" t="s">
        <v>244</v>
      </c>
      <c r="H612" s="334" t="s">
        <v>513</v>
      </c>
      <c r="I612" s="334" t="s">
        <v>510</v>
      </c>
      <c r="J612" s="334" t="s">
        <v>511</v>
      </c>
      <c r="K612" s="334" t="s">
        <v>514</v>
      </c>
      <c r="L612" s="334">
        <v>100</v>
      </c>
      <c r="M612" s="336" t="s">
        <v>244</v>
      </c>
    </row>
    <row r="613" spans="1:13" ht="30" customHeight="1">
      <c r="A613" s="337" t="s">
        <v>285</v>
      </c>
      <c r="B613" s="335">
        <v>5</v>
      </c>
      <c r="C613" s="338">
        <v>4</v>
      </c>
      <c r="D613" s="338">
        <v>4</v>
      </c>
      <c r="E613" s="359">
        <v>52.5</v>
      </c>
      <c r="F613" s="340">
        <f t="shared" ref="F613" si="83">SUM(B613:E613)</f>
        <v>65.5</v>
      </c>
      <c r="G613" s="341" t="str">
        <f t="shared" ref="G613" si="84">IF(F613&gt;=91,"A1",IF(F613&gt;=81,"A2",IF(F613&gt;=71,"B1",IF(F613&gt;=61,"B2",IF(F613&gt;=51,"C1",IF(F613&gt;=41,"C2",IF(F613&gt;=33,"D","E")))))))</f>
        <v>B2</v>
      </c>
      <c r="H613" s="341">
        <v>7.5</v>
      </c>
      <c r="I613" s="338">
        <v>5</v>
      </c>
      <c r="J613" s="338">
        <v>4</v>
      </c>
      <c r="K613" s="357">
        <v>56.5</v>
      </c>
      <c r="L613" s="343">
        <f>SUM(H613:K613)</f>
        <v>73</v>
      </c>
      <c r="M613" s="370" t="str">
        <f>IF(L613&gt;=91,"A1",IF(L613&gt;=81,"A2",IF(L613&gt;=71,"B1",IF(L613&gt;=61,"B2",IF(L613&gt;=51,"C1",IF(L613&gt;=41,"C2",IF(L613&gt;=33,"D","E")))))))</f>
        <v>B1</v>
      </c>
    </row>
    <row r="614" spans="1:13" ht="30" customHeight="1">
      <c r="A614" s="337" t="s">
        <v>286</v>
      </c>
      <c r="B614" s="335">
        <v>5.25</v>
      </c>
      <c r="C614" s="341">
        <v>4</v>
      </c>
      <c r="D614" s="341">
        <v>4.5</v>
      </c>
      <c r="E614" s="338">
        <v>45</v>
      </c>
      <c r="F614" s="338">
        <f t="shared" ref="F614" si="85">SUM(B614:E614)</f>
        <v>58.75</v>
      </c>
      <c r="G614" s="338" t="str">
        <f t="shared" ref="G614" si="86">IF(F614&gt;=91,"A1",IF(F614&gt;=81,"A2",IF(F614&gt;=71,"B1",IF(F614&gt;=61,"B2",IF(F614&gt;=51,"C1",IF(F614&gt;=41,"C2",IF(F614&gt;=33,"D","E")))))))</f>
        <v>C1</v>
      </c>
      <c r="H614" s="341">
        <v>7.25</v>
      </c>
      <c r="I614" s="341">
        <v>4</v>
      </c>
      <c r="J614" s="341">
        <v>4.5</v>
      </c>
      <c r="K614" s="341">
        <v>52.5</v>
      </c>
      <c r="L614" s="343">
        <f>SUM(H614:K614)</f>
        <v>68.25</v>
      </c>
      <c r="M614" s="370" t="str">
        <f t="shared" ref="M614:M617" si="87">IF(L614&gt;=91,"A1",IF(L614&gt;=81,"A2",IF(L614&gt;=71,"B1",IF(L614&gt;=61,"B2",IF(L614&gt;=51,"C1",IF(L614&gt;=41,"C2",IF(L614&gt;=33,"D","E")))))))</f>
        <v>B2</v>
      </c>
    </row>
    <row r="615" spans="1:13" ht="30" customHeight="1">
      <c r="A615" s="337" t="s">
        <v>515</v>
      </c>
      <c r="B615" s="341">
        <v>6.75</v>
      </c>
      <c r="C615" s="341">
        <v>4</v>
      </c>
      <c r="D615" s="341">
        <v>4</v>
      </c>
      <c r="E615" s="341">
        <v>49</v>
      </c>
      <c r="F615" s="341">
        <v>63.75</v>
      </c>
      <c r="G615" s="341" t="s">
        <v>411</v>
      </c>
      <c r="H615" s="341">
        <v>8.25</v>
      </c>
      <c r="I615" s="341">
        <v>5</v>
      </c>
      <c r="J615" s="341">
        <v>3</v>
      </c>
      <c r="K615" s="341">
        <v>57</v>
      </c>
      <c r="L615" s="343">
        <f t="shared" ref="L615:L617" si="88">SUM(H615:K615)</f>
        <v>73.25</v>
      </c>
      <c r="M615" s="370" t="str">
        <f t="shared" si="87"/>
        <v>B1</v>
      </c>
    </row>
    <row r="616" spans="1:13" ht="30" customHeight="1">
      <c r="A616" s="337" t="s">
        <v>288</v>
      </c>
      <c r="B616" s="341">
        <v>6</v>
      </c>
      <c r="C616" s="341">
        <v>4</v>
      </c>
      <c r="D616" s="341">
        <v>3.5</v>
      </c>
      <c r="E616" s="341">
        <v>57.5</v>
      </c>
      <c r="F616" s="341">
        <v>71</v>
      </c>
      <c r="G616" s="341" t="s">
        <v>406</v>
      </c>
      <c r="H616" s="335">
        <v>6.75</v>
      </c>
      <c r="I616" s="341">
        <v>5</v>
      </c>
      <c r="J616" s="341">
        <v>3.5</v>
      </c>
      <c r="K616" s="338">
        <v>63.5</v>
      </c>
      <c r="L616" s="343">
        <f t="shared" si="88"/>
        <v>78.75</v>
      </c>
      <c r="M616" s="370" t="str">
        <f t="shared" si="87"/>
        <v>B1</v>
      </c>
    </row>
    <row r="617" spans="1:13" ht="30" customHeight="1">
      <c r="A617" s="337" t="s">
        <v>371</v>
      </c>
      <c r="B617" s="341">
        <v>6.25</v>
      </c>
      <c r="C617" s="341">
        <v>4.5</v>
      </c>
      <c r="D617" s="341">
        <v>4</v>
      </c>
      <c r="E617" s="341">
        <v>49.5</v>
      </c>
      <c r="F617" s="343">
        <v>64.25</v>
      </c>
      <c r="G617" s="341" t="s">
        <v>411</v>
      </c>
      <c r="H617" s="335">
        <v>8.5</v>
      </c>
      <c r="I617" s="341">
        <v>5</v>
      </c>
      <c r="J617" s="341">
        <v>4</v>
      </c>
      <c r="K617" s="338">
        <v>64</v>
      </c>
      <c r="L617" s="343">
        <f t="shared" si="88"/>
        <v>81.5</v>
      </c>
      <c r="M617" s="370" t="str">
        <f t="shared" si="87"/>
        <v>A2</v>
      </c>
    </row>
    <row r="618" spans="1:13" ht="30" customHeight="1">
      <c r="A618" s="337" t="s">
        <v>449</v>
      </c>
      <c r="B618" s="341"/>
      <c r="C618" s="341"/>
      <c r="D618" s="341"/>
      <c r="E618" s="345">
        <v>28</v>
      </c>
      <c r="F618" s="338"/>
      <c r="G618" s="341"/>
      <c r="H618" s="341"/>
      <c r="I618" s="341"/>
      <c r="J618" s="341"/>
      <c r="K618" s="341">
        <v>36</v>
      </c>
      <c r="L618" s="341"/>
      <c r="M618" s="344"/>
    </row>
    <row r="619" spans="1:13" ht="30" customHeight="1">
      <c r="A619" s="337" t="s">
        <v>516</v>
      </c>
      <c r="B619" s="341"/>
      <c r="C619" s="341"/>
      <c r="D619" s="341"/>
      <c r="E619" s="346">
        <v>31</v>
      </c>
      <c r="F619" s="341"/>
      <c r="G619" s="341"/>
      <c r="H619" s="341"/>
      <c r="I619" s="341"/>
      <c r="J619" s="341"/>
      <c r="K619" s="346">
        <v>34</v>
      </c>
      <c r="L619" s="341"/>
      <c r="M619" s="344"/>
    </row>
    <row r="620" spans="1:13" ht="30" customHeight="1">
      <c r="A620" s="337" t="s">
        <v>631</v>
      </c>
      <c r="B620" s="341"/>
      <c r="C620" s="341"/>
      <c r="D620" s="341"/>
      <c r="E620" s="341">
        <v>30</v>
      </c>
      <c r="F620" s="341"/>
      <c r="G620" s="341"/>
      <c r="H620" s="341"/>
      <c r="I620" s="341"/>
      <c r="J620" s="341"/>
      <c r="K620" s="341">
        <v>33</v>
      </c>
      <c r="L620" s="341"/>
      <c r="M620" s="344"/>
    </row>
    <row r="621" spans="1:13" ht="30" customHeight="1">
      <c r="A621" s="337" t="s">
        <v>375</v>
      </c>
      <c r="B621" s="341"/>
      <c r="C621" s="341"/>
      <c r="D621" s="341"/>
      <c r="E621" s="341">
        <v>33.5</v>
      </c>
      <c r="F621" s="341"/>
      <c r="G621" s="341"/>
      <c r="H621" s="341"/>
      <c r="I621" s="341"/>
      <c r="J621" s="341"/>
      <c r="K621" s="341">
        <v>35.5</v>
      </c>
      <c r="L621" s="341"/>
      <c r="M621" s="344"/>
    </row>
    <row r="622" spans="1:13" ht="54.75" customHeight="1">
      <c r="A622" s="337" t="s">
        <v>517</v>
      </c>
      <c r="B622" s="331"/>
      <c r="C622" s="348" t="s">
        <v>518</v>
      </c>
      <c r="D622" s="341">
        <f>(F613+F614+F615+F616+F617)</f>
        <v>323.25</v>
      </c>
      <c r="E622" s="341"/>
      <c r="F622" s="348" t="s">
        <v>519</v>
      </c>
      <c r="G622" s="341">
        <f>(D622/500)*100</f>
        <v>64.649999999999991</v>
      </c>
      <c r="H622" s="341"/>
      <c r="I622" s="331"/>
      <c r="J622" s="495" t="s">
        <v>520</v>
      </c>
      <c r="K622" s="495"/>
      <c r="L622" s="480" t="str">
        <f>IF(G622&gt;=91,"A1",IF(G622&gt;=81,"A2",IF(G622&gt;=71,"B1",IF(G622&gt;=61,"B2",IF(G622&gt;=51,"C1",IF(G622&gt;=41,"C2",IF(G622&gt;=33,"D","E")))))))</f>
        <v>B2</v>
      </c>
      <c r="M622" s="483" t="str">
        <f t="shared" ref="M622:M624" si="89">IF(K622&gt;=91,"A1",IF(K622&gt;=81,"A2",IF(K622&gt;=71,"B1",IF(K622&gt;=61,"B2",IF(K622&gt;=51,"C1",IF(K622&gt;=41,"C2",IF(K622&gt;=33,"D","E")))))))</f>
        <v>E</v>
      </c>
    </row>
    <row r="623" spans="1:13" ht="52.5" customHeight="1">
      <c r="A623" s="368" t="s">
        <v>521</v>
      </c>
      <c r="B623" s="331"/>
      <c r="C623" s="348" t="s">
        <v>522</v>
      </c>
      <c r="D623" s="341">
        <f>(L613+L614+L615+L616+L617)</f>
        <v>374.75</v>
      </c>
      <c r="E623" s="341"/>
      <c r="F623" s="348" t="s">
        <v>523</v>
      </c>
      <c r="G623" s="341">
        <f>D623/500*100</f>
        <v>74.95</v>
      </c>
      <c r="H623" s="341"/>
      <c r="I623" s="331"/>
      <c r="J623" s="495" t="s">
        <v>524</v>
      </c>
      <c r="K623" s="495"/>
      <c r="L623" s="480" t="str">
        <f>IF(G623&gt;=91,"A1",IF(G623&gt;=81,"A2",IF(G623&gt;=71,"B1",IF(G623&gt;=61,"B2",IF(G623&gt;=51,"C1",IF(G623&gt;=41,"C2",IF(G623&gt;=33,"D","E")))))))</f>
        <v>B1</v>
      </c>
      <c r="M623" s="483" t="str">
        <f t="shared" si="89"/>
        <v>E</v>
      </c>
    </row>
    <row r="624" spans="1:13" ht="51" customHeight="1">
      <c r="A624" s="365" t="s">
        <v>525</v>
      </c>
      <c r="B624" s="349"/>
      <c r="C624" s="349">
        <f>(D622+D623)</f>
        <v>698</v>
      </c>
      <c r="D624" s="496"/>
      <c r="E624" s="496"/>
      <c r="F624" s="349" t="s">
        <v>526</v>
      </c>
      <c r="G624" s="349"/>
      <c r="H624" s="349"/>
      <c r="I624" s="358">
        <f>(C624/1000)*100</f>
        <v>69.8</v>
      </c>
      <c r="J624" s="349" t="s">
        <v>527</v>
      </c>
      <c r="K624" s="349"/>
      <c r="L624" s="496" t="str">
        <f>IF(I624&gt;=91,"A1",IF(I624&gt;=81,"A2",IF(I624&gt;=71,"B1",IF(I624&gt;=61,"B2",IF(I624&gt;=51,"C1",IF(I624&gt;=41,"C2",IF(I624&gt;=33,"D","E")))))))</f>
        <v>B2</v>
      </c>
      <c r="M624" s="497" t="str">
        <f t="shared" si="89"/>
        <v>E</v>
      </c>
    </row>
    <row r="625" spans="1:13" ht="30" customHeight="1">
      <c r="A625" s="481" t="s">
        <v>378</v>
      </c>
      <c r="B625" s="482"/>
      <c r="C625" s="482"/>
      <c r="D625" s="482"/>
      <c r="E625" s="482"/>
      <c r="F625" s="482"/>
      <c r="G625" s="482"/>
      <c r="H625" s="482"/>
      <c r="I625" s="482"/>
      <c r="J625" s="482"/>
      <c r="K625" s="482"/>
      <c r="L625" s="482"/>
      <c r="M625" s="509"/>
    </row>
    <row r="626" spans="1:13" ht="30" customHeight="1">
      <c r="A626" s="487" t="s">
        <v>379</v>
      </c>
      <c r="B626" s="480"/>
      <c r="C626" s="480"/>
      <c r="D626" s="480"/>
      <c r="E626" s="480"/>
      <c r="F626" s="480"/>
      <c r="G626" s="480"/>
      <c r="H626" s="480"/>
      <c r="I626" s="480"/>
      <c r="J626" s="480"/>
      <c r="K626" s="480"/>
      <c r="L626" s="480"/>
      <c r="M626" s="483"/>
    </row>
    <row r="627" spans="1:13" ht="30" customHeight="1">
      <c r="A627" s="487" t="s">
        <v>380</v>
      </c>
      <c r="B627" s="480"/>
      <c r="C627" s="480"/>
      <c r="D627" s="480"/>
      <c r="E627" s="480"/>
      <c r="F627" s="480" t="s">
        <v>381</v>
      </c>
      <c r="G627" s="480"/>
      <c r="H627" s="480"/>
      <c r="I627" s="480"/>
      <c r="J627" s="480"/>
      <c r="K627" s="480" t="s">
        <v>528</v>
      </c>
      <c r="L627" s="480"/>
      <c r="M627" s="483"/>
    </row>
    <row r="628" spans="1:13" ht="30" customHeight="1">
      <c r="A628" s="481" t="s">
        <v>382</v>
      </c>
      <c r="B628" s="482"/>
      <c r="C628" s="482"/>
      <c r="D628" s="482"/>
      <c r="E628" s="482"/>
      <c r="F628" s="480" t="s">
        <v>387</v>
      </c>
      <c r="G628" s="480"/>
      <c r="H628" s="480"/>
      <c r="I628" s="480"/>
      <c r="J628" s="480"/>
      <c r="K628" s="480" t="s">
        <v>387</v>
      </c>
      <c r="L628" s="480"/>
      <c r="M628" s="483"/>
    </row>
    <row r="629" spans="1:13" ht="30" customHeight="1">
      <c r="A629" s="487" t="s">
        <v>384</v>
      </c>
      <c r="B629" s="480"/>
      <c r="C629" s="480"/>
      <c r="D629" s="480"/>
      <c r="E629" s="480"/>
      <c r="F629" s="480"/>
      <c r="G629" s="480"/>
      <c r="H629" s="480"/>
      <c r="I629" s="480"/>
      <c r="J629" s="480"/>
      <c r="K629" s="480"/>
      <c r="L629" s="480"/>
      <c r="M629" s="483"/>
    </row>
    <row r="630" spans="1:13" ht="30" customHeight="1">
      <c r="A630" s="487" t="s">
        <v>380</v>
      </c>
      <c r="B630" s="480"/>
      <c r="C630" s="480"/>
      <c r="D630" s="480"/>
      <c r="E630" s="480"/>
      <c r="F630" s="480" t="s">
        <v>381</v>
      </c>
      <c r="G630" s="480"/>
      <c r="H630" s="480"/>
      <c r="I630" s="480"/>
      <c r="J630" s="480"/>
      <c r="K630" s="480" t="s">
        <v>528</v>
      </c>
      <c r="L630" s="480"/>
      <c r="M630" s="483"/>
    </row>
    <row r="631" spans="1:13" ht="30" customHeight="1">
      <c r="A631" s="489" t="s">
        <v>385</v>
      </c>
      <c r="B631" s="490"/>
      <c r="C631" s="490"/>
      <c r="D631" s="490"/>
      <c r="E631" s="490"/>
      <c r="F631" s="480" t="s">
        <v>383</v>
      </c>
      <c r="G631" s="480"/>
      <c r="H631" s="480"/>
      <c r="I631" s="480"/>
      <c r="J631" s="480"/>
      <c r="K631" s="480" t="s">
        <v>383</v>
      </c>
      <c r="L631" s="480"/>
      <c r="M631" s="483"/>
    </row>
    <row r="632" spans="1:13" ht="30" customHeight="1">
      <c r="A632" s="489" t="s">
        <v>529</v>
      </c>
      <c r="B632" s="490"/>
      <c r="C632" s="490"/>
      <c r="D632" s="490"/>
      <c r="E632" s="490"/>
      <c r="F632" s="480" t="s">
        <v>387</v>
      </c>
      <c r="G632" s="480"/>
      <c r="H632" s="480"/>
      <c r="I632" s="480"/>
      <c r="J632" s="480"/>
      <c r="K632" s="480" t="s">
        <v>387</v>
      </c>
      <c r="L632" s="480"/>
      <c r="M632" s="483"/>
    </row>
    <row r="633" spans="1:13" ht="30" customHeight="1">
      <c r="A633" s="491" t="s">
        <v>386</v>
      </c>
      <c r="B633" s="492"/>
      <c r="C633" s="492"/>
      <c r="D633" s="492"/>
      <c r="E633" s="493"/>
      <c r="F633" s="484" t="s">
        <v>387</v>
      </c>
      <c r="G633" s="485"/>
      <c r="H633" s="485"/>
      <c r="I633" s="485"/>
      <c r="J633" s="488"/>
      <c r="K633" s="484" t="s">
        <v>387</v>
      </c>
      <c r="L633" s="485"/>
      <c r="M633" s="486"/>
    </row>
    <row r="634" spans="1:13" ht="30" customHeight="1">
      <c r="A634" s="491" t="s">
        <v>388</v>
      </c>
      <c r="B634" s="492"/>
      <c r="C634" s="492"/>
      <c r="D634" s="492"/>
      <c r="E634" s="493"/>
      <c r="F634" s="484" t="s">
        <v>387</v>
      </c>
      <c r="G634" s="485"/>
      <c r="H634" s="485"/>
      <c r="I634" s="485"/>
      <c r="J634" s="488"/>
      <c r="K634" s="484" t="s">
        <v>387</v>
      </c>
      <c r="L634" s="485"/>
      <c r="M634" s="486"/>
    </row>
    <row r="635" spans="1:13" ht="30" customHeight="1">
      <c r="A635" s="487" t="s">
        <v>389</v>
      </c>
      <c r="B635" s="480"/>
      <c r="C635" s="480"/>
      <c r="D635" s="480"/>
      <c r="E635" s="480"/>
      <c r="F635" s="480"/>
      <c r="G635" s="480"/>
      <c r="H635" s="480"/>
      <c r="I635" s="480"/>
      <c r="J635" s="480"/>
      <c r="K635" s="480"/>
      <c r="L635" s="480"/>
      <c r="M635" s="483"/>
    </row>
    <row r="636" spans="1:13" ht="30" customHeight="1">
      <c r="A636" s="487" t="s">
        <v>380</v>
      </c>
      <c r="B636" s="480"/>
      <c r="C636" s="480"/>
      <c r="D636" s="480"/>
      <c r="E636" s="480"/>
      <c r="F636" s="480" t="s">
        <v>381</v>
      </c>
      <c r="G636" s="480"/>
      <c r="H636" s="480"/>
      <c r="I636" s="480"/>
      <c r="J636" s="480"/>
      <c r="K636" s="480" t="s">
        <v>528</v>
      </c>
      <c r="L636" s="480"/>
      <c r="M636" s="483"/>
    </row>
    <row r="637" spans="1:13" ht="30" customHeight="1">
      <c r="A637" s="481" t="s">
        <v>390</v>
      </c>
      <c r="B637" s="482"/>
      <c r="C637" s="482"/>
      <c r="D637" s="482"/>
      <c r="E637" s="482"/>
      <c r="F637" s="482"/>
      <c r="G637" s="480" t="s">
        <v>645</v>
      </c>
      <c r="H637" s="480"/>
      <c r="I637" s="480"/>
      <c r="J637" s="480"/>
      <c r="K637" s="480"/>
      <c r="L637" s="480"/>
      <c r="M637" s="483"/>
    </row>
    <row r="638" spans="1:13" ht="30" customHeight="1">
      <c r="A638" s="337" t="s">
        <v>530</v>
      </c>
      <c r="B638" s="484" t="s">
        <v>565</v>
      </c>
      <c r="C638" s="485"/>
      <c r="D638" s="485"/>
      <c r="E638" s="485"/>
      <c r="F638" s="485"/>
      <c r="G638" s="485"/>
      <c r="H638" s="485"/>
      <c r="I638" s="485"/>
      <c r="J638" s="485"/>
      <c r="K638" s="485"/>
      <c r="L638" s="485"/>
      <c r="M638" s="486"/>
    </row>
    <row r="639" spans="1:13" ht="30" customHeight="1">
      <c r="A639" s="337" t="s">
        <v>392</v>
      </c>
      <c r="B639" s="484" t="s">
        <v>652</v>
      </c>
      <c r="C639" s="485"/>
      <c r="D639" s="485"/>
      <c r="E639" s="485"/>
      <c r="F639" s="485"/>
      <c r="G639" s="485"/>
      <c r="H639" s="485"/>
      <c r="I639" s="485"/>
      <c r="J639" s="485"/>
      <c r="K639" s="485"/>
      <c r="L639" s="485"/>
      <c r="M639" s="486"/>
    </row>
    <row r="640" spans="1:13" ht="30" customHeight="1">
      <c r="A640" s="487" t="s">
        <v>531</v>
      </c>
      <c r="B640" s="480"/>
      <c r="C640" s="480"/>
      <c r="D640" s="480"/>
      <c r="E640" s="480"/>
      <c r="F640" s="480"/>
      <c r="G640" s="480"/>
      <c r="H640" s="480"/>
      <c r="I640" s="480"/>
      <c r="J640" s="480" t="s">
        <v>532</v>
      </c>
      <c r="K640" s="480"/>
      <c r="L640" s="480"/>
      <c r="M640" s="483"/>
    </row>
    <row r="641" spans="1:13" ht="30" customHeight="1">
      <c r="A641" s="487"/>
      <c r="B641" s="480"/>
      <c r="C641" s="480"/>
      <c r="D641" s="480"/>
      <c r="E641" s="480"/>
      <c r="F641" s="480"/>
      <c r="G641" s="480"/>
      <c r="H641" s="480"/>
      <c r="I641" s="480"/>
      <c r="J641" s="480"/>
      <c r="K641" s="480"/>
      <c r="L641" s="480"/>
      <c r="M641" s="483"/>
    </row>
    <row r="642" spans="1:13" ht="30" customHeight="1">
      <c r="A642" s="487"/>
      <c r="B642" s="480"/>
      <c r="C642" s="480"/>
      <c r="D642" s="480"/>
      <c r="E642" s="480"/>
      <c r="F642" s="480"/>
      <c r="G642" s="480"/>
      <c r="H642" s="480"/>
      <c r="I642" s="480"/>
      <c r="J642" s="480"/>
      <c r="K642" s="480"/>
      <c r="L642" s="480"/>
      <c r="M642" s="483"/>
    </row>
    <row r="643" spans="1:13" ht="30" customHeight="1">
      <c r="A643" s="487"/>
      <c r="B643" s="480"/>
      <c r="C643" s="480"/>
      <c r="D643" s="480"/>
      <c r="E643" s="480"/>
      <c r="F643" s="480"/>
      <c r="G643" s="480"/>
      <c r="H643" s="480"/>
      <c r="I643" s="480"/>
      <c r="J643" s="480"/>
      <c r="K643" s="480"/>
      <c r="L643" s="480"/>
      <c r="M643" s="483"/>
    </row>
    <row r="644" spans="1:13" ht="30" customHeight="1">
      <c r="A644" s="487" t="s">
        <v>393</v>
      </c>
      <c r="B644" s="480"/>
      <c r="C644" s="480"/>
      <c r="D644" s="480"/>
      <c r="E644" s="480"/>
      <c r="F644" s="480"/>
      <c r="G644" s="480"/>
      <c r="H644" s="484" t="s">
        <v>394</v>
      </c>
      <c r="I644" s="485"/>
      <c r="J644" s="485"/>
      <c r="K644" s="485"/>
      <c r="L644" s="485"/>
      <c r="M644" s="486"/>
    </row>
    <row r="645" spans="1:13" ht="30" customHeight="1">
      <c r="A645" s="350" t="s">
        <v>395</v>
      </c>
      <c r="B645" s="480" t="s">
        <v>284</v>
      </c>
      <c r="C645" s="480"/>
      <c r="D645" s="331" t="s">
        <v>395</v>
      </c>
      <c r="E645" s="341"/>
      <c r="F645" s="480" t="s">
        <v>284</v>
      </c>
      <c r="G645" s="480"/>
      <c r="H645" s="366"/>
      <c r="I645" s="366"/>
      <c r="J645" s="366" t="s">
        <v>396</v>
      </c>
      <c r="K645" s="366"/>
      <c r="L645" s="366" t="s">
        <v>284</v>
      </c>
      <c r="M645" s="351"/>
    </row>
    <row r="646" spans="1:13" ht="30" customHeight="1">
      <c r="A646" s="350" t="s">
        <v>397</v>
      </c>
      <c r="B646" s="480" t="s">
        <v>398</v>
      </c>
      <c r="C646" s="480"/>
      <c r="D646" s="480" t="s">
        <v>399</v>
      </c>
      <c r="E646" s="480"/>
      <c r="F646" s="480" t="s">
        <v>400</v>
      </c>
      <c r="G646" s="480"/>
      <c r="H646" s="366"/>
      <c r="I646" s="366"/>
      <c r="J646" s="484">
        <v>3</v>
      </c>
      <c r="K646" s="488"/>
      <c r="L646" s="341" t="s">
        <v>387</v>
      </c>
      <c r="M646" s="351"/>
    </row>
    <row r="647" spans="1:13" ht="30" customHeight="1">
      <c r="A647" s="350" t="s">
        <v>401</v>
      </c>
      <c r="B647" s="480" t="s">
        <v>402</v>
      </c>
      <c r="C647" s="480"/>
      <c r="D647" s="480" t="s">
        <v>403</v>
      </c>
      <c r="E647" s="480"/>
      <c r="F647" s="480" t="s">
        <v>404</v>
      </c>
      <c r="G647" s="480"/>
      <c r="H647" s="366"/>
      <c r="I647" s="366"/>
      <c r="J647" s="484">
        <v>2</v>
      </c>
      <c r="K647" s="488"/>
      <c r="L647" s="341" t="s">
        <v>383</v>
      </c>
      <c r="M647" s="351"/>
    </row>
    <row r="648" spans="1:13" ht="30" customHeight="1">
      <c r="A648" s="350" t="s">
        <v>405</v>
      </c>
      <c r="B648" s="480" t="s">
        <v>406</v>
      </c>
      <c r="C648" s="480"/>
      <c r="D648" s="480" t="s">
        <v>407</v>
      </c>
      <c r="E648" s="480"/>
      <c r="F648" s="480" t="s">
        <v>408</v>
      </c>
      <c r="G648" s="480"/>
      <c r="H648" s="366"/>
      <c r="I648" s="366"/>
      <c r="J648" s="484">
        <v>1</v>
      </c>
      <c r="K648" s="488"/>
      <c r="L648" s="341" t="s">
        <v>409</v>
      </c>
      <c r="M648" s="351"/>
    </row>
    <row r="649" spans="1:13" ht="30" customHeight="1" thickBot="1">
      <c r="A649" s="352" t="s">
        <v>410</v>
      </c>
      <c r="B649" s="479" t="s">
        <v>411</v>
      </c>
      <c r="C649" s="479"/>
      <c r="D649" s="479" t="s">
        <v>412</v>
      </c>
      <c r="E649" s="479"/>
      <c r="F649" s="479" t="s">
        <v>413</v>
      </c>
      <c r="G649" s="479"/>
      <c r="H649" s="353"/>
      <c r="I649" s="353"/>
      <c r="J649" s="353"/>
      <c r="K649" s="353"/>
      <c r="L649" s="353"/>
      <c r="M649" s="354"/>
    </row>
    <row r="650" spans="1:13" ht="30" customHeight="1" thickBot="1">
      <c r="A650" s="369"/>
      <c r="B650" s="353"/>
      <c r="C650" s="353"/>
      <c r="D650" s="353"/>
      <c r="E650" s="353"/>
      <c r="F650" s="353"/>
      <c r="G650" s="353"/>
      <c r="H650" s="353"/>
      <c r="I650" s="353"/>
      <c r="J650" s="353"/>
      <c r="K650" s="353"/>
      <c r="L650" s="353"/>
      <c r="M650" s="354"/>
    </row>
    <row r="651" spans="1:13" ht="30" customHeight="1">
      <c r="A651" s="327"/>
      <c r="B651" s="503" t="s">
        <v>489</v>
      </c>
      <c r="C651" s="503"/>
      <c r="D651" s="503"/>
      <c r="E651" s="503"/>
      <c r="F651" s="503"/>
      <c r="G651" s="503"/>
      <c r="H651" s="503"/>
      <c r="I651" s="504"/>
      <c r="J651" s="505" t="s">
        <v>490</v>
      </c>
      <c r="K651" s="503"/>
      <c r="L651" s="503"/>
      <c r="M651" s="506"/>
    </row>
    <row r="652" spans="1:13" ht="30" customHeight="1">
      <c r="A652" s="487" t="s">
        <v>491</v>
      </c>
      <c r="B652" s="480"/>
      <c r="C652" s="480"/>
      <c r="D652" s="480"/>
      <c r="E652" s="480"/>
      <c r="F652" s="480"/>
      <c r="G652" s="480"/>
      <c r="H652" s="480"/>
      <c r="I652" s="480"/>
      <c r="J652" s="480"/>
      <c r="K652" s="480"/>
      <c r="L652" s="480"/>
      <c r="M652" s="483"/>
    </row>
    <row r="653" spans="1:13" ht="30" customHeight="1">
      <c r="A653" s="326"/>
      <c r="B653" s="507" t="s">
        <v>492</v>
      </c>
      <c r="C653" s="507"/>
      <c r="D653" s="507"/>
      <c r="E653" s="508"/>
      <c r="F653" s="329" t="s">
        <v>493</v>
      </c>
      <c r="G653" s="329"/>
      <c r="H653" s="484" t="s">
        <v>494</v>
      </c>
      <c r="I653" s="485"/>
      <c r="J653" s="488"/>
      <c r="K653" s="330" t="s">
        <v>495</v>
      </c>
      <c r="L653" s="331"/>
      <c r="M653" s="332"/>
    </row>
    <row r="654" spans="1:13" ht="30" customHeight="1">
      <c r="A654" s="500"/>
      <c r="B654" s="485"/>
      <c r="C654" s="485"/>
      <c r="D654" s="485"/>
      <c r="E654" s="485"/>
      <c r="F654" s="485"/>
      <c r="G654" s="485"/>
      <c r="H654" s="485"/>
      <c r="I654" s="485"/>
      <c r="J654" s="485"/>
      <c r="K654" s="485"/>
      <c r="L654" s="485"/>
      <c r="M654" s="486"/>
    </row>
    <row r="655" spans="1:13" ht="30" customHeight="1">
      <c r="A655" s="491" t="s">
        <v>497</v>
      </c>
      <c r="B655" s="492"/>
      <c r="C655" s="492"/>
      <c r="D655" s="492"/>
      <c r="E655" s="492"/>
      <c r="F655" s="492"/>
      <c r="G655" s="492"/>
      <c r="H655" s="492"/>
      <c r="I655" s="492"/>
      <c r="J655" s="492"/>
      <c r="K655" s="492"/>
      <c r="L655" s="492"/>
      <c r="M655" s="501"/>
    </row>
    <row r="656" spans="1:13" ht="30" customHeight="1">
      <c r="A656" s="489" t="s">
        <v>498</v>
      </c>
      <c r="B656" s="490"/>
      <c r="C656" s="502" t="s">
        <v>146</v>
      </c>
      <c r="D656" s="492"/>
      <c r="E656" s="492"/>
      <c r="F656" s="492"/>
      <c r="G656" s="493"/>
      <c r="H656" s="355" t="s">
        <v>499</v>
      </c>
      <c r="I656" s="356"/>
      <c r="J656" s="484">
        <v>14</v>
      </c>
      <c r="K656" s="485"/>
      <c r="L656" s="485"/>
      <c r="M656" s="486"/>
    </row>
    <row r="657" spans="1:13" ht="30" customHeight="1">
      <c r="A657" s="489" t="s">
        <v>500</v>
      </c>
      <c r="B657" s="490"/>
      <c r="C657" s="502" t="s">
        <v>274</v>
      </c>
      <c r="D657" s="492"/>
      <c r="E657" s="492"/>
      <c r="F657" s="492"/>
      <c r="G657" s="493"/>
      <c r="H657" s="355" t="s">
        <v>501</v>
      </c>
      <c r="I657" s="356"/>
      <c r="J657" s="482">
        <v>1134</v>
      </c>
      <c r="K657" s="482"/>
      <c r="L657" s="482"/>
      <c r="M657" s="509"/>
    </row>
    <row r="658" spans="1:13" ht="30" customHeight="1">
      <c r="A658" s="489" t="s">
        <v>502</v>
      </c>
      <c r="B658" s="490"/>
      <c r="C658" s="502" t="s">
        <v>584</v>
      </c>
      <c r="D658" s="492"/>
      <c r="E658" s="492"/>
      <c r="F658" s="492"/>
      <c r="G658" s="493"/>
      <c r="H658" s="355" t="s">
        <v>503</v>
      </c>
      <c r="I658" s="356"/>
      <c r="J658" s="482">
        <v>9906098321</v>
      </c>
      <c r="K658" s="482"/>
      <c r="L658" s="482"/>
      <c r="M658" s="509"/>
    </row>
    <row r="659" spans="1:13" ht="30" customHeight="1">
      <c r="A659" s="489" t="s">
        <v>504</v>
      </c>
      <c r="B659" s="490"/>
      <c r="C659" s="502" t="s">
        <v>149</v>
      </c>
      <c r="D659" s="492"/>
      <c r="E659" s="492"/>
      <c r="F659" s="492"/>
      <c r="G659" s="493"/>
      <c r="H659" s="481" t="s">
        <v>363</v>
      </c>
      <c r="I659" s="482"/>
      <c r="J659" s="482" t="s">
        <v>150</v>
      </c>
      <c r="K659" s="482"/>
      <c r="L659" s="482"/>
      <c r="M659" s="509"/>
    </row>
    <row r="660" spans="1:13" ht="30" customHeight="1">
      <c r="A660" s="487" t="s">
        <v>505</v>
      </c>
      <c r="B660" s="480"/>
      <c r="C660" s="480"/>
      <c r="D660" s="480"/>
      <c r="E660" s="480"/>
      <c r="F660" s="480"/>
      <c r="G660" s="480"/>
      <c r="H660" s="480"/>
      <c r="I660" s="480"/>
      <c r="J660" s="480"/>
      <c r="K660" s="480"/>
      <c r="L660" s="480"/>
      <c r="M660" s="483"/>
    </row>
    <row r="661" spans="1:13" ht="30" customHeight="1">
      <c r="A661" s="494" t="s">
        <v>506</v>
      </c>
      <c r="B661" s="480" t="s">
        <v>507</v>
      </c>
      <c r="C661" s="480"/>
      <c r="D661" s="480"/>
      <c r="E661" s="480"/>
      <c r="F661" s="480"/>
      <c r="G661" s="480"/>
      <c r="H661" s="480" t="s">
        <v>508</v>
      </c>
      <c r="I661" s="480"/>
      <c r="J661" s="480"/>
      <c r="K661" s="480"/>
      <c r="L661" s="480"/>
      <c r="M661" s="483"/>
    </row>
    <row r="662" spans="1:13" ht="50.25" customHeight="1">
      <c r="A662" s="494"/>
      <c r="B662" s="334" t="s">
        <v>509</v>
      </c>
      <c r="C662" s="334" t="s">
        <v>510</v>
      </c>
      <c r="D662" s="334" t="s">
        <v>511</v>
      </c>
      <c r="E662" s="334" t="s">
        <v>512</v>
      </c>
      <c r="F662" s="334">
        <v>100</v>
      </c>
      <c r="G662" s="335" t="s">
        <v>244</v>
      </c>
      <c r="H662" s="334" t="s">
        <v>513</v>
      </c>
      <c r="I662" s="334" t="s">
        <v>510</v>
      </c>
      <c r="J662" s="334" t="s">
        <v>511</v>
      </c>
      <c r="K662" s="334" t="s">
        <v>514</v>
      </c>
      <c r="L662" s="334">
        <v>100</v>
      </c>
      <c r="M662" s="336" t="s">
        <v>244</v>
      </c>
    </row>
    <row r="663" spans="1:13" ht="30" customHeight="1">
      <c r="A663" s="337" t="s">
        <v>285</v>
      </c>
      <c r="B663" s="335">
        <v>7.75</v>
      </c>
      <c r="C663" s="338">
        <v>5</v>
      </c>
      <c r="D663" s="338">
        <v>5</v>
      </c>
      <c r="E663" s="359">
        <v>68</v>
      </c>
      <c r="F663" s="340">
        <f t="shared" ref="F663" si="90">SUM(B663:E663)</f>
        <v>85.75</v>
      </c>
      <c r="G663" s="341" t="str">
        <f t="shared" ref="G663" si="91">IF(F663&gt;=91,"A1",IF(F663&gt;=81,"A2",IF(F663&gt;=71,"B1",IF(F663&gt;=61,"B2",IF(F663&gt;=51,"C1",IF(F663&gt;=41,"C2",IF(F663&gt;=33,"D","E")))))))</f>
        <v>A2</v>
      </c>
      <c r="H663" s="341">
        <v>9.5</v>
      </c>
      <c r="I663" s="338">
        <v>5</v>
      </c>
      <c r="J663" s="338">
        <v>4</v>
      </c>
      <c r="K663" s="342">
        <v>67</v>
      </c>
      <c r="L663" s="343">
        <f>SUM(H663:K663)</f>
        <v>85.5</v>
      </c>
      <c r="M663" s="370" t="str">
        <f>IF(L663&gt;=91,"A1",IF(L663&gt;=81,"A2",IF(L663&gt;=71,"B1",IF(L663&gt;=61,"B2",IF(L663&gt;=51,"C1",IF(L663&gt;=41,"C2",IF(L663&gt;=33,"D","E")))))))</f>
        <v>A2</v>
      </c>
    </row>
    <row r="664" spans="1:13" ht="30" customHeight="1">
      <c r="A664" s="337" t="s">
        <v>286</v>
      </c>
      <c r="B664" s="335">
        <v>6.25</v>
      </c>
      <c r="C664" s="341">
        <v>4.5</v>
      </c>
      <c r="D664" s="341">
        <v>4.5</v>
      </c>
      <c r="E664" s="338">
        <v>60</v>
      </c>
      <c r="F664" s="338">
        <f t="shared" ref="F664" si="92">SUM(B664:E664)</f>
        <v>75.25</v>
      </c>
      <c r="G664" s="338" t="str">
        <f>IF(F664&gt;=91,"A1",IF(F664&gt;=81,"A2",IF(F664&gt;=71,"B1",IF(F664&gt;=61,"B2",IF(F664&gt;=51,"C1",IF(F664&gt;=41,"C2",IF(F664&gt;=33,"D","E")))))))</f>
        <v>B1</v>
      </c>
      <c r="H664" s="341">
        <v>6.25</v>
      </c>
      <c r="I664" s="341">
        <v>4.5</v>
      </c>
      <c r="J664" s="341">
        <v>4.5</v>
      </c>
      <c r="K664" s="341">
        <v>59.5</v>
      </c>
      <c r="L664" s="343">
        <f>SUM(H664:K664)</f>
        <v>74.75</v>
      </c>
      <c r="M664" s="370" t="str">
        <f t="shared" ref="M664:M667" si="93">IF(L664&gt;=91,"A1",IF(L664&gt;=81,"A2",IF(L664&gt;=71,"B1",IF(L664&gt;=61,"B2",IF(L664&gt;=51,"C1",IF(L664&gt;=41,"C2",IF(L664&gt;=33,"D","E")))))))</f>
        <v>B1</v>
      </c>
    </row>
    <row r="665" spans="1:13" ht="30" customHeight="1">
      <c r="A665" s="337" t="s">
        <v>515</v>
      </c>
      <c r="B665" s="341">
        <v>9.25</v>
      </c>
      <c r="C665" s="341">
        <v>5</v>
      </c>
      <c r="D665" s="341">
        <v>5</v>
      </c>
      <c r="E665" s="341">
        <v>69</v>
      </c>
      <c r="F665" s="341">
        <v>88.25</v>
      </c>
      <c r="G665" s="341" t="str">
        <f t="shared" ref="G665:G668" si="94">IF(F665&gt;=91,"A1",IF(F665&gt;=81,"A2",IF(F665&gt;=71,"B1",IF(F665&gt;=61,"B2",IF(F665&gt;=51,"C1",IF(F665&gt;=41,"C2",IF(F665&gt;=33,"D","E")))))))</f>
        <v>A2</v>
      </c>
      <c r="H665" s="341">
        <v>8.75</v>
      </c>
      <c r="I665" s="341">
        <v>5</v>
      </c>
      <c r="J665" s="341">
        <v>4</v>
      </c>
      <c r="K665" s="341">
        <v>75</v>
      </c>
      <c r="L665" s="343">
        <f t="shared" ref="L665:L667" si="95">SUM(H665:K665)</f>
        <v>92.75</v>
      </c>
      <c r="M665" s="370" t="str">
        <f t="shared" si="93"/>
        <v>A1</v>
      </c>
    </row>
    <row r="666" spans="1:13" ht="30" customHeight="1">
      <c r="A666" s="337" t="s">
        <v>288</v>
      </c>
      <c r="B666" s="341">
        <v>8.75</v>
      </c>
      <c r="C666" s="341">
        <v>5</v>
      </c>
      <c r="D666" s="341">
        <v>4</v>
      </c>
      <c r="E666" s="341">
        <v>68</v>
      </c>
      <c r="F666" s="341">
        <v>85.75</v>
      </c>
      <c r="G666" s="341" t="str">
        <f t="shared" si="94"/>
        <v>A2</v>
      </c>
      <c r="H666" s="335">
        <v>9</v>
      </c>
      <c r="I666" s="341">
        <v>5</v>
      </c>
      <c r="J666" s="341">
        <v>5</v>
      </c>
      <c r="K666" s="338">
        <v>70.5</v>
      </c>
      <c r="L666" s="343">
        <f t="shared" si="95"/>
        <v>89.5</v>
      </c>
      <c r="M666" s="370" t="str">
        <f t="shared" si="93"/>
        <v>A2</v>
      </c>
    </row>
    <row r="667" spans="1:13" ht="30" customHeight="1">
      <c r="A667" s="337" t="s">
        <v>371</v>
      </c>
      <c r="B667" s="341">
        <v>8.25</v>
      </c>
      <c r="C667" s="341">
        <v>4</v>
      </c>
      <c r="D667" s="341">
        <v>4.5</v>
      </c>
      <c r="E667" s="341">
        <v>65</v>
      </c>
      <c r="F667" s="343">
        <v>81.75</v>
      </c>
      <c r="G667" s="341" t="str">
        <f t="shared" si="94"/>
        <v>A2</v>
      </c>
      <c r="H667" s="335">
        <v>8.5</v>
      </c>
      <c r="I667" s="341">
        <v>5</v>
      </c>
      <c r="J667" s="341">
        <v>5</v>
      </c>
      <c r="K667" s="338">
        <v>70</v>
      </c>
      <c r="L667" s="343">
        <f t="shared" si="95"/>
        <v>88.5</v>
      </c>
      <c r="M667" s="370" t="str">
        <f t="shared" si="93"/>
        <v>A2</v>
      </c>
    </row>
    <row r="668" spans="1:13" ht="30" customHeight="1">
      <c r="A668" s="337" t="s">
        <v>449</v>
      </c>
      <c r="B668" s="341"/>
      <c r="C668" s="341"/>
      <c r="D668" s="341"/>
      <c r="E668" s="345">
        <v>37.5</v>
      </c>
      <c r="F668" s="338"/>
      <c r="G668" s="341" t="str">
        <f t="shared" si="94"/>
        <v>E</v>
      </c>
      <c r="H668" s="341"/>
      <c r="I668" s="341"/>
      <c r="J668" s="341"/>
      <c r="K668" s="341">
        <v>45.5</v>
      </c>
      <c r="L668" s="341"/>
      <c r="M668" s="344"/>
    </row>
    <row r="669" spans="1:13" ht="30" customHeight="1">
      <c r="A669" s="337" t="s">
        <v>516</v>
      </c>
      <c r="B669" s="341"/>
      <c r="C669" s="341"/>
      <c r="D669" s="341"/>
      <c r="E669" s="346">
        <v>42.5</v>
      </c>
      <c r="F669" s="341"/>
      <c r="G669" s="341"/>
      <c r="H669" s="341"/>
      <c r="I669" s="341"/>
      <c r="J669" s="341"/>
      <c r="K669" s="346">
        <v>40.5</v>
      </c>
      <c r="L669" s="341"/>
      <c r="M669" s="344"/>
    </row>
    <row r="670" spans="1:13" ht="30" customHeight="1">
      <c r="A670" s="337" t="s">
        <v>631</v>
      </c>
      <c r="B670" s="341"/>
      <c r="C670" s="341"/>
      <c r="D670" s="341"/>
      <c r="E670" s="341">
        <v>39.5</v>
      </c>
      <c r="F670" s="341"/>
      <c r="G670" s="341"/>
      <c r="H670" s="341"/>
      <c r="I670" s="341"/>
      <c r="J670" s="341"/>
      <c r="K670" s="341">
        <v>44</v>
      </c>
      <c r="L670" s="341"/>
      <c r="M670" s="344"/>
    </row>
    <row r="671" spans="1:13" ht="30" customHeight="1">
      <c r="A671" s="337" t="s">
        <v>375</v>
      </c>
      <c r="B671" s="341"/>
      <c r="C671" s="341"/>
      <c r="D671" s="341"/>
      <c r="E671" s="341">
        <v>33</v>
      </c>
      <c r="F671" s="341"/>
      <c r="G671" s="341"/>
      <c r="H671" s="341"/>
      <c r="I671" s="341"/>
      <c r="J671" s="341"/>
      <c r="K671" s="341">
        <v>49</v>
      </c>
      <c r="L671" s="341"/>
      <c r="M671" s="344"/>
    </row>
    <row r="672" spans="1:13" ht="54.75" customHeight="1">
      <c r="A672" s="337" t="s">
        <v>517</v>
      </c>
      <c r="B672" s="331"/>
      <c r="C672" s="348" t="s">
        <v>518</v>
      </c>
      <c r="D672" s="341">
        <f>(F663+F664+F665+F666+F667)</f>
        <v>416.75</v>
      </c>
      <c r="E672" s="341"/>
      <c r="F672" s="348" t="s">
        <v>519</v>
      </c>
      <c r="G672" s="341">
        <f>(D672/500)*100</f>
        <v>83.350000000000009</v>
      </c>
      <c r="H672" s="341"/>
      <c r="I672" s="331"/>
      <c r="J672" s="495" t="s">
        <v>520</v>
      </c>
      <c r="K672" s="495"/>
      <c r="L672" s="480" t="str">
        <f>IF(G672&gt;=91,"A1",IF(G672&gt;=81,"A2",IF(G672&gt;=71,"B1",IF(G672&gt;=61,"B2",IF(G672&gt;=51,"C1",IF(G672&gt;=41,"C2",IF(G672&gt;=33,"D","E")))))))</f>
        <v>A2</v>
      </c>
      <c r="M672" s="483" t="str">
        <f t="shared" ref="M672:M674" si="96">IF(K672&gt;=91,"A1",IF(K672&gt;=81,"A2",IF(K672&gt;=71,"B1",IF(K672&gt;=61,"B2",IF(K672&gt;=51,"C1",IF(K672&gt;=41,"C2",IF(K672&gt;=33,"D","E")))))))</f>
        <v>E</v>
      </c>
    </row>
    <row r="673" spans="1:13" ht="52.5" customHeight="1">
      <c r="A673" s="368" t="s">
        <v>521</v>
      </c>
      <c r="B673" s="331"/>
      <c r="C673" s="348" t="s">
        <v>522</v>
      </c>
      <c r="D673" s="341">
        <f>(L663+L664+L665+L666+L667)</f>
        <v>431</v>
      </c>
      <c r="E673" s="341"/>
      <c r="F673" s="348" t="s">
        <v>523</v>
      </c>
      <c r="G673" s="341">
        <f>D673/500*100</f>
        <v>86.2</v>
      </c>
      <c r="H673" s="341"/>
      <c r="I673" s="331"/>
      <c r="J673" s="495" t="s">
        <v>524</v>
      </c>
      <c r="K673" s="495"/>
      <c r="L673" s="480" t="str">
        <f>IF(G673&gt;=91,"A1",IF(G673&gt;=81,"A2",IF(G673&gt;=71,"B1",IF(G673&gt;=61,"B2",IF(G673&gt;=51,"C1",IF(G673&gt;=41,"C2",IF(G673&gt;=33,"D","E")))))))</f>
        <v>A2</v>
      </c>
      <c r="M673" s="483" t="str">
        <f t="shared" si="96"/>
        <v>E</v>
      </c>
    </row>
    <row r="674" spans="1:13" ht="60" customHeight="1">
      <c r="A674" s="365" t="s">
        <v>525</v>
      </c>
      <c r="B674" s="349"/>
      <c r="C674" s="349">
        <f>(D672+D673)</f>
        <v>847.75</v>
      </c>
      <c r="D674" s="496"/>
      <c r="E674" s="496"/>
      <c r="F674" s="349" t="s">
        <v>526</v>
      </c>
      <c r="G674" s="349"/>
      <c r="H674" s="349"/>
      <c r="I674" s="358">
        <f>(C674/1000)*100</f>
        <v>84.775000000000006</v>
      </c>
      <c r="J674" s="349" t="s">
        <v>527</v>
      </c>
      <c r="K674" s="349"/>
      <c r="L674" s="496" t="str">
        <f>IF(I674&gt;=91,"A1",IF(I674&gt;=81,"A2",IF(I674&gt;=71,"B1",IF(I674&gt;=61,"B2",IF(I674&gt;=51,"C1",IF(I674&gt;=41,"C2",IF(I674&gt;=33,"D","E")))))))</f>
        <v>A2</v>
      </c>
      <c r="M674" s="497" t="str">
        <f t="shared" si="96"/>
        <v>E</v>
      </c>
    </row>
    <row r="675" spans="1:13" ht="30" customHeight="1">
      <c r="A675" s="481" t="s">
        <v>378</v>
      </c>
      <c r="B675" s="482"/>
      <c r="C675" s="482"/>
      <c r="D675" s="482"/>
      <c r="E675" s="482"/>
      <c r="F675" s="482"/>
      <c r="G675" s="482"/>
      <c r="H675" s="482"/>
      <c r="I675" s="482"/>
      <c r="J675" s="482"/>
      <c r="K675" s="482"/>
      <c r="L675" s="482"/>
      <c r="M675" s="509"/>
    </row>
    <row r="676" spans="1:13" ht="30" customHeight="1">
      <c r="A676" s="487" t="s">
        <v>379</v>
      </c>
      <c r="B676" s="480"/>
      <c r="C676" s="480"/>
      <c r="D676" s="480"/>
      <c r="E676" s="480"/>
      <c r="F676" s="480"/>
      <c r="G676" s="480"/>
      <c r="H676" s="480"/>
      <c r="I676" s="480"/>
      <c r="J676" s="480"/>
      <c r="K676" s="480"/>
      <c r="L676" s="480"/>
      <c r="M676" s="483"/>
    </row>
    <row r="677" spans="1:13" ht="30" customHeight="1">
      <c r="A677" s="487" t="s">
        <v>380</v>
      </c>
      <c r="B677" s="480"/>
      <c r="C677" s="480"/>
      <c r="D677" s="480"/>
      <c r="E677" s="480"/>
      <c r="F677" s="480" t="s">
        <v>381</v>
      </c>
      <c r="G677" s="480"/>
      <c r="H677" s="480"/>
      <c r="I677" s="480"/>
      <c r="J677" s="480"/>
      <c r="K677" s="480" t="s">
        <v>528</v>
      </c>
      <c r="L677" s="480"/>
      <c r="M677" s="483"/>
    </row>
    <row r="678" spans="1:13" ht="30" customHeight="1">
      <c r="A678" s="481" t="s">
        <v>382</v>
      </c>
      <c r="B678" s="482"/>
      <c r="C678" s="482"/>
      <c r="D678" s="482"/>
      <c r="E678" s="482"/>
      <c r="F678" s="480" t="s">
        <v>387</v>
      </c>
      <c r="G678" s="480"/>
      <c r="H678" s="480"/>
      <c r="I678" s="480"/>
      <c r="J678" s="480"/>
      <c r="K678" s="480" t="s">
        <v>387</v>
      </c>
      <c r="L678" s="480"/>
      <c r="M678" s="483"/>
    </row>
    <row r="679" spans="1:13" ht="30" customHeight="1">
      <c r="A679" s="487" t="s">
        <v>384</v>
      </c>
      <c r="B679" s="480"/>
      <c r="C679" s="480"/>
      <c r="D679" s="480"/>
      <c r="E679" s="480"/>
      <c r="F679" s="480"/>
      <c r="G679" s="480"/>
      <c r="H679" s="480"/>
      <c r="I679" s="480"/>
      <c r="J679" s="480"/>
      <c r="K679" s="480"/>
      <c r="L679" s="480"/>
      <c r="M679" s="483"/>
    </row>
    <row r="680" spans="1:13" ht="30" customHeight="1">
      <c r="A680" s="487" t="s">
        <v>380</v>
      </c>
      <c r="B680" s="480"/>
      <c r="C680" s="480"/>
      <c r="D680" s="480"/>
      <c r="E680" s="480"/>
      <c r="F680" s="480" t="s">
        <v>381</v>
      </c>
      <c r="G680" s="480"/>
      <c r="H680" s="480"/>
      <c r="I680" s="480"/>
      <c r="J680" s="480"/>
      <c r="K680" s="480" t="s">
        <v>528</v>
      </c>
      <c r="L680" s="480"/>
      <c r="M680" s="483"/>
    </row>
    <row r="681" spans="1:13" ht="30" customHeight="1">
      <c r="A681" s="489" t="s">
        <v>385</v>
      </c>
      <c r="B681" s="490"/>
      <c r="C681" s="490"/>
      <c r="D681" s="490"/>
      <c r="E681" s="490"/>
      <c r="F681" s="480" t="s">
        <v>383</v>
      </c>
      <c r="G681" s="480"/>
      <c r="H681" s="480"/>
      <c r="I681" s="480"/>
      <c r="J681" s="480"/>
      <c r="K681" s="480" t="s">
        <v>383</v>
      </c>
      <c r="L681" s="480"/>
      <c r="M681" s="483"/>
    </row>
    <row r="682" spans="1:13" ht="30" customHeight="1">
      <c r="A682" s="489" t="s">
        <v>529</v>
      </c>
      <c r="B682" s="490"/>
      <c r="C682" s="490"/>
      <c r="D682" s="490"/>
      <c r="E682" s="490"/>
      <c r="F682" s="480" t="s">
        <v>383</v>
      </c>
      <c r="G682" s="480"/>
      <c r="H682" s="480"/>
      <c r="I682" s="480"/>
      <c r="J682" s="480"/>
      <c r="K682" s="480" t="s">
        <v>383</v>
      </c>
      <c r="L682" s="480"/>
      <c r="M682" s="483"/>
    </row>
    <row r="683" spans="1:13" ht="30" customHeight="1">
      <c r="A683" s="491" t="s">
        <v>386</v>
      </c>
      <c r="B683" s="492"/>
      <c r="C683" s="492"/>
      <c r="D683" s="492"/>
      <c r="E683" s="493"/>
      <c r="F683" s="484" t="s">
        <v>387</v>
      </c>
      <c r="G683" s="485"/>
      <c r="H683" s="485"/>
      <c r="I683" s="485"/>
      <c r="J683" s="488"/>
      <c r="K683" s="484" t="s">
        <v>387</v>
      </c>
      <c r="L683" s="485"/>
      <c r="M683" s="486"/>
    </row>
    <row r="684" spans="1:13" ht="30" customHeight="1">
      <c r="A684" s="491" t="s">
        <v>388</v>
      </c>
      <c r="B684" s="492"/>
      <c r="C684" s="492"/>
      <c r="D684" s="492"/>
      <c r="E684" s="493"/>
      <c r="F684" s="484" t="s">
        <v>387</v>
      </c>
      <c r="G684" s="485"/>
      <c r="H684" s="485"/>
      <c r="I684" s="485"/>
      <c r="J684" s="488"/>
      <c r="K684" s="484" t="s">
        <v>387</v>
      </c>
      <c r="L684" s="485"/>
      <c r="M684" s="486"/>
    </row>
    <row r="685" spans="1:13" ht="30" customHeight="1">
      <c r="A685" s="487" t="s">
        <v>389</v>
      </c>
      <c r="B685" s="480"/>
      <c r="C685" s="480"/>
      <c r="D685" s="480"/>
      <c r="E685" s="480"/>
      <c r="F685" s="480"/>
      <c r="G685" s="480"/>
      <c r="H685" s="480"/>
      <c r="I685" s="480"/>
      <c r="J685" s="480"/>
      <c r="K685" s="480"/>
      <c r="L685" s="480"/>
      <c r="M685" s="483"/>
    </row>
    <row r="686" spans="1:13" ht="30" customHeight="1">
      <c r="A686" s="487" t="s">
        <v>380</v>
      </c>
      <c r="B686" s="480"/>
      <c r="C686" s="480"/>
      <c r="D686" s="480"/>
      <c r="E686" s="480"/>
      <c r="F686" s="480" t="s">
        <v>381</v>
      </c>
      <c r="G686" s="480"/>
      <c r="H686" s="480"/>
      <c r="I686" s="480"/>
      <c r="J686" s="480"/>
      <c r="K686" s="480" t="s">
        <v>528</v>
      </c>
      <c r="L686" s="480"/>
      <c r="M686" s="483"/>
    </row>
    <row r="687" spans="1:13" ht="30" customHeight="1">
      <c r="A687" s="481" t="s">
        <v>390</v>
      </c>
      <c r="B687" s="482"/>
      <c r="C687" s="482"/>
      <c r="D687" s="482"/>
      <c r="E687" s="482"/>
      <c r="F687" s="482"/>
      <c r="G687" s="480" t="s">
        <v>635</v>
      </c>
      <c r="H687" s="480"/>
      <c r="I687" s="480"/>
      <c r="J687" s="480"/>
      <c r="K687" s="480"/>
      <c r="L687" s="480"/>
      <c r="M687" s="483"/>
    </row>
    <row r="688" spans="1:13" ht="30" customHeight="1">
      <c r="A688" s="337" t="s">
        <v>530</v>
      </c>
      <c r="B688" s="484" t="s">
        <v>544</v>
      </c>
      <c r="C688" s="485"/>
      <c r="D688" s="485"/>
      <c r="E688" s="485"/>
      <c r="F688" s="485"/>
      <c r="G688" s="485"/>
      <c r="H688" s="485"/>
      <c r="I688" s="485"/>
      <c r="J688" s="485"/>
      <c r="K688" s="485"/>
      <c r="L688" s="485"/>
      <c r="M688" s="486"/>
    </row>
    <row r="689" spans="1:13" ht="30" customHeight="1">
      <c r="A689" s="337" t="s">
        <v>392</v>
      </c>
      <c r="B689" s="484" t="s">
        <v>652</v>
      </c>
      <c r="C689" s="485"/>
      <c r="D689" s="485"/>
      <c r="E689" s="485"/>
      <c r="F689" s="485"/>
      <c r="G689" s="485"/>
      <c r="H689" s="485"/>
      <c r="I689" s="485"/>
      <c r="J689" s="485"/>
      <c r="K689" s="485"/>
      <c r="L689" s="485"/>
      <c r="M689" s="486"/>
    </row>
    <row r="690" spans="1:13" ht="30" customHeight="1">
      <c r="A690" s="487" t="s">
        <v>531</v>
      </c>
      <c r="B690" s="480"/>
      <c r="C690" s="480"/>
      <c r="D690" s="480"/>
      <c r="E690" s="480"/>
      <c r="F690" s="480"/>
      <c r="G690" s="480"/>
      <c r="H690" s="480"/>
      <c r="I690" s="480"/>
      <c r="J690" s="480" t="s">
        <v>532</v>
      </c>
      <c r="K690" s="480"/>
      <c r="L690" s="480"/>
      <c r="M690" s="483"/>
    </row>
    <row r="691" spans="1:13" ht="30" customHeight="1">
      <c r="A691" s="487"/>
      <c r="B691" s="480"/>
      <c r="C691" s="480"/>
      <c r="D691" s="480"/>
      <c r="E691" s="480"/>
      <c r="F691" s="480"/>
      <c r="G691" s="480"/>
      <c r="H691" s="480"/>
      <c r="I691" s="480"/>
      <c r="J691" s="480"/>
      <c r="K691" s="480"/>
      <c r="L691" s="480"/>
      <c r="M691" s="483"/>
    </row>
    <row r="692" spans="1:13" ht="30" customHeight="1">
      <c r="A692" s="487"/>
      <c r="B692" s="480"/>
      <c r="C692" s="480"/>
      <c r="D692" s="480"/>
      <c r="E692" s="480"/>
      <c r="F692" s="480"/>
      <c r="G692" s="480"/>
      <c r="H692" s="480"/>
      <c r="I692" s="480"/>
      <c r="J692" s="480"/>
      <c r="K692" s="480"/>
      <c r="L692" s="480"/>
      <c r="M692" s="483"/>
    </row>
    <row r="693" spans="1:13" ht="30" customHeight="1">
      <c r="A693" s="487"/>
      <c r="B693" s="480"/>
      <c r="C693" s="480"/>
      <c r="D693" s="480"/>
      <c r="E693" s="480"/>
      <c r="F693" s="480"/>
      <c r="G693" s="480"/>
      <c r="H693" s="480"/>
      <c r="I693" s="480"/>
      <c r="J693" s="480"/>
      <c r="K693" s="480"/>
      <c r="L693" s="480"/>
      <c r="M693" s="483"/>
    </row>
    <row r="694" spans="1:13" ht="30" customHeight="1">
      <c r="A694" s="487" t="s">
        <v>393</v>
      </c>
      <c r="B694" s="480"/>
      <c r="C694" s="480"/>
      <c r="D694" s="480"/>
      <c r="E694" s="480"/>
      <c r="F694" s="480"/>
      <c r="G694" s="480"/>
      <c r="H694" s="484" t="s">
        <v>394</v>
      </c>
      <c r="I694" s="485"/>
      <c r="J694" s="485"/>
      <c r="K694" s="485"/>
      <c r="L694" s="485"/>
      <c r="M694" s="486"/>
    </row>
    <row r="695" spans="1:13" ht="30" customHeight="1">
      <c r="A695" s="350" t="s">
        <v>395</v>
      </c>
      <c r="B695" s="480" t="s">
        <v>284</v>
      </c>
      <c r="C695" s="480"/>
      <c r="D695" s="331" t="s">
        <v>395</v>
      </c>
      <c r="E695" s="341"/>
      <c r="F695" s="480" t="s">
        <v>284</v>
      </c>
      <c r="G695" s="480"/>
      <c r="H695" s="366"/>
      <c r="I695" s="366"/>
      <c r="J695" s="366" t="s">
        <v>396</v>
      </c>
      <c r="K695" s="366"/>
      <c r="L695" s="366" t="s">
        <v>284</v>
      </c>
      <c r="M695" s="351"/>
    </row>
    <row r="696" spans="1:13" ht="30" customHeight="1">
      <c r="A696" s="350" t="s">
        <v>397</v>
      </c>
      <c r="B696" s="480" t="s">
        <v>398</v>
      </c>
      <c r="C696" s="480"/>
      <c r="D696" s="480" t="s">
        <v>399</v>
      </c>
      <c r="E696" s="480"/>
      <c r="F696" s="480" t="s">
        <v>400</v>
      </c>
      <c r="G696" s="480"/>
      <c r="H696" s="366"/>
      <c r="I696" s="366"/>
      <c r="J696" s="484">
        <v>3</v>
      </c>
      <c r="K696" s="488"/>
      <c r="L696" s="341" t="s">
        <v>387</v>
      </c>
      <c r="M696" s="351"/>
    </row>
    <row r="697" spans="1:13" ht="30" customHeight="1">
      <c r="A697" s="350" t="s">
        <v>401</v>
      </c>
      <c r="B697" s="480" t="s">
        <v>402</v>
      </c>
      <c r="C697" s="480"/>
      <c r="D697" s="480" t="s">
        <v>403</v>
      </c>
      <c r="E697" s="480"/>
      <c r="F697" s="480" t="s">
        <v>404</v>
      </c>
      <c r="G697" s="480"/>
      <c r="H697" s="366"/>
      <c r="I697" s="366"/>
      <c r="J697" s="484">
        <v>2</v>
      </c>
      <c r="K697" s="488"/>
      <c r="L697" s="341" t="s">
        <v>383</v>
      </c>
      <c r="M697" s="351"/>
    </row>
    <row r="698" spans="1:13" ht="30" customHeight="1">
      <c r="A698" s="350" t="s">
        <v>405</v>
      </c>
      <c r="B698" s="480" t="s">
        <v>406</v>
      </c>
      <c r="C698" s="480"/>
      <c r="D698" s="480" t="s">
        <v>407</v>
      </c>
      <c r="E698" s="480"/>
      <c r="F698" s="480" t="s">
        <v>408</v>
      </c>
      <c r="G698" s="480"/>
      <c r="H698" s="366"/>
      <c r="I698" s="366"/>
      <c r="J698" s="484">
        <v>1</v>
      </c>
      <c r="K698" s="488"/>
      <c r="L698" s="341" t="s">
        <v>409</v>
      </c>
      <c r="M698" s="351"/>
    </row>
    <row r="699" spans="1:13" ht="30" customHeight="1" thickBot="1">
      <c r="A699" s="352" t="s">
        <v>410</v>
      </c>
      <c r="B699" s="479" t="s">
        <v>411</v>
      </c>
      <c r="C699" s="479"/>
      <c r="D699" s="479" t="s">
        <v>412</v>
      </c>
      <c r="E699" s="479"/>
      <c r="F699" s="479" t="s">
        <v>413</v>
      </c>
      <c r="G699" s="479"/>
      <c r="H699" s="353"/>
      <c r="I699" s="353"/>
      <c r="J699" s="353"/>
      <c r="K699" s="353"/>
      <c r="L699" s="353"/>
      <c r="M699" s="354"/>
    </row>
    <row r="700" spans="1:13" ht="30" customHeight="1" thickBot="1"/>
    <row r="701" spans="1:13" ht="30" customHeight="1">
      <c r="A701" s="327"/>
      <c r="B701" s="503" t="s">
        <v>489</v>
      </c>
      <c r="C701" s="503"/>
      <c r="D701" s="503"/>
      <c r="E701" s="503"/>
      <c r="F701" s="503"/>
      <c r="G701" s="503"/>
      <c r="H701" s="503"/>
      <c r="I701" s="504"/>
      <c r="J701" s="505" t="s">
        <v>490</v>
      </c>
      <c r="K701" s="503"/>
      <c r="L701" s="503"/>
      <c r="M701" s="506"/>
    </row>
    <row r="702" spans="1:13" ht="30" customHeight="1">
      <c r="A702" s="487" t="s">
        <v>491</v>
      </c>
      <c r="B702" s="480"/>
      <c r="C702" s="480"/>
      <c r="D702" s="480"/>
      <c r="E702" s="480"/>
      <c r="F702" s="480"/>
      <c r="G702" s="480"/>
      <c r="H702" s="480"/>
      <c r="I702" s="480"/>
      <c r="J702" s="480"/>
      <c r="K702" s="480"/>
      <c r="L702" s="480"/>
      <c r="M702" s="483"/>
    </row>
    <row r="703" spans="1:13" ht="30" customHeight="1">
      <c r="A703" s="326"/>
      <c r="B703" s="507" t="s">
        <v>492</v>
      </c>
      <c r="C703" s="507"/>
      <c r="D703" s="507"/>
      <c r="E703" s="508"/>
      <c r="F703" s="329" t="s">
        <v>493</v>
      </c>
      <c r="G703" s="329"/>
      <c r="H703" s="484" t="s">
        <v>494</v>
      </c>
      <c r="I703" s="485"/>
      <c r="J703" s="488"/>
      <c r="K703" s="330" t="s">
        <v>495</v>
      </c>
      <c r="L703" s="331"/>
      <c r="M703" s="332"/>
    </row>
    <row r="704" spans="1:13" ht="30" customHeight="1">
      <c r="A704" s="500" t="s">
        <v>496</v>
      </c>
      <c r="B704" s="485"/>
      <c r="C704" s="485"/>
      <c r="D704" s="485"/>
      <c r="E704" s="485"/>
      <c r="F704" s="485"/>
      <c r="G704" s="485"/>
      <c r="H704" s="485"/>
      <c r="I704" s="485"/>
      <c r="J704" s="485"/>
      <c r="K704" s="485"/>
      <c r="L704" s="485"/>
      <c r="M704" s="486"/>
    </row>
    <row r="705" spans="1:13" ht="30" customHeight="1">
      <c r="A705" s="491" t="s">
        <v>497</v>
      </c>
      <c r="B705" s="492"/>
      <c r="C705" s="492"/>
      <c r="D705" s="492"/>
      <c r="E705" s="492"/>
      <c r="F705" s="492"/>
      <c r="G705" s="492"/>
      <c r="H705" s="492"/>
      <c r="I705" s="492"/>
      <c r="J705" s="492"/>
      <c r="K705" s="492"/>
      <c r="L705" s="492"/>
      <c r="M705" s="501"/>
    </row>
    <row r="706" spans="1:13" ht="30" customHeight="1">
      <c r="A706" s="489" t="s">
        <v>498</v>
      </c>
      <c r="B706" s="490"/>
      <c r="C706" s="502" t="s">
        <v>156</v>
      </c>
      <c r="D706" s="492"/>
      <c r="E706" s="492"/>
      <c r="F706" s="492"/>
      <c r="G706" s="493"/>
      <c r="H706" s="355" t="s">
        <v>499</v>
      </c>
      <c r="I706" s="356"/>
      <c r="J706" s="484">
        <v>15</v>
      </c>
      <c r="K706" s="485"/>
      <c r="L706" s="485"/>
      <c r="M706" s="486"/>
    </row>
    <row r="707" spans="1:13" ht="30" customHeight="1">
      <c r="A707" s="489" t="s">
        <v>500</v>
      </c>
      <c r="B707" s="490"/>
      <c r="C707" s="502" t="s">
        <v>274</v>
      </c>
      <c r="D707" s="492"/>
      <c r="E707" s="492"/>
      <c r="F707" s="492"/>
      <c r="G707" s="493"/>
      <c r="H707" s="355" t="s">
        <v>501</v>
      </c>
      <c r="I707" s="356"/>
      <c r="J707" s="482">
        <v>1036</v>
      </c>
      <c r="K707" s="482"/>
      <c r="L707" s="482"/>
      <c r="M707" s="509"/>
    </row>
    <row r="708" spans="1:13" ht="30" customHeight="1">
      <c r="A708" s="489" t="s">
        <v>502</v>
      </c>
      <c r="B708" s="490"/>
      <c r="C708" s="502" t="s">
        <v>585</v>
      </c>
      <c r="D708" s="492"/>
      <c r="E708" s="492"/>
      <c r="F708" s="492"/>
      <c r="G708" s="493"/>
      <c r="H708" s="355" t="s">
        <v>503</v>
      </c>
      <c r="I708" s="356"/>
      <c r="J708" s="482">
        <v>7051307617</v>
      </c>
      <c r="K708" s="482"/>
      <c r="L708" s="482"/>
      <c r="M708" s="509"/>
    </row>
    <row r="709" spans="1:13" ht="30" customHeight="1">
      <c r="A709" s="489" t="s">
        <v>504</v>
      </c>
      <c r="B709" s="490"/>
      <c r="C709" s="502" t="s">
        <v>157</v>
      </c>
      <c r="D709" s="492"/>
      <c r="E709" s="492"/>
      <c r="F709" s="492"/>
      <c r="G709" s="493"/>
      <c r="H709" s="481" t="s">
        <v>363</v>
      </c>
      <c r="I709" s="482"/>
      <c r="J709" s="482" t="s">
        <v>159</v>
      </c>
      <c r="K709" s="482"/>
      <c r="L709" s="482"/>
      <c r="M709" s="509"/>
    </row>
    <row r="710" spans="1:13" ht="30" customHeight="1">
      <c r="A710" s="487" t="s">
        <v>505</v>
      </c>
      <c r="B710" s="480"/>
      <c r="C710" s="480"/>
      <c r="D710" s="480"/>
      <c r="E710" s="480"/>
      <c r="F710" s="480"/>
      <c r="G710" s="480"/>
      <c r="H710" s="480"/>
      <c r="I710" s="480"/>
      <c r="J710" s="480"/>
      <c r="K710" s="480"/>
      <c r="L710" s="480"/>
      <c r="M710" s="483"/>
    </row>
    <row r="711" spans="1:13" ht="30" customHeight="1">
      <c r="A711" s="494" t="s">
        <v>506</v>
      </c>
      <c r="B711" s="480" t="s">
        <v>507</v>
      </c>
      <c r="C711" s="480"/>
      <c r="D711" s="480"/>
      <c r="E711" s="480"/>
      <c r="F711" s="480"/>
      <c r="G711" s="480"/>
      <c r="H711" s="480" t="s">
        <v>508</v>
      </c>
      <c r="I711" s="480"/>
      <c r="J711" s="480"/>
      <c r="K711" s="480"/>
      <c r="L711" s="480"/>
      <c r="M711" s="483"/>
    </row>
    <row r="712" spans="1:13" ht="48.75" customHeight="1">
      <c r="A712" s="494"/>
      <c r="B712" s="334" t="s">
        <v>509</v>
      </c>
      <c r="C712" s="334" t="s">
        <v>510</v>
      </c>
      <c r="D712" s="334" t="s">
        <v>511</v>
      </c>
      <c r="E712" s="334" t="s">
        <v>512</v>
      </c>
      <c r="F712" s="334">
        <v>100</v>
      </c>
      <c r="G712" s="335" t="s">
        <v>244</v>
      </c>
      <c r="H712" s="334" t="s">
        <v>513</v>
      </c>
      <c r="I712" s="334" t="s">
        <v>510</v>
      </c>
      <c r="J712" s="334" t="s">
        <v>511</v>
      </c>
      <c r="K712" s="334" t="s">
        <v>514</v>
      </c>
      <c r="L712" s="334">
        <v>100</v>
      </c>
      <c r="M712" s="336" t="s">
        <v>244</v>
      </c>
    </row>
    <row r="713" spans="1:13" ht="30" customHeight="1">
      <c r="A713" s="337" t="s">
        <v>285</v>
      </c>
      <c r="B713" s="335">
        <v>8.5</v>
      </c>
      <c r="C713" s="338">
        <v>5</v>
      </c>
      <c r="D713" s="338">
        <v>4</v>
      </c>
      <c r="E713" s="359">
        <v>55.5</v>
      </c>
      <c r="F713" s="340">
        <f t="shared" ref="F713" si="97">SUM(B713:E713)</f>
        <v>73</v>
      </c>
      <c r="G713" s="341" t="str">
        <f t="shared" ref="G713" si="98">IF(F713&gt;=91,"A1",IF(F713&gt;=81,"A2",IF(F713&gt;=71,"B1",IF(F713&gt;=61,"B2",IF(F713&gt;=51,"C1",IF(F713&gt;=41,"C2",IF(F713&gt;=33,"D","E")))))))</f>
        <v>B1</v>
      </c>
      <c r="H713" s="341">
        <v>8.75</v>
      </c>
      <c r="I713" s="338">
        <v>5</v>
      </c>
      <c r="J713" s="338">
        <v>4</v>
      </c>
      <c r="K713" s="342">
        <v>58</v>
      </c>
      <c r="L713" s="343">
        <f>SUM(H713:K713)</f>
        <v>75.75</v>
      </c>
      <c r="M713" s="370" t="str">
        <f>IF(L713&gt;=91,"A1",IF(L713&gt;=81,"A2",IF(L713&gt;=71,"B1",IF(L713&gt;=61,"B2",IF(L713&gt;=51,"C1",IF(L713&gt;=41,"C2",IF(L713&gt;=33,"D","E")))))))</f>
        <v>B1</v>
      </c>
    </row>
    <row r="714" spans="1:13" ht="30" customHeight="1">
      <c r="A714" s="337" t="s">
        <v>286</v>
      </c>
      <c r="B714" s="335">
        <v>5.5</v>
      </c>
      <c r="C714" s="341">
        <v>4.5</v>
      </c>
      <c r="D714" s="341">
        <v>4.5</v>
      </c>
      <c r="E714" s="338">
        <v>57</v>
      </c>
      <c r="F714" s="338">
        <f t="shared" ref="F714" si="99">SUM(B714:E714)</f>
        <v>71.5</v>
      </c>
      <c r="G714" s="338" t="str">
        <f>IF(F714&gt;=91,"A1",IF(F714&gt;=81,"A2",IF(F714&gt;=71,"B1",IF(F714&gt;=61,"B2",IF(F714&gt;=51,"C1",IF(F714&gt;=41,"C2",IF(F714&gt;=33,"D","E")))))))</f>
        <v>B1</v>
      </c>
      <c r="H714" s="341">
        <v>8.5</v>
      </c>
      <c r="I714" s="341">
        <v>4.5</v>
      </c>
      <c r="J714" s="341">
        <v>4.5</v>
      </c>
      <c r="K714" s="338">
        <v>61.5</v>
      </c>
      <c r="L714" s="343">
        <f>SUM(H714:K714)</f>
        <v>79</v>
      </c>
      <c r="M714" s="370" t="str">
        <f t="shared" ref="M714:M717" si="100">IF(L714&gt;=91,"A1",IF(L714&gt;=81,"A2",IF(L714&gt;=71,"B1",IF(L714&gt;=61,"B2",IF(L714&gt;=51,"C1",IF(L714&gt;=41,"C2",IF(L714&gt;=33,"D","E")))))))</f>
        <v>B1</v>
      </c>
    </row>
    <row r="715" spans="1:13" ht="30" customHeight="1">
      <c r="A715" s="337" t="s">
        <v>515</v>
      </c>
      <c r="B715" s="341">
        <v>8.25</v>
      </c>
      <c r="C715" s="341">
        <v>4</v>
      </c>
      <c r="D715" s="341">
        <v>4</v>
      </c>
      <c r="E715" s="341">
        <v>56.5</v>
      </c>
      <c r="F715" s="341">
        <v>72.75</v>
      </c>
      <c r="G715" s="341" t="str">
        <f t="shared" ref="G715:G718" si="101">IF(F715&gt;=91,"A1",IF(F715&gt;=81,"A2",IF(F715&gt;=71,"B1",IF(F715&gt;=61,"B2",IF(F715&gt;=51,"C1",IF(F715&gt;=41,"C2",IF(F715&gt;=33,"D","E")))))))</f>
        <v>B1</v>
      </c>
      <c r="H715" s="341">
        <v>9.25</v>
      </c>
      <c r="I715" s="341">
        <v>4</v>
      </c>
      <c r="J715" s="341">
        <v>5</v>
      </c>
      <c r="K715" s="341">
        <v>57.5</v>
      </c>
      <c r="L715" s="343">
        <f t="shared" ref="L715:L717" si="102">SUM(H715:K715)</f>
        <v>75.75</v>
      </c>
      <c r="M715" s="370" t="str">
        <f t="shared" si="100"/>
        <v>B1</v>
      </c>
    </row>
    <row r="716" spans="1:13" ht="30" customHeight="1">
      <c r="A716" s="337" t="s">
        <v>288</v>
      </c>
      <c r="B716" s="341">
        <v>9</v>
      </c>
      <c r="C716" s="341">
        <v>4.5</v>
      </c>
      <c r="D716" s="341">
        <v>4</v>
      </c>
      <c r="E716" s="341">
        <v>66.5</v>
      </c>
      <c r="F716" s="341">
        <v>84</v>
      </c>
      <c r="G716" s="341" t="str">
        <f t="shared" si="101"/>
        <v>A2</v>
      </c>
      <c r="H716" s="335">
        <v>7.5</v>
      </c>
      <c r="I716" s="341">
        <v>4.5</v>
      </c>
      <c r="J716" s="341">
        <v>3.5</v>
      </c>
      <c r="K716" s="338">
        <v>58.5</v>
      </c>
      <c r="L716" s="343">
        <f t="shared" si="102"/>
        <v>74</v>
      </c>
      <c r="M716" s="370" t="str">
        <f t="shared" si="100"/>
        <v>B1</v>
      </c>
    </row>
    <row r="717" spans="1:13" ht="30" customHeight="1">
      <c r="A717" s="337" t="s">
        <v>371</v>
      </c>
      <c r="B717" s="341">
        <v>8</v>
      </c>
      <c r="C717" s="341">
        <v>4</v>
      </c>
      <c r="D717" s="341">
        <v>3.5</v>
      </c>
      <c r="E717" s="341">
        <v>40</v>
      </c>
      <c r="F717" s="343">
        <v>55.5</v>
      </c>
      <c r="G717" s="341" t="str">
        <f t="shared" si="101"/>
        <v>C1</v>
      </c>
      <c r="H717" s="335">
        <v>8.25</v>
      </c>
      <c r="I717" s="341">
        <v>4</v>
      </c>
      <c r="J717" s="341">
        <v>3.5</v>
      </c>
      <c r="K717" s="338">
        <v>53.5</v>
      </c>
      <c r="L717" s="343">
        <f t="shared" si="102"/>
        <v>69.25</v>
      </c>
      <c r="M717" s="370" t="str">
        <f t="shared" si="100"/>
        <v>B2</v>
      </c>
    </row>
    <row r="718" spans="1:13" ht="30" customHeight="1">
      <c r="A718" s="337" t="s">
        <v>449</v>
      </c>
      <c r="B718" s="341"/>
      <c r="C718" s="341"/>
      <c r="D718" s="341"/>
      <c r="E718" s="345">
        <v>40.5</v>
      </c>
      <c r="F718" s="338"/>
      <c r="G718" s="341" t="str">
        <f t="shared" si="101"/>
        <v>E</v>
      </c>
      <c r="H718" s="341"/>
      <c r="I718" s="341"/>
      <c r="J718" s="341"/>
      <c r="K718" s="341">
        <v>40</v>
      </c>
      <c r="L718" s="341"/>
      <c r="M718" s="344"/>
    </row>
    <row r="719" spans="1:13" ht="30" customHeight="1">
      <c r="A719" s="337" t="s">
        <v>516</v>
      </c>
      <c r="B719" s="341"/>
      <c r="C719" s="341"/>
      <c r="D719" s="341"/>
      <c r="E719" s="346">
        <v>36.5</v>
      </c>
      <c r="F719" s="341"/>
      <c r="G719" s="341"/>
      <c r="H719" s="341"/>
      <c r="I719" s="341"/>
      <c r="J719" s="341"/>
      <c r="K719" s="346">
        <v>35</v>
      </c>
      <c r="L719" s="341"/>
      <c r="M719" s="344"/>
    </row>
    <row r="720" spans="1:13" ht="30" customHeight="1">
      <c r="A720" s="337" t="s">
        <v>631</v>
      </c>
      <c r="B720" s="341"/>
      <c r="C720" s="341"/>
      <c r="D720" s="341"/>
      <c r="E720" s="341">
        <v>36.5</v>
      </c>
      <c r="F720" s="341"/>
      <c r="G720" s="341"/>
      <c r="H720" s="341"/>
      <c r="I720" s="341"/>
      <c r="J720" s="341"/>
      <c r="K720" s="341">
        <v>40.5</v>
      </c>
      <c r="L720" s="341"/>
      <c r="M720" s="344"/>
    </row>
    <row r="721" spans="1:13" ht="30" customHeight="1">
      <c r="A721" s="337" t="s">
        <v>375</v>
      </c>
      <c r="B721" s="341"/>
      <c r="C721" s="341"/>
      <c r="D721" s="341"/>
      <c r="E721" s="341">
        <v>27.5</v>
      </c>
      <c r="F721" s="341"/>
      <c r="G721" s="341"/>
      <c r="H721" s="341"/>
      <c r="I721" s="341"/>
      <c r="J721" s="341"/>
      <c r="K721" s="341">
        <v>23.5</v>
      </c>
      <c r="L721" s="341"/>
      <c r="M721" s="344"/>
    </row>
    <row r="722" spans="1:13" ht="57.75" customHeight="1">
      <c r="A722" s="337" t="s">
        <v>517</v>
      </c>
      <c r="B722" s="331"/>
      <c r="C722" s="348" t="s">
        <v>518</v>
      </c>
      <c r="D722" s="341">
        <f>(F713+F714+F715+F716+F717)</f>
        <v>356.75</v>
      </c>
      <c r="E722" s="341"/>
      <c r="F722" s="348" t="s">
        <v>519</v>
      </c>
      <c r="G722" s="341">
        <f>(D722/500)*100</f>
        <v>71.350000000000009</v>
      </c>
      <c r="H722" s="341"/>
      <c r="I722" s="331"/>
      <c r="J722" s="495" t="s">
        <v>520</v>
      </c>
      <c r="K722" s="495"/>
      <c r="L722" s="480" t="str">
        <f>IF(G722&gt;=91,"A1",IF(G722&gt;=81,"A2",IF(G722&gt;=71,"B1",IF(G722&gt;=61,"B2",IF(G722&gt;=51,"C1",IF(G722&gt;=41,"C2",IF(G722&gt;=33,"D","E")))))))</f>
        <v>B1</v>
      </c>
      <c r="M722" s="483" t="str">
        <f t="shared" ref="M722:M724" si="103">IF(K722&gt;=91,"A1",IF(K722&gt;=81,"A2",IF(K722&gt;=71,"B1",IF(K722&gt;=61,"B2",IF(K722&gt;=51,"C1",IF(K722&gt;=41,"C2",IF(K722&gt;=33,"D","E")))))))</f>
        <v>E</v>
      </c>
    </row>
    <row r="723" spans="1:13" ht="51" customHeight="1">
      <c r="A723" s="368" t="s">
        <v>521</v>
      </c>
      <c r="B723" s="331"/>
      <c r="C723" s="348" t="s">
        <v>522</v>
      </c>
      <c r="D723" s="341">
        <f>(L713+L714+L715+L716+L717)</f>
        <v>373.75</v>
      </c>
      <c r="E723" s="341"/>
      <c r="F723" s="348" t="s">
        <v>523</v>
      </c>
      <c r="G723" s="341">
        <f>D723/500*100</f>
        <v>74.75</v>
      </c>
      <c r="H723" s="341"/>
      <c r="I723" s="331"/>
      <c r="J723" s="495" t="s">
        <v>524</v>
      </c>
      <c r="K723" s="495"/>
      <c r="L723" s="480" t="str">
        <f>IF(G723&gt;=91,"A1",IF(G723&gt;=81,"A2",IF(G723&gt;=71,"B1",IF(G723&gt;=61,"B2",IF(G723&gt;=51,"C1",IF(G723&gt;=41,"C2",IF(G723&gt;=33,"D","E")))))))</f>
        <v>B1</v>
      </c>
      <c r="M723" s="483" t="str">
        <f t="shared" si="103"/>
        <v>E</v>
      </c>
    </row>
    <row r="724" spans="1:13" ht="48.75" customHeight="1">
      <c r="A724" s="365" t="s">
        <v>525</v>
      </c>
      <c r="B724" s="349"/>
      <c r="C724" s="349">
        <f>(D722+D723)</f>
        <v>730.5</v>
      </c>
      <c r="D724" s="496"/>
      <c r="E724" s="496"/>
      <c r="F724" s="349" t="s">
        <v>526</v>
      </c>
      <c r="G724" s="349"/>
      <c r="H724" s="349"/>
      <c r="I724" s="349">
        <f>(C724/1000)*100</f>
        <v>73.05</v>
      </c>
      <c r="J724" s="349" t="s">
        <v>527</v>
      </c>
      <c r="K724" s="349"/>
      <c r="L724" s="496" t="str">
        <f>IF(I724&gt;=91,"A1",IF(I724&gt;=81,"A2",IF(I724&gt;=71,"B1",IF(I724&gt;=61,"B2",IF(I724&gt;=51,"C1",IF(I724&gt;=41,"C2",IF(I724&gt;=33,"D","E")))))))</f>
        <v>B1</v>
      </c>
      <c r="M724" s="497" t="str">
        <f t="shared" si="103"/>
        <v>E</v>
      </c>
    </row>
    <row r="725" spans="1:13" ht="30" customHeight="1">
      <c r="A725" s="481" t="s">
        <v>378</v>
      </c>
      <c r="B725" s="482"/>
      <c r="C725" s="482"/>
      <c r="D725" s="482"/>
      <c r="E725" s="482"/>
      <c r="F725" s="482"/>
      <c r="G725" s="482"/>
      <c r="H725" s="482"/>
      <c r="I725" s="482"/>
      <c r="J725" s="482"/>
      <c r="K725" s="482"/>
      <c r="L725" s="482"/>
      <c r="M725" s="509"/>
    </row>
    <row r="726" spans="1:13" ht="30" customHeight="1">
      <c r="A726" s="487" t="s">
        <v>379</v>
      </c>
      <c r="B726" s="480"/>
      <c r="C726" s="480"/>
      <c r="D726" s="480"/>
      <c r="E726" s="480"/>
      <c r="F726" s="480"/>
      <c r="G726" s="480"/>
      <c r="H726" s="480"/>
      <c r="I726" s="480"/>
      <c r="J726" s="480"/>
      <c r="K726" s="480"/>
      <c r="L726" s="480"/>
      <c r="M726" s="483"/>
    </row>
    <row r="727" spans="1:13" ht="30" customHeight="1">
      <c r="A727" s="487" t="s">
        <v>380</v>
      </c>
      <c r="B727" s="480"/>
      <c r="C727" s="480"/>
      <c r="D727" s="480"/>
      <c r="E727" s="480"/>
      <c r="F727" s="480" t="s">
        <v>381</v>
      </c>
      <c r="G727" s="480"/>
      <c r="H727" s="480"/>
      <c r="I727" s="480"/>
      <c r="J727" s="480"/>
      <c r="K727" s="480" t="s">
        <v>528</v>
      </c>
      <c r="L727" s="480"/>
      <c r="M727" s="483"/>
    </row>
    <row r="728" spans="1:13" ht="30" customHeight="1">
      <c r="A728" s="481" t="s">
        <v>382</v>
      </c>
      <c r="B728" s="482"/>
      <c r="C728" s="482"/>
      <c r="D728" s="482"/>
      <c r="E728" s="482"/>
      <c r="F728" s="480" t="s">
        <v>387</v>
      </c>
      <c r="G728" s="480"/>
      <c r="H728" s="480"/>
      <c r="I728" s="480"/>
      <c r="J728" s="480"/>
      <c r="K728" s="480" t="s">
        <v>387</v>
      </c>
      <c r="L728" s="480"/>
      <c r="M728" s="483"/>
    </row>
    <row r="729" spans="1:13" ht="30" customHeight="1">
      <c r="A729" s="487" t="s">
        <v>384</v>
      </c>
      <c r="B729" s="480"/>
      <c r="C729" s="480"/>
      <c r="D729" s="480"/>
      <c r="E729" s="480"/>
      <c r="F729" s="480"/>
      <c r="G729" s="480"/>
      <c r="H729" s="480"/>
      <c r="I729" s="480"/>
      <c r="J729" s="480"/>
      <c r="K729" s="480"/>
      <c r="L729" s="480"/>
      <c r="M729" s="483"/>
    </row>
    <row r="730" spans="1:13" ht="30" customHeight="1">
      <c r="A730" s="487" t="s">
        <v>380</v>
      </c>
      <c r="B730" s="480"/>
      <c r="C730" s="480"/>
      <c r="D730" s="480"/>
      <c r="E730" s="480"/>
      <c r="F730" s="480" t="s">
        <v>381</v>
      </c>
      <c r="G730" s="480"/>
      <c r="H730" s="480"/>
      <c r="I730" s="480"/>
      <c r="J730" s="480"/>
      <c r="K730" s="480" t="s">
        <v>528</v>
      </c>
      <c r="L730" s="480"/>
      <c r="M730" s="483"/>
    </row>
    <row r="731" spans="1:13" ht="30" customHeight="1">
      <c r="A731" s="489" t="s">
        <v>385</v>
      </c>
      <c r="B731" s="490"/>
      <c r="C731" s="490"/>
      <c r="D731" s="490"/>
      <c r="E731" s="490"/>
      <c r="F731" s="480" t="s">
        <v>387</v>
      </c>
      <c r="G731" s="480"/>
      <c r="H731" s="480"/>
      <c r="I731" s="480"/>
      <c r="J731" s="480"/>
      <c r="K731" s="480" t="s">
        <v>387</v>
      </c>
      <c r="L731" s="480"/>
      <c r="M731" s="483"/>
    </row>
    <row r="732" spans="1:13" ht="30" customHeight="1">
      <c r="A732" s="489" t="s">
        <v>529</v>
      </c>
      <c r="B732" s="490"/>
      <c r="C732" s="490"/>
      <c r="D732" s="490"/>
      <c r="E732" s="490"/>
      <c r="F732" s="480" t="s">
        <v>383</v>
      </c>
      <c r="G732" s="480"/>
      <c r="H732" s="480"/>
      <c r="I732" s="480"/>
      <c r="J732" s="480"/>
      <c r="K732" s="480" t="s">
        <v>383</v>
      </c>
      <c r="L732" s="480"/>
      <c r="M732" s="483"/>
    </row>
    <row r="733" spans="1:13" ht="30" customHeight="1">
      <c r="A733" s="491" t="s">
        <v>386</v>
      </c>
      <c r="B733" s="492"/>
      <c r="C733" s="492"/>
      <c r="D733" s="492"/>
      <c r="E733" s="493"/>
      <c r="F733" s="484" t="s">
        <v>387</v>
      </c>
      <c r="G733" s="485"/>
      <c r="H733" s="485"/>
      <c r="I733" s="485"/>
      <c r="J733" s="488"/>
      <c r="K733" s="484" t="s">
        <v>387</v>
      </c>
      <c r="L733" s="485"/>
      <c r="M733" s="486"/>
    </row>
    <row r="734" spans="1:13" ht="30" customHeight="1">
      <c r="A734" s="491" t="s">
        <v>388</v>
      </c>
      <c r="B734" s="492"/>
      <c r="C734" s="492"/>
      <c r="D734" s="492"/>
      <c r="E734" s="493"/>
      <c r="F734" s="484" t="s">
        <v>387</v>
      </c>
      <c r="G734" s="485"/>
      <c r="H734" s="485"/>
      <c r="I734" s="485"/>
      <c r="J734" s="488"/>
      <c r="K734" s="484" t="s">
        <v>387</v>
      </c>
      <c r="L734" s="485"/>
      <c r="M734" s="486"/>
    </row>
    <row r="735" spans="1:13" ht="30" customHeight="1">
      <c r="A735" s="487" t="s">
        <v>389</v>
      </c>
      <c r="B735" s="480"/>
      <c r="C735" s="480"/>
      <c r="D735" s="480"/>
      <c r="E735" s="480"/>
      <c r="F735" s="480"/>
      <c r="G735" s="480"/>
      <c r="H735" s="480"/>
      <c r="I735" s="480"/>
      <c r="J735" s="480"/>
      <c r="K735" s="480"/>
      <c r="L735" s="480"/>
      <c r="M735" s="483"/>
    </row>
    <row r="736" spans="1:13" ht="30" customHeight="1">
      <c r="A736" s="487" t="s">
        <v>380</v>
      </c>
      <c r="B736" s="480"/>
      <c r="C736" s="480"/>
      <c r="D736" s="480"/>
      <c r="E736" s="480"/>
      <c r="F736" s="480" t="s">
        <v>381</v>
      </c>
      <c r="G736" s="480"/>
      <c r="H736" s="480"/>
      <c r="I736" s="480"/>
      <c r="J736" s="480"/>
      <c r="K736" s="480" t="s">
        <v>528</v>
      </c>
      <c r="L736" s="480"/>
      <c r="M736" s="483"/>
    </row>
    <row r="737" spans="1:13" ht="30" customHeight="1">
      <c r="A737" s="481" t="s">
        <v>390</v>
      </c>
      <c r="B737" s="482"/>
      <c r="C737" s="482"/>
      <c r="D737" s="482"/>
      <c r="E737" s="482"/>
      <c r="F737" s="482"/>
      <c r="G737" s="480" t="s">
        <v>646</v>
      </c>
      <c r="H737" s="480"/>
      <c r="I737" s="480"/>
      <c r="J737" s="480"/>
      <c r="K737" s="480"/>
      <c r="L737" s="480"/>
      <c r="M737" s="483"/>
    </row>
    <row r="738" spans="1:13" ht="30" customHeight="1">
      <c r="A738" s="337" t="s">
        <v>530</v>
      </c>
      <c r="B738" s="484" t="s">
        <v>653</v>
      </c>
      <c r="C738" s="485"/>
      <c r="D738" s="485"/>
      <c r="E738" s="485"/>
      <c r="F738" s="485"/>
      <c r="G738" s="485"/>
      <c r="H738" s="485"/>
      <c r="I738" s="485"/>
      <c r="J738" s="485"/>
      <c r="K738" s="485"/>
      <c r="L738" s="485"/>
      <c r="M738" s="486"/>
    </row>
    <row r="739" spans="1:13" ht="30" customHeight="1">
      <c r="A739" s="337" t="s">
        <v>392</v>
      </c>
      <c r="B739" s="484" t="s">
        <v>652</v>
      </c>
      <c r="C739" s="485"/>
      <c r="D739" s="485"/>
      <c r="E739" s="485"/>
      <c r="F739" s="485"/>
      <c r="G739" s="485"/>
      <c r="H739" s="485"/>
      <c r="I739" s="485"/>
      <c r="J739" s="485"/>
      <c r="K739" s="485"/>
      <c r="L739" s="485"/>
      <c r="M739" s="486"/>
    </row>
    <row r="740" spans="1:13" ht="30" customHeight="1">
      <c r="A740" s="487" t="s">
        <v>531</v>
      </c>
      <c r="B740" s="480"/>
      <c r="C740" s="480"/>
      <c r="D740" s="480"/>
      <c r="E740" s="480"/>
      <c r="F740" s="480"/>
      <c r="G740" s="480"/>
      <c r="H740" s="480"/>
      <c r="I740" s="480"/>
      <c r="J740" s="480" t="s">
        <v>532</v>
      </c>
      <c r="K740" s="480"/>
      <c r="L740" s="480"/>
      <c r="M740" s="483"/>
    </row>
    <row r="741" spans="1:13" ht="30" customHeight="1">
      <c r="A741" s="487"/>
      <c r="B741" s="480"/>
      <c r="C741" s="480"/>
      <c r="D741" s="480"/>
      <c r="E741" s="480"/>
      <c r="F741" s="480"/>
      <c r="G741" s="480"/>
      <c r="H741" s="480"/>
      <c r="I741" s="480"/>
      <c r="J741" s="480"/>
      <c r="K741" s="480"/>
      <c r="L741" s="480"/>
      <c r="M741" s="483"/>
    </row>
    <row r="742" spans="1:13" ht="30" customHeight="1">
      <c r="A742" s="487"/>
      <c r="B742" s="480"/>
      <c r="C742" s="480"/>
      <c r="D742" s="480"/>
      <c r="E742" s="480"/>
      <c r="F742" s="480"/>
      <c r="G742" s="480"/>
      <c r="H742" s="480"/>
      <c r="I742" s="480"/>
      <c r="J742" s="480"/>
      <c r="K742" s="480"/>
      <c r="L742" s="480"/>
      <c r="M742" s="483"/>
    </row>
    <row r="743" spans="1:13" ht="30" customHeight="1">
      <c r="A743" s="487"/>
      <c r="B743" s="480"/>
      <c r="C743" s="480"/>
      <c r="D743" s="480"/>
      <c r="E743" s="480"/>
      <c r="F743" s="480"/>
      <c r="G743" s="480"/>
      <c r="H743" s="480"/>
      <c r="I743" s="480"/>
      <c r="J743" s="480"/>
      <c r="K743" s="480"/>
      <c r="L743" s="480"/>
      <c r="M743" s="483"/>
    </row>
    <row r="744" spans="1:13" ht="30" customHeight="1">
      <c r="A744" s="487" t="s">
        <v>393</v>
      </c>
      <c r="B744" s="480"/>
      <c r="C744" s="480"/>
      <c r="D744" s="480"/>
      <c r="E744" s="480"/>
      <c r="F744" s="480"/>
      <c r="G744" s="480"/>
      <c r="H744" s="484" t="s">
        <v>394</v>
      </c>
      <c r="I744" s="485"/>
      <c r="J744" s="485"/>
      <c r="K744" s="485"/>
      <c r="L744" s="485"/>
      <c r="M744" s="486"/>
    </row>
    <row r="745" spans="1:13" ht="30" customHeight="1">
      <c r="A745" s="350" t="s">
        <v>395</v>
      </c>
      <c r="B745" s="480" t="s">
        <v>284</v>
      </c>
      <c r="C745" s="480"/>
      <c r="D745" s="331" t="s">
        <v>395</v>
      </c>
      <c r="E745" s="341"/>
      <c r="F745" s="480" t="s">
        <v>284</v>
      </c>
      <c r="G745" s="480"/>
      <c r="H745" s="366"/>
      <c r="I745" s="366"/>
      <c r="J745" s="366" t="s">
        <v>396</v>
      </c>
      <c r="K745" s="366"/>
      <c r="L745" s="366" t="s">
        <v>284</v>
      </c>
      <c r="M745" s="351"/>
    </row>
    <row r="746" spans="1:13" ht="30" customHeight="1">
      <c r="A746" s="350" t="s">
        <v>397</v>
      </c>
      <c r="B746" s="480" t="s">
        <v>398</v>
      </c>
      <c r="C746" s="480"/>
      <c r="D746" s="480" t="s">
        <v>399</v>
      </c>
      <c r="E746" s="480"/>
      <c r="F746" s="480" t="s">
        <v>400</v>
      </c>
      <c r="G746" s="480"/>
      <c r="H746" s="366"/>
      <c r="I746" s="366"/>
      <c r="J746" s="484">
        <v>3</v>
      </c>
      <c r="K746" s="488"/>
      <c r="L746" s="341" t="s">
        <v>387</v>
      </c>
      <c r="M746" s="351"/>
    </row>
    <row r="747" spans="1:13" ht="30" customHeight="1">
      <c r="A747" s="350" t="s">
        <v>401</v>
      </c>
      <c r="B747" s="480" t="s">
        <v>402</v>
      </c>
      <c r="C747" s="480"/>
      <c r="D747" s="480" t="s">
        <v>403</v>
      </c>
      <c r="E747" s="480"/>
      <c r="F747" s="480" t="s">
        <v>404</v>
      </c>
      <c r="G747" s="480"/>
      <c r="H747" s="366"/>
      <c r="I747" s="366"/>
      <c r="J747" s="484">
        <v>2</v>
      </c>
      <c r="K747" s="488"/>
      <c r="L747" s="341" t="s">
        <v>383</v>
      </c>
      <c r="M747" s="351"/>
    </row>
    <row r="748" spans="1:13" ht="30" customHeight="1">
      <c r="A748" s="350" t="s">
        <v>405</v>
      </c>
      <c r="B748" s="480" t="s">
        <v>406</v>
      </c>
      <c r="C748" s="480"/>
      <c r="D748" s="480" t="s">
        <v>407</v>
      </c>
      <c r="E748" s="480"/>
      <c r="F748" s="480" t="s">
        <v>408</v>
      </c>
      <c r="G748" s="480"/>
      <c r="H748" s="366"/>
      <c r="I748" s="366"/>
      <c r="J748" s="484">
        <v>1</v>
      </c>
      <c r="K748" s="488"/>
      <c r="L748" s="341" t="s">
        <v>409</v>
      </c>
      <c r="M748" s="351"/>
    </row>
    <row r="749" spans="1:13" ht="30" customHeight="1" thickBot="1">
      <c r="A749" s="352" t="s">
        <v>410</v>
      </c>
      <c r="B749" s="479" t="s">
        <v>411</v>
      </c>
      <c r="C749" s="479"/>
      <c r="D749" s="479" t="s">
        <v>412</v>
      </c>
      <c r="E749" s="479"/>
      <c r="F749" s="479" t="s">
        <v>413</v>
      </c>
      <c r="G749" s="479"/>
      <c r="H749" s="353"/>
      <c r="I749" s="353"/>
      <c r="J749" s="353"/>
      <c r="K749" s="353"/>
      <c r="L749" s="353"/>
      <c r="M749" s="354"/>
    </row>
    <row r="750" spans="1:13" ht="30" customHeight="1" thickBot="1"/>
    <row r="751" spans="1:13" ht="30" customHeight="1">
      <c r="A751" s="327"/>
      <c r="B751" s="503" t="s">
        <v>489</v>
      </c>
      <c r="C751" s="503"/>
      <c r="D751" s="503"/>
      <c r="E751" s="503"/>
      <c r="F751" s="503"/>
      <c r="G751" s="503"/>
      <c r="H751" s="503"/>
      <c r="I751" s="504"/>
      <c r="J751" s="505" t="s">
        <v>490</v>
      </c>
      <c r="K751" s="503"/>
      <c r="L751" s="503"/>
      <c r="M751" s="506"/>
    </row>
    <row r="752" spans="1:13" ht="30" customHeight="1">
      <c r="A752" s="487" t="s">
        <v>491</v>
      </c>
      <c r="B752" s="480"/>
      <c r="C752" s="480"/>
      <c r="D752" s="480"/>
      <c r="E752" s="480"/>
      <c r="F752" s="480"/>
      <c r="G752" s="480"/>
      <c r="H752" s="480"/>
      <c r="I752" s="480"/>
      <c r="J752" s="480"/>
      <c r="K752" s="480"/>
      <c r="L752" s="480"/>
      <c r="M752" s="483"/>
    </row>
    <row r="753" spans="1:13" ht="30" customHeight="1">
      <c r="A753" s="326"/>
      <c r="B753" s="507" t="s">
        <v>492</v>
      </c>
      <c r="C753" s="507"/>
      <c r="D753" s="507"/>
      <c r="E753" s="508"/>
      <c r="F753" s="329" t="s">
        <v>493</v>
      </c>
      <c r="G753" s="329"/>
      <c r="H753" s="484" t="s">
        <v>494</v>
      </c>
      <c r="I753" s="485"/>
      <c r="J753" s="488"/>
      <c r="K753" s="330" t="s">
        <v>495</v>
      </c>
      <c r="L753" s="331"/>
      <c r="M753" s="332"/>
    </row>
    <row r="754" spans="1:13" ht="30" customHeight="1">
      <c r="A754" s="500" t="s">
        <v>496</v>
      </c>
      <c r="B754" s="485"/>
      <c r="C754" s="485"/>
      <c r="D754" s="485"/>
      <c r="E754" s="485"/>
      <c r="F754" s="485"/>
      <c r="G754" s="485"/>
      <c r="H754" s="485"/>
      <c r="I754" s="485"/>
      <c r="J754" s="485"/>
      <c r="K754" s="485"/>
      <c r="L754" s="485"/>
      <c r="M754" s="486"/>
    </row>
    <row r="755" spans="1:13" ht="30" customHeight="1">
      <c r="A755" s="491" t="s">
        <v>497</v>
      </c>
      <c r="B755" s="492"/>
      <c r="C755" s="492"/>
      <c r="D755" s="492"/>
      <c r="E755" s="492"/>
      <c r="F755" s="492"/>
      <c r="G755" s="492"/>
      <c r="H755" s="492"/>
      <c r="I755" s="492"/>
      <c r="J755" s="492"/>
      <c r="K755" s="492"/>
      <c r="L755" s="492"/>
      <c r="M755" s="501"/>
    </row>
    <row r="756" spans="1:13" ht="30" customHeight="1">
      <c r="A756" s="489" t="s">
        <v>498</v>
      </c>
      <c r="B756" s="490"/>
      <c r="C756" s="502" t="s">
        <v>260</v>
      </c>
      <c r="D756" s="492"/>
      <c r="E756" s="492"/>
      <c r="F756" s="492"/>
      <c r="G756" s="493"/>
      <c r="H756" s="355" t="s">
        <v>499</v>
      </c>
      <c r="I756" s="356"/>
      <c r="J756" s="484">
        <v>16</v>
      </c>
      <c r="K756" s="485"/>
      <c r="L756" s="485"/>
      <c r="M756" s="486"/>
    </row>
    <row r="757" spans="1:13" ht="30" customHeight="1">
      <c r="A757" s="489" t="s">
        <v>500</v>
      </c>
      <c r="B757" s="490"/>
      <c r="C757" s="502" t="s">
        <v>274</v>
      </c>
      <c r="D757" s="492"/>
      <c r="E757" s="492"/>
      <c r="F757" s="492"/>
      <c r="G757" s="493"/>
      <c r="H757" s="355" t="s">
        <v>501</v>
      </c>
      <c r="I757" s="356"/>
      <c r="J757" s="482">
        <v>1505</v>
      </c>
      <c r="K757" s="482"/>
      <c r="L757" s="482"/>
      <c r="M757" s="509"/>
    </row>
    <row r="758" spans="1:13" ht="30" customHeight="1">
      <c r="A758" s="489" t="s">
        <v>502</v>
      </c>
      <c r="B758" s="490"/>
      <c r="C758" s="513" t="s">
        <v>620</v>
      </c>
      <c r="D758" s="492"/>
      <c r="E758" s="492"/>
      <c r="F758" s="492"/>
      <c r="G758" s="493"/>
      <c r="H758" s="355" t="s">
        <v>503</v>
      </c>
      <c r="I758" s="356"/>
      <c r="J758" s="482">
        <v>8899225876</v>
      </c>
      <c r="K758" s="482"/>
      <c r="L758" s="482"/>
      <c r="M758" s="509"/>
    </row>
    <row r="759" spans="1:13" ht="30" customHeight="1">
      <c r="A759" s="489" t="s">
        <v>504</v>
      </c>
      <c r="B759" s="490"/>
      <c r="C759" s="502" t="s">
        <v>338</v>
      </c>
      <c r="D759" s="492"/>
      <c r="E759" s="492"/>
      <c r="F759" s="492"/>
      <c r="G759" s="493"/>
      <c r="H759" s="481" t="s">
        <v>363</v>
      </c>
      <c r="I759" s="482"/>
      <c r="J759" s="482" t="s">
        <v>337</v>
      </c>
      <c r="K759" s="482"/>
      <c r="L759" s="482"/>
      <c r="M759" s="509"/>
    </row>
    <row r="760" spans="1:13" ht="30" customHeight="1">
      <c r="A760" s="487" t="s">
        <v>505</v>
      </c>
      <c r="B760" s="480"/>
      <c r="C760" s="480"/>
      <c r="D760" s="480"/>
      <c r="E760" s="480"/>
      <c r="F760" s="480"/>
      <c r="G760" s="480"/>
      <c r="H760" s="480"/>
      <c r="I760" s="480"/>
      <c r="J760" s="480"/>
      <c r="K760" s="480"/>
      <c r="L760" s="480"/>
      <c r="M760" s="483"/>
    </row>
    <row r="761" spans="1:13" ht="30" customHeight="1">
      <c r="A761" s="494" t="s">
        <v>506</v>
      </c>
      <c r="B761" s="480" t="s">
        <v>507</v>
      </c>
      <c r="C761" s="480"/>
      <c r="D761" s="480"/>
      <c r="E761" s="480"/>
      <c r="F761" s="480"/>
      <c r="G761" s="480"/>
      <c r="H761" s="480" t="s">
        <v>508</v>
      </c>
      <c r="I761" s="480"/>
      <c r="J761" s="480"/>
      <c r="K761" s="480"/>
      <c r="L761" s="480"/>
      <c r="M761" s="483"/>
    </row>
    <row r="762" spans="1:13" ht="54.75" customHeight="1">
      <c r="A762" s="494"/>
      <c r="B762" s="334" t="s">
        <v>509</v>
      </c>
      <c r="C762" s="334" t="s">
        <v>510</v>
      </c>
      <c r="D762" s="334" t="s">
        <v>511</v>
      </c>
      <c r="E762" s="334" t="s">
        <v>512</v>
      </c>
      <c r="F762" s="334">
        <v>100</v>
      </c>
      <c r="G762" s="335" t="s">
        <v>244</v>
      </c>
      <c r="H762" s="334" t="s">
        <v>513</v>
      </c>
      <c r="I762" s="334" t="s">
        <v>510</v>
      </c>
      <c r="J762" s="334" t="s">
        <v>511</v>
      </c>
      <c r="K762" s="334" t="s">
        <v>514</v>
      </c>
      <c r="L762" s="334">
        <v>100</v>
      </c>
      <c r="M762" s="336" t="s">
        <v>244</v>
      </c>
    </row>
    <row r="763" spans="1:13" ht="30" customHeight="1">
      <c r="A763" s="337" t="s">
        <v>285</v>
      </c>
      <c r="B763" s="335">
        <v>6</v>
      </c>
      <c r="C763" s="338">
        <v>5</v>
      </c>
      <c r="D763" s="338">
        <v>4</v>
      </c>
      <c r="E763" s="359">
        <v>45.5</v>
      </c>
      <c r="F763" s="340">
        <f>SUM(B763:E763)</f>
        <v>60.5</v>
      </c>
      <c r="G763" s="341" t="str">
        <f t="shared" ref="G763" si="104">IF(F763&gt;=91,"A1",IF(F763&gt;=81,"A2",IF(F763&gt;=71,"B1",IF(F763&gt;=61,"B2",IF(F763&gt;=51,"C1",IF(F763&gt;=41,"C2",IF(F763&gt;=33,"D","E")))))))</f>
        <v>C1</v>
      </c>
      <c r="H763" s="341">
        <v>5.25</v>
      </c>
      <c r="I763" s="338">
        <v>5</v>
      </c>
      <c r="J763" s="338">
        <v>5</v>
      </c>
      <c r="K763" s="342">
        <v>38</v>
      </c>
      <c r="L763" s="343">
        <f>SUM(H763:K763)</f>
        <v>53.25</v>
      </c>
      <c r="M763" s="370" t="str">
        <f>IF(L763&gt;=91,"A1",IF(L763&gt;=81,"A2",IF(L763&gt;=71,"B1",IF(L763&gt;=61,"B2",IF(L763&gt;=51,"C1",IF(L763&gt;=41,"C2",IF(L763&gt;=33,"D","E")))))))</f>
        <v>C1</v>
      </c>
    </row>
    <row r="764" spans="1:13" ht="30" customHeight="1">
      <c r="A764" s="337" t="s">
        <v>286</v>
      </c>
      <c r="B764" s="335">
        <v>9.25</v>
      </c>
      <c r="C764" s="341">
        <v>4.5</v>
      </c>
      <c r="D764" s="341">
        <v>5</v>
      </c>
      <c r="E764" s="338">
        <v>67.5</v>
      </c>
      <c r="F764" s="338">
        <f t="shared" ref="F764" si="105">SUM(B764:E764)</f>
        <v>86.25</v>
      </c>
      <c r="G764" s="338" t="str">
        <f>IF(F764&gt;=91,"A1",IF(F764&gt;=81,"A2",IF(F764&gt;=71,"B1",IF(F764&gt;=61,"B2",IF(F764&gt;=51,"C1",IF(F764&gt;=41,"C2",IF(F764&gt;=33,"D","E")))))))</f>
        <v>A2</v>
      </c>
      <c r="H764" s="341">
        <v>7.5</v>
      </c>
      <c r="I764" s="341">
        <v>4.5</v>
      </c>
      <c r="J764" s="341">
        <v>5</v>
      </c>
      <c r="K764" s="338">
        <v>60.5</v>
      </c>
      <c r="L764" s="343">
        <f>SUM(H764:K764)</f>
        <v>77.5</v>
      </c>
      <c r="M764" s="370" t="str">
        <f t="shared" ref="M764:M767" si="106">IF(L764&gt;=91,"A1",IF(L764&gt;=81,"A2",IF(L764&gt;=71,"B1",IF(L764&gt;=61,"B2",IF(L764&gt;=51,"C1",IF(L764&gt;=41,"C2",IF(L764&gt;=33,"D","E")))))))</f>
        <v>B1</v>
      </c>
    </row>
    <row r="765" spans="1:13" ht="30" customHeight="1">
      <c r="A765" s="337" t="s">
        <v>515</v>
      </c>
      <c r="B765" s="341">
        <v>8.75</v>
      </c>
      <c r="C765" s="341">
        <v>4</v>
      </c>
      <c r="D765" s="341">
        <v>4</v>
      </c>
      <c r="E765" s="341">
        <v>32</v>
      </c>
      <c r="F765" s="341">
        <v>48.75</v>
      </c>
      <c r="G765" s="341" t="str">
        <f t="shared" ref="G765:G768" si="107">IF(F765&gt;=91,"A1",IF(F765&gt;=81,"A2",IF(F765&gt;=71,"B1",IF(F765&gt;=61,"B2",IF(F765&gt;=51,"C1",IF(F765&gt;=41,"C2",IF(F765&gt;=33,"D","E")))))))</f>
        <v>C2</v>
      </c>
      <c r="H765" s="341">
        <v>7.75</v>
      </c>
      <c r="I765" s="341">
        <v>5</v>
      </c>
      <c r="J765" s="341">
        <v>4</v>
      </c>
      <c r="K765" s="341">
        <v>45</v>
      </c>
      <c r="L765" s="343">
        <f t="shared" ref="L765:L767" si="108">SUM(H765:K765)</f>
        <v>61.75</v>
      </c>
      <c r="M765" s="370" t="str">
        <f t="shared" si="106"/>
        <v>B2</v>
      </c>
    </row>
    <row r="766" spans="1:13" ht="30" customHeight="1">
      <c r="A766" s="337" t="s">
        <v>288</v>
      </c>
      <c r="B766" s="341">
        <v>7</v>
      </c>
      <c r="C766" s="341">
        <v>4.5</v>
      </c>
      <c r="D766" s="341">
        <v>4</v>
      </c>
      <c r="E766" s="341">
        <v>48</v>
      </c>
      <c r="F766" s="341">
        <v>63.5</v>
      </c>
      <c r="G766" s="341" t="str">
        <f t="shared" si="107"/>
        <v>B2</v>
      </c>
      <c r="H766" s="335">
        <v>5.25</v>
      </c>
      <c r="I766" s="341">
        <v>4.5</v>
      </c>
      <c r="J766" s="341">
        <v>3</v>
      </c>
      <c r="K766" s="338">
        <v>35.5</v>
      </c>
      <c r="L766" s="343">
        <f t="shared" si="108"/>
        <v>48.25</v>
      </c>
      <c r="M766" s="370" t="str">
        <f t="shared" si="106"/>
        <v>C2</v>
      </c>
    </row>
    <row r="767" spans="1:13" ht="30" customHeight="1">
      <c r="A767" s="337" t="s">
        <v>371</v>
      </c>
      <c r="B767" s="341">
        <v>5</v>
      </c>
      <c r="C767" s="341">
        <v>4</v>
      </c>
      <c r="D767" s="341">
        <v>4</v>
      </c>
      <c r="E767" s="341">
        <v>35.5</v>
      </c>
      <c r="F767" s="343">
        <v>48.5</v>
      </c>
      <c r="G767" s="341" t="str">
        <f t="shared" si="107"/>
        <v>C2</v>
      </c>
      <c r="H767" s="335">
        <v>7.5</v>
      </c>
      <c r="I767" s="341">
        <v>4.5</v>
      </c>
      <c r="J767" s="341">
        <v>4</v>
      </c>
      <c r="K767" s="338">
        <v>36</v>
      </c>
      <c r="L767" s="343">
        <f t="shared" si="108"/>
        <v>52</v>
      </c>
      <c r="M767" s="370" t="str">
        <f t="shared" si="106"/>
        <v>C1</v>
      </c>
    </row>
    <row r="768" spans="1:13" ht="30" customHeight="1">
      <c r="A768" s="337" t="s">
        <v>449</v>
      </c>
      <c r="B768" s="341"/>
      <c r="C768" s="341"/>
      <c r="D768" s="341"/>
      <c r="E768" s="345">
        <v>12.5</v>
      </c>
      <c r="F768" s="338"/>
      <c r="G768" s="341" t="str">
        <f t="shared" si="107"/>
        <v>E</v>
      </c>
      <c r="H768" s="341"/>
      <c r="I768" s="341"/>
      <c r="J768" s="341"/>
      <c r="K768" s="341">
        <v>29.5</v>
      </c>
      <c r="L768" s="341"/>
      <c r="M768" s="344"/>
    </row>
    <row r="769" spans="1:13" ht="30" customHeight="1">
      <c r="A769" s="337" t="s">
        <v>516</v>
      </c>
      <c r="B769" s="341"/>
      <c r="C769" s="341"/>
      <c r="D769" s="341"/>
      <c r="E769" s="346">
        <v>20</v>
      </c>
      <c r="F769" s="341"/>
      <c r="G769" s="341"/>
      <c r="H769" s="341"/>
      <c r="I769" s="341"/>
      <c r="J769" s="341"/>
      <c r="K769" s="346">
        <v>42.5</v>
      </c>
      <c r="L769" s="341"/>
      <c r="M769" s="344"/>
    </row>
    <row r="770" spans="1:13" ht="30" customHeight="1">
      <c r="A770" s="337" t="s">
        <v>631</v>
      </c>
      <c r="B770" s="341"/>
      <c r="C770" s="341"/>
      <c r="D770" s="341"/>
      <c r="E770" s="341">
        <v>27</v>
      </c>
      <c r="F770" s="341"/>
      <c r="G770" s="341"/>
      <c r="H770" s="341"/>
      <c r="I770" s="341"/>
      <c r="J770" s="341"/>
      <c r="K770" s="341">
        <v>21</v>
      </c>
      <c r="L770" s="341"/>
      <c r="M770" s="344"/>
    </row>
    <row r="771" spans="1:13" ht="30" customHeight="1">
      <c r="A771" s="337" t="s">
        <v>375</v>
      </c>
      <c r="B771" s="341"/>
      <c r="C771" s="341"/>
      <c r="D771" s="341"/>
      <c r="E771" s="341">
        <v>25</v>
      </c>
      <c r="F771" s="341"/>
      <c r="G771" s="341"/>
      <c r="H771" s="341"/>
      <c r="I771" s="341"/>
      <c r="J771" s="341"/>
      <c r="K771" s="341">
        <v>30</v>
      </c>
      <c r="L771" s="341"/>
      <c r="M771" s="344"/>
    </row>
    <row r="772" spans="1:13" ht="54" customHeight="1">
      <c r="A772" s="337" t="s">
        <v>517</v>
      </c>
      <c r="B772" s="331"/>
      <c r="C772" s="348" t="s">
        <v>518</v>
      </c>
      <c r="D772" s="341">
        <f>(F763+F764+F765+F766+F767)</f>
        <v>307.5</v>
      </c>
      <c r="E772" s="341"/>
      <c r="F772" s="348" t="s">
        <v>519</v>
      </c>
      <c r="G772" s="341">
        <f>(D772/500)*100</f>
        <v>61.5</v>
      </c>
      <c r="H772" s="341"/>
      <c r="I772" s="331"/>
      <c r="J772" s="495" t="s">
        <v>520</v>
      </c>
      <c r="K772" s="495"/>
      <c r="L772" s="480" t="str">
        <f>IF(G772&gt;=91,"A1",IF(G772&gt;=81,"A2",IF(G772&gt;=71,"B1",IF(G772&gt;=61,"B2",IF(G772&gt;=51,"C1",IF(G772&gt;=41,"C2",IF(G772&gt;=33,"D","E")))))))</f>
        <v>B2</v>
      </c>
      <c r="M772" s="483" t="str">
        <f t="shared" ref="M772:M774" si="109">IF(K772&gt;=91,"A1",IF(K772&gt;=81,"A2",IF(K772&gt;=71,"B1",IF(K772&gt;=61,"B2",IF(K772&gt;=51,"C1",IF(K772&gt;=41,"C2",IF(K772&gt;=33,"D","E")))))))</f>
        <v>E</v>
      </c>
    </row>
    <row r="773" spans="1:13" ht="52.5" customHeight="1">
      <c r="A773" s="368" t="s">
        <v>521</v>
      </c>
      <c r="B773" s="331"/>
      <c r="C773" s="348" t="s">
        <v>522</v>
      </c>
      <c r="D773" s="341">
        <f>(L763+L764+L765+L766+L767)</f>
        <v>292.75</v>
      </c>
      <c r="E773" s="341"/>
      <c r="F773" s="348" t="s">
        <v>523</v>
      </c>
      <c r="G773" s="341">
        <f>D773/500*100</f>
        <v>58.550000000000004</v>
      </c>
      <c r="H773" s="341"/>
      <c r="I773" s="331"/>
      <c r="J773" s="495" t="s">
        <v>524</v>
      </c>
      <c r="K773" s="495"/>
      <c r="L773" s="480" t="str">
        <f>IF(G773&gt;=91,"A1",IF(G773&gt;=81,"A2",IF(G773&gt;=71,"B1",IF(G773&gt;=61,"B2",IF(G773&gt;=51,"C1",IF(G773&gt;=41,"C2",IF(G773&gt;=33,"D","E")))))))</f>
        <v>C1</v>
      </c>
      <c r="M773" s="483" t="str">
        <f t="shared" si="109"/>
        <v>E</v>
      </c>
    </row>
    <row r="774" spans="1:13" ht="52.5" customHeight="1">
      <c r="A774" s="365" t="s">
        <v>525</v>
      </c>
      <c r="B774" s="349"/>
      <c r="C774" s="349">
        <f>(D772+D773)</f>
        <v>600.25</v>
      </c>
      <c r="D774" s="496"/>
      <c r="E774" s="496"/>
      <c r="F774" s="349" t="s">
        <v>526</v>
      </c>
      <c r="G774" s="349"/>
      <c r="H774" s="349"/>
      <c r="I774" s="358">
        <f>(C774/1000)*100</f>
        <v>60.024999999999991</v>
      </c>
      <c r="J774" s="349" t="s">
        <v>527</v>
      </c>
      <c r="K774" s="349"/>
      <c r="L774" s="496" t="str">
        <f>IF(I774&gt;=91,"A1",IF(I774&gt;=81,"A2",IF(I774&gt;=71,"B1",IF(I774&gt;=61,"B2",IF(I774&gt;=51,"C1",IF(I774&gt;=41,"C2",IF(I774&gt;=33,"D","E")))))))</f>
        <v>C1</v>
      </c>
      <c r="M774" s="497" t="str">
        <f t="shared" si="109"/>
        <v>E</v>
      </c>
    </row>
    <row r="775" spans="1:13" ht="30" customHeight="1">
      <c r="A775" s="481" t="s">
        <v>378</v>
      </c>
      <c r="B775" s="482"/>
      <c r="C775" s="482"/>
      <c r="D775" s="482"/>
      <c r="E775" s="482"/>
      <c r="F775" s="482"/>
      <c r="G775" s="482"/>
      <c r="H775" s="482"/>
      <c r="I775" s="482"/>
      <c r="J775" s="482"/>
      <c r="K775" s="482"/>
      <c r="L775" s="482"/>
      <c r="M775" s="509"/>
    </row>
    <row r="776" spans="1:13" ht="30" customHeight="1">
      <c r="A776" s="487" t="s">
        <v>379</v>
      </c>
      <c r="B776" s="480"/>
      <c r="C776" s="480"/>
      <c r="D776" s="480"/>
      <c r="E776" s="480"/>
      <c r="F776" s="480"/>
      <c r="G776" s="480"/>
      <c r="H776" s="480"/>
      <c r="I776" s="480"/>
      <c r="J776" s="480"/>
      <c r="K776" s="480"/>
      <c r="L776" s="480"/>
      <c r="M776" s="483"/>
    </row>
    <row r="777" spans="1:13" ht="30" customHeight="1">
      <c r="A777" s="487" t="s">
        <v>380</v>
      </c>
      <c r="B777" s="480"/>
      <c r="C777" s="480"/>
      <c r="D777" s="480"/>
      <c r="E777" s="480"/>
      <c r="F777" s="480" t="s">
        <v>381</v>
      </c>
      <c r="G777" s="480"/>
      <c r="H777" s="480"/>
      <c r="I777" s="480"/>
      <c r="J777" s="480"/>
      <c r="K777" s="480" t="s">
        <v>528</v>
      </c>
      <c r="L777" s="480"/>
      <c r="M777" s="483"/>
    </row>
    <row r="778" spans="1:13" ht="30" customHeight="1">
      <c r="A778" s="481" t="s">
        <v>382</v>
      </c>
      <c r="B778" s="482"/>
      <c r="C778" s="482"/>
      <c r="D778" s="482"/>
      <c r="E778" s="482"/>
      <c r="F778" s="480" t="s">
        <v>387</v>
      </c>
      <c r="G778" s="480"/>
      <c r="H778" s="480"/>
      <c r="I778" s="480"/>
      <c r="J778" s="480"/>
      <c r="K778" s="480" t="s">
        <v>387</v>
      </c>
      <c r="L778" s="480"/>
      <c r="M778" s="483"/>
    </row>
    <row r="779" spans="1:13" ht="30" customHeight="1">
      <c r="A779" s="487" t="s">
        <v>384</v>
      </c>
      <c r="B779" s="480"/>
      <c r="C779" s="480"/>
      <c r="D779" s="480"/>
      <c r="E779" s="480"/>
      <c r="F779" s="480"/>
      <c r="G779" s="480"/>
      <c r="H779" s="480"/>
      <c r="I779" s="480"/>
      <c r="J779" s="480"/>
      <c r="K779" s="480"/>
      <c r="L779" s="480"/>
      <c r="M779" s="483"/>
    </row>
    <row r="780" spans="1:13" ht="30" customHeight="1">
      <c r="A780" s="487" t="s">
        <v>380</v>
      </c>
      <c r="B780" s="480"/>
      <c r="C780" s="480"/>
      <c r="D780" s="480"/>
      <c r="E780" s="480"/>
      <c r="F780" s="480" t="s">
        <v>381</v>
      </c>
      <c r="G780" s="480"/>
      <c r="H780" s="480"/>
      <c r="I780" s="480"/>
      <c r="J780" s="480"/>
      <c r="K780" s="480" t="s">
        <v>528</v>
      </c>
      <c r="L780" s="480"/>
      <c r="M780" s="483"/>
    </row>
    <row r="781" spans="1:13" ht="30" customHeight="1">
      <c r="A781" s="489" t="s">
        <v>385</v>
      </c>
      <c r="B781" s="490"/>
      <c r="C781" s="490"/>
      <c r="D781" s="490"/>
      <c r="E781" s="490"/>
      <c r="F781" s="480" t="s">
        <v>383</v>
      </c>
      <c r="G781" s="480"/>
      <c r="H781" s="480"/>
      <c r="I781" s="480"/>
      <c r="J781" s="480"/>
      <c r="K781" s="480" t="s">
        <v>383</v>
      </c>
      <c r="L781" s="480"/>
      <c r="M781" s="483"/>
    </row>
    <row r="782" spans="1:13" ht="30" customHeight="1">
      <c r="A782" s="489" t="s">
        <v>529</v>
      </c>
      <c r="B782" s="490"/>
      <c r="C782" s="490"/>
      <c r="D782" s="490"/>
      <c r="E782" s="490"/>
      <c r="F782" s="480" t="s">
        <v>387</v>
      </c>
      <c r="G782" s="480"/>
      <c r="H782" s="480"/>
      <c r="I782" s="480"/>
      <c r="J782" s="480"/>
      <c r="K782" s="480" t="s">
        <v>387</v>
      </c>
      <c r="L782" s="480"/>
      <c r="M782" s="483"/>
    </row>
    <row r="783" spans="1:13" ht="30" customHeight="1">
      <c r="A783" s="491" t="s">
        <v>386</v>
      </c>
      <c r="B783" s="492"/>
      <c r="C783" s="492"/>
      <c r="D783" s="492"/>
      <c r="E783" s="493"/>
      <c r="F783" s="484" t="s">
        <v>387</v>
      </c>
      <c r="G783" s="485"/>
      <c r="H783" s="485"/>
      <c r="I783" s="485"/>
      <c r="J783" s="488"/>
      <c r="K783" s="484" t="s">
        <v>387</v>
      </c>
      <c r="L783" s="485"/>
      <c r="M783" s="486"/>
    </row>
    <row r="784" spans="1:13" ht="30" customHeight="1">
      <c r="A784" s="491" t="s">
        <v>388</v>
      </c>
      <c r="B784" s="492"/>
      <c r="C784" s="492"/>
      <c r="D784" s="492"/>
      <c r="E784" s="493"/>
      <c r="F784" s="484" t="s">
        <v>387</v>
      </c>
      <c r="G784" s="485"/>
      <c r="H784" s="485"/>
      <c r="I784" s="485"/>
      <c r="J784" s="488"/>
      <c r="K784" s="484" t="s">
        <v>387</v>
      </c>
      <c r="L784" s="485"/>
      <c r="M784" s="486"/>
    </row>
    <row r="785" spans="1:13" ht="30" customHeight="1">
      <c r="A785" s="487" t="s">
        <v>389</v>
      </c>
      <c r="B785" s="480"/>
      <c r="C785" s="480"/>
      <c r="D785" s="480"/>
      <c r="E785" s="480"/>
      <c r="F785" s="480"/>
      <c r="G785" s="480"/>
      <c r="H785" s="480"/>
      <c r="I785" s="480"/>
      <c r="J785" s="480"/>
      <c r="K785" s="480"/>
      <c r="L785" s="480"/>
      <c r="M785" s="483"/>
    </row>
    <row r="786" spans="1:13" ht="30" customHeight="1">
      <c r="A786" s="487" t="s">
        <v>380</v>
      </c>
      <c r="B786" s="480"/>
      <c r="C786" s="480"/>
      <c r="D786" s="480"/>
      <c r="E786" s="480"/>
      <c r="F786" s="480" t="s">
        <v>381</v>
      </c>
      <c r="G786" s="480"/>
      <c r="H786" s="480"/>
      <c r="I786" s="480"/>
      <c r="J786" s="480"/>
      <c r="K786" s="480" t="s">
        <v>528</v>
      </c>
      <c r="L786" s="480"/>
      <c r="M786" s="483"/>
    </row>
    <row r="787" spans="1:13" ht="30" customHeight="1">
      <c r="A787" s="481" t="s">
        <v>390</v>
      </c>
      <c r="B787" s="482"/>
      <c r="C787" s="482"/>
      <c r="D787" s="482"/>
      <c r="E787" s="482"/>
      <c r="F787" s="482"/>
      <c r="G787" s="480" t="s">
        <v>647</v>
      </c>
      <c r="H787" s="480"/>
      <c r="I787" s="480"/>
      <c r="J787" s="480"/>
      <c r="K787" s="480"/>
      <c r="L787" s="480"/>
      <c r="M787" s="483"/>
    </row>
    <row r="788" spans="1:13" ht="30" customHeight="1">
      <c r="A788" s="337" t="s">
        <v>530</v>
      </c>
      <c r="B788" s="484" t="s">
        <v>655</v>
      </c>
      <c r="C788" s="485"/>
      <c r="D788" s="485"/>
      <c r="E788" s="485"/>
      <c r="F788" s="485"/>
      <c r="G788" s="485"/>
      <c r="H788" s="485"/>
      <c r="I788" s="485"/>
      <c r="J788" s="485"/>
      <c r="K788" s="485"/>
      <c r="L788" s="485"/>
      <c r="M788" s="486"/>
    </row>
    <row r="789" spans="1:13" ht="30" customHeight="1">
      <c r="A789" s="337" t="s">
        <v>392</v>
      </c>
      <c r="B789" s="484" t="s">
        <v>652</v>
      </c>
      <c r="C789" s="485"/>
      <c r="D789" s="485"/>
      <c r="E789" s="485"/>
      <c r="F789" s="485"/>
      <c r="G789" s="485"/>
      <c r="H789" s="485"/>
      <c r="I789" s="485"/>
      <c r="J789" s="485"/>
      <c r="K789" s="485"/>
      <c r="L789" s="485"/>
      <c r="M789" s="486"/>
    </row>
    <row r="790" spans="1:13" ht="30" customHeight="1">
      <c r="A790" s="487" t="s">
        <v>531</v>
      </c>
      <c r="B790" s="480"/>
      <c r="C790" s="480"/>
      <c r="D790" s="480"/>
      <c r="E790" s="480"/>
      <c r="F790" s="480"/>
      <c r="G790" s="480"/>
      <c r="H790" s="480"/>
      <c r="I790" s="480"/>
      <c r="J790" s="480" t="s">
        <v>532</v>
      </c>
      <c r="K790" s="480"/>
      <c r="L790" s="480"/>
      <c r="M790" s="483"/>
    </row>
    <row r="791" spans="1:13" ht="30" customHeight="1">
      <c r="A791" s="487"/>
      <c r="B791" s="480"/>
      <c r="C791" s="480"/>
      <c r="D791" s="480"/>
      <c r="E791" s="480"/>
      <c r="F791" s="480"/>
      <c r="G791" s="480"/>
      <c r="H791" s="480"/>
      <c r="I791" s="480"/>
      <c r="J791" s="480"/>
      <c r="K791" s="480"/>
      <c r="L791" s="480"/>
      <c r="M791" s="483"/>
    </row>
    <row r="792" spans="1:13" ht="30" customHeight="1">
      <c r="A792" s="487"/>
      <c r="B792" s="480"/>
      <c r="C792" s="480"/>
      <c r="D792" s="480"/>
      <c r="E792" s="480"/>
      <c r="F792" s="480"/>
      <c r="G792" s="480"/>
      <c r="H792" s="480"/>
      <c r="I792" s="480"/>
      <c r="J792" s="480"/>
      <c r="K792" s="480"/>
      <c r="L792" s="480"/>
      <c r="M792" s="483"/>
    </row>
    <row r="793" spans="1:13" ht="30" customHeight="1">
      <c r="A793" s="487"/>
      <c r="B793" s="480"/>
      <c r="C793" s="480"/>
      <c r="D793" s="480"/>
      <c r="E793" s="480"/>
      <c r="F793" s="480"/>
      <c r="G793" s="480"/>
      <c r="H793" s="480"/>
      <c r="I793" s="480"/>
      <c r="J793" s="480"/>
      <c r="K793" s="480"/>
      <c r="L793" s="480"/>
      <c r="M793" s="483"/>
    </row>
    <row r="794" spans="1:13" ht="30" customHeight="1">
      <c r="A794" s="487" t="s">
        <v>393</v>
      </c>
      <c r="B794" s="480"/>
      <c r="C794" s="480"/>
      <c r="D794" s="480"/>
      <c r="E794" s="480"/>
      <c r="F794" s="480"/>
      <c r="G794" s="480"/>
      <c r="H794" s="484" t="s">
        <v>394</v>
      </c>
      <c r="I794" s="485"/>
      <c r="J794" s="485"/>
      <c r="K794" s="485"/>
      <c r="L794" s="485"/>
      <c r="M794" s="486"/>
    </row>
    <row r="795" spans="1:13" ht="30" customHeight="1">
      <c r="A795" s="350" t="s">
        <v>395</v>
      </c>
      <c r="B795" s="480" t="s">
        <v>284</v>
      </c>
      <c r="C795" s="480"/>
      <c r="D795" s="331" t="s">
        <v>395</v>
      </c>
      <c r="E795" s="341"/>
      <c r="F795" s="480" t="s">
        <v>284</v>
      </c>
      <c r="G795" s="480"/>
      <c r="H795" s="366"/>
      <c r="I795" s="366"/>
      <c r="J795" s="366" t="s">
        <v>396</v>
      </c>
      <c r="K795" s="366"/>
      <c r="L795" s="366" t="s">
        <v>284</v>
      </c>
      <c r="M795" s="351"/>
    </row>
    <row r="796" spans="1:13" ht="30" customHeight="1">
      <c r="A796" s="350" t="s">
        <v>397</v>
      </c>
      <c r="B796" s="480" t="s">
        <v>398</v>
      </c>
      <c r="C796" s="480"/>
      <c r="D796" s="480" t="s">
        <v>399</v>
      </c>
      <c r="E796" s="480"/>
      <c r="F796" s="480" t="s">
        <v>400</v>
      </c>
      <c r="G796" s="480"/>
      <c r="H796" s="366"/>
      <c r="I796" s="366"/>
      <c r="J796" s="484">
        <v>3</v>
      </c>
      <c r="K796" s="488"/>
      <c r="L796" s="341" t="s">
        <v>387</v>
      </c>
      <c r="M796" s="351"/>
    </row>
    <row r="797" spans="1:13" ht="30" customHeight="1">
      <c r="A797" s="350" t="s">
        <v>401</v>
      </c>
      <c r="B797" s="480" t="s">
        <v>402</v>
      </c>
      <c r="C797" s="480"/>
      <c r="D797" s="480" t="s">
        <v>403</v>
      </c>
      <c r="E797" s="480"/>
      <c r="F797" s="480" t="s">
        <v>404</v>
      </c>
      <c r="G797" s="480"/>
      <c r="H797" s="366"/>
      <c r="I797" s="366"/>
      <c r="J797" s="484">
        <v>2</v>
      </c>
      <c r="K797" s="488"/>
      <c r="L797" s="341" t="s">
        <v>383</v>
      </c>
      <c r="M797" s="351"/>
    </row>
    <row r="798" spans="1:13" ht="30" customHeight="1">
      <c r="A798" s="350" t="s">
        <v>405</v>
      </c>
      <c r="B798" s="480" t="s">
        <v>406</v>
      </c>
      <c r="C798" s="480"/>
      <c r="D798" s="480" t="s">
        <v>407</v>
      </c>
      <c r="E798" s="480"/>
      <c r="F798" s="480" t="s">
        <v>408</v>
      </c>
      <c r="G798" s="480"/>
      <c r="H798" s="366"/>
      <c r="I798" s="366"/>
      <c r="J798" s="484">
        <v>1</v>
      </c>
      <c r="K798" s="488"/>
      <c r="L798" s="341" t="s">
        <v>409</v>
      </c>
      <c r="M798" s="351"/>
    </row>
    <row r="799" spans="1:13" ht="30" customHeight="1" thickBot="1">
      <c r="A799" s="352" t="s">
        <v>410</v>
      </c>
      <c r="B799" s="479" t="s">
        <v>411</v>
      </c>
      <c r="C799" s="479"/>
      <c r="D799" s="479" t="s">
        <v>412</v>
      </c>
      <c r="E799" s="479"/>
      <c r="F799" s="479" t="s">
        <v>413</v>
      </c>
      <c r="G799" s="479"/>
      <c r="H799" s="353"/>
      <c r="I799" s="353"/>
      <c r="J799" s="353"/>
      <c r="K799" s="353"/>
      <c r="L799" s="353"/>
      <c r="M799" s="354"/>
    </row>
    <row r="800" spans="1:13" ht="30" customHeight="1" thickBot="1"/>
    <row r="801" spans="1:13" ht="30" customHeight="1">
      <c r="A801" s="327"/>
      <c r="B801" s="503" t="s">
        <v>489</v>
      </c>
      <c r="C801" s="503"/>
      <c r="D801" s="503"/>
      <c r="E801" s="503"/>
      <c r="F801" s="503"/>
      <c r="G801" s="503"/>
      <c r="H801" s="503"/>
      <c r="I801" s="504"/>
      <c r="J801" s="505" t="s">
        <v>490</v>
      </c>
      <c r="K801" s="503"/>
      <c r="L801" s="503"/>
      <c r="M801" s="506"/>
    </row>
    <row r="802" spans="1:13" ht="30" customHeight="1">
      <c r="A802" s="487" t="s">
        <v>491</v>
      </c>
      <c r="B802" s="480"/>
      <c r="C802" s="480"/>
      <c r="D802" s="480"/>
      <c r="E802" s="480"/>
      <c r="F802" s="480"/>
      <c r="G802" s="480"/>
      <c r="H802" s="480"/>
      <c r="I802" s="480"/>
      <c r="J802" s="480"/>
      <c r="K802" s="480"/>
      <c r="L802" s="480"/>
      <c r="M802" s="483"/>
    </row>
    <row r="803" spans="1:13" ht="30" customHeight="1">
      <c r="A803" s="326"/>
      <c r="B803" s="507" t="s">
        <v>492</v>
      </c>
      <c r="C803" s="507"/>
      <c r="D803" s="507"/>
      <c r="E803" s="508"/>
      <c r="F803" s="329" t="s">
        <v>493</v>
      </c>
      <c r="G803" s="329"/>
      <c r="H803" s="484" t="s">
        <v>494</v>
      </c>
      <c r="I803" s="485"/>
      <c r="J803" s="488"/>
      <c r="K803" s="330" t="s">
        <v>495</v>
      </c>
      <c r="L803" s="331"/>
      <c r="M803" s="332"/>
    </row>
    <row r="804" spans="1:13" ht="30" customHeight="1">
      <c r="A804" s="500" t="s">
        <v>496</v>
      </c>
      <c r="B804" s="485"/>
      <c r="C804" s="485"/>
      <c r="D804" s="485"/>
      <c r="E804" s="485"/>
      <c r="F804" s="485"/>
      <c r="G804" s="485"/>
      <c r="H804" s="485"/>
      <c r="I804" s="485"/>
      <c r="J804" s="485"/>
      <c r="K804" s="485"/>
      <c r="L804" s="485"/>
      <c r="M804" s="486"/>
    </row>
    <row r="805" spans="1:13" ht="30" customHeight="1">
      <c r="A805" s="491" t="s">
        <v>497</v>
      </c>
      <c r="B805" s="492"/>
      <c r="C805" s="492"/>
      <c r="D805" s="492"/>
      <c r="E805" s="492"/>
      <c r="F805" s="492"/>
      <c r="G805" s="492"/>
      <c r="H805" s="492"/>
      <c r="I805" s="492"/>
      <c r="J805" s="492"/>
      <c r="K805" s="492"/>
      <c r="L805" s="492"/>
      <c r="M805" s="501"/>
    </row>
    <row r="806" spans="1:13" ht="30" customHeight="1">
      <c r="A806" s="489" t="s">
        <v>498</v>
      </c>
      <c r="B806" s="490"/>
      <c r="C806" s="502" t="s">
        <v>174</v>
      </c>
      <c r="D806" s="492"/>
      <c r="E806" s="492"/>
      <c r="F806" s="492"/>
      <c r="G806" s="493"/>
      <c r="H806" s="355" t="s">
        <v>499</v>
      </c>
      <c r="I806" s="356"/>
      <c r="J806" s="484">
        <v>17</v>
      </c>
      <c r="K806" s="485"/>
      <c r="L806" s="485"/>
      <c r="M806" s="486"/>
    </row>
    <row r="807" spans="1:13" ht="30" customHeight="1">
      <c r="A807" s="489" t="s">
        <v>500</v>
      </c>
      <c r="B807" s="490"/>
      <c r="C807" s="502" t="s">
        <v>274</v>
      </c>
      <c r="D807" s="492"/>
      <c r="E807" s="492"/>
      <c r="F807" s="492"/>
      <c r="G807" s="493"/>
      <c r="H807" s="355" t="s">
        <v>501</v>
      </c>
      <c r="I807" s="356"/>
      <c r="J807" s="482">
        <v>1142</v>
      </c>
      <c r="K807" s="482"/>
      <c r="L807" s="482"/>
      <c r="M807" s="509"/>
    </row>
    <row r="808" spans="1:13" ht="30" customHeight="1">
      <c r="A808" s="489" t="s">
        <v>502</v>
      </c>
      <c r="B808" s="490"/>
      <c r="C808" s="502" t="s">
        <v>588</v>
      </c>
      <c r="D808" s="492"/>
      <c r="E808" s="492"/>
      <c r="F808" s="492"/>
      <c r="G808" s="493"/>
      <c r="H808" s="355" t="s">
        <v>503</v>
      </c>
      <c r="I808" s="356"/>
      <c r="J808" s="482">
        <v>9858514162</v>
      </c>
      <c r="K808" s="482"/>
      <c r="L808" s="482"/>
      <c r="M808" s="509"/>
    </row>
    <row r="809" spans="1:13" ht="30" customHeight="1">
      <c r="A809" s="489" t="s">
        <v>504</v>
      </c>
      <c r="B809" s="490"/>
      <c r="C809" s="502" t="s">
        <v>175</v>
      </c>
      <c r="D809" s="492"/>
      <c r="E809" s="492"/>
      <c r="F809" s="492"/>
      <c r="G809" s="493"/>
      <c r="H809" s="481" t="s">
        <v>363</v>
      </c>
      <c r="I809" s="482"/>
      <c r="J809" s="482" t="s">
        <v>176</v>
      </c>
      <c r="K809" s="482"/>
      <c r="L809" s="482"/>
      <c r="M809" s="509"/>
    </row>
    <row r="810" spans="1:13" ht="30" customHeight="1">
      <c r="A810" s="487" t="s">
        <v>505</v>
      </c>
      <c r="B810" s="480"/>
      <c r="C810" s="480"/>
      <c r="D810" s="480"/>
      <c r="E810" s="480"/>
      <c r="F810" s="480"/>
      <c r="G810" s="480"/>
      <c r="H810" s="480"/>
      <c r="I810" s="480"/>
      <c r="J810" s="480"/>
      <c r="K810" s="480"/>
      <c r="L810" s="480"/>
      <c r="M810" s="483"/>
    </row>
    <row r="811" spans="1:13" ht="30" customHeight="1">
      <c r="A811" s="494" t="s">
        <v>506</v>
      </c>
      <c r="B811" s="480" t="s">
        <v>507</v>
      </c>
      <c r="C811" s="480"/>
      <c r="D811" s="480"/>
      <c r="E811" s="480"/>
      <c r="F811" s="480"/>
      <c r="G811" s="480"/>
      <c r="H811" s="480" t="s">
        <v>508</v>
      </c>
      <c r="I811" s="480"/>
      <c r="J811" s="480"/>
      <c r="K811" s="480"/>
      <c r="L811" s="480"/>
      <c r="M811" s="483"/>
    </row>
    <row r="812" spans="1:13" ht="56.25" customHeight="1">
      <c r="A812" s="494"/>
      <c r="B812" s="334" t="s">
        <v>509</v>
      </c>
      <c r="C812" s="334" t="s">
        <v>510</v>
      </c>
      <c r="D812" s="334" t="s">
        <v>511</v>
      </c>
      <c r="E812" s="334" t="s">
        <v>512</v>
      </c>
      <c r="F812" s="334">
        <v>100</v>
      </c>
      <c r="G812" s="335" t="s">
        <v>244</v>
      </c>
      <c r="H812" s="334" t="s">
        <v>513</v>
      </c>
      <c r="I812" s="334" t="s">
        <v>510</v>
      </c>
      <c r="J812" s="334" t="s">
        <v>511</v>
      </c>
      <c r="K812" s="334" t="s">
        <v>514</v>
      </c>
      <c r="L812" s="334">
        <v>100</v>
      </c>
      <c r="M812" s="336" t="s">
        <v>244</v>
      </c>
    </row>
    <row r="813" spans="1:13" ht="30" customHeight="1">
      <c r="A813" s="337" t="s">
        <v>285</v>
      </c>
      <c r="B813" s="335">
        <v>7.25</v>
      </c>
      <c r="C813" s="338">
        <v>4</v>
      </c>
      <c r="D813" s="338">
        <v>4</v>
      </c>
      <c r="E813" s="359">
        <v>66</v>
      </c>
      <c r="F813" s="340">
        <f t="shared" ref="F813" si="110">SUM(B813:E813)</f>
        <v>81.25</v>
      </c>
      <c r="G813" s="341" t="str">
        <f t="shared" ref="G813" si="111">IF(F813&gt;=91,"A1",IF(F813&gt;=81,"A2",IF(F813&gt;=71,"B1",IF(F813&gt;=61,"B2",IF(F813&gt;=51,"C1",IF(F813&gt;=41,"C2",IF(F813&gt;=33,"D","E")))))))</f>
        <v>A2</v>
      </c>
      <c r="H813" s="341">
        <v>8.75</v>
      </c>
      <c r="I813" s="338">
        <v>5</v>
      </c>
      <c r="J813" s="338">
        <v>4</v>
      </c>
      <c r="K813" s="357">
        <v>60.5</v>
      </c>
      <c r="L813" s="343">
        <f>SUM(H813:K813)</f>
        <v>78.25</v>
      </c>
      <c r="M813" s="370" t="str">
        <f>IF(L813&gt;=91,"A1",IF(L813&gt;=81,"A2",IF(L813&gt;=71,"B1",IF(L813&gt;=61,"B2",IF(L813&gt;=51,"C1",IF(L813&gt;=41,"C2",IF(L813&gt;=33,"D","E")))))))</f>
        <v>B1</v>
      </c>
    </row>
    <row r="814" spans="1:13" ht="30" customHeight="1">
      <c r="A814" s="337" t="s">
        <v>286</v>
      </c>
      <c r="B814" s="335">
        <v>7.5</v>
      </c>
      <c r="C814" s="341">
        <v>4</v>
      </c>
      <c r="D814" s="341">
        <v>5</v>
      </c>
      <c r="E814" s="338">
        <v>61.5</v>
      </c>
      <c r="F814" s="338">
        <f t="shared" ref="F814" si="112">SUM(B814:E814)</f>
        <v>78</v>
      </c>
      <c r="G814" s="338" t="str">
        <f>IF(F814&gt;=91,"A1",IF(F814&gt;=81,"A2",IF(F814&gt;=71,"B1",IF(F814&gt;=61,"B2",IF(F814&gt;=51,"C1",IF(F814&gt;=41,"C2",IF(F814&gt;=33,"D","E")))))))</f>
        <v>B1</v>
      </c>
      <c r="H814" s="341">
        <v>8.75</v>
      </c>
      <c r="I814" s="341">
        <v>4</v>
      </c>
      <c r="J814" s="341">
        <v>5</v>
      </c>
      <c r="K814" s="338">
        <v>65</v>
      </c>
      <c r="L814" s="343">
        <f>SUM(H814:K814)</f>
        <v>82.75</v>
      </c>
      <c r="M814" s="370" t="str">
        <f t="shared" ref="M814:M817" si="113">IF(L814&gt;=91,"A1",IF(L814&gt;=81,"A2",IF(L814&gt;=71,"B1",IF(L814&gt;=61,"B2",IF(L814&gt;=51,"C1",IF(L814&gt;=41,"C2",IF(L814&gt;=33,"D","E")))))))</f>
        <v>A2</v>
      </c>
    </row>
    <row r="815" spans="1:13" ht="30" customHeight="1">
      <c r="A815" s="337" t="s">
        <v>515</v>
      </c>
      <c r="B815" s="341">
        <v>7</v>
      </c>
      <c r="C815" s="341">
        <v>5</v>
      </c>
      <c r="D815" s="341">
        <v>4</v>
      </c>
      <c r="E815" s="341">
        <v>43.5</v>
      </c>
      <c r="F815" s="341">
        <v>59.5</v>
      </c>
      <c r="G815" s="341" t="str">
        <f t="shared" ref="G815:G818" si="114">IF(F815&gt;=91,"A1",IF(F815&gt;=81,"A2",IF(F815&gt;=71,"B1",IF(F815&gt;=61,"B2",IF(F815&gt;=51,"C1",IF(F815&gt;=41,"C2",IF(F815&gt;=33,"D","E")))))))</f>
        <v>C1</v>
      </c>
      <c r="H815" s="341">
        <v>6.75</v>
      </c>
      <c r="I815" s="341">
        <v>5</v>
      </c>
      <c r="J815" s="341">
        <v>4</v>
      </c>
      <c r="K815" s="341">
        <v>66.5</v>
      </c>
      <c r="L815" s="343">
        <f t="shared" ref="L815:L817" si="115">SUM(H815:K815)</f>
        <v>82.25</v>
      </c>
      <c r="M815" s="370" t="str">
        <f t="shared" si="113"/>
        <v>A2</v>
      </c>
    </row>
    <row r="816" spans="1:13" ht="30" customHeight="1">
      <c r="A816" s="337" t="s">
        <v>288</v>
      </c>
      <c r="B816" s="341">
        <v>9.25</v>
      </c>
      <c r="C816" s="341">
        <v>5</v>
      </c>
      <c r="D816" s="341">
        <v>5</v>
      </c>
      <c r="E816" s="341">
        <v>64.5</v>
      </c>
      <c r="F816" s="341">
        <v>83.75</v>
      </c>
      <c r="G816" s="341" t="str">
        <f t="shared" si="114"/>
        <v>A2</v>
      </c>
      <c r="H816" s="335">
        <v>8.75</v>
      </c>
      <c r="I816" s="341">
        <v>5</v>
      </c>
      <c r="J816" s="341">
        <v>5</v>
      </c>
      <c r="K816" s="338">
        <v>65</v>
      </c>
      <c r="L816" s="343">
        <f t="shared" si="115"/>
        <v>83.75</v>
      </c>
      <c r="M816" s="370" t="str">
        <f t="shared" si="113"/>
        <v>A2</v>
      </c>
    </row>
    <row r="817" spans="1:13" ht="30" customHeight="1">
      <c r="A817" s="337" t="s">
        <v>371</v>
      </c>
      <c r="B817" s="341">
        <v>7</v>
      </c>
      <c r="C817" s="341">
        <v>4</v>
      </c>
      <c r="D817" s="341">
        <v>4</v>
      </c>
      <c r="E817" s="341">
        <v>50.5</v>
      </c>
      <c r="F817" s="343">
        <v>65.5</v>
      </c>
      <c r="G817" s="341" t="str">
        <f t="shared" si="114"/>
        <v>B2</v>
      </c>
      <c r="H817" s="335">
        <v>8.75</v>
      </c>
      <c r="I817" s="341">
        <v>4.5</v>
      </c>
      <c r="J817" s="341">
        <v>5</v>
      </c>
      <c r="K817" s="338">
        <v>64</v>
      </c>
      <c r="L817" s="343">
        <f t="shared" si="115"/>
        <v>82.25</v>
      </c>
      <c r="M817" s="370" t="str">
        <f t="shared" si="113"/>
        <v>A2</v>
      </c>
    </row>
    <row r="818" spans="1:13" ht="30" customHeight="1">
      <c r="A818" s="337" t="s">
        <v>449</v>
      </c>
      <c r="B818" s="341"/>
      <c r="C818" s="341"/>
      <c r="D818" s="341"/>
      <c r="E818" s="345">
        <v>39.5</v>
      </c>
      <c r="F818" s="338"/>
      <c r="G818" s="341" t="str">
        <f t="shared" si="114"/>
        <v>E</v>
      </c>
      <c r="H818" s="341"/>
      <c r="I818" s="341"/>
      <c r="J818" s="341"/>
      <c r="K818" s="341">
        <v>42</v>
      </c>
      <c r="L818" s="341"/>
      <c r="M818" s="344"/>
    </row>
    <row r="819" spans="1:13" ht="30" customHeight="1">
      <c r="A819" s="337" t="s">
        <v>516</v>
      </c>
      <c r="B819" s="341"/>
      <c r="C819" s="341"/>
      <c r="D819" s="341"/>
      <c r="E819" s="346">
        <v>45</v>
      </c>
      <c r="F819" s="341"/>
      <c r="G819" s="341"/>
      <c r="H819" s="341"/>
      <c r="I819" s="341"/>
      <c r="J819" s="341"/>
      <c r="K819" s="346">
        <v>45.5</v>
      </c>
      <c r="L819" s="341"/>
      <c r="M819" s="344"/>
    </row>
    <row r="820" spans="1:13" ht="30" customHeight="1">
      <c r="A820" s="337" t="s">
        <v>631</v>
      </c>
      <c r="B820" s="341"/>
      <c r="C820" s="341"/>
      <c r="D820" s="341"/>
      <c r="E820" s="341">
        <v>35</v>
      </c>
      <c r="F820" s="341"/>
      <c r="G820" s="341"/>
      <c r="H820" s="341"/>
      <c r="I820" s="341"/>
      <c r="J820" s="341"/>
      <c r="K820" s="341">
        <v>40.5</v>
      </c>
      <c r="L820" s="341"/>
      <c r="M820" s="344"/>
    </row>
    <row r="821" spans="1:13" ht="30" customHeight="1">
      <c r="A821" s="337" t="s">
        <v>375</v>
      </c>
      <c r="B821" s="341"/>
      <c r="C821" s="341"/>
      <c r="D821" s="341"/>
      <c r="E821" s="341">
        <v>32.5</v>
      </c>
      <c r="F821" s="341"/>
      <c r="G821" s="341"/>
      <c r="H821" s="341"/>
      <c r="I821" s="341"/>
      <c r="J821" s="341"/>
      <c r="K821" s="341">
        <v>29.5</v>
      </c>
      <c r="L821" s="341"/>
      <c r="M821" s="344"/>
    </row>
    <row r="822" spans="1:13" ht="57.75" customHeight="1">
      <c r="A822" s="337" t="s">
        <v>517</v>
      </c>
      <c r="B822" s="331"/>
      <c r="C822" s="348" t="s">
        <v>518</v>
      </c>
      <c r="D822" s="341">
        <f>(F813+F814+F815+F816+F817)</f>
        <v>368</v>
      </c>
      <c r="E822" s="341"/>
      <c r="F822" s="348" t="s">
        <v>519</v>
      </c>
      <c r="G822" s="341">
        <f>(D822/500)*100</f>
        <v>73.599999999999994</v>
      </c>
      <c r="H822" s="341"/>
      <c r="I822" s="331"/>
      <c r="J822" s="495" t="s">
        <v>520</v>
      </c>
      <c r="K822" s="495"/>
      <c r="L822" s="480" t="str">
        <f>IF(G822&gt;=91,"A1",IF(G822&gt;=81,"A2",IF(G822&gt;=71,"B1",IF(G822&gt;=61,"B2",IF(G822&gt;=51,"C1",IF(G822&gt;=41,"C2",IF(G822&gt;=33,"D","E")))))))</f>
        <v>B1</v>
      </c>
      <c r="M822" s="483" t="str">
        <f t="shared" ref="M822:M824" si="116">IF(K822&gt;=91,"A1",IF(K822&gt;=81,"A2",IF(K822&gt;=71,"B1",IF(K822&gt;=61,"B2",IF(K822&gt;=51,"C1",IF(K822&gt;=41,"C2",IF(K822&gt;=33,"D","E")))))))</f>
        <v>E</v>
      </c>
    </row>
    <row r="823" spans="1:13" ht="51" customHeight="1">
      <c r="A823" s="368" t="s">
        <v>521</v>
      </c>
      <c r="B823" s="331"/>
      <c r="C823" s="348" t="s">
        <v>522</v>
      </c>
      <c r="D823" s="341">
        <f>(L813+L814+L815+L816+L817)</f>
        <v>409.25</v>
      </c>
      <c r="E823" s="341"/>
      <c r="F823" s="348" t="s">
        <v>523</v>
      </c>
      <c r="G823" s="341">
        <f>D823/500*100</f>
        <v>81.849999999999994</v>
      </c>
      <c r="H823" s="341"/>
      <c r="I823" s="331"/>
      <c r="J823" s="495" t="s">
        <v>524</v>
      </c>
      <c r="K823" s="495"/>
      <c r="L823" s="480" t="str">
        <f>IF(G823&gt;=91,"A1",IF(G823&gt;=81,"A2",IF(G823&gt;=71,"B1",IF(G823&gt;=61,"B2",IF(G823&gt;=51,"C1",IF(G823&gt;=41,"C2",IF(G823&gt;=33,"D","E")))))))</f>
        <v>A2</v>
      </c>
      <c r="M823" s="483" t="str">
        <f t="shared" si="116"/>
        <v>E</v>
      </c>
    </row>
    <row r="824" spans="1:13" ht="54.75" customHeight="1">
      <c r="A824" s="365" t="s">
        <v>525</v>
      </c>
      <c r="B824" s="349"/>
      <c r="C824" s="349">
        <f>(D822+D823)</f>
        <v>777.25</v>
      </c>
      <c r="D824" s="496"/>
      <c r="E824" s="496"/>
      <c r="F824" s="349" t="s">
        <v>526</v>
      </c>
      <c r="G824" s="349"/>
      <c r="H824" s="349"/>
      <c r="I824" s="358">
        <f>(C824/1000)*100</f>
        <v>77.724999999999994</v>
      </c>
      <c r="J824" s="349" t="s">
        <v>527</v>
      </c>
      <c r="K824" s="349"/>
      <c r="L824" s="496" t="str">
        <f>IF(I824&gt;=91,"A1",IF(I824&gt;=81,"A2",IF(I824&gt;=71,"B1",IF(I824&gt;=61,"B2",IF(I824&gt;=51,"C1",IF(I824&gt;=41,"C2",IF(I824&gt;=33,"D","E")))))))</f>
        <v>B1</v>
      </c>
      <c r="M824" s="497" t="str">
        <f t="shared" si="116"/>
        <v>E</v>
      </c>
    </row>
    <row r="825" spans="1:13" ht="30" customHeight="1">
      <c r="A825" s="481" t="s">
        <v>378</v>
      </c>
      <c r="B825" s="482"/>
      <c r="C825" s="482"/>
      <c r="D825" s="482"/>
      <c r="E825" s="482"/>
      <c r="F825" s="482"/>
      <c r="G825" s="482"/>
      <c r="H825" s="482"/>
      <c r="I825" s="482"/>
      <c r="J825" s="482"/>
      <c r="K825" s="482"/>
      <c r="L825" s="482"/>
      <c r="M825" s="509"/>
    </row>
    <row r="826" spans="1:13" ht="30" customHeight="1">
      <c r="A826" s="487" t="s">
        <v>379</v>
      </c>
      <c r="B826" s="480"/>
      <c r="C826" s="480"/>
      <c r="D826" s="480"/>
      <c r="E826" s="480"/>
      <c r="F826" s="480"/>
      <c r="G826" s="480"/>
      <c r="H826" s="480"/>
      <c r="I826" s="480"/>
      <c r="J826" s="480"/>
      <c r="K826" s="480"/>
      <c r="L826" s="480"/>
      <c r="M826" s="483"/>
    </row>
    <row r="827" spans="1:13" ht="30" customHeight="1">
      <c r="A827" s="487" t="s">
        <v>380</v>
      </c>
      <c r="B827" s="480"/>
      <c r="C827" s="480"/>
      <c r="D827" s="480"/>
      <c r="E827" s="480"/>
      <c r="F827" s="480" t="s">
        <v>381</v>
      </c>
      <c r="G827" s="480"/>
      <c r="H827" s="480"/>
      <c r="I827" s="480"/>
      <c r="J827" s="480"/>
      <c r="K827" s="480" t="s">
        <v>528</v>
      </c>
      <c r="L827" s="480"/>
      <c r="M827" s="483"/>
    </row>
    <row r="828" spans="1:13" ht="30" customHeight="1">
      <c r="A828" s="481" t="s">
        <v>382</v>
      </c>
      <c r="B828" s="482"/>
      <c r="C828" s="482"/>
      <c r="D828" s="482"/>
      <c r="E828" s="482"/>
      <c r="F828" s="480" t="s">
        <v>387</v>
      </c>
      <c r="G828" s="480"/>
      <c r="H828" s="480"/>
      <c r="I828" s="480"/>
      <c r="J828" s="480"/>
      <c r="K828" s="480" t="s">
        <v>387</v>
      </c>
      <c r="L828" s="480"/>
      <c r="M828" s="483"/>
    </row>
    <row r="829" spans="1:13" ht="30" customHeight="1">
      <c r="A829" s="487" t="s">
        <v>384</v>
      </c>
      <c r="B829" s="480"/>
      <c r="C829" s="480"/>
      <c r="D829" s="480"/>
      <c r="E829" s="480"/>
      <c r="F829" s="480"/>
      <c r="G829" s="480"/>
      <c r="H829" s="480"/>
      <c r="I829" s="480"/>
      <c r="J829" s="480"/>
      <c r="K829" s="480"/>
      <c r="L829" s="480"/>
      <c r="M829" s="483"/>
    </row>
    <row r="830" spans="1:13" ht="30" customHeight="1">
      <c r="A830" s="487" t="s">
        <v>380</v>
      </c>
      <c r="B830" s="480"/>
      <c r="C830" s="480"/>
      <c r="D830" s="480"/>
      <c r="E830" s="480"/>
      <c r="F830" s="480" t="s">
        <v>381</v>
      </c>
      <c r="G830" s="480"/>
      <c r="H830" s="480"/>
      <c r="I830" s="480"/>
      <c r="J830" s="480"/>
      <c r="K830" s="480" t="s">
        <v>528</v>
      </c>
      <c r="L830" s="480"/>
      <c r="M830" s="483"/>
    </row>
    <row r="831" spans="1:13" ht="30" customHeight="1">
      <c r="A831" s="489" t="s">
        <v>385</v>
      </c>
      <c r="B831" s="490"/>
      <c r="C831" s="490"/>
      <c r="D831" s="490"/>
      <c r="E831" s="490"/>
      <c r="F831" s="480" t="s">
        <v>387</v>
      </c>
      <c r="G831" s="480"/>
      <c r="H831" s="480"/>
      <c r="I831" s="480"/>
      <c r="J831" s="480"/>
      <c r="K831" s="480" t="s">
        <v>387</v>
      </c>
      <c r="L831" s="480"/>
      <c r="M831" s="483"/>
    </row>
    <row r="832" spans="1:13" ht="30" customHeight="1">
      <c r="A832" s="489" t="s">
        <v>529</v>
      </c>
      <c r="B832" s="490"/>
      <c r="C832" s="490"/>
      <c r="D832" s="490"/>
      <c r="E832" s="490"/>
      <c r="F832" s="480" t="s">
        <v>383</v>
      </c>
      <c r="G832" s="480"/>
      <c r="H832" s="480"/>
      <c r="I832" s="480"/>
      <c r="J832" s="480"/>
      <c r="K832" s="480" t="s">
        <v>383</v>
      </c>
      <c r="L832" s="480"/>
      <c r="M832" s="483"/>
    </row>
    <row r="833" spans="1:13" ht="30" customHeight="1">
      <c r="A833" s="491" t="s">
        <v>386</v>
      </c>
      <c r="B833" s="492"/>
      <c r="C833" s="492"/>
      <c r="D833" s="492"/>
      <c r="E833" s="493"/>
      <c r="F833" s="484" t="s">
        <v>387</v>
      </c>
      <c r="G833" s="485"/>
      <c r="H833" s="485"/>
      <c r="I833" s="485"/>
      <c r="J833" s="488"/>
      <c r="K833" s="484" t="s">
        <v>387</v>
      </c>
      <c r="L833" s="485"/>
      <c r="M833" s="486"/>
    </row>
    <row r="834" spans="1:13" ht="30" customHeight="1">
      <c r="A834" s="491" t="s">
        <v>388</v>
      </c>
      <c r="B834" s="492"/>
      <c r="C834" s="492"/>
      <c r="D834" s="492"/>
      <c r="E834" s="493"/>
      <c r="F834" s="484" t="s">
        <v>387</v>
      </c>
      <c r="G834" s="485"/>
      <c r="H834" s="485"/>
      <c r="I834" s="485"/>
      <c r="J834" s="488"/>
      <c r="K834" s="484" t="s">
        <v>387</v>
      </c>
      <c r="L834" s="485"/>
      <c r="M834" s="486"/>
    </row>
    <row r="835" spans="1:13" ht="30" customHeight="1">
      <c r="A835" s="487" t="s">
        <v>389</v>
      </c>
      <c r="B835" s="480"/>
      <c r="C835" s="480"/>
      <c r="D835" s="480"/>
      <c r="E835" s="480"/>
      <c r="F835" s="480"/>
      <c r="G835" s="480"/>
      <c r="H835" s="480"/>
      <c r="I835" s="480"/>
      <c r="J835" s="480"/>
      <c r="K835" s="480"/>
      <c r="L835" s="480"/>
      <c r="M835" s="483"/>
    </row>
    <row r="836" spans="1:13" ht="30" customHeight="1">
      <c r="A836" s="487" t="s">
        <v>380</v>
      </c>
      <c r="B836" s="480"/>
      <c r="C836" s="480"/>
      <c r="D836" s="480"/>
      <c r="E836" s="480"/>
      <c r="F836" s="480" t="s">
        <v>381</v>
      </c>
      <c r="G836" s="480"/>
      <c r="H836" s="480"/>
      <c r="I836" s="480"/>
      <c r="J836" s="480"/>
      <c r="K836" s="480" t="s">
        <v>528</v>
      </c>
      <c r="L836" s="480"/>
      <c r="M836" s="483"/>
    </row>
    <row r="837" spans="1:13" ht="30" customHeight="1">
      <c r="A837" s="481" t="s">
        <v>390</v>
      </c>
      <c r="B837" s="482"/>
      <c r="C837" s="482"/>
      <c r="D837" s="482"/>
      <c r="E837" s="482"/>
      <c r="F837" s="482"/>
      <c r="G837" s="480" t="s">
        <v>648</v>
      </c>
      <c r="H837" s="480"/>
      <c r="I837" s="480"/>
      <c r="J837" s="480"/>
      <c r="K837" s="480"/>
      <c r="L837" s="480"/>
      <c r="M837" s="483"/>
    </row>
    <row r="838" spans="1:13" ht="30" customHeight="1">
      <c r="A838" s="337" t="s">
        <v>530</v>
      </c>
      <c r="B838" s="484" t="s">
        <v>653</v>
      </c>
      <c r="C838" s="485"/>
      <c r="D838" s="485"/>
      <c r="E838" s="485"/>
      <c r="F838" s="485"/>
      <c r="G838" s="485"/>
      <c r="H838" s="485"/>
      <c r="I838" s="485"/>
      <c r="J838" s="485"/>
      <c r="K838" s="485"/>
      <c r="L838" s="485"/>
      <c r="M838" s="486"/>
    </row>
    <row r="839" spans="1:13" ht="30" customHeight="1">
      <c r="A839" s="337" t="s">
        <v>392</v>
      </c>
      <c r="B839" s="484" t="s">
        <v>652</v>
      </c>
      <c r="C839" s="485"/>
      <c r="D839" s="485"/>
      <c r="E839" s="485"/>
      <c r="F839" s="485"/>
      <c r="G839" s="485"/>
      <c r="H839" s="485"/>
      <c r="I839" s="485"/>
      <c r="J839" s="485"/>
      <c r="K839" s="485"/>
      <c r="L839" s="485"/>
      <c r="M839" s="486"/>
    </row>
    <row r="840" spans="1:13" ht="30" customHeight="1">
      <c r="A840" s="487" t="s">
        <v>531</v>
      </c>
      <c r="B840" s="480"/>
      <c r="C840" s="480"/>
      <c r="D840" s="480"/>
      <c r="E840" s="480"/>
      <c r="F840" s="480"/>
      <c r="G840" s="480"/>
      <c r="H840" s="480"/>
      <c r="I840" s="480"/>
      <c r="J840" s="480" t="s">
        <v>532</v>
      </c>
      <c r="K840" s="480"/>
      <c r="L840" s="480"/>
      <c r="M840" s="483"/>
    </row>
    <row r="841" spans="1:13" ht="30" customHeight="1">
      <c r="A841" s="487"/>
      <c r="B841" s="480"/>
      <c r="C841" s="480"/>
      <c r="D841" s="480"/>
      <c r="E841" s="480"/>
      <c r="F841" s="480"/>
      <c r="G841" s="480"/>
      <c r="H841" s="480"/>
      <c r="I841" s="480"/>
      <c r="J841" s="480"/>
      <c r="K841" s="480"/>
      <c r="L841" s="480"/>
      <c r="M841" s="483"/>
    </row>
    <row r="842" spans="1:13" ht="30" customHeight="1">
      <c r="A842" s="487"/>
      <c r="B842" s="480"/>
      <c r="C842" s="480"/>
      <c r="D842" s="480"/>
      <c r="E842" s="480"/>
      <c r="F842" s="480"/>
      <c r="G842" s="480"/>
      <c r="H842" s="480"/>
      <c r="I842" s="480"/>
      <c r="J842" s="480"/>
      <c r="K842" s="480"/>
      <c r="L842" s="480"/>
      <c r="M842" s="483"/>
    </row>
    <row r="843" spans="1:13" ht="30" customHeight="1">
      <c r="A843" s="487"/>
      <c r="B843" s="480"/>
      <c r="C843" s="480"/>
      <c r="D843" s="480"/>
      <c r="E843" s="480"/>
      <c r="F843" s="480"/>
      <c r="G843" s="480"/>
      <c r="H843" s="480"/>
      <c r="I843" s="480"/>
      <c r="J843" s="480"/>
      <c r="K843" s="480"/>
      <c r="L843" s="480"/>
      <c r="M843" s="483"/>
    </row>
    <row r="844" spans="1:13" ht="30" customHeight="1">
      <c r="A844" s="487" t="s">
        <v>393</v>
      </c>
      <c r="B844" s="480"/>
      <c r="C844" s="480"/>
      <c r="D844" s="480"/>
      <c r="E844" s="480"/>
      <c r="F844" s="480"/>
      <c r="G844" s="480"/>
      <c r="H844" s="484" t="s">
        <v>394</v>
      </c>
      <c r="I844" s="485"/>
      <c r="J844" s="485"/>
      <c r="K844" s="485"/>
      <c r="L844" s="485"/>
      <c r="M844" s="486"/>
    </row>
    <row r="845" spans="1:13" ht="30" customHeight="1">
      <c r="A845" s="350" t="s">
        <v>395</v>
      </c>
      <c r="B845" s="480" t="s">
        <v>284</v>
      </c>
      <c r="C845" s="480"/>
      <c r="D845" s="331" t="s">
        <v>395</v>
      </c>
      <c r="E845" s="341"/>
      <c r="F845" s="480" t="s">
        <v>284</v>
      </c>
      <c r="G845" s="480"/>
      <c r="H845" s="366"/>
      <c r="I845" s="366"/>
      <c r="J845" s="366" t="s">
        <v>396</v>
      </c>
      <c r="K845" s="366"/>
      <c r="L845" s="366" t="s">
        <v>284</v>
      </c>
      <c r="M845" s="351"/>
    </row>
    <row r="846" spans="1:13" ht="30" customHeight="1">
      <c r="A846" s="350" t="s">
        <v>397</v>
      </c>
      <c r="B846" s="480" t="s">
        <v>398</v>
      </c>
      <c r="C846" s="480"/>
      <c r="D846" s="480" t="s">
        <v>399</v>
      </c>
      <c r="E846" s="480"/>
      <c r="F846" s="480" t="s">
        <v>400</v>
      </c>
      <c r="G846" s="480"/>
      <c r="H846" s="366"/>
      <c r="I846" s="366"/>
      <c r="J846" s="484">
        <v>3</v>
      </c>
      <c r="K846" s="488"/>
      <c r="L846" s="341" t="s">
        <v>387</v>
      </c>
      <c r="M846" s="351"/>
    </row>
    <row r="847" spans="1:13" ht="30" customHeight="1">
      <c r="A847" s="350" t="s">
        <v>401</v>
      </c>
      <c r="B847" s="480" t="s">
        <v>402</v>
      </c>
      <c r="C847" s="480"/>
      <c r="D847" s="480" t="s">
        <v>403</v>
      </c>
      <c r="E847" s="480"/>
      <c r="F847" s="480" t="s">
        <v>404</v>
      </c>
      <c r="G847" s="480"/>
      <c r="H847" s="366"/>
      <c r="I847" s="366"/>
      <c r="J847" s="484">
        <v>2</v>
      </c>
      <c r="K847" s="488"/>
      <c r="L847" s="341" t="s">
        <v>383</v>
      </c>
      <c r="M847" s="351"/>
    </row>
    <row r="848" spans="1:13" ht="30" customHeight="1">
      <c r="A848" s="350" t="s">
        <v>405</v>
      </c>
      <c r="B848" s="480" t="s">
        <v>406</v>
      </c>
      <c r="C848" s="480"/>
      <c r="D848" s="480" t="s">
        <v>407</v>
      </c>
      <c r="E848" s="480"/>
      <c r="F848" s="480" t="s">
        <v>408</v>
      </c>
      <c r="G848" s="480"/>
      <c r="H848" s="366"/>
      <c r="I848" s="366"/>
      <c r="J848" s="484">
        <v>1</v>
      </c>
      <c r="K848" s="488"/>
      <c r="L848" s="341" t="s">
        <v>409</v>
      </c>
      <c r="M848" s="351"/>
    </row>
    <row r="849" spans="1:13" ht="30" customHeight="1" thickBot="1">
      <c r="A849" s="352" t="s">
        <v>410</v>
      </c>
      <c r="B849" s="479" t="s">
        <v>411</v>
      </c>
      <c r="C849" s="479"/>
      <c r="D849" s="479" t="s">
        <v>412</v>
      </c>
      <c r="E849" s="479"/>
      <c r="F849" s="479" t="s">
        <v>413</v>
      </c>
      <c r="G849" s="479"/>
      <c r="H849" s="353"/>
      <c r="I849" s="353"/>
      <c r="J849" s="353"/>
      <c r="K849" s="353"/>
      <c r="L849" s="353"/>
      <c r="M849" s="354"/>
    </row>
    <row r="850" spans="1:13" ht="30" customHeight="1" thickBot="1"/>
    <row r="851" spans="1:13" ht="30" customHeight="1">
      <c r="A851" s="327"/>
      <c r="B851" s="503" t="s">
        <v>489</v>
      </c>
      <c r="C851" s="503"/>
      <c r="D851" s="503"/>
      <c r="E851" s="503"/>
      <c r="F851" s="503"/>
      <c r="G851" s="503"/>
      <c r="H851" s="503"/>
      <c r="I851" s="504"/>
      <c r="J851" s="505" t="s">
        <v>490</v>
      </c>
      <c r="K851" s="503"/>
      <c r="L851" s="503"/>
      <c r="M851" s="506"/>
    </row>
    <row r="852" spans="1:13" ht="30" customHeight="1">
      <c r="A852" s="487"/>
      <c r="B852" s="480"/>
      <c r="C852" s="480"/>
      <c r="D852" s="480"/>
      <c r="E852" s="480"/>
      <c r="F852" s="480"/>
      <c r="G852" s="480"/>
      <c r="H852" s="480"/>
      <c r="I852" s="480"/>
      <c r="J852" s="480"/>
      <c r="K852" s="480"/>
      <c r="L852" s="480"/>
      <c r="M852" s="483"/>
    </row>
    <row r="853" spans="1:13" ht="30" customHeight="1">
      <c r="A853" s="326"/>
      <c r="B853" s="507" t="s">
        <v>492</v>
      </c>
      <c r="C853" s="507"/>
      <c r="D853" s="507"/>
      <c r="E853" s="508"/>
      <c r="F853" s="329" t="s">
        <v>493</v>
      </c>
      <c r="G853" s="329"/>
      <c r="H853" s="484" t="s">
        <v>494</v>
      </c>
      <c r="I853" s="485"/>
      <c r="J853" s="488"/>
      <c r="K853" s="330" t="s">
        <v>495</v>
      </c>
      <c r="L853" s="331"/>
      <c r="M853" s="332"/>
    </row>
    <row r="854" spans="1:13" ht="30" customHeight="1">
      <c r="A854" s="500" t="s">
        <v>496</v>
      </c>
      <c r="B854" s="485"/>
      <c r="C854" s="485"/>
      <c r="D854" s="485"/>
      <c r="E854" s="485"/>
      <c r="F854" s="485"/>
      <c r="G854" s="485"/>
      <c r="H854" s="485"/>
      <c r="I854" s="485"/>
      <c r="J854" s="485"/>
      <c r="K854" s="485"/>
      <c r="L854" s="485"/>
      <c r="M854" s="486"/>
    </row>
    <row r="855" spans="1:13" ht="30" customHeight="1">
      <c r="A855" s="491" t="s">
        <v>497</v>
      </c>
      <c r="B855" s="492"/>
      <c r="C855" s="492"/>
      <c r="D855" s="492"/>
      <c r="E855" s="492"/>
      <c r="F855" s="492"/>
      <c r="G855" s="492"/>
      <c r="H855" s="492"/>
      <c r="I855" s="492"/>
      <c r="J855" s="492"/>
      <c r="K855" s="492"/>
      <c r="L855" s="492"/>
      <c r="M855" s="501"/>
    </row>
    <row r="856" spans="1:13" ht="30" customHeight="1">
      <c r="A856" s="489" t="s">
        <v>498</v>
      </c>
      <c r="B856" s="490"/>
      <c r="C856" s="484" t="s">
        <v>181</v>
      </c>
      <c r="D856" s="485"/>
      <c r="E856" s="485"/>
      <c r="F856" s="485"/>
      <c r="G856" s="488"/>
      <c r="H856" s="331" t="s">
        <v>499</v>
      </c>
      <c r="I856" s="333"/>
      <c r="J856" s="480">
        <v>18</v>
      </c>
      <c r="K856" s="480"/>
      <c r="L856" s="480"/>
      <c r="M856" s="483"/>
    </row>
    <row r="857" spans="1:13" ht="30" customHeight="1">
      <c r="A857" s="489" t="s">
        <v>500</v>
      </c>
      <c r="B857" s="490"/>
      <c r="C857" s="484" t="s">
        <v>274</v>
      </c>
      <c r="D857" s="485"/>
      <c r="E857" s="485"/>
      <c r="F857" s="485"/>
      <c r="G857" s="488"/>
      <c r="H857" s="331" t="s">
        <v>501</v>
      </c>
      <c r="I857" s="333"/>
      <c r="J857" s="480">
        <v>1172</v>
      </c>
      <c r="K857" s="480"/>
      <c r="L857" s="480"/>
      <c r="M857" s="483"/>
    </row>
    <row r="858" spans="1:13" ht="30" customHeight="1">
      <c r="A858" s="489" t="s">
        <v>502</v>
      </c>
      <c r="B858" s="490"/>
      <c r="C858" s="484" t="s">
        <v>590</v>
      </c>
      <c r="D858" s="485"/>
      <c r="E858" s="485"/>
      <c r="F858" s="485"/>
      <c r="G858" s="488"/>
      <c r="H858" s="331" t="s">
        <v>503</v>
      </c>
      <c r="I858" s="333"/>
      <c r="J858" s="480">
        <v>8082092272</v>
      </c>
      <c r="K858" s="480"/>
      <c r="L858" s="480"/>
      <c r="M858" s="483"/>
    </row>
    <row r="859" spans="1:13" ht="30" customHeight="1">
      <c r="A859" s="489" t="s">
        <v>504</v>
      </c>
      <c r="B859" s="490"/>
      <c r="C859" s="484" t="s">
        <v>183</v>
      </c>
      <c r="D859" s="485"/>
      <c r="E859" s="485"/>
      <c r="F859" s="485"/>
      <c r="G859" s="488"/>
      <c r="H859" s="489" t="s">
        <v>363</v>
      </c>
      <c r="I859" s="490"/>
      <c r="J859" s="480" t="s">
        <v>184</v>
      </c>
      <c r="K859" s="480"/>
      <c r="L859" s="480"/>
      <c r="M859" s="483"/>
    </row>
    <row r="860" spans="1:13" ht="30" customHeight="1">
      <c r="A860" s="487" t="s">
        <v>505</v>
      </c>
      <c r="B860" s="480"/>
      <c r="C860" s="480"/>
      <c r="D860" s="480"/>
      <c r="E860" s="480"/>
      <c r="F860" s="480"/>
      <c r="G860" s="480"/>
      <c r="H860" s="480"/>
      <c r="I860" s="480"/>
      <c r="J860" s="480"/>
      <c r="K860" s="480"/>
      <c r="L860" s="480"/>
      <c r="M860" s="483"/>
    </row>
    <row r="861" spans="1:13" ht="30" customHeight="1">
      <c r="A861" s="494" t="s">
        <v>506</v>
      </c>
      <c r="B861" s="480" t="s">
        <v>507</v>
      </c>
      <c r="C861" s="480"/>
      <c r="D861" s="480"/>
      <c r="E861" s="480"/>
      <c r="F861" s="480"/>
      <c r="G861" s="480"/>
      <c r="H861" s="480" t="s">
        <v>508</v>
      </c>
      <c r="I861" s="480"/>
      <c r="J861" s="480"/>
      <c r="K861" s="480"/>
      <c r="L861" s="480"/>
      <c r="M861" s="483"/>
    </row>
    <row r="862" spans="1:13" ht="52.5" customHeight="1">
      <c r="A862" s="494"/>
      <c r="B862" s="334" t="s">
        <v>509</v>
      </c>
      <c r="C862" s="334" t="s">
        <v>510</v>
      </c>
      <c r="D862" s="334" t="s">
        <v>511</v>
      </c>
      <c r="E862" s="334" t="s">
        <v>512</v>
      </c>
      <c r="F862" s="334">
        <v>100</v>
      </c>
      <c r="G862" s="335" t="s">
        <v>244</v>
      </c>
      <c r="H862" s="334" t="s">
        <v>513</v>
      </c>
      <c r="I862" s="334" t="s">
        <v>510</v>
      </c>
      <c r="J862" s="334" t="s">
        <v>511</v>
      </c>
      <c r="K862" s="334" t="s">
        <v>514</v>
      </c>
      <c r="L862" s="334">
        <v>100</v>
      </c>
      <c r="M862" s="336" t="s">
        <v>244</v>
      </c>
    </row>
    <row r="863" spans="1:13" ht="30" customHeight="1">
      <c r="A863" s="337" t="s">
        <v>285</v>
      </c>
      <c r="B863" s="361">
        <v>9</v>
      </c>
      <c r="C863" s="338">
        <v>5</v>
      </c>
      <c r="D863" s="338">
        <v>5</v>
      </c>
      <c r="E863" s="359">
        <v>70</v>
      </c>
      <c r="F863" s="340">
        <f t="shared" ref="F863" si="117">SUM(B863:E863)</f>
        <v>89</v>
      </c>
      <c r="G863" s="341" t="str">
        <f t="shared" ref="G863" si="118">IF(F863&gt;=91,"A1",IF(F863&gt;=81,"A2",IF(F863&gt;=71,"B1",IF(F863&gt;=61,"B2",IF(F863&gt;=51,"C1",IF(F863&gt;=41,"C2",IF(F863&gt;=33,"D","E")))))))</f>
        <v>A2</v>
      </c>
      <c r="H863" s="363">
        <v>9.5</v>
      </c>
      <c r="I863" s="338">
        <v>5</v>
      </c>
      <c r="J863" s="338">
        <v>5</v>
      </c>
      <c r="K863" s="342">
        <v>71</v>
      </c>
      <c r="L863" s="343">
        <f>SUM(H863:K863)</f>
        <v>90.5</v>
      </c>
      <c r="M863" s="357" t="str">
        <f>IF(L863&gt;=91,"A1",IF(L863&gt;=81,"A2",IF(L863&gt;=71,"B1",IF(L863&gt;=61,"B2",IF(L863&gt;=51,"C1",IF(L863&gt;=41,"C2",IF(L863&gt;=33,"D","E")))))))</f>
        <v>A2</v>
      </c>
    </row>
    <row r="864" spans="1:13" ht="30" customHeight="1">
      <c r="A864" s="337" t="s">
        <v>286</v>
      </c>
      <c r="B864" s="361">
        <v>6.5</v>
      </c>
      <c r="C864" s="341">
        <v>5</v>
      </c>
      <c r="D864" s="341">
        <v>5</v>
      </c>
      <c r="E864" s="338">
        <v>63.5</v>
      </c>
      <c r="F864" s="338">
        <f t="shared" ref="F864" si="119">SUM(B864:E864)</f>
        <v>80</v>
      </c>
      <c r="G864" s="338" t="str">
        <f>IF(F864&gt;=91,"A1",IF(F864&gt;=81,"A2",IF(F864&gt;=71,"B1",IF(F864&gt;=61,"B2",IF(F864&gt;=51,"C1",IF(F864&gt;=41,"C2",IF(F864&gt;=33,"D","E")))))))</f>
        <v>B1</v>
      </c>
      <c r="H864" s="363">
        <v>8.75</v>
      </c>
      <c r="I864" s="341">
        <v>5</v>
      </c>
      <c r="J864" s="341">
        <v>5</v>
      </c>
      <c r="K864" s="338">
        <v>67</v>
      </c>
      <c r="L864" s="343">
        <f>SUM(H864:K864)</f>
        <v>85.75</v>
      </c>
      <c r="M864" s="357" t="str">
        <f t="shared" ref="M864:M867" si="120">IF(L864&gt;=91,"A1",IF(L864&gt;=81,"A2",IF(L864&gt;=71,"B1",IF(L864&gt;=61,"B2",IF(L864&gt;=51,"C1",IF(L864&gt;=41,"C2",IF(L864&gt;=33,"D","E")))))))</f>
        <v>A2</v>
      </c>
    </row>
    <row r="865" spans="1:13" ht="30" customHeight="1">
      <c r="A865" s="337" t="s">
        <v>515</v>
      </c>
      <c r="B865" s="341">
        <v>9.5</v>
      </c>
      <c r="C865" s="341">
        <v>5</v>
      </c>
      <c r="D865" s="341">
        <v>5</v>
      </c>
      <c r="E865" s="341">
        <v>74</v>
      </c>
      <c r="F865" s="341">
        <v>93.5</v>
      </c>
      <c r="G865" s="341" t="str">
        <f t="shared" ref="G865:G868" si="121">IF(F865&gt;=91,"A1",IF(F865&gt;=81,"A2",IF(F865&gt;=71,"B1",IF(F865&gt;=61,"B2",IF(F865&gt;=51,"C1",IF(F865&gt;=41,"C2",IF(F865&gt;=33,"D","E")))))))</f>
        <v>A1</v>
      </c>
      <c r="H865" s="363">
        <v>9.5</v>
      </c>
      <c r="I865" s="341">
        <v>5</v>
      </c>
      <c r="J865" s="341">
        <v>5</v>
      </c>
      <c r="K865" s="341">
        <v>75</v>
      </c>
      <c r="L865" s="343">
        <f t="shared" ref="L865:L867" si="122">SUM(H865:K865)</f>
        <v>94.5</v>
      </c>
      <c r="M865" s="357" t="str">
        <f t="shared" si="120"/>
        <v>A1</v>
      </c>
    </row>
    <row r="866" spans="1:13" ht="30" customHeight="1">
      <c r="A866" s="337" t="s">
        <v>288</v>
      </c>
      <c r="B866" s="341">
        <v>9.75</v>
      </c>
      <c r="C866" s="341">
        <v>5</v>
      </c>
      <c r="D866" s="341">
        <v>5</v>
      </c>
      <c r="E866" s="341">
        <v>77</v>
      </c>
      <c r="F866" s="341">
        <v>96.75</v>
      </c>
      <c r="G866" s="341" t="str">
        <f t="shared" si="121"/>
        <v>A1</v>
      </c>
      <c r="H866" s="335">
        <v>8.25</v>
      </c>
      <c r="I866" s="341">
        <v>5</v>
      </c>
      <c r="J866" s="341">
        <v>5</v>
      </c>
      <c r="K866" s="338">
        <v>78.5</v>
      </c>
      <c r="L866" s="343">
        <f t="shared" si="122"/>
        <v>96.75</v>
      </c>
      <c r="M866" s="357" t="str">
        <f t="shared" si="120"/>
        <v>A1</v>
      </c>
    </row>
    <row r="867" spans="1:13" ht="30" customHeight="1">
      <c r="A867" s="337" t="s">
        <v>371</v>
      </c>
      <c r="B867" s="341">
        <v>8.5</v>
      </c>
      <c r="C867" s="341">
        <v>5</v>
      </c>
      <c r="D867" s="341">
        <v>5</v>
      </c>
      <c r="E867" s="341">
        <v>75.5</v>
      </c>
      <c r="F867" s="343">
        <v>94</v>
      </c>
      <c r="G867" s="341" t="str">
        <f t="shared" si="121"/>
        <v>A1</v>
      </c>
      <c r="H867" s="335">
        <v>10</v>
      </c>
      <c r="I867" s="341">
        <v>5</v>
      </c>
      <c r="J867" s="341">
        <v>5</v>
      </c>
      <c r="K867" s="338">
        <v>78.5</v>
      </c>
      <c r="L867" s="343">
        <f t="shared" si="122"/>
        <v>98.5</v>
      </c>
      <c r="M867" s="357" t="str">
        <f t="shared" si="120"/>
        <v>A1</v>
      </c>
    </row>
    <row r="868" spans="1:13" ht="30" customHeight="1">
      <c r="A868" s="337" t="s">
        <v>449</v>
      </c>
      <c r="B868" s="341"/>
      <c r="C868" s="341"/>
      <c r="D868" s="341"/>
      <c r="E868" s="345">
        <v>44</v>
      </c>
      <c r="F868" s="338"/>
      <c r="G868" s="341" t="str">
        <f t="shared" si="121"/>
        <v>E</v>
      </c>
      <c r="H868" s="341"/>
      <c r="I868" s="341"/>
      <c r="J868" s="341"/>
      <c r="K868" s="341">
        <v>46.5</v>
      </c>
      <c r="L868" s="341"/>
      <c r="M868" s="344"/>
    </row>
    <row r="869" spans="1:13" ht="30" customHeight="1">
      <c r="A869" s="337" t="s">
        <v>516</v>
      </c>
      <c r="B869" s="341"/>
      <c r="C869" s="341"/>
      <c r="D869" s="341"/>
      <c r="E869" s="346">
        <v>50</v>
      </c>
      <c r="F869" s="341"/>
      <c r="G869" s="341"/>
      <c r="H869" s="341"/>
      <c r="I869" s="341"/>
      <c r="J869" s="341"/>
      <c r="K869" s="346">
        <v>48</v>
      </c>
      <c r="L869" s="341"/>
      <c r="M869" s="344"/>
    </row>
    <row r="870" spans="1:13" ht="30" customHeight="1">
      <c r="A870" s="337" t="s">
        <v>631</v>
      </c>
      <c r="B870" s="341"/>
      <c r="C870" s="341"/>
      <c r="D870" s="341"/>
      <c r="E870" s="341">
        <v>46.5</v>
      </c>
      <c r="F870" s="341"/>
      <c r="G870" s="341"/>
      <c r="H870" s="341"/>
      <c r="I870" s="341"/>
      <c r="J870" s="341"/>
      <c r="K870" s="341">
        <v>49</v>
      </c>
      <c r="L870" s="341"/>
      <c r="M870" s="344"/>
    </row>
    <row r="871" spans="1:13" ht="30" customHeight="1">
      <c r="A871" s="347" t="s">
        <v>375</v>
      </c>
      <c r="B871" s="341"/>
      <c r="C871" s="341"/>
      <c r="D871" s="341"/>
      <c r="E871" s="341">
        <v>39.5</v>
      </c>
      <c r="F871" s="341"/>
      <c r="G871" s="341"/>
      <c r="H871" s="341"/>
      <c r="I871" s="341"/>
      <c r="J871" s="341"/>
      <c r="K871" s="341">
        <v>47</v>
      </c>
      <c r="L871" s="341"/>
      <c r="M871" s="341"/>
    </row>
    <row r="872" spans="1:13" ht="54.75" customHeight="1">
      <c r="A872" s="331" t="s">
        <v>517</v>
      </c>
      <c r="B872" s="331"/>
      <c r="C872" s="348" t="s">
        <v>518</v>
      </c>
      <c r="D872" s="341">
        <f>(F863+F864+F865+F866+F867)</f>
        <v>453.25</v>
      </c>
      <c r="E872" s="341"/>
      <c r="F872" s="348" t="s">
        <v>519</v>
      </c>
      <c r="G872" s="341">
        <f>(D872/500)*100</f>
        <v>90.649999999999991</v>
      </c>
      <c r="H872" s="341"/>
      <c r="I872" s="331"/>
      <c r="J872" s="495" t="s">
        <v>520</v>
      </c>
      <c r="K872" s="495"/>
      <c r="L872" s="480" t="str">
        <f>IF(G872&gt;=91,"A1",IF(G872&gt;=81,"A2",IF(G872&gt;=71,"B1",IF(G872&gt;=61,"B2",IF(G872&gt;=51,"C1",IF(G872&gt;=41,"C2",IF(G872&gt;=33,"D","E")))))))</f>
        <v>A2</v>
      </c>
      <c r="M872" s="480" t="str">
        <f t="shared" ref="M872:M874" si="123">IF(K872&gt;=91,"A1",IF(K872&gt;=81,"A2",IF(K872&gt;=71,"B1",IF(K872&gt;=61,"B2",IF(K872&gt;=51,"C1",IF(K872&gt;=41,"C2",IF(K872&gt;=33,"D","E")))))))</f>
        <v>E</v>
      </c>
    </row>
    <row r="873" spans="1:13" ht="56.25" customHeight="1">
      <c r="A873" s="348" t="s">
        <v>521</v>
      </c>
      <c r="B873" s="331"/>
      <c r="C873" s="348" t="s">
        <v>522</v>
      </c>
      <c r="D873" s="341">
        <f>(L863+L864+L865+L866+L867)</f>
        <v>466</v>
      </c>
      <c r="E873" s="341"/>
      <c r="F873" s="348" t="s">
        <v>523</v>
      </c>
      <c r="G873" s="341">
        <f>D873/500*100</f>
        <v>93.2</v>
      </c>
      <c r="H873" s="341"/>
      <c r="I873" s="331"/>
      <c r="J873" s="495" t="s">
        <v>524</v>
      </c>
      <c r="K873" s="495"/>
      <c r="L873" s="480" t="str">
        <f>IF(G873&gt;=91,"A1",IF(G873&gt;=81,"A2",IF(G873&gt;=71,"B1",IF(G873&gt;=61,"B2",IF(G873&gt;=51,"C1",IF(G873&gt;=41,"C2",IF(G873&gt;=33,"D","E")))))))</f>
        <v>A1</v>
      </c>
      <c r="M873" s="480" t="str">
        <f t="shared" si="123"/>
        <v>E</v>
      </c>
    </row>
    <row r="874" spans="1:13" ht="52.5" customHeight="1">
      <c r="A874" s="349" t="s">
        <v>525</v>
      </c>
      <c r="B874" s="349"/>
      <c r="C874" s="349">
        <f>(D872+D873)</f>
        <v>919.25</v>
      </c>
      <c r="D874" s="496"/>
      <c r="E874" s="496"/>
      <c r="F874" s="349" t="s">
        <v>526</v>
      </c>
      <c r="G874" s="349"/>
      <c r="H874" s="349"/>
      <c r="I874" s="358">
        <f>(C874/1000)*100</f>
        <v>91.924999999999997</v>
      </c>
      <c r="J874" s="349" t="s">
        <v>527</v>
      </c>
      <c r="K874" s="349"/>
      <c r="L874" s="496" t="str">
        <f>IF(I874&gt;=91,"A1",IF(I874&gt;=81,"A2",IF(I874&gt;=71,"B1",IF(I874&gt;=61,"B2",IF(I874&gt;=51,"C1",IF(I874&gt;=41,"C2",IF(I874&gt;=33,"D","E")))))))</f>
        <v>A1</v>
      </c>
      <c r="M874" s="496" t="str">
        <f t="shared" si="123"/>
        <v>E</v>
      </c>
    </row>
    <row r="875" spans="1:13" ht="30" customHeight="1">
      <c r="A875" s="481" t="s">
        <v>378</v>
      </c>
      <c r="B875" s="482"/>
      <c r="C875" s="482"/>
      <c r="D875" s="482"/>
      <c r="E875" s="482"/>
      <c r="F875" s="482"/>
      <c r="G875" s="482"/>
      <c r="H875" s="482"/>
      <c r="I875" s="482"/>
      <c r="J875" s="482"/>
      <c r="K875" s="482"/>
      <c r="L875" s="482"/>
      <c r="M875" s="509"/>
    </row>
    <row r="876" spans="1:13" ht="30" customHeight="1">
      <c r="A876" s="487" t="s">
        <v>379</v>
      </c>
      <c r="B876" s="480"/>
      <c r="C876" s="480"/>
      <c r="D876" s="480"/>
      <c r="E876" s="480"/>
      <c r="F876" s="480"/>
      <c r="G876" s="480"/>
      <c r="H876" s="480"/>
      <c r="I876" s="480"/>
      <c r="J876" s="480"/>
      <c r="K876" s="480"/>
      <c r="L876" s="480"/>
      <c r="M876" s="483"/>
    </row>
    <row r="877" spans="1:13" ht="30" customHeight="1">
      <c r="A877" s="487" t="s">
        <v>380</v>
      </c>
      <c r="B877" s="480"/>
      <c r="C877" s="480"/>
      <c r="D877" s="480"/>
      <c r="E877" s="480"/>
      <c r="F877" s="480" t="s">
        <v>381</v>
      </c>
      <c r="G877" s="480"/>
      <c r="H877" s="480"/>
      <c r="I877" s="480"/>
      <c r="J877" s="480"/>
      <c r="K877" s="480" t="s">
        <v>528</v>
      </c>
      <c r="L877" s="480"/>
      <c r="M877" s="483"/>
    </row>
    <row r="878" spans="1:13" ht="30" customHeight="1">
      <c r="A878" s="481" t="s">
        <v>382</v>
      </c>
      <c r="B878" s="482"/>
      <c r="C878" s="482"/>
      <c r="D878" s="482"/>
      <c r="E878" s="482"/>
      <c r="F878" s="480" t="s">
        <v>387</v>
      </c>
      <c r="G878" s="480"/>
      <c r="H878" s="480"/>
      <c r="I878" s="480"/>
      <c r="J878" s="480"/>
      <c r="K878" s="480" t="s">
        <v>387</v>
      </c>
      <c r="L878" s="480"/>
      <c r="M878" s="483"/>
    </row>
    <row r="879" spans="1:13" ht="30" customHeight="1">
      <c r="A879" s="487" t="s">
        <v>384</v>
      </c>
      <c r="B879" s="480"/>
      <c r="C879" s="480"/>
      <c r="D879" s="480"/>
      <c r="E879" s="480"/>
      <c r="F879" s="480"/>
      <c r="G879" s="480"/>
      <c r="H879" s="480"/>
      <c r="I879" s="480"/>
      <c r="J879" s="480"/>
      <c r="K879" s="480"/>
      <c r="L879" s="480"/>
      <c r="M879" s="483"/>
    </row>
    <row r="880" spans="1:13" ht="30" customHeight="1">
      <c r="A880" s="487" t="s">
        <v>380</v>
      </c>
      <c r="B880" s="480"/>
      <c r="C880" s="480"/>
      <c r="D880" s="480"/>
      <c r="E880" s="480"/>
      <c r="F880" s="480" t="s">
        <v>381</v>
      </c>
      <c r="G880" s="480"/>
      <c r="H880" s="480"/>
      <c r="I880" s="480"/>
      <c r="J880" s="480"/>
      <c r="K880" s="480" t="s">
        <v>528</v>
      </c>
      <c r="L880" s="480"/>
      <c r="M880" s="483"/>
    </row>
    <row r="881" spans="1:13" ht="30" customHeight="1">
      <c r="A881" s="489" t="s">
        <v>385</v>
      </c>
      <c r="B881" s="490"/>
      <c r="C881" s="490"/>
      <c r="D881" s="490"/>
      <c r="E881" s="490"/>
      <c r="F881" s="480" t="s">
        <v>387</v>
      </c>
      <c r="G881" s="480"/>
      <c r="H881" s="480"/>
      <c r="I881" s="480"/>
      <c r="J881" s="480"/>
      <c r="K881" s="480" t="s">
        <v>387</v>
      </c>
      <c r="L881" s="480"/>
      <c r="M881" s="483"/>
    </row>
    <row r="882" spans="1:13" ht="30" customHeight="1">
      <c r="A882" s="489" t="s">
        <v>529</v>
      </c>
      <c r="B882" s="490"/>
      <c r="C882" s="490"/>
      <c r="D882" s="490"/>
      <c r="E882" s="490"/>
      <c r="F882" s="480" t="s">
        <v>383</v>
      </c>
      <c r="G882" s="480"/>
      <c r="H882" s="480"/>
      <c r="I882" s="480"/>
      <c r="J882" s="480"/>
      <c r="K882" s="480" t="s">
        <v>383</v>
      </c>
      <c r="L882" s="480"/>
      <c r="M882" s="483"/>
    </row>
    <row r="883" spans="1:13" ht="30" customHeight="1">
      <c r="A883" s="491" t="s">
        <v>386</v>
      </c>
      <c r="B883" s="492"/>
      <c r="C883" s="492"/>
      <c r="D883" s="492"/>
      <c r="E883" s="493"/>
      <c r="F883" s="484" t="s">
        <v>387</v>
      </c>
      <c r="G883" s="485"/>
      <c r="H883" s="485"/>
      <c r="I883" s="485"/>
      <c r="J883" s="488"/>
      <c r="K883" s="484" t="s">
        <v>387</v>
      </c>
      <c r="L883" s="485"/>
      <c r="M883" s="486"/>
    </row>
    <row r="884" spans="1:13" ht="30" customHeight="1">
      <c r="A884" s="491" t="s">
        <v>388</v>
      </c>
      <c r="B884" s="492"/>
      <c r="C884" s="492"/>
      <c r="D884" s="492"/>
      <c r="E884" s="493"/>
      <c r="F884" s="484" t="s">
        <v>387</v>
      </c>
      <c r="G884" s="485"/>
      <c r="H884" s="485"/>
      <c r="I884" s="485"/>
      <c r="J884" s="488"/>
      <c r="K884" s="484" t="s">
        <v>387</v>
      </c>
      <c r="L884" s="485"/>
      <c r="M884" s="486"/>
    </row>
    <row r="885" spans="1:13" ht="30" customHeight="1">
      <c r="A885" s="487" t="s">
        <v>389</v>
      </c>
      <c r="B885" s="480"/>
      <c r="C885" s="480"/>
      <c r="D885" s="480"/>
      <c r="E885" s="480"/>
      <c r="F885" s="480"/>
      <c r="G885" s="480"/>
      <c r="H885" s="480"/>
      <c r="I885" s="480"/>
      <c r="J885" s="480"/>
      <c r="K885" s="480"/>
      <c r="L885" s="480"/>
      <c r="M885" s="483"/>
    </row>
    <row r="886" spans="1:13" ht="30" customHeight="1">
      <c r="A886" s="487" t="s">
        <v>380</v>
      </c>
      <c r="B886" s="480"/>
      <c r="C886" s="480"/>
      <c r="D886" s="480"/>
      <c r="E886" s="480"/>
      <c r="F886" s="480" t="s">
        <v>381</v>
      </c>
      <c r="G886" s="480"/>
      <c r="H886" s="480"/>
      <c r="I886" s="480"/>
      <c r="J886" s="480"/>
      <c r="K886" s="480" t="s">
        <v>528</v>
      </c>
      <c r="L886" s="480"/>
      <c r="M886" s="483"/>
    </row>
    <row r="887" spans="1:13" ht="30" customHeight="1">
      <c r="A887" s="481" t="s">
        <v>390</v>
      </c>
      <c r="B887" s="482"/>
      <c r="C887" s="482"/>
      <c r="D887" s="482"/>
      <c r="E887" s="482"/>
      <c r="F887" s="482"/>
      <c r="G887" s="480" t="s">
        <v>649</v>
      </c>
      <c r="H887" s="480"/>
      <c r="I887" s="480"/>
      <c r="J887" s="480"/>
      <c r="K887" s="480"/>
      <c r="L887" s="480"/>
      <c r="M887" s="483"/>
    </row>
    <row r="888" spans="1:13" ht="30" customHeight="1">
      <c r="A888" s="337" t="s">
        <v>530</v>
      </c>
      <c r="B888" s="484" t="s">
        <v>553</v>
      </c>
      <c r="C888" s="485"/>
      <c r="D888" s="485"/>
      <c r="E888" s="485"/>
      <c r="F888" s="485"/>
      <c r="G888" s="485"/>
      <c r="H888" s="485"/>
      <c r="I888" s="485"/>
      <c r="J888" s="485"/>
      <c r="K888" s="485"/>
      <c r="L888" s="485"/>
      <c r="M888" s="486"/>
    </row>
    <row r="889" spans="1:13" ht="30" customHeight="1">
      <c r="A889" s="337" t="s">
        <v>392</v>
      </c>
      <c r="B889" s="484" t="s">
        <v>652</v>
      </c>
      <c r="C889" s="485"/>
      <c r="D889" s="485"/>
      <c r="E889" s="485"/>
      <c r="F889" s="485"/>
      <c r="G889" s="485"/>
      <c r="H889" s="485"/>
      <c r="I889" s="485"/>
      <c r="J889" s="485"/>
      <c r="K889" s="485"/>
      <c r="L889" s="485"/>
      <c r="M889" s="486"/>
    </row>
    <row r="890" spans="1:13" ht="30" customHeight="1">
      <c r="A890" s="487" t="s">
        <v>531</v>
      </c>
      <c r="B890" s="480"/>
      <c r="C890" s="480"/>
      <c r="D890" s="480"/>
      <c r="E890" s="480"/>
      <c r="F890" s="480"/>
      <c r="G890" s="480"/>
      <c r="H890" s="480"/>
      <c r="I890" s="480"/>
      <c r="J890" s="480" t="s">
        <v>532</v>
      </c>
      <c r="K890" s="480"/>
      <c r="L890" s="480"/>
      <c r="M890" s="483"/>
    </row>
    <row r="891" spans="1:13" ht="30" customHeight="1">
      <c r="A891" s="487"/>
      <c r="B891" s="480"/>
      <c r="C891" s="480"/>
      <c r="D891" s="480"/>
      <c r="E891" s="480"/>
      <c r="F891" s="480"/>
      <c r="G891" s="480"/>
      <c r="H891" s="480"/>
      <c r="I891" s="480"/>
      <c r="J891" s="480"/>
      <c r="K891" s="480"/>
      <c r="L891" s="480"/>
      <c r="M891" s="483"/>
    </row>
    <row r="892" spans="1:13" ht="30" customHeight="1">
      <c r="A892" s="487"/>
      <c r="B892" s="480"/>
      <c r="C892" s="480"/>
      <c r="D892" s="480"/>
      <c r="E892" s="480"/>
      <c r="F892" s="480"/>
      <c r="G892" s="480"/>
      <c r="H892" s="480"/>
      <c r="I892" s="480"/>
      <c r="J892" s="480"/>
      <c r="K892" s="480"/>
      <c r="L892" s="480"/>
      <c r="M892" s="483"/>
    </row>
    <row r="893" spans="1:13" ht="30" customHeight="1">
      <c r="A893" s="487"/>
      <c r="B893" s="480"/>
      <c r="C893" s="480"/>
      <c r="D893" s="480"/>
      <c r="E893" s="480"/>
      <c r="F893" s="480"/>
      <c r="G893" s="480"/>
      <c r="H893" s="480"/>
      <c r="I893" s="480"/>
      <c r="J893" s="480"/>
      <c r="K893" s="480"/>
      <c r="L893" s="480"/>
      <c r="M893" s="483"/>
    </row>
    <row r="894" spans="1:13" ht="30" customHeight="1">
      <c r="A894" s="487" t="s">
        <v>393</v>
      </c>
      <c r="B894" s="480"/>
      <c r="C894" s="480"/>
      <c r="D894" s="480"/>
      <c r="E894" s="480"/>
      <c r="F894" s="480"/>
      <c r="G894" s="480"/>
      <c r="H894" s="484" t="s">
        <v>394</v>
      </c>
      <c r="I894" s="485"/>
      <c r="J894" s="485"/>
      <c r="K894" s="485"/>
      <c r="L894" s="485"/>
      <c r="M894" s="486"/>
    </row>
    <row r="895" spans="1:13" ht="30" customHeight="1">
      <c r="A895" s="350" t="s">
        <v>395</v>
      </c>
      <c r="B895" s="480" t="s">
        <v>284</v>
      </c>
      <c r="C895" s="480"/>
      <c r="D895" s="331" t="s">
        <v>395</v>
      </c>
      <c r="E895" s="341"/>
      <c r="F895" s="480" t="s">
        <v>284</v>
      </c>
      <c r="G895" s="480"/>
      <c r="J895" s="328" t="s">
        <v>396</v>
      </c>
      <c r="L895" s="328" t="s">
        <v>284</v>
      </c>
      <c r="M895" s="351"/>
    </row>
    <row r="896" spans="1:13" ht="30" customHeight="1">
      <c r="A896" s="350" t="s">
        <v>397</v>
      </c>
      <c r="B896" s="480" t="s">
        <v>398</v>
      </c>
      <c r="C896" s="480"/>
      <c r="D896" s="480" t="s">
        <v>399</v>
      </c>
      <c r="E896" s="480"/>
      <c r="F896" s="480" t="s">
        <v>400</v>
      </c>
      <c r="G896" s="480"/>
      <c r="J896" s="484">
        <v>3</v>
      </c>
      <c r="K896" s="488"/>
      <c r="L896" s="341" t="s">
        <v>387</v>
      </c>
      <c r="M896" s="351"/>
    </row>
    <row r="897" spans="1:13" ht="30" customHeight="1">
      <c r="A897" s="350" t="s">
        <v>401</v>
      </c>
      <c r="B897" s="480" t="s">
        <v>402</v>
      </c>
      <c r="C897" s="480"/>
      <c r="D897" s="480" t="s">
        <v>403</v>
      </c>
      <c r="E897" s="480"/>
      <c r="F897" s="480" t="s">
        <v>404</v>
      </c>
      <c r="G897" s="480"/>
      <c r="J897" s="484">
        <v>2</v>
      </c>
      <c r="K897" s="488"/>
      <c r="L897" s="341" t="s">
        <v>383</v>
      </c>
      <c r="M897" s="351"/>
    </row>
    <row r="898" spans="1:13" ht="30" customHeight="1">
      <c r="A898" s="350" t="s">
        <v>405</v>
      </c>
      <c r="B898" s="480" t="s">
        <v>406</v>
      </c>
      <c r="C898" s="480"/>
      <c r="D898" s="480" t="s">
        <v>407</v>
      </c>
      <c r="E898" s="480"/>
      <c r="F898" s="480" t="s">
        <v>408</v>
      </c>
      <c r="G898" s="480"/>
      <c r="J898" s="484">
        <v>1</v>
      </c>
      <c r="K898" s="488"/>
      <c r="L898" s="341" t="s">
        <v>409</v>
      </c>
      <c r="M898" s="351"/>
    </row>
    <row r="899" spans="1:13" ht="30" customHeight="1" thickBot="1">
      <c r="A899" s="352" t="s">
        <v>410</v>
      </c>
      <c r="B899" s="479" t="s">
        <v>411</v>
      </c>
      <c r="C899" s="479"/>
      <c r="D899" s="479" t="s">
        <v>412</v>
      </c>
      <c r="E899" s="479"/>
      <c r="F899" s="479" t="s">
        <v>413</v>
      </c>
      <c r="G899" s="479"/>
      <c r="H899" s="353"/>
      <c r="I899" s="353"/>
      <c r="J899" s="353"/>
      <c r="K899" s="353"/>
      <c r="L899" s="353"/>
      <c r="M899" s="354"/>
    </row>
    <row r="900" spans="1:13" ht="30" customHeight="1" thickBot="1"/>
    <row r="901" spans="1:13" ht="30" customHeight="1">
      <c r="A901" s="327"/>
      <c r="B901" s="503" t="s">
        <v>489</v>
      </c>
      <c r="C901" s="503"/>
      <c r="D901" s="503"/>
      <c r="E901" s="503"/>
      <c r="F901" s="503"/>
      <c r="G901" s="503"/>
      <c r="H901" s="503"/>
      <c r="I901" s="504"/>
      <c r="J901" s="505" t="s">
        <v>490</v>
      </c>
      <c r="K901" s="503"/>
      <c r="L901" s="503"/>
      <c r="M901" s="506"/>
    </row>
    <row r="902" spans="1:13" ht="30" customHeight="1">
      <c r="A902" s="487" t="s">
        <v>491</v>
      </c>
      <c r="B902" s="480"/>
      <c r="C902" s="480"/>
      <c r="D902" s="480"/>
      <c r="E902" s="480"/>
      <c r="F902" s="480"/>
      <c r="G902" s="480"/>
      <c r="H902" s="480"/>
      <c r="I902" s="480"/>
      <c r="J902" s="480"/>
      <c r="K902" s="480"/>
      <c r="L902" s="480"/>
      <c r="M902" s="483"/>
    </row>
    <row r="903" spans="1:13" ht="30" customHeight="1">
      <c r="A903" s="326"/>
      <c r="B903" s="507" t="s">
        <v>492</v>
      </c>
      <c r="C903" s="507"/>
      <c r="D903" s="507"/>
      <c r="E903" s="508"/>
      <c r="F903" s="329" t="s">
        <v>493</v>
      </c>
      <c r="G903" s="329"/>
      <c r="H903" s="484" t="s">
        <v>494</v>
      </c>
      <c r="I903" s="485"/>
      <c r="J903" s="488"/>
      <c r="K903" s="330" t="s">
        <v>495</v>
      </c>
      <c r="L903" s="331"/>
      <c r="M903" s="332"/>
    </row>
    <row r="904" spans="1:13" ht="30" customHeight="1">
      <c r="A904" s="500" t="s">
        <v>496</v>
      </c>
      <c r="B904" s="485"/>
      <c r="C904" s="485"/>
      <c r="D904" s="485"/>
      <c r="E904" s="485"/>
      <c r="F904" s="485"/>
      <c r="G904" s="485"/>
      <c r="H904" s="485"/>
      <c r="I904" s="485"/>
      <c r="J904" s="485"/>
      <c r="K904" s="485"/>
      <c r="L904" s="485"/>
      <c r="M904" s="486"/>
    </row>
    <row r="905" spans="1:13" ht="30" customHeight="1">
      <c r="A905" s="491" t="s">
        <v>497</v>
      </c>
      <c r="B905" s="492"/>
      <c r="C905" s="492"/>
      <c r="D905" s="492"/>
      <c r="E905" s="492"/>
      <c r="F905" s="492"/>
      <c r="G905" s="492"/>
      <c r="H905" s="492"/>
      <c r="I905" s="492"/>
      <c r="J905" s="492"/>
      <c r="K905" s="492"/>
      <c r="L905" s="492"/>
      <c r="M905" s="501"/>
    </row>
    <row r="906" spans="1:13" ht="30" customHeight="1">
      <c r="A906" s="489" t="s">
        <v>498</v>
      </c>
      <c r="B906" s="490"/>
      <c r="C906" s="484" t="s">
        <v>190</v>
      </c>
      <c r="D906" s="485"/>
      <c r="E906" s="485"/>
      <c r="F906" s="485"/>
      <c r="G906" s="488"/>
      <c r="H906" s="331" t="s">
        <v>499</v>
      </c>
      <c r="I906" s="333"/>
      <c r="J906" s="480">
        <v>19</v>
      </c>
      <c r="K906" s="480"/>
      <c r="L906" s="480"/>
      <c r="M906" s="483"/>
    </row>
    <row r="907" spans="1:13" ht="30" customHeight="1">
      <c r="A907" s="489" t="s">
        <v>500</v>
      </c>
      <c r="B907" s="490"/>
      <c r="C907" s="484" t="s">
        <v>533</v>
      </c>
      <c r="D907" s="485"/>
      <c r="E907" s="485"/>
      <c r="F907" s="485"/>
      <c r="G907" s="488"/>
      <c r="H907" s="331" t="s">
        <v>501</v>
      </c>
      <c r="I907" s="333"/>
      <c r="J907" s="480">
        <v>1345</v>
      </c>
      <c r="K907" s="480"/>
      <c r="L907" s="480"/>
      <c r="M907" s="483"/>
    </row>
    <row r="908" spans="1:13" ht="30" customHeight="1">
      <c r="A908" s="489" t="s">
        <v>502</v>
      </c>
      <c r="B908" s="490"/>
      <c r="C908" s="484" t="s">
        <v>585</v>
      </c>
      <c r="D908" s="485"/>
      <c r="E908" s="485"/>
      <c r="F908" s="485"/>
      <c r="G908" s="488"/>
      <c r="H908" s="331" t="s">
        <v>503</v>
      </c>
      <c r="I908" s="333"/>
      <c r="J908" s="480" t="s">
        <v>592</v>
      </c>
      <c r="K908" s="480"/>
      <c r="L908" s="480"/>
      <c r="M908" s="483"/>
    </row>
    <row r="909" spans="1:13" ht="30" customHeight="1">
      <c r="A909" s="489" t="s">
        <v>504</v>
      </c>
      <c r="B909" s="490"/>
      <c r="C909" s="484" t="s">
        <v>192</v>
      </c>
      <c r="D909" s="485"/>
      <c r="E909" s="485"/>
      <c r="F909" s="485"/>
      <c r="G909" s="488"/>
      <c r="H909" s="489" t="s">
        <v>363</v>
      </c>
      <c r="I909" s="490"/>
      <c r="J909" s="480" t="s">
        <v>194</v>
      </c>
      <c r="K909" s="480"/>
      <c r="L909" s="480"/>
      <c r="M909" s="483"/>
    </row>
    <row r="910" spans="1:13" ht="30" customHeight="1">
      <c r="A910" s="487" t="s">
        <v>505</v>
      </c>
      <c r="B910" s="480"/>
      <c r="C910" s="480"/>
      <c r="D910" s="480"/>
      <c r="E910" s="480"/>
      <c r="F910" s="480"/>
      <c r="G910" s="480"/>
      <c r="H910" s="480"/>
      <c r="I910" s="480"/>
      <c r="J910" s="480"/>
      <c r="K910" s="480"/>
      <c r="L910" s="480"/>
      <c r="M910" s="483"/>
    </row>
    <row r="911" spans="1:13" ht="30" customHeight="1">
      <c r="A911" s="494" t="s">
        <v>506</v>
      </c>
      <c r="B911" s="480" t="s">
        <v>507</v>
      </c>
      <c r="C911" s="480"/>
      <c r="D911" s="480"/>
      <c r="E911" s="480"/>
      <c r="F911" s="480"/>
      <c r="G911" s="480"/>
      <c r="H911" s="480" t="s">
        <v>508</v>
      </c>
      <c r="I911" s="480"/>
      <c r="J911" s="480"/>
      <c r="K911" s="480"/>
      <c r="L911" s="480"/>
      <c r="M911" s="483"/>
    </row>
    <row r="912" spans="1:13" ht="51" customHeight="1">
      <c r="A912" s="494"/>
      <c r="B912" s="334" t="s">
        <v>509</v>
      </c>
      <c r="C912" s="334" t="s">
        <v>510</v>
      </c>
      <c r="D912" s="334" t="s">
        <v>511</v>
      </c>
      <c r="E912" s="334" t="s">
        <v>512</v>
      </c>
      <c r="F912" s="334">
        <v>100</v>
      </c>
      <c r="G912" s="335" t="s">
        <v>244</v>
      </c>
      <c r="H912" s="334" t="s">
        <v>513</v>
      </c>
      <c r="I912" s="334" t="s">
        <v>510</v>
      </c>
      <c r="J912" s="334" t="s">
        <v>511</v>
      </c>
      <c r="K912" s="334" t="s">
        <v>514</v>
      </c>
      <c r="L912" s="334">
        <v>100</v>
      </c>
      <c r="M912" s="336" t="s">
        <v>244</v>
      </c>
    </row>
    <row r="913" spans="1:13" ht="30" customHeight="1">
      <c r="A913" s="337" t="s">
        <v>285</v>
      </c>
      <c r="B913" s="335">
        <v>4.5</v>
      </c>
      <c r="C913" s="338">
        <v>4</v>
      </c>
      <c r="D913" s="338">
        <v>3</v>
      </c>
      <c r="E913" s="359">
        <v>20.5</v>
      </c>
      <c r="F913" s="340">
        <f t="shared" ref="F913" si="124">SUM(B913:E913)</f>
        <v>32</v>
      </c>
      <c r="G913" s="341" t="str">
        <f t="shared" ref="G913" si="125">IF(F913&gt;=91,"A1",IF(F913&gt;=81,"A2",IF(F913&gt;=71,"B1",IF(F913&gt;=61,"B2",IF(F913&gt;=51,"C1",IF(F913&gt;=41,"C2",IF(F913&gt;=33,"D","E")))))))</f>
        <v>E</v>
      </c>
      <c r="H913" s="338">
        <v>4.75</v>
      </c>
      <c r="I913" s="338">
        <v>4</v>
      </c>
      <c r="J913" s="338">
        <v>3</v>
      </c>
      <c r="K913" s="342">
        <v>25</v>
      </c>
      <c r="L913" s="343">
        <f>SUM(H913:K913)</f>
        <v>36.75</v>
      </c>
      <c r="M913" s="370" t="str">
        <f>IF(L913&gt;=91,"A1",IF(L913&gt;=81,"A2",IF(L913&gt;=71,"B1",IF(L913&gt;=61,"B2",IF(L913&gt;=51,"C1",IF(L913&gt;=41,"C2",IF(L913&gt;=33,"D","E")))))))</f>
        <v>D</v>
      </c>
    </row>
    <row r="914" spans="1:13" ht="30" customHeight="1">
      <c r="A914" s="337" t="s">
        <v>286</v>
      </c>
      <c r="B914" s="335">
        <v>2</v>
      </c>
      <c r="C914" s="341">
        <v>3</v>
      </c>
      <c r="D914" s="341">
        <v>3</v>
      </c>
      <c r="E914" s="338">
        <v>14.5</v>
      </c>
      <c r="F914" s="338">
        <f t="shared" ref="F914" si="126">SUM(B914:E914)</f>
        <v>22.5</v>
      </c>
      <c r="G914" s="338" t="str">
        <f t="shared" ref="G914:G917" si="127">IF(F914&gt;=91,"A1",IF(F914&gt;=81,"A2",IF(F914&gt;=71,"B1",IF(F914&gt;=61,"B2",IF(F914&gt;=51,"C1",IF(F914&gt;=41,"C2",IF(F914&gt;=33,"D","E")))))))</f>
        <v>E</v>
      </c>
      <c r="H914" s="338">
        <v>1.25</v>
      </c>
      <c r="I914" s="341">
        <v>3</v>
      </c>
      <c r="J914" s="341">
        <v>3</v>
      </c>
      <c r="K914" s="338">
        <v>17.5</v>
      </c>
      <c r="L914" s="343">
        <f>SUM(H914:K914)</f>
        <v>24.75</v>
      </c>
      <c r="M914" s="370" t="str">
        <f t="shared" ref="M914:M917" si="128">IF(L914&gt;=91,"A1",IF(L914&gt;=81,"A2",IF(L914&gt;=71,"B1",IF(L914&gt;=61,"B2",IF(L914&gt;=51,"C1",IF(L914&gt;=41,"C2",IF(L914&gt;=33,"D","E")))))))</f>
        <v>E</v>
      </c>
    </row>
    <row r="915" spans="1:13" ht="30" customHeight="1">
      <c r="A915" s="337" t="s">
        <v>515</v>
      </c>
      <c r="B915" s="341">
        <v>4.5</v>
      </c>
      <c r="C915" s="341">
        <v>4</v>
      </c>
      <c r="D915" s="341">
        <v>3</v>
      </c>
      <c r="E915" s="341">
        <v>26.5</v>
      </c>
      <c r="F915" s="341">
        <v>38</v>
      </c>
      <c r="G915" s="341" t="str">
        <f t="shared" si="127"/>
        <v>D</v>
      </c>
      <c r="H915" s="338">
        <v>2.5</v>
      </c>
      <c r="I915" s="341">
        <v>2.5</v>
      </c>
      <c r="J915" s="341">
        <v>5</v>
      </c>
      <c r="K915" s="341">
        <v>20.5</v>
      </c>
      <c r="L915" s="343">
        <f t="shared" ref="L915:L917" si="129">SUM(H915:K915)</f>
        <v>30.5</v>
      </c>
      <c r="M915" s="370" t="str">
        <f t="shared" si="128"/>
        <v>E</v>
      </c>
    </row>
    <row r="916" spans="1:13" ht="30" customHeight="1">
      <c r="A916" s="337" t="s">
        <v>288</v>
      </c>
      <c r="B916" s="341">
        <v>3.75</v>
      </c>
      <c r="C916" s="341">
        <v>4</v>
      </c>
      <c r="D916" s="341">
        <v>3.5</v>
      </c>
      <c r="E916" s="341">
        <v>28.5</v>
      </c>
      <c r="F916" s="341">
        <v>39.75</v>
      </c>
      <c r="G916" s="341" t="str">
        <f t="shared" si="127"/>
        <v>D</v>
      </c>
      <c r="H916" s="335">
        <v>2.25</v>
      </c>
      <c r="I916" s="341">
        <v>4</v>
      </c>
      <c r="J916" s="341">
        <v>3</v>
      </c>
      <c r="K916" s="338">
        <v>23.5</v>
      </c>
      <c r="L916" s="343">
        <f t="shared" si="129"/>
        <v>32.75</v>
      </c>
      <c r="M916" s="370" t="str">
        <f t="shared" si="128"/>
        <v>E</v>
      </c>
    </row>
    <row r="917" spans="1:13" ht="30" customHeight="1">
      <c r="A917" s="337" t="s">
        <v>371</v>
      </c>
      <c r="B917" s="341">
        <v>3.5</v>
      </c>
      <c r="C917" s="341">
        <v>3</v>
      </c>
      <c r="D917" s="341">
        <v>2.5</v>
      </c>
      <c r="E917" s="341">
        <v>23</v>
      </c>
      <c r="F917" s="343">
        <v>32</v>
      </c>
      <c r="G917" s="341" t="str">
        <f t="shared" si="127"/>
        <v>E</v>
      </c>
      <c r="H917" s="335">
        <v>3.75</v>
      </c>
      <c r="I917" s="341">
        <v>3</v>
      </c>
      <c r="J917" s="341">
        <v>2.5</v>
      </c>
      <c r="K917" s="338">
        <v>28.5</v>
      </c>
      <c r="L917" s="343">
        <f t="shared" si="129"/>
        <v>37.75</v>
      </c>
      <c r="M917" s="370" t="str">
        <f t="shared" si="128"/>
        <v>D</v>
      </c>
    </row>
    <row r="918" spans="1:13" ht="30" customHeight="1">
      <c r="A918" s="337" t="s">
        <v>449</v>
      </c>
      <c r="B918" s="341"/>
      <c r="C918" s="341"/>
      <c r="D918" s="341"/>
      <c r="E918" s="345">
        <v>22</v>
      </c>
      <c r="F918" s="338"/>
      <c r="G918" s="341"/>
      <c r="H918" s="341"/>
      <c r="I918" s="341"/>
      <c r="J918" s="341"/>
      <c r="K918" s="341">
        <v>24.5</v>
      </c>
      <c r="L918" s="341"/>
      <c r="M918" s="344"/>
    </row>
    <row r="919" spans="1:13" ht="30" customHeight="1">
      <c r="A919" s="337" t="s">
        <v>516</v>
      </c>
      <c r="B919" s="341"/>
      <c r="C919" s="341"/>
      <c r="D919" s="341"/>
      <c r="E919" s="346">
        <v>18</v>
      </c>
      <c r="F919" s="341"/>
      <c r="G919" s="341"/>
      <c r="H919" s="341"/>
      <c r="I919" s="341"/>
      <c r="J919" s="341"/>
      <c r="K919" s="346">
        <v>22</v>
      </c>
      <c r="L919" s="341"/>
      <c r="M919" s="344"/>
    </row>
    <row r="920" spans="1:13" ht="30" customHeight="1">
      <c r="A920" s="337" t="s">
        <v>631</v>
      </c>
      <c r="B920" s="341"/>
      <c r="C920" s="341"/>
      <c r="D920" s="341"/>
      <c r="E920" s="341">
        <v>18.5</v>
      </c>
      <c r="F920" s="341"/>
      <c r="G920" s="341"/>
      <c r="H920" s="341"/>
      <c r="I920" s="341"/>
      <c r="J920" s="341"/>
      <c r="K920" s="341">
        <v>19</v>
      </c>
      <c r="L920" s="341"/>
      <c r="M920" s="344"/>
    </row>
    <row r="921" spans="1:13" ht="30" customHeight="1">
      <c r="A921" s="337" t="s">
        <v>375</v>
      </c>
      <c r="B921" s="341"/>
      <c r="C921" s="341"/>
      <c r="D921" s="341"/>
      <c r="E921" s="341">
        <v>21.5</v>
      </c>
      <c r="F921" s="341"/>
      <c r="G921" s="341"/>
      <c r="H921" s="341"/>
      <c r="I921" s="341"/>
      <c r="J921" s="341"/>
      <c r="K921" s="341">
        <v>14.5</v>
      </c>
      <c r="L921" s="341"/>
      <c r="M921" s="344"/>
    </row>
    <row r="922" spans="1:13" ht="54" customHeight="1">
      <c r="A922" s="337" t="s">
        <v>517</v>
      </c>
      <c r="B922" s="331"/>
      <c r="C922" s="348" t="s">
        <v>518</v>
      </c>
      <c r="D922" s="341">
        <f>(F913+F914+F915+F916+F917)</f>
        <v>164.25</v>
      </c>
      <c r="E922" s="341"/>
      <c r="F922" s="348" t="s">
        <v>519</v>
      </c>
      <c r="G922" s="341">
        <f>(D922/500)*100</f>
        <v>32.85</v>
      </c>
      <c r="H922" s="341"/>
      <c r="I922" s="331"/>
      <c r="J922" s="495" t="s">
        <v>520</v>
      </c>
      <c r="K922" s="495"/>
      <c r="L922" s="480" t="str">
        <f>IF(G922&gt;=91,"A1",IF(G922&gt;=81,"A2",IF(G922&gt;=71,"B1",IF(G922&gt;=61,"B2",IF(G922&gt;=51,"C1",IF(G922&gt;=41,"C2",IF(G922&gt;=33,"D","E")))))))</f>
        <v>E</v>
      </c>
      <c r="M922" s="483" t="str">
        <f t="shared" ref="M922:M924" si="130">IF(K922&gt;=91,"A1",IF(K922&gt;=81,"A2",IF(K922&gt;=71,"B1",IF(K922&gt;=61,"B2",IF(K922&gt;=51,"C1",IF(K922&gt;=41,"C2",IF(K922&gt;=33,"D","E")))))))</f>
        <v>E</v>
      </c>
    </row>
    <row r="923" spans="1:13" ht="52.5" customHeight="1">
      <c r="A923" s="368" t="s">
        <v>521</v>
      </c>
      <c r="B923" s="331"/>
      <c r="C923" s="348" t="s">
        <v>522</v>
      </c>
      <c r="D923" s="341">
        <f>(L913+L914+L915+L916+L917)</f>
        <v>162.5</v>
      </c>
      <c r="E923" s="341"/>
      <c r="F923" s="348" t="s">
        <v>523</v>
      </c>
      <c r="G923" s="341">
        <f>D923/500*100</f>
        <v>32.5</v>
      </c>
      <c r="H923" s="341"/>
      <c r="I923" s="331"/>
      <c r="J923" s="495" t="s">
        <v>524</v>
      </c>
      <c r="K923" s="495"/>
      <c r="L923" s="480" t="str">
        <f>IF(G923&gt;=91,"A1",IF(G923&gt;=81,"A2",IF(G923&gt;=71,"B1",IF(G923&gt;=61,"B2",IF(G923&gt;=51,"C1",IF(G923&gt;=41,"C2",IF(G923&gt;=33,"D","E")))))))</f>
        <v>E</v>
      </c>
      <c r="M923" s="483" t="str">
        <f t="shared" si="130"/>
        <v>E</v>
      </c>
    </row>
    <row r="924" spans="1:13" ht="54" customHeight="1">
      <c r="A924" s="365" t="s">
        <v>525</v>
      </c>
      <c r="B924" s="349"/>
      <c r="C924" s="349">
        <f>(D922+D923)</f>
        <v>326.75</v>
      </c>
      <c r="D924" s="496"/>
      <c r="E924" s="496"/>
      <c r="F924" s="349" t="s">
        <v>526</v>
      </c>
      <c r="G924" s="349"/>
      <c r="H924" s="349"/>
      <c r="I924" s="358">
        <f>(C924/1000)*100</f>
        <v>32.674999999999997</v>
      </c>
      <c r="J924" s="349" t="s">
        <v>527</v>
      </c>
      <c r="K924" s="349"/>
      <c r="L924" s="496" t="str">
        <f>IF(I924&gt;=91,"A1",IF(I924&gt;=81,"A2",IF(I924&gt;=71,"B1",IF(I924&gt;=61,"B2",IF(I924&gt;=51,"C1",IF(I924&gt;=41,"C2",IF(I924&gt;=33,"D","E")))))))</f>
        <v>E</v>
      </c>
      <c r="M924" s="497" t="str">
        <f t="shared" si="130"/>
        <v>E</v>
      </c>
    </row>
    <row r="925" spans="1:13" ht="30" customHeight="1">
      <c r="A925" s="481" t="s">
        <v>378</v>
      </c>
      <c r="B925" s="482"/>
      <c r="C925" s="482"/>
      <c r="D925" s="482"/>
      <c r="E925" s="482"/>
      <c r="F925" s="482"/>
      <c r="G925" s="482"/>
      <c r="H925" s="482"/>
      <c r="I925" s="482"/>
      <c r="J925" s="482"/>
      <c r="K925" s="482"/>
      <c r="L925" s="482"/>
      <c r="M925" s="509"/>
    </row>
    <row r="926" spans="1:13" ht="30" customHeight="1">
      <c r="A926" s="487" t="s">
        <v>379</v>
      </c>
      <c r="B926" s="480"/>
      <c r="C926" s="480"/>
      <c r="D926" s="480"/>
      <c r="E926" s="480"/>
      <c r="F926" s="480"/>
      <c r="G926" s="480"/>
      <c r="H926" s="480"/>
      <c r="I926" s="480"/>
      <c r="J926" s="480"/>
      <c r="K926" s="480"/>
      <c r="L926" s="480"/>
      <c r="M926" s="483"/>
    </row>
    <row r="927" spans="1:13" ht="30" customHeight="1">
      <c r="A927" s="487" t="s">
        <v>380</v>
      </c>
      <c r="B927" s="480"/>
      <c r="C927" s="480"/>
      <c r="D927" s="480"/>
      <c r="E927" s="480"/>
      <c r="F927" s="480" t="s">
        <v>381</v>
      </c>
      <c r="G927" s="480"/>
      <c r="H927" s="480"/>
      <c r="I927" s="480"/>
      <c r="J927" s="480"/>
      <c r="K927" s="480" t="s">
        <v>528</v>
      </c>
      <c r="L927" s="480"/>
      <c r="M927" s="483"/>
    </row>
    <row r="928" spans="1:13" ht="30" customHeight="1">
      <c r="A928" s="481" t="s">
        <v>382</v>
      </c>
      <c r="B928" s="482"/>
      <c r="C928" s="482"/>
      <c r="D928" s="482"/>
      <c r="E928" s="482"/>
      <c r="F928" s="480" t="s">
        <v>387</v>
      </c>
      <c r="G928" s="480"/>
      <c r="H928" s="480"/>
      <c r="I928" s="480"/>
      <c r="J928" s="480"/>
      <c r="K928" s="480" t="s">
        <v>387</v>
      </c>
      <c r="L928" s="480"/>
      <c r="M928" s="483"/>
    </row>
    <row r="929" spans="1:13" ht="30" customHeight="1">
      <c r="A929" s="487" t="s">
        <v>384</v>
      </c>
      <c r="B929" s="480"/>
      <c r="C929" s="480"/>
      <c r="D929" s="480"/>
      <c r="E929" s="480"/>
      <c r="F929" s="480"/>
      <c r="G929" s="480"/>
      <c r="H929" s="480"/>
      <c r="I929" s="480"/>
      <c r="J929" s="480"/>
      <c r="K929" s="480"/>
      <c r="L929" s="480"/>
      <c r="M929" s="483"/>
    </row>
    <row r="930" spans="1:13" ht="30" customHeight="1">
      <c r="A930" s="487" t="s">
        <v>380</v>
      </c>
      <c r="B930" s="480"/>
      <c r="C930" s="480"/>
      <c r="D930" s="480"/>
      <c r="E930" s="480"/>
      <c r="F930" s="480" t="s">
        <v>381</v>
      </c>
      <c r="G930" s="480"/>
      <c r="H930" s="480"/>
      <c r="I930" s="480"/>
      <c r="J930" s="480"/>
      <c r="K930" s="480" t="s">
        <v>528</v>
      </c>
      <c r="L930" s="480"/>
      <c r="M930" s="483"/>
    </row>
    <row r="931" spans="1:13" ht="30" customHeight="1">
      <c r="A931" s="489" t="s">
        <v>385</v>
      </c>
      <c r="B931" s="490"/>
      <c r="C931" s="490"/>
      <c r="D931" s="490"/>
      <c r="E931" s="490"/>
      <c r="F931" s="480" t="s">
        <v>409</v>
      </c>
      <c r="G931" s="480"/>
      <c r="H931" s="480"/>
      <c r="I931" s="480"/>
      <c r="J931" s="480"/>
      <c r="K931" s="480" t="s">
        <v>409</v>
      </c>
      <c r="L931" s="480"/>
      <c r="M931" s="483"/>
    </row>
    <row r="932" spans="1:13" ht="30" customHeight="1">
      <c r="A932" s="489" t="s">
        <v>529</v>
      </c>
      <c r="B932" s="490"/>
      <c r="C932" s="490"/>
      <c r="D932" s="490"/>
      <c r="E932" s="490"/>
      <c r="F932" s="480" t="s">
        <v>387</v>
      </c>
      <c r="G932" s="480"/>
      <c r="H932" s="480"/>
      <c r="I932" s="480"/>
      <c r="J932" s="480"/>
      <c r="K932" s="480" t="s">
        <v>387</v>
      </c>
      <c r="L932" s="480"/>
      <c r="M932" s="483"/>
    </row>
    <row r="933" spans="1:13" ht="30" customHeight="1">
      <c r="A933" s="491" t="s">
        <v>386</v>
      </c>
      <c r="B933" s="492"/>
      <c r="C933" s="492"/>
      <c r="D933" s="492"/>
      <c r="E933" s="493"/>
      <c r="F933" s="484" t="s">
        <v>387</v>
      </c>
      <c r="G933" s="485"/>
      <c r="H933" s="485"/>
      <c r="I933" s="485"/>
      <c r="J933" s="488"/>
      <c r="K933" s="484" t="s">
        <v>387</v>
      </c>
      <c r="L933" s="485"/>
      <c r="M933" s="486"/>
    </row>
    <row r="934" spans="1:13" ht="30" customHeight="1">
      <c r="A934" s="491" t="s">
        <v>388</v>
      </c>
      <c r="B934" s="492"/>
      <c r="C934" s="492"/>
      <c r="D934" s="492"/>
      <c r="E934" s="493"/>
      <c r="F934" s="484" t="s">
        <v>387</v>
      </c>
      <c r="G934" s="485"/>
      <c r="H934" s="485"/>
      <c r="I934" s="485"/>
      <c r="J934" s="488"/>
      <c r="K934" s="484" t="s">
        <v>387</v>
      </c>
      <c r="L934" s="485"/>
      <c r="M934" s="486"/>
    </row>
    <row r="935" spans="1:13" ht="30" customHeight="1">
      <c r="A935" s="487" t="s">
        <v>389</v>
      </c>
      <c r="B935" s="480"/>
      <c r="C935" s="480"/>
      <c r="D935" s="480"/>
      <c r="E935" s="480"/>
      <c r="F935" s="480"/>
      <c r="G935" s="480"/>
      <c r="H935" s="480"/>
      <c r="I935" s="480"/>
      <c r="J935" s="480"/>
      <c r="K935" s="480"/>
      <c r="L935" s="480"/>
      <c r="M935" s="483"/>
    </row>
    <row r="936" spans="1:13" ht="30" customHeight="1">
      <c r="A936" s="487" t="s">
        <v>380</v>
      </c>
      <c r="B936" s="480"/>
      <c r="C936" s="480"/>
      <c r="D936" s="480"/>
      <c r="E936" s="480"/>
      <c r="F936" s="480" t="s">
        <v>381</v>
      </c>
      <c r="G936" s="480"/>
      <c r="H936" s="480"/>
      <c r="I936" s="480"/>
      <c r="J936" s="480"/>
      <c r="K936" s="480" t="s">
        <v>528</v>
      </c>
      <c r="L936" s="480"/>
      <c r="M936" s="483"/>
    </row>
    <row r="937" spans="1:13" ht="30" customHeight="1">
      <c r="A937" s="481" t="s">
        <v>390</v>
      </c>
      <c r="B937" s="482"/>
      <c r="C937" s="482"/>
      <c r="D937" s="482"/>
      <c r="E937" s="482"/>
      <c r="F937" s="482"/>
      <c r="G937" s="480" t="s">
        <v>641</v>
      </c>
      <c r="H937" s="480"/>
      <c r="I937" s="480"/>
      <c r="J937" s="480"/>
      <c r="K937" s="480"/>
      <c r="L937" s="480"/>
      <c r="M937" s="483"/>
    </row>
    <row r="938" spans="1:13" ht="30" customHeight="1">
      <c r="A938" s="337" t="s">
        <v>530</v>
      </c>
      <c r="B938" s="484" t="s">
        <v>654</v>
      </c>
      <c r="C938" s="485"/>
      <c r="D938" s="485"/>
      <c r="E938" s="485"/>
      <c r="F938" s="485"/>
      <c r="G938" s="485"/>
      <c r="H938" s="485"/>
      <c r="I938" s="485"/>
      <c r="J938" s="485"/>
      <c r="K938" s="485"/>
      <c r="L938" s="485"/>
      <c r="M938" s="486"/>
    </row>
    <row r="939" spans="1:13" ht="30" customHeight="1">
      <c r="A939" s="337" t="s">
        <v>392</v>
      </c>
      <c r="B939" s="484" t="s">
        <v>652</v>
      </c>
      <c r="C939" s="485"/>
      <c r="D939" s="485"/>
      <c r="E939" s="485"/>
      <c r="F939" s="485"/>
      <c r="G939" s="485"/>
      <c r="H939" s="485"/>
      <c r="I939" s="485"/>
      <c r="J939" s="485"/>
      <c r="K939" s="485"/>
      <c r="L939" s="485"/>
      <c r="M939" s="486"/>
    </row>
    <row r="940" spans="1:13" ht="30" customHeight="1">
      <c r="A940" s="487" t="s">
        <v>531</v>
      </c>
      <c r="B940" s="480"/>
      <c r="C940" s="480"/>
      <c r="D940" s="480"/>
      <c r="E940" s="480"/>
      <c r="F940" s="480"/>
      <c r="G940" s="480"/>
      <c r="H940" s="480"/>
      <c r="I940" s="480"/>
      <c r="J940" s="480" t="s">
        <v>532</v>
      </c>
      <c r="K940" s="480"/>
      <c r="L940" s="480"/>
      <c r="M940" s="483"/>
    </row>
    <row r="941" spans="1:13" ht="30" customHeight="1">
      <c r="A941" s="487"/>
      <c r="B941" s="480"/>
      <c r="C941" s="480"/>
      <c r="D941" s="480"/>
      <c r="E941" s="480"/>
      <c r="F941" s="480"/>
      <c r="G941" s="480"/>
      <c r="H941" s="480"/>
      <c r="I941" s="480"/>
      <c r="J941" s="480"/>
      <c r="K941" s="480"/>
      <c r="L941" s="480"/>
      <c r="M941" s="483"/>
    </row>
    <row r="942" spans="1:13" ht="30" customHeight="1">
      <c r="A942" s="487"/>
      <c r="B942" s="480"/>
      <c r="C942" s="480"/>
      <c r="D942" s="480"/>
      <c r="E942" s="480"/>
      <c r="F942" s="480"/>
      <c r="G942" s="480"/>
      <c r="H942" s="480"/>
      <c r="I942" s="480"/>
      <c r="J942" s="480"/>
      <c r="K942" s="480"/>
      <c r="L942" s="480"/>
      <c r="M942" s="483"/>
    </row>
    <row r="943" spans="1:13" ht="30" customHeight="1">
      <c r="A943" s="487"/>
      <c r="B943" s="480"/>
      <c r="C943" s="480"/>
      <c r="D943" s="480"/>
      <c r="E943" s="480"/>
      <c r="F943" s="480"/>
      <c r="G943" s="480"/>
      <c r="H943" s="480"/>
      <c r="I943" s="480"/>
      <c r="J943" s="480"/>
      <c r="K943" s="480"/>
      <c r="L943" s="480"/>
      <c r="M943" s="483"/>
    </row>
    <row r="944" spans="1:13" ht="30" customHeight="1">
      <c r="A944" s="487" t="s">
        <v>393</v>
      </c>
      <c r="B944" s="480"/>
      <c r="C944" s="480"/>
      <c r="D944" s="480"/>
      <c r="E944" s="480"/>
      <c r="F944" s="480"/>
      <c r="G944" s="480"/>
      <c r="H944" s="484" t="s">
        <v>394</v>
      </c>
      <c r="I944" s="485"/>
      <c r="J944" s="485"/>
      <c r="K944" s="485"/>
      <c r="L944" s="485"/>
      <c r="M944" s="486"/>
    </row>
    <row r="945" spans="1:13" ht="30" customHeight="1">
      <c r="A945" s="350" t="s">
        <v>395</v>
      </c>
      <c r="B945" s="480" t="s">
        <v>284</v>
      </c>
      <c r="C945" s="480"/>
      <c r="D945" s="331" t="s">
        <v>395</v>
      </c>
      <c r="E945" s="341"/>
      <c r="F945" s="480" t="s">
        <v>284</v>
      </c>
      <c r="G945" s="480"/>
      <c r="H945" s="366"/>
      <c r="I945" s="366"/>
      <c r="J945" s="366" t="s">
        <v>396</v>
      </c>
      <c r="K945" s="366"/>
      <c r="L945" s="366" t="s">
        <v>284</v>
      </c>
      <c r="M945" s="351"/>
    </row>
    <row r="946" spans="1:13" ht="30" customHeight="1">
      <c r="A946" s="350" t="s">
        <v>397</v>
      </c>
      <c r="B946" s="480" t="s">
        <v>398</v>
      </c>
      <c r="C946" s="480"/>
      <c r="D946" s="480" t="s">
        <v>399</v>
      </c>
      <c r="E946" s="480"/>
      <c r="F946" s="480" t="s">
        <v>400</v>
      </c>
      <c r="G946" s="480"/>
      <c r="H946" s="366"/>
      <c r="I946" s="366"/>
      <c r="J946" s="484">
        <v>3</v>
      </c>
      <c r="K946" s="488"/>
      <c r="L946" s="341" t="s">
        <v>387</v>
      </c>
      <c r="M946" s="351"/>
    </row>
    <row r="947" spans="1:13" ht="30" customHeight="1">
      <c r="A947" s="350" t="s">
        <v>401</v>
      </c>
      <c r="B947" s="480" t="s">
        <v>402</v>
      </c>
      <c r="C947" s="480"/>
      <c r="D947" s="480" t="s">
        <v>403</v>
      </c>
      <c r="E947" s="480"/>
      <c r="F947" s="480" t="s">
        <v>404</v>
      </c>
      <c r="G947" s="480"/>
      <c r="H947" s="366"/>
      <c r="I947" s="366"/>
      <c r="J947" s="484">
        <v>2</v>
      </c>
      <c r="K947" s="488"/>
      <c r="L947" s="341" t="s">
        <v>383</v>
      </c>
      <c r="M947" s="351"/>
    </row>
    <row r="948" spans="1:13" ht="30" customHeight="1">
      <c r="A948" s="350" t="s">
        <v>405</v>
      </c>
      <c r="B948" s="480" t="s">
        <v>406</v>
      </c>
      <c r="C948" s="480"/>
      <c r="D948" s="480" t="s">
        <v>407</v>
      </c>
      <c r="E948" s="480"/>
      <c r="F948" s="480" t="s">
        <v>408</v>
      </c>
      <c r="G948" s="480"/>
      <c r="H948" s="366"/>
      <c r="I948" s="366"/>
      <c r="J948" s="484">
        <v>1</v>
      </c>
      <c r="K948" s="488"/>
      <c r="L948" s="341" t="s">
        <v>409</v>
      </c>
      <c r="M948" s="351"/>
    </row>
    <row r="949" spans="1:13" ht="30" customHeight="1" thickBot="1">
      <c r="A949" s="352" t="s">
        <v>410</v>
      </c>
      <c r="B949" s="479" t="s">
        <v>411</v>
      </c>
      <c r="C949" s="479"/>
      <c r="D949" s="479" t="s">
        <v>412</v>
      </c>
      <c r="E949" s="479"/>
      <c r="F949" s="479" t="s">
        <v>413</v>
      </c>
      <c r="G949" s="479"/>
      <c r="H949" s="353"/>
      <c r="I949" s="353"/>
      <c r="J949" s="353"/>
      <c r="K949" s="353"/>
      <c r="L949" s="353"/>
      <c r="M949" s="354"/>
    </row>
    <row r="950" spans="1:13" ht="30" customHeight="1" thickBot="1"/>
    <row r="951" spans="1:13" ht="30" customHeight="1">
      <c r="A951" s="327"/>
      <c r="B951" s="503" t="s">
        <v>489</v>
      </c>
      <c r="C951" s="503"/>
      <c r="D951" s="503"/>
      <c r="E951" s="503"/>
      <c r="F951" s="503"/>
      <c r="G951" s="503"/>
      <c r="H951" s="503"/>
      <c r="I951" s="504"/>
      <c r="J951" s="505" t="s">
        <v>490</v>
      </c>
      <c r="K951" s="503"/>
      <c r="L951" s="503"/>
      <c r="M951" s="506"/>
    </row>
    <row r="952" spans="1:13" ht="30" customHeight="1">
      <c r="A952" s="487" t="s">
        <v>491</v>
      </c>
      <c r="B952" s="480"/>
      <c r="C952" s="480"/>
      <c r="D952" s="480"/>
      <c r="E952" s="480"/>
      <c r="F952" s="480"/>
      <c r="G952" s="480"/>
      <c r="H952" s="480"/>
      <c r="I952" s="480"/>
      <c r="J952" s="480"/>
      <c r="K952" s="480"/>
      <c r="L952" s="480"/>
      <c r="M952" s="483"/>
    </row>
    <row r="953" spans="1:13" ht="30" customHeight="1">
      <c r="A953" s="326"/>
      <c r="B953" s="507" t="s">
        <v>492</v>
      </c>
      <c r="C953" s="507"/>
      <c r="D953" s="507"/>
      <c r="E953" s="508"/>
      <c r="F953" s="329" t="s">
        <v>493</v>
      </c>
      <c r="G953" s="329"/>
      <c r="H953" s="484" t="s">
        <v>494</v>
      </c>
      <c r="I953" s="485"/>
      <c r="J953" s="488"/>
      <c r="K953" s="330" t="s">
        <v>495</v>
      </c>
      <c r="L953" s="331"/>
      <c r="M953" s="332"/>
    </row>
    <row r="954" spans="1:13" ht="30" customHeight="1">
      <c r="A954" s="500" t="s">
        <v>496</v>
      </c>
      <c r="B954" s="485"/>
      <c r="C954" s="485"/>
      <c r="D954" s="485"/>
      <c r="E954" s="485"/>
      <c r="F954" s="485"/>
      <c r="G954" s="485"/>
      <c r="H954" s="485"/>
      <c r="I954" s="485"/>
      <c r="J954" s="485"/>
      <c r="K954" s="485"/>
      <c r="L954" s="485"/>
      <c r="M954" s="486"/>
    </row>
    <row r="955" spans="1:13" ht="30" customHeight="1">
      <c r="A955" s="491" t="s">
        <v>497</v>
      </c>
      <c r="B955" s="492"/>
      <c r="C955" s="492"/>
      <c r="D955" s="492"/>
      <c r="E955" s="492"/>
      <c r="F955" s="492"/>
      <c r="G955" s="492"/>
      <c r="H955" s="492"/>
      <c r="I955" s="492"/>
      <c r="J955" s="492"/>
      <c r="K955" s="492"/>
      <c r="L955" s="492"/>
      <c r="M955" s="501"/>
    </row>
    <row r="956" spans="1:13" ht="30" customHeight="1">
      <c r="A956" s="489" t="s">
        <v>498</v>
      </c>
      <c r="B956" s="490"/>
      <c r="C956" s="484" t="s">
        <v>199</v>
      </c>
      <c r="D956" s="485"/>
      <c r="E956" s="485"/>
      <c r="F956" s="485"/>
      <c r="G956" s="488"/>
      <c r="H956" s="331" t="s">
        <v>499</v>
      </c>
      <c r="I956" s="333"/>
      <c r="J956" s="480">
        <v>20</v>
      </c>
      <c r="K956" s="480"/>
      <c r="L956" s="480"/>
      <c r="M956" s="483"/>
    </row>
    <row r="957" spans="1:13" ht="30" customHeight="1">
      <c r="A957" s="489" t="s">
        <v>500</v>
      </c>
      <c r="B957" s="490"/>
      <c r="C957" s="502" t="s">
        <v>274</v>
      </c>
      <c r="D957" s="492"/>
      <c r="E957" s="492"/>
      <c r="F957" s="492"/>
      <c r="G957" s="493"/>
      <c r="H957" s="331" t="s">
        <v>501</v>
      </c>
      <c r="I957" s="333"/>
      <c r="J957" s="480">
        <v>922</v>
      </c>
      <c r="K957" s="480"/>
      <c r="L957" s="480"/>
      <c r="M957" s="483"/>
    </row>
    <row r="958" spans="1:13" ht="30" customHeight="1">
      <c r="A958" s="489" t="s">
        <v>502</v>
      </c>
      <c r="B958" s="490"/>
      <c r="C958" s="515">
        <v>40858</v>
      </c>
      <c r="D958" s="485"/>
      <c r="E958" s="485"/>
      <c r="F958" s="485"/>
      <c r="G958" s="488"/>
      <c r="H958" s="331" t="s">
        <v>503</v>
      </c>
      <c r="I958" s="333"/>
      <c r="J958" s="480">
        <v>9419138888</v>
      </c>
      <c r="K958" s="480"/>
      <c r="L958" s="480"/>
      <c r="M958" s="483"/>
    </row>
    <row r="959" spans="1:13" ht="30" customHeight="1">
      <c r="A959" s="489" t="s">
        <v>504</v>
      </c>
      <c r="B959" s="490"/>
      <c r="C959" s="484" t="s">
        <v>202</v>
      </c>
      <c r="D959" s="485"/>
      <c r="E959" s="485"/>
      <c r="F959" s="485"/>
      <c r="G959" s="488"/>
      <c r="H959" s="489" t="s">
        <v>363</v>
      </c>
      <c r="I959" s="490"/>
      <c r="J959" s="480" t="s">
        <v>203</v>
      </c>
      <c r="K959" s="480"/>
      <c r="L959" s="480"/>
      <c r="M959" s="483"/>
    </row>
    <row r="960" spans="1:13" ht="30" customHeight="1">
      <c r="A960" s="487" t="s">
        <v>505</v>
      </c>
      <c r="B960" s="480"/>
      <c r="C960" s="480"/>
      <c r="D960" s="480"/>
      <c r="E960" s="480"/>
      <c r="F960" s="480"/>
      <c r="G960" s="480"/>
      <c r="H960" s="480"/>
      <c r="I960" s="480"/>
      <c r="J960" s="480"/>
      <c r="K960" s="480"/>
      <c r="L960" s="480"/>
      <c r="M960" s="483"/>
    </row>
    <row r="961" spans="1:13" ht="30" customHeight="1">
      <c r="A961" s="494" t="s">
        <v>506</v>
      </c>
      <c r="B961" s="480" t="s">
        <v>507</v>
      </c>
      <c r="C961" s="480"/>
      <c r="D961" s="480"/>
      <c r="E961" s="480"/>
      <c r="F961" s="480"/>
      <c r="G961" s="480"/>
      <c r="H961" s="480" t="s">
        <v>508</v>
      </c>
      <c r="I961" s="480"/>
      <c r="J961" s="480"/>
      <c r="K961" s="480"/>
      <c r="L961" s="480"/>
      <c r="M961" s="483"/>
    </row>
    <row r="962" spans="1:13" ht="51" customHeight="1">
      <c r="A962" s="494"/>
      <c r="B962" s="334" t="s">
        <v>509</v>
      </c>
      <c r="C962" s="334" t="s">
        <v>510</v>
      </c>
      <c r="D962" s="334" t="s">
        <v>511</v>
      </c>
      <c r="E962" s="334" t="s">
        <v>512</v>
      </c>
      <c r="F962" s="334">
        <v>100</v>
      </c>
      <c r="G962" s="335" t="s">
        <v>244</v>
      </c>
      <c r="H962" s="334" t="s">
        <v>513</v>
      </c>
      <c r="I962" s="334" t="s">
        <v>510</v>
      </c>
      <c r="J962" s="334" t="s">
        <v>511</v>
      </c>
      <c r="K962" s="334" t="s">
        <v>514</v>
      </c>
      <c r="L962" s="334">
        <v>100</v>
      </c>
      <c r="M962" s="336" t="s">
        <v>244</v>
      </c>
    </row>
    <row r="963" spans="1:13" ht="30" customHeight="1">
      <c r="A963" s="337" t="s">
        <v>285</v>
      </c>
      <c r="B963" s="335">
        <v>6.75</v>
      </c>
      <c r="C963" s="338">
        <v>4</v>
      </c>
      <c r="D963" s="338">
        <v>4</v>
      </c>
      <c r="E963" s="359">
        <v>50</v>
      </c>
      <c r="F963" s="340">
        <f t="shared" ref="F963" si="131">SUM(B963:E963)</f>
        <v>64.75</v>
      </c>
      <c r="G963" s="341" t="str">
        <f t="shared" ref="G963" si="132">IF(F963&gt;=91,"A1",IF(F963&gt;=81,"A2",IF(F963&gt;=71,"B1",IF(F963&gt;=61,"B2",IF(F963&gt;=51,"C1",IF(F963&gt;=41,"C2",IF(F963&gt;=33,"D","E")))))))</f>
        <v>B2</v>
      </c>
      <c r="H963" s="341">
        <v>5.25</v>
      </c>
      <c r="I963" s="338">
        <v>5</v>
      </c>
      <c r="J963" s="338">
        <v>4.5</v>
      </c>
      <c r="K963" s="357">
        <v>34.5</v>
      </c>
      <c r="L963" s="343">
        <f>SUM(H963:K963)</f>
        <v>49.25</v>
      </c>
      <c r="M963" s="370" t="str">
        <f>IF(L963&gt;=91,"A1",IF(L963&gt;=81,"A2",IF(L963&gt;=71,"B1",IF(L963&gt;=61,"B2",IF(L963&gt;=51,"C1",IF(L963&gt;=41,"C2",IF(L963&gt;=33,"D","E")))))))</f>
        <v>C2</v>
      </c>
    </row>
    <row r="964" spans="1:13" ht="30" customHeight="1">
      <c r="A964" s="337" t="s">
        <v>286</v>
      </c>
      <c r="B964" s="335">
        <v>3.75</v>
      </c>
      <c r="C964" s="341">
        <v>3.5</v>
      </c>
      <c r="D964" s="341">
        <v>4</v>
      </c>
      <c r="E964" s="338">
        <v>38.5</v>
      </c>
      <c r="F964" s="338">
        <f t="shared" ref="F964" si="133">SUM(B964:E964)</f>
        <v>49.75</v>
      </c>
      <c r="G964" s="338" t="str">
        <f t="shared" ref="G964:G967" si="134">IF(F964&gt;=91,"A1",IF(F964&gt;=81,"A2",IF(F964&gt;=71,"B1",IF(F964&gt;=61,"B2",IF(F964&gt;=51,"C1",IF(F964&gt;=41,"C2",IF(F964&gt;=33,"D","E")))))))</f>
        <v>C2</v>
      </c>
      <c r="H964" s="341">
        <v>5</v>
      </c>
      <c r="I964" s="341">
        <v>3.5</v>
      </c>
      <c r="J964" s="341">
        <v>4</v>
      </c>
      <c r="K964" s="338">
        <v>42</v>
      </c>
      <c r="L964" s="343">
        <f>SUM(H964:K964)</f>
        <v>54.5</v>
      </c>
      <c r="M964" s="370" t="str">
        <f t="shared" ref="M964:M967" si="135">IF(L964&gt;=91,"A1",IF(L964&gt;=81,"A2",IF(L964&gt;=71,"B1",IF(L964&gt;=61,"B2",IF(L964&gt;=51,"C1",IF(L964&gt;=41,"C2",IF(L964&gt;=33,"D","E")))))))</f>
        <v>C1</v>
      </c>
    </row>
    <row r="965" spans="1:13" ht="30" customHeight="1">
      <c r="A965" s="337" t="s">
        <v>515</v>
      </c>
      <c r="B965" s="341">
        <v>6.25</v>
      </c>
      <c r="C965" s="341">
        <v>4</v>
      </c>
      <c r="D965" s="341">
        <v>3.5</v>
      </c>
      <c r="E965" s="341">
        <v>31</v>
      </c>
      <c r="F965" s="341">
        <v>44.75</v>
      </c>
      <c r="G965" s="341" t="str">
        <f t="shared" si="134"/>
        <v>C2</v>
      </c>
      <c r="H965" s="341">
        <v>3.75</v>
      </c>
      <c r="I965" s="341">
        <v>3</v>
      </c>
      <c r="J965" s="341">
        <v>2.5</v>
      </c>
      <c r="K965" s="341">
        <v>37</v>
      </c>
      <c r="L965" s="343">
        <f t="shared" ref="L965:L967" si="136">SUM(H965:K965)</f>
        <v>46.25</v>
      </c>
      <c r="M965" s="370" t="str">
        <f t="shared" si="135"/>
        <v>C2</v>
      </c>
    </row>
    <row r="966" spans="1:13" ht="30" customHeight="1">
      <c r="A966" s="337" t="s">
        <v>288</v>
      </c>
      <c r="B966" s="341">
        <v>7.75</v>
      </c>
      <c r="C966" s="341">
        <v>4</v>
      </c>
      <c r="D966" s="341">
        <v>3.5</v>
      </c>
      <c r="E966" s="341">
        <v>38</v>
      </c>
      <c r="F966" s="341">
        <v>53.25</v>
      </c>
      <c r="G966" s="341" t="str">
        <f t="shared" si="134"/>
        <v>C1</v>
      </c>
      <c r="H966" s="335">
        <v>6.25</v>
      </c>
      <c r="I966" s="341">
        <v>4.5</v>
      </c>
      <c r="J966" s="341">
        <v>3</v>
      </c>
      <c r="K966" s="338">
        <v>27.5</v>
      </c>
      <c r="L966" s="343">
        <f t="shared" si="136"/>
        <v>41.25</v>
      </c>
      <c r="M966" s="370" t="str">
        <f t="shared" si="135"/>
        <v>C2</v>
      </c>
    </row>
    <row r="967" spans="1:13" ht="30" customHeight="1">
      <c r="A967" s="337" t="s">
        <v>371</v>
      </c>
      <c r="B967" s="341">
        <v>5</v>
      </c>
      <c r="C967" s="341">
        <v>4</v>
      </c>
      <c r="D967" s="341">
        <v>3</v>
      </c>
      <c r="E967" s="341">
        <v>29.5</v>
      </c>
      <c r="F967" s="343">
        <v>41.5</v>
      </c>
      <c r="G967" s="341" t="str">
        <f t="shared" si="134"/>
        <v>C2</v>
      </c>
      <c r="H967" s="335">
        <v>4.5</v>
      </c>
      <c r="I967" s="341">
        <v>4.5</v>
      </c>
      <c r="J967" s="341">
        <v>3.5</v>
      </c>
      <c r="K967" s="338">
        <v>37</v>
      </c>
      <c r="L967" s="343">
        <f t="shared" si="136"/>
        <v>49.5</v>
      </c>
      <c r="M967" s="370" t="str">
        <f t="shared" si="135"/>
        <v>C2</v>
      </c>
    </row>
    <row r="968" spans="1:13" ht="30" customHeight="1">
      <c r="A968" s="337" t="s">
        <v>449</v>
      </c>
      <c r="B968" s="341"/>
      <c r="C968" s="341"/>
      <c r="D968" s="341"/>
      <c r="E968" s="345">
        <v>12.5</v>
      </c>
      <c r="F968" s="338"/>
      <c r="G968" s="341"/>
      <c r="H968" s="341"/>
      <c r="I968" s="341"/>
      <c r="J968" s="341"/>
      <c r="K968" s="341">
        <v>19.5</v>
      </c>
      <c r="L968" s="341"/>
      <c r="M968" s="344"/>
    </row>
    <row r="969" spans="1:13" ht="30" customHeight="1">
      <c r="A969" s="337" t="s">
        <v>516</v>
      </c>
      <c r="B969" s="341"/>
      <c r="C969" s="341"/>
      <c r="D969" s="341"/>
      <c r="E969" s="346">
        <v>21.5</v>
      </c>
      <c r="F969" s="341"/>
      <c r="G969" s="341"/>
      <c r="H969" s="341"/>
      <c r="I969" s="341"/>
      <c r="J969" s="341"/>
      <c r="K969" s="346">
        <v>15.5</v>
      </c>
      <c r="L969" s="341"/>
      <c r="M969" s="344"/>
    </row>
    <row r="970" spans="1:13" ht="30" customHeight="1">
      <c r="A970" s="337" t="s">
        <v>631</v>
      </c>
      <c r="B970" s="341"/>
      <c r="C970" s="341"/>
      <c r="D970" s="341"/>
      <c r="E970" s="341">
        <v>21.5</v>
      </c>
      <c r="F970" s="341"/>
      <c r="G970" s="341"/>
      <c r="H970" s="341"/>
      <c r="I970" s="341"/>
      <c r="J970" s="341"/>
      <c r="K970" s="341">
        <v>25.5</v>
      </c>
      <c r="L970" s="341"/>
      <c r="M970" s="344"/>
    </row>
    <row r="971" spans="1:13" ht="30" customHeight="1">
      <c r="A971" s="337" t="s">
        <v>375</v>
      </c>
      <c r="B971" s="341"/>
      <c r="C971" s="341"/>
      <c r="D971" s="341"/>
      <c r="E971" s="341">
        <v>19.5</v>
      </c>
      <c r="F971" s="341"/>
      <c r="G971" s="341"/>
      <c r="H971" s="341"/>
      <c r="I971" s="341"/>
      <c r="J971" s="341"/>
      <c r="K971" s="341">
        <v>9.5</v>
      </c>
      <c r="L971" s="341"/>
      <c r="M971" s="344"/>
    </row>
    <row r="972" spans="1:13" ht="54.75" customHeight="1">
      <c r="A972" s="337" t="s">
        <v>517</v>
      </c>
      <c r="B972" s="331"/>
      <c r="C972" s="348" t="s">
        <v>518</v>
      </c>
      <c r="D972" s="341">
        <f>(F963+F964+F965+F966+F967)</f>
        <v>254</v>
      </c>
      <c r="E972" s="341"/>
      <c r="F972" s="348" t="s">
        <v>519</v>
      </c>
      <c r="G972" s="341">
        <f>(D972/500)*100</f>
        <v>50.8</v>
      </c>
      <c r="H972" s="341"/>
      <c r="I972" s="331"/>
      <c r="J972" s="495" t="s">
        <v>520</v>
      </c>
      <c r="K972" s="495"/>
      <c r="L972" s="480" t="str">
        <f>IF(G972&gt;=91,"A1",IF(G972&gt;=81,"A2",IF(G972&gt;=71,"B1",IF(G972&gt;=61,"B2",IF(G972&gt;=51,"C1",IF(G972&gt;=41,"C2",IF(G972&gt;=33,"D","E")))))))</f>
        <v>C2</v>
      </c>
      <c r="M972" s="483" t="str">
        <f t="shared" ref="M972:M974" si="137">IF(K972&gt;=91,"A1",IF(K972&gt;=81,"A2",IF(K972&gt;=71,"B1",IF(K972&gt;=61,"B2",IF(K972&gt;=51,"C1",IF(K972&gt;=41,"C2",IF(K972&gt;=33,"D","E")))))))</f>
        <v>E</v>
      </c>
    </row>
    <row r="973" spans="1:13" ht="50.25" customHeight="1">
      <c r="A973" s="368" t="s">
        <v>521</v>
      </c>
      <c r="B973" s="331"/>
      <c r="C973" s="348" t="s">
        <v>522</v>
      </c>
      <c r="D973" s="341">
        <f>(L963+L964+L965+L966+L967)</f>
        <v>240.75</v>
      </c>
      <c r="E973" s="341"/>
      <c r="F973" s="348" t="s">
        <v>523</v>
      </c>
      <c r="G973" s="341">
        <f>D973/500*100</f>
        <v>48.15</v>
      </c>
      <c r="H973" s="341"/>
      <c r="I973" s="331"/>
      <c r="J973" s="495" t="s">
        <v>524</v>
      </c>
      <c r="K973" s="495"/>
      <c r="L973" s="480" t="str">
        <f>IF(G973&gt;=91,"A1",IF(G973&gt;=81,"A2",IF(G973&gt;=71,"B1",IF(G973&gt;=61,"B2",IF(G973&gt;=51,"C1",IF(G973&gt;=41,"C2",IF(G973&gt;=33,"D","E")))))))</f>
        <v>C2</v>
      </c>
      <c r="M973" s="483" t="str">
        <f t="shared" si="137"/>
        <v>E</v>
      </c>
    </row>
    <row r="974" spans="1:13" ht="56.25" customHeight="1">
      <c r="A974" s="365" t="s">
        <v>525</v>
      </c>
      <c r="B974" s="349"/>
      <c r="C974" s="349">
        <f>(D972+D973)</f>
        <v>494.75</v>
      </c>
      <c r="D974" s="496"/>
      <c r="E974" s="496"/>
      <c r="F974" s="349" t="s">
        <v>526</v>
      </c>
      <c r="G974" s="349"/>
      <c r="H974" s="349"/>
      <c r="I974" s="358">
        <f>(C974/1000)*100</f>
        <v>49.475000000000001</v>
      </c>
      <c r="J974" s="349" t="s">
        <v>527</v>
      </c>
      <c r="K974" s="349"/>
      <c r="L974" s="496" t="str">
        <f>IF(I974&gt;=91,"A1",IF(I974&gt;=81,"A2",IF(I974&gt;=71,"B1",IF(I974&gt;=61,"B2",IF(I974&gt;=51,"C1",IF(I974&gt;=41,"C2",IF(I974&gt;=33,"D","E")))))))</f>
        <v>C2</v>
      </c>
      <c r="M974" s="497" t="str">
        <f t="shared" si="137"/>
        <v>E</v>
      </c>
    </row>
    <row r="975" spans="1:13" ht="30" customHeight="1">
      <c r="A975" s="481" t="s">
        <v>378</v>
      </c>
      <c r="B975" s="482"/>
      <c r="C975" s="482"/>
      <c r="D975" s="482"/>
      <c r="E975" s="482"/>
      <c r="F975" s="482"/>
      <c r="G975" s="482"/>
      <c r="H975" s="482"/>
      <c r="I975" s="482"/>
      <c r="J975" s="482"/>
      <c r="K975" s="482"/>
      <c r="L975" s="482"/>
      <c r="M975" s="509"/>
    </row>
    <row r="976" spans="1:13" ht="30" customHeight="1">
      <c r="A976" s="487" t="s">
        <v>379</v>
      </c>
      <c r="B976" s="480"/>
      <c r="C976" s="480"/>
      <c r="D976" s="480"/>
      <c r="E976" s="480"/>
      <c r="F976" s="480"/>
      <c r="G976" s="480"/>
      <c r="H976" s="480"/>
      <c r="I976" s="480"/>
      <c r="J976" s="480"/>
      <c r="K976" s="480"/>
      <c r="L976" s="480"/>
      <c r="M976" s="483"/>
    </row>
    <row r="977" spans="1:13" ht="30" customHeight="1">
      <c r="A977" s="487" t="s">
        <v>380</v>
      </c>
      <c r="B977" s="480"/>
      <c r="C977" s="480"/>
      <c r="D977" s="480"/>
      <c r="E977" s="480"/>
      <c r="F977" s="480" t="s">
        <v>381</v>
      </c>
      <c r="G977" s="480"/>
      <c r="H977" s="480"/>
      <c r="I977" s="480"/>
      <c r="J977" s="480"/>
      <c r="K977" s="480" t="s">
        <v>528</v>
      </c>
      <c r="L977" s="480"/>
      <c r="M977" s="483"/>
    </row>
    <row r="978" spans="1:13" ht="30" customHeight="1">
      <c r="A978" s="481" t="s">
        <v>382</v>
      </c>
      <c r="B978" s="482"/>
      <c r="C978" s="482"/>
      <c r="D978" s="482"/>
      <c r="E978" s="482"/>
      <c r="F978" s="480" t="s">
        <v>387</v>
      </c>
      <c r="G978" s="480"/>
      <c r="H978" s="480"/>
      <c r="I978" s="480"/>
      <c r="J978" s="480"/>
      <c r="K978" s="480" t="s">
        <v>387</v>
      </c>
      <c r="L978" s="480"/>
      <c r="M978" s="483"/>
    </row>
    <row r="979" spans="1:13" ht="30" customHeight="1">
      <c r="A979" s="487" t="s">
        <v>384</v>
      </c>
      <c r="B979" s="480"/>
      <c r="C979" s="480"/>
      <c r="D979" s="480"/>
      <c r="E979" s="480"/>
      <c r="F979" s="480"/>
      <c r="G979" s="480"/>
      <c r="H979" s="480"/>
      <c r="I979" s="480"/>
      <c r="J979" s="480"/>
      <c r="K979" s="480"/>
      <c r="L979" s="480"/>
      <c r="M979" s="483"/>
    </row>
    <row r="980" spans="1:13" ht="30" customHeight="1">
      <c r="A980" s="487" t="s">
        <v>380</v>
      </c>
      <c r="B980" s="480"/>
      <c r="C980" s="480"/>
      <c r="D980" s="480"/>
      <c r="E980" s="480"/>
      <c r="F980" s="480" t="s">
        <v>381</v>
      </c>
      <c r="G980" s="480"/>
      <c r="H980" s="480"/>
      <c r="I980" s="480"/>
      <c r="J980" s="480"/>
      <c r="K980" s="480" t="s">
        <v>528</v>
      </c>
      <c r="L980" s="480"/>
      <c r="M980" s="483"/>
    </row>
    <row r="981" spans="1:13" ht="30" customHeight="1">
      <c r="A981" s="489" t="s">
        <v>385</v>
      </c>
      <c r="B981" s="490"/>
      <c r="C981" s="490"/>
      <c r="D981" s="490"/>
      <c r="E981" s="490"/>
      <c r="F981" s="480" t="s">
        <v>387</v>
      </c>
      <c r="G981" s="480"/>
      <c r="H981" s="480"/>
      <c r="I981" s="480"/>
      <c r="J981" s="480"/>
      <c r="K981" s="480" t="s">
        <v>387</v>
      </c>
      <c r="L981" s="480"/>
      <c r="M981" s="483"/>
    </row>
    <row r="982" spans="1:13" ht="30" customHeight="1">
      <c r="A982" s="489" t="s">
        <v>529</v>
      </c>
      <c r="B982" s="490"/>
      <c r="C982" s="490"/>
      <c r="D982" s="490"/>
      <c r="E982" s="490"/>
      <c r="F982" s="480" t="s">
        <v>383</v>
      </c>
      <c r="G982" s="480"/>
      <c r="H982" s="480"/>
      <c r="I982" s="480"/>
      <c r="J982" s="480"/>
      <c r="K982" s="480" t="s">
        <v>383</v>
      </c>
      <c r="L982" s="480"/>
      <c r="M982" s="483"/>
    </row>
    <row r="983" spans="1:13" ht="30" customHeight="1">
      <c r="A983" s="491" t="s">
        <v>386</v>
      </c>
      <c r="B983" s="492"/>
      <c r="C983" s="492"/>
      <c r="D983" s="492"/>
      <c r="E983" s="493"/>
      <c r="F983" s="484" t="s">
        <v>387</v>
      </c>
      <c r="G983" s="485"/>
      <c r="H983" s="485"/>
      <c r="I983" s="485"/>
      <c r="J983" s="488"/>
      <c r="K983" s="484" t="s">
        <v>387</v>
      </c>
      <c r="L983" s="485"/>
      <c r="M983" s="486"/>
    </row>
    <row r="984" spans="1:13" ht="30" customHeight="1">
      <c r="A984" s="491" t="s">
        <v>388</v>
      </c>
      <c r="B984" s="492"/>
      <c r="C984" s="492"/>
      <c r="D984" s="492"/>
      <c r="E984" s="493"/>
      <c r="F984" s="484" t="s">
        <v>387</v>
      </c>
      <c r="G984" s="485"/>
      <c r="H984" s="485"/>
      <c r="I984" s="485"/>
      <c r="J984" s="488"/>
      <c r="K984" s="484" t="s">
        <v>387</v>
      </c>
      <c r="L984" s="485"/>
      <c r="M984" s="486"/>
    </row>
    <row r="985" spans="1:13" ht="30" customHeight="1">
      <c r="A985" s="487" t="s">
        <v>389</v>
      </c>
      <c r="B985" s="480"/>
      <c r="C985" s="480"/>
      <c r="D985" s="480"/>
      <c r="E985" s="480"/>
      <c r="F985" s="480"/>
      <c r="G985" s="480"/>
      <c r="H985" s="480"/>
      <c r="I985" s="480"/>
      <c r="J985" s="480"/>
      <c r="K985" s="480"/>
      <c r="L985" s="480"/>
      <c r="M985" s="483"/>
    </row>
    <row r="986" spans="1:13" ht="30" customHeight="1">
      <c r="A986" s="487" t="s">
        <v>380</v>
      </c>
      <c r="B986" s="480"/>
      <c r="C986" s="480"/>
      <c r="D986" s="480"/>
      <c r="E986" s="480"/>
      <c r="F986" s="480" t="s">
        <v>381</v>
      </c>
      <c r="G986" s="480"/>
      <c r="H986" s="480"/>
      <c r="I986" s="480"/>
      <c r="J986" s="480"/>
      <c r="K986" s="480" t="s">
        <v>528</v>
      </c>
      <c r="L986" s="480"/>
      <c r="M986" s="483"/>
    </row>
    <row r="987" spans="1:13" ht="30" customHeight="1">
      <c r="A987" s="481" t="s">
        <v>390</v>
      </c>
      <c r="B987" s="482"/>
      <c r="C987" s="482"/>
      <c r="D987" s="482"/>
      <c r="E987" s="482"/>
      <c r="F987" s="482"/>
      <c r="G987" s="480" t="s">
        <v>644</v>
      </c>
      <c r="H987" s="480"/>
      <c r="I987" s="480"/>
      <c r="J987" s="480"/>
      <c r="K987" s="480"/>
      <c r="L987" s="480"/>
      <c r="M987" s="483"/>
    </row>
    <row r="988" spans="1:13" ht="30" customHeight="1">
      <c r="A988" s="337" t="s">
        <v>530</v>
      </c>
      <c r="B988" s="484" t="s">
        <v>594</v>
      </c>
      <c r="C988" s="485"/>
      <c r="D988" s="485"/>
      <c r="E988" s="485"/>
      <c r="F988" s="485"/>
      <c r="G988" s="485"/>
      <c r="H988" s="485"/>
      <c r="I988" s="485"/>
      <c r="J988" s="485"/>
      <c r="K988" s="485"/>
      <c r="L988" s="485"/>
      <c r="M988" s="486"/>
    </row>
    <row r="989" spans="1:13" ht="30" customHeight="1">
      <c r="A989" s="337" t="s">
        <v>392</v>
      </c>
      <c r="B989" s="484" t="s">
        <v>652</v>
      </c>
      <c r="C989" s="485"/>
      <c r="D989" s="485"/>
      <c r="E989" s="485"/>
      <c r="F989" s="485"/>
      <c r="G989" s="485"/>
      <c r="H989" s="485"/>
      <c r="I989" s="485"/>
      <c r="J989" s="485"/>
      <c r="K989" s="485"/>
      <c r="L989" s="485"/>
      <c r="M989" s="486"/>
    </row>
    <row r="990" spans="1:13" ht="30" customHeight="1">
      <c r="A990" s="487" t="s">
        <v>531</v>
      </c>
      <c r="B990" s="480"/>
      <c r="C990" s="480"/>
      <c r="D990" s="480"/>
      <c r="E990" s="480"/>
      <c r="F990" s="480"/>
      <c r="G990" s="480"/>
      <c r="H990" s="480"/>
      <c r="I990" s="480"/>
      <c r="J990" s="480" t="s">
        <v>532</v>
      </c>
      <c r="K990" s="480"/>
      <c r="L990" s="480"/>
      <c r="M990" s="483"/>
    </row>
    <row r="991" spans="1:13" ht="30" customHeight="1">
      <c r="A991" s="487"/>
      <c r="B991" s="480"/>
      <c r="C991" s="480"/>
      <c r="D991" s="480"/>
      <c r="E991" s="480"/>
      <c r="F991" s="480"/>
      <c r="G991" s="480"/>
      <c r="H991" s="480"/>
      <c r="I991" s="480"/>
      <c r="J991" s="480"/>
      <c r="K991" s="480"/>
      <c r="L991" s="480"/>
      <c r="M991" s="483"/>
    </row>
    <row r="992" spans="1:13" ht="30" customHeight="1">
      <c r="A992" s="487"/>
      <c r="B992" s="480"/>
      <c r="C992" s="480"/>
      <c r="D992" s="480"/>
      <c r="E992" s="480"/>
      <c r="F992" s="480"/>
      <c r="G992" s="480"/>
      <c r="H992" s="480"/>
      <c r="I992" s="480"/>
      <c r="J992" s="480"/>
      <c r="K992" s="480"/>
      <c r="L992" s="480"/>
      <c r="M992" s="483"/>
    </row>
    <row r="993" spans="1:13" ht="30" customHeight="1">
      <c r="A993" s="487"/>
      <c r="B993" s="480"/>
      <c r="C993" s="480"/>
      <c r="D993" s="480"/>
      <c r="E993" s="480"/>
      <c r="F993" s="480"/>
      <c r="G993" s="480"/>
      <c r="H993" s="480"/>
      <c r="I993" s="480"/>
      <c r="J993" s="480"/>
      <c r="K993" s="480"/>
      <c r="L993" s="480"/>
      <c r="M993" s="483"/>
    </row>
    <row r="994" spans="1:13" ht="30" customHeight="1">
      <c r="A994" s="487" t="s">
        <v>393</v>
      </c>
      <c r="B994" s="480"/>
      <c r="C994" s="480"/>
      <c r="D994" s="480"/>
      <c r="E994" s="480"/>
      <c r="F994" s="480"/>
      <c r="G994" s="480"/>
      <c r="H994" s="484" t="s">
        <v>394</v>
      </c>
      <c r="I994" s="485"/>
      <c r="J994" s="485"/>
      <c r="K994" s="485"/>
      <c r="L994" s="485"/>
      <c r="M994" s="486"/>
    </row>
    <row r="995" spans="1:13" ht="30" customHeight="1">
      <c r="A995" s="350" t="s">
        <v>395</v>
      </c>
      <c r="B995" s="480" t="s">
        <v>284</v>
      </c>
      <c r="C995" s="480"/>
      <c r="D995" s="331" t="s">
        <v>395</v>
      </c>
      <c r="E995" s="341"/>
      <c r="F995" s="480" t="s">
        <v>284</v>
      </c>
      <c r="G995" s="480"/>
      <c r="H995" s="366"/>
      <c r="I995" s="366"/>
      <c r="J995" s="366" t="s">
        <v>396</v>
      </c>
      <c r="K995" s="366"/>
      <c r="L995" s="366" t="s">
        <v>284</v>
      </c>
      <c r="M995" s="351"/>
    </row>
    <row r="996" spans="1:13" ht="30" customHeight="1">
      <c r="A996" s="350" t="s">
        <v>397</v>
      </c>
      <c r="B996" s="480" t="s">
        <v>398</v>
      </c>
      <c r="C996" s="480"/>
      <c r="D996" s="480" t="s">
        <v>399</v>
      </c>
      <c r="E996" s="480"/>
      <c r="F996" s="480" t="s">
        <v>400</v>
      </c>
      <c r="G996" s="480"/>
      <c r="H996" s="366"/>
      <c r="I996" s="366"/>
      <c r="J996" s="484">
        <v>3</v>
      </c>
      <c r="K996" s="488"/>
      <c r="L996" s="341" t="s">
        <v>387</v>
      </c>
      <c r="M996" s="351"/>
    </row>
    <row r="997" spans="1:13" ht="30" customHeight="1">
      <c r="A997" s="350" t="s">
        <v>401</v>
      </c>
      <c r="B997" s="480" t="s">
        <v>402</v>
      </c>
      <c r="C997" s="480"/>
      <c r="D997" s="480" t="s">
        <v>403</v>
      </c>
      <c r="E997" s="480"/>
      <c r="F997" s="480" t="s">
        <v>404</v>
      </c>
      <c r="G997" s="480"/>
      <c r="H997" s="366"/>
      <c r="I997" s="366"/>
      <c r="J997" s="484">
        <v>2</v>
      </c>
      <c r="K997" s="488"/>
      <c r="L997" s="341" t="s">
        <v>383</v>
      </c>
      <c r="M997" s="351"/>
    </row>
    <row r="998" spans="1:13" ht="30" customHeight="1">
      <c r="A998" s="350" t="s">
        <v>405</v>
      </c>
      <c r="B998" s="480" t="s">
        <v>406</v>
      </c>
      <c r="C998" s="480"/>
      <c r="D998" s="480" t="s">
        <v>407</v>
      </c>
      <c r="E998" s="480"/>
      <c r="F998" s="480" t="s">
        <v>408</v>
      </c>
      <c r="G998" s="480"/>
      <c r="H998" s="366"/>
      <c r="I998" s="366"/>
      <c r="J998" s="484">
        <v>1</v>
      </c>
      <c r="K998" s="488"/>
      <c r="L998" s="341" t="s">
        <v>409</v>
      </c>
      <c r="M998" s="351"/>
    </row>
    <row r="999" spans="1:13" ht="30" customHeight="1" thickBot="1">
      <c r="A999" s="352" t="s">
        <v>410</v>
      </c>
      <c r="B999" s="479" t="s">
        <v>411</v>
      </c>
      <c r="C999" s="479"/>
      <c r="D999" s="479" t="s">
        <v>412</v>
      </c>
      <c r="E999" s="479"/>
      <c r="F999" s="479" t="s">
        <v>413</v>
      </c>
      <c r="G999" s="479"/>
      <c r="H999" s="353"/>
      <c r="I999" s="353"/>
      <c r="J999" s="353"/>
      <c r="K999" s="353"/>
      <c r="L999" s="353"/>
      <c r="M999" s="354"/>
    </row>
    <row r="1000" spans="1:13" ht="30" customHeight="1" thickBot="1"/>
    <row r="1001" spans="1:13" ht="30" customHeight="1">
      <c r="A1001" s="327"/>
      <c r="B1001" s="503" t="s">
        <v>489</v>
      </c>
      <c r="C1001" s="503"/>
      <c r="D1001" s="503"/>
      <c r="E1001" s="503"/>
      <c r="F1001" s="503"/>
      <c r="G1001" s="503"/>
      <c r="H1001" s="503"/>
      <c r="I1001" s="504"/>
      <c r="J1001" s="505" t="s">
        <v>490</v>
      </c>
      <c r="K1001" s="503"/>
      <c r="L1001" s="503"/>
      <c r="M1001" s="506"/>
    </row>
    <row r="1002" spans="1:13" ht="30" customHeight="1">
      <c r="A1002" s="487" t="s">
        <v>491</v>
      </c>
      <c r="B1002" s="480"/>
      <c r="C1002" s="480"/>
      <c r="D1002" s="480"/>
      <c r="E1002" s="480"/>
      <c r="F1002" s="480"/>
      <c r="G1002" s="480"/>
      <c r="H1002" s="480"/>
      <c r="I1002" s="480"/>
      <c r="J1002" s="480"/>
      <c r="K1002" s="480"/>
      <c r="L1002" s="480"/>
      <c r="M1002" s="483"/>
    </row>
    <row r="1003" spans="1:13" ht="30" customHeight="1">
      <c r="A1003" s="326"/>
      <c r="B1003" s="507" t="s">
        <v>492</v>
      </c>
      <c r="C1003" s="507"/>
      <c r="D1003" s="507"/>
      <c r="E1003" s="508"/>
      <c r="F1003" s="329" t="s">
        <v>493</v>
      </c>
      <c r="G1003" s="329"/>
      <c r="H1003" s="484" t="s">
        <v>494</v>
      </c>
      <c r="I1003" s="485"/>
      <c r="J1003" s="488"/>
      <c r="K1003" s="330" t="s">
        <v>495</v>
      </c>
      <c r="L1003" s="331"/>
      <c r="M1003" s="332"/>
    </row>
    <row r="1004" spans="1:13" ht="30" customHeight="1">
      <c r="A1004" s="500" t="s">
        <v>496</v>
      </c>
      <c r="B1004" s="485"/>
      <c r="C1004" s="485"/>
      <c r="D1004" s="485"/>
      <c r="E1004" s="485"/>
      <c r="F1004" s="485"/>
      <c r="G1004" s="485"/>
      <c r="H1004" s="485"/>
      <c r="I1004" s="485"/>
      <c r="J1004" s="485"/>
      <c r="K1004" s="485"/>
      <c r="L1004" s="485"/>
      <c r="M1004" s="486"/>
    </row>
    <row r="1005" spans="1:13" ht="30" customHeight="1">
      <c r="A1005" s="491" t="s">
        <v>497</v>
      </c>
      <c r="B1005" s="492"/>
      <c r="C1005" s="492"/>
      <c r="D1005" s="492"/>
      <c r="E1005" s="492"/>
      <c r="F1005" s="492"/>
      <c r="G1005" s="492"/>
      <c r="H1005" s="492"/>
      <c r="I1005" s="492"/>
      <c r="J1005" s="492"/>
      <c r="K1005" s="492"/>
      <c r="L1005" s="492"/>
      <c r="M1005" s="501"/>
    </row>
    <row r="1006" spans="1:13" ht="30" customHeight="1">
      <c r="A1006" s="489" t="s">
        <v>498</v>
      </c>
      <c r="B1006" s="490"/>
      <c r="C1006" s="502" t="s">
        <v>265</v>
      </c>
      <c r="D1006" s="492"/>
      <c r="E1006" s="492"/>
      <c r="F1006" s="492"/>
      <c r="G1006" s="493"/>
      <c r="H1006" s="355" t="s">
        <v>499</v>
      </c>
      <c r="I1006" s="356"/>
      <c r="J1006" s="482">
        <v>21</v>
      </c>
      <c r="K1006" s="482"/>
      <c r="L1006" s="482"/>
      <c r="M1006" s="509"/>
    </row>
    <row r="1007" spans="1:13" ht="30" customHeight="1">
      <c r="A1007" s="489" t="s">
        <v>500</v>
      </c>
      <c r="B1007" s="490"/>
      <c r="C1007" s="502" t="s">
        <v>274</v>
      </c>
      <c r="D1007" s="492"/>
      <c r="E1007" s="492"/>
      <c r="F1007" s="492"/>
      <c r="G1007" s="493"/>
      <c r="H1007" s="355" t="s">
        <v>501</v>
      </c>
      <c r="I1007" s="356"/>
      <c r="J1007" s="482">
        <v>1580</v>
      </c>
      <c r="K1007" s="482"/>
      <c r="L1007" s="482"/>
      <c r="M1007" s="509"/>
    </row>
    <row r="1008" spans="1:13" ht="30" customHeight="1">
      <c r="A1008" s="489" t="s">
        <v>502</v>
      </c>
      <c r="B1008" s="490"/>
      <c r="C1008" s="513">
        <v>41426</v>
      </c>
      <c r="D1008" s="492"/>
      <c r="E1008" s="492"/>
      <c r="F1008" s="492"/>
      <c r="G1008" s="493"/>
      <c r="H1008" s="355" t="s">
        <v>503</v>
      </c>
      <c r="I1008" s="356"/>
      <c r="J1008" s="482">
        <v>9622111557</v>
      </c>
      <c r="K1008" s="482"/>
      <c r="L1008" s="482"/>
      <c r="M1008" s="509"/>
    </row>
    <row r="1009" spans="1:13" ht="30" customHeight="1">
      <c r="A1009" s="489" t="s">
        <v>504</v>
      </c>
      <c r="B1009" s="490"/>
      <c r="C1009" s="502" t="s">
        <v>353</v>
      </c>
      <c r="D1009" s="492"/>
      <c r="E1009" s="492"/>
      <c r="F1009" s="492"/>
      <c r="G1009" s="493"/>
      <c r="H1009" s="481" t="s">
        <v>363</v>
      </c>
      <c r="I1009" s="482"/>
      <c r="J1009" s="482" t="s">
        <v>352</v>
      </c>
      <c r="K1009" s="482"/>
      <c r="L1009" s="482"/>
      <c r="M1009" s="509"/>
    </row>
    <row r="1010" spans="1:13" ht="30" customHeight="1">
      <c r="A1010" s="487" t="s">
        <v>505</v>
      </c>
      <c r="B1010" s="480"/>
      <c r="C1010" s="480"/>
      <c r="D1010" s="480"/>
      <c r="E1010" s="480"/>
      <c r="F1010" s="480"/>
      <c r="G1010" s="480"/>
      <c r="H1010" s="480"/>
      <c r="I1010" s="480"/>
      <c r="J1010" s="480"/>
      <c r="K1010" s="480"/>
      <c r="L1010" s="480"/>
      <c r="M1010" s="483"/>
    </row>
    <row r="1011" spans="1:13" ht="30" customHeight="1">
      <c r="A1011" s="494" t="s">
        <v>506</v>
      </c>
      <c r="B1011" s="480" t="s">
        <v>507</v>
      </c>
      <c r="C1011" s="480"/>
      <c r="D1011" s="480"/>
      <c r="E1011" s="480"/>
      <c r="F1011" s="480"/>
      <c r="G1011" s="480"/>
      <c r="H1011" s="480" t="s">
        <v>508</v>
      </c>
      <c r="I1011" s="480"/>
      <c r="J1011" s="480"/>
      <c r="K1011" s="480"/>
      <c r="L1011" s="480"/>
      <c r="M1011" s="483"/>
    </row>
    <row r="1012" spans="1:13" ht="54.75" customHeight="1">
      <c r="A1012" s="494"/>
      <c r="B1012" s="334" t="s">
        <v>509</v>
      </c>
      <c r="C1012" s="334" t="s">
        <v>510</v>
      </c>
      <c r="D1012" s="334" t="s">
        <v>511</v>
      </c>
      <c r="E1012" s="334" t="s">
        <v>512</v>
      </c>
      <c r="F1012" s="334">
        <v>100</v>
      </c>
      <c r="G1012" s="335" t="s">
        <v>244</v>
      </c>
      <c r="H1012" s="334" t="s">
        <v>513</v>
      </c>
      <c r="I1012" s="334" t="s">
        <v>510</v>
      </c>
      <c r="J1012" s="334" t="s">
        <v>511</v>
      </c>
      <c r="K1012" s="334" t="s">
        <v>514</v>
      </c>
      <c r="L1012" s="334">
        <v>100</v>
      </c>
      <c r="M1012" s="336" t="s">
        <v>244</v>
      </c>
    </row>
    <row r="1013" spans="1:13" ht="30" customHeight="1">
      <c r="A1013" s="337" t="s">
        <v>285</v>
      </c>
      <c r="B1013" s="361">
        <v>6.5</v>
      </c>
      <c r="C1013" s="338">
        <v>5</v>
      </c>
      <c r="D1013" s="338">
        <v>4</v>
      </c>
      <c r="E1013" s="359">
        <v>60</v>
      </c>
      <c r="F1013" s="340">
        <f t="shared" ref="F1013" si="138">SUM(B1013:E1013)</f>
        <v>75.5</v>
      </c>
      <c r="G1013" s="341" t="str">
        <f>IF(F1013&gt;=91,"A1",IF(F1013&gt;=81,"A2",IF(F1013&gt;=71,"B1",IF(F1013&gt;=61,"B2",IF(F1013&gt;=51,"C1",IF(F1013&gt;=41,"C2",IF(F1013&gt;=33,"D","E")))))))</f>
        <v>B1</v>
      </c>
      <c r="H1013" s="341">
        <v>9</v>
      </c>
      <c r="I1013" s="338">
        <v>5</v>
      </c>
      <c r="J1013" s="338">
        <v>5</v>
      </c>
      <c r="K1013" s="357">
        <v>67.5</v>
      </c>
      <c r="L1013" s="343">
        <f>SUM(H1013:K1013)</f>
        <v>86.5</v>
      </c>
      <c r="M1013" s="370" t="str">
        <f>IF(L1013&gt;=91,"A1",IF(L1013&gt;=81,"A2",IF(L1013&gt;=71,"B1",IF(L1013&gt;=61,"B2",IF(L1013&gt;=51,"C1",IF(L1013&gt;=41,"C2",IF(L1013&gt;=33,"D","E")))))))</f>
        <v>A2</v>
      </c>
    </row>
    <row r="1014" spans="1:13" ht="30" customHeight="1">
      <c r="A1014" s="337" t="s">
        <v>286</v>
      </c>
      <c r="B1014" s="361">
        <v>6.75</v>
      </c>
      <c r="C1014" s="341">
        <v>4.5</v>
      </c>
      <c r="D1014" s="341">
        <v>4.5</v>
      </c>
      <c r="E1014" s="338">
        <v>60.5</v>
      </c>
      <c r="F1014" s="338">
        <f t="shared" ref="F1014" si="139">SUM(B1014:E1014)</f>
        <v>76.25</v>
      </c>
      <c r="G1014" s="341" t="str">
        <f>IF(F1014&gt;=91,"A1",IF(F1014&gt;=81,"A2",IF(F1014&gt;=71,"B1",IF(F1014&gt;=61,"B2",IF(F1014&gt;=51,"C1",IF(F1014&gt;=41,"C2",IF(F1014&gt;=33,"D","E")))))))</f>
        <v>B1</v>
      </c>
      <c r="H1014" s="341">
        <v>8.75</v>
      </c>
      <c r="I1014" s="341">
        <v>4.5</v>
      </c>
      <c r="J1014" s="341">
        <v>4.5</v>
      </c>
      <c r="K1014" s="338">
        <v>67.5</v>
      </c>
      <c r="L1014" s="343">
        <f>SUM(H1014:K1014)</f>
        <v>85.25</v>
      </c>
      <c r="M1014" s="370" t="str">
        <f>IF(L1014&gt;=91,"A1",IF(L1014&gt;=81,"A2",IF(L1014&gt;=71,"B1",IF(L1014&gt;=61,"B2",IF(L1014&gt;=51,"C1",IF(L1014&gt;=41,"C2",IF(L1014&gt;=33,"D","E")))))))</f>
        <v>A2</v>
      </c>
    </row>
    <row r="1015" spans="1:13" ht="30" customHeight="1">
      <c r="A1015" s="337" t="s">
        <v>515</v>
      </c>
      <c r="B1015" s="341">
        <v>7.25</v>
      </c>
      <c r="C1015" s="341">
        <v>5</v>
      </c>
      <c r="D1015" s="341">
        <v>3.5</v>
      </c>
      <c r="E1015" s="341">
        <v>41.5</v>
      </c>
      <c r="F1015" s="341">
        <v>57.25</v>
      </c>
      <c r="G1015" s="341" t="str">
        <f t="shared" ref="G1015:G1017" si="140">IF(F1015&gt;=91,"A1",IF(F1015&gt;=81,"A2",IF(F1015&gt;=71,"B1",IF(F1015&gt;=61,"B2",IF(F1015&gt;=51,"C1",IF(F1015&gt;=41,"C2",IF(F1015&gt;=33,"D","E")))))))</f>
        <v>C1</v>
      </c>
      <c r="H1015" s="341">
        <v>8.75</v>
      </c>
      <c r="I1015" s="341">
        <v>5</v>
      </c>
      <c r="J1015" s="341">
        <v>3.5</v>
      </c>
      <c r="K1015" s="341">
        <v>63.5</v>
      </c>
      <c r="L1015" s="343">
        <f t="shared" ref="L1015:L1017" si="141">SUM(H1015:K1015)</f>
        <v>80.75</v>
      </c>
      <c r="M1015" s="370" t="str">
        <f t="shared" ref="M1015:M1017" si="142">IF(L1015&gt;=91,"A1",IF(L1015&gt;=81,"A2",IF(L1015&gt;=71,"B1",IF(L1015&gt;=61,"B2",IF(L1015&gt;=51,"C1",IF(L1015&gt;=41,"C2",IF(L1015&gt;=33,"D","E")))))))</f>
        <v>B1</v>
      </c>
    </row>
    <row r="1016" spans="1:13" ht="30" customHeight="1">
      <c r="A1016" s="337" t="s">
        <v>288</v>
      </c>
      <c r="B1016" s="341">
        <v>5.75</v>
      </c>
      <c r="C1016" s="341">
        <v>4.5</v>
      </c>
      <c r="D1016" s="341">
        <v>5</v>
      </c>
      <c r="E1016" s="341">
        <v>63</v>
      </c>
      <c r="F1016" s="341">
        <v>78.25</v>
      </c>
      <c r="G1016" s="341" t="str">
        <f t="shared" si="140"/>
        <v>B1</v>
      </c>
      <c r="H1016" s="335">
        <v>9.25</v>
      </c>
      <c r="I1016" s="341">
        <v>5</v>
      </c>
      <c r="J1016" s="341">
        <v>5</v>
      </c>
      <c r="K1016" s="338">
        <v>71.5</v>
      </c>
      <c r="L1016" s="343">
        <f t="shared" si="141"/>
        <v>90.75</v>
      </c>
      <c r="M1016" s="370" t="str">
        <f t="shared" si="142"/>
        <v>A2</v>
      </c>
    </row>
    <row r="1017" spans="1:13" ht="30" customHeight="1">
      <c r="A1017" s="337" t="s">
        <v>371</v>
      </c>
      <c r="B1017" s="341">
        <v>6.75</v>
      </c>
      <c r="C1017" s="341">
        <v>4.5</v>
      </c>
      <c r="D1017" s="341">
        <v>4</v>
      </c>
      <c r="E1017" s="341">
        <v>52</v>
      </c>
      <c r="F1017" s="343">
        <v>67.25</v>
      </c>
      <c r="G1017" s="341" t="str">
        <f t="shared" si="140"/>
        <v>B2</v>
      </c>
      <c r="H1017" s="335">
        <v>8.75</v>
      </c>
      <c r="I1017" s="341">
        <v>5</v>
      </c>
      <c r="J1017" s="341">
        <v>4.5</v>
      </c>
      <c r="K1017" s="338">
        <v>59.5</v>
      </c>
      <c r="L1017" s="343">
        <f t="shared" si="141"/>
        <v>77.75</v>
      </c>
      <c r="M1017" s="370" t="str">
        <f t="shared" si="142"/>
        <v>B1</v>
      </c>
    </row>
    <row r="1018" spans="1:13" ht="30" customHeight="1">
      <c r="A1018" s="337" t="s">
        <v>449</v>
      </c>
      <c r="B1018" s="341"/>
      <c r="C1018" s="341"/>
      <c r="D1018" s="341"/>
      <c r="E1018" s="345">
        <v>38.5</v>
      </c>
      <c r="F1018" s="338"/>
      <c r="G1018" s="341"/>
      <c r="H1018" s="341"/>
      <c r="I1018" s="341"/>
      <c r="J1018" s="341"/>
      <c r="K1018" s="341">
        <v>39.5</v>
      </c>
      <c r="L1018" s="341"/>
      <c r="M1018" s="344"/>
    </row>
    <row r="1019" spans="1:13" ht="30" customHeight="1">
      <c r="A1019" s="337" t="s">
        <v>516</v>
      </c>
      <c r="B1019" s="341"/>
      <c r="C1019" s="341"/>
      <c r="D1019" s="341"/>
      <c r="E1019" s="346" t="s">
        <v>444</v>
      </c>
      <c r="F1019" s="341"/>
      <c r="G1019" s="341"/>
      <c r="H1019" s="341"/>
      <c r="I1019" s="341"/>
      <c r="J1019" s="341"/>
      <c r="K1019" s="346">
        <v>45</v>
      </c>
      <c r="L1019" s="341"/>
      <c r="M1019" s="344"/>
    </row>
    <row r="1020" spans="1:13" ht="30" customHeight="1">
      <c r="A1020" s="337" t="s">
        <v>631</v>
      </c>
      <c r="B1020" s="341"/>
      <c r="C1020" s="341"/>
      <c r="D1020" s="341"/>
      <c r="E1020" s="341">
        <v>43</v>
      </c>
      <c r="F1020" s="341"/>
      <c r="G1020" s="341"/>
      <c r="H1020" s="341"/>
      <c r="I1020" s="341"/>
      <c r="J1020" s="341"/>
      <c r="K1020" s="341">
        <v>41.5</v>
      </c>
      <c r="L1020" s="341"/>
      <c r="M1020" s="344"/>
    </row>
    <row r="1021" spans="1:13" ht="30" customHeight="1">
      <c r="A1021" s="337" t="s">
        <v>375</v>
      </c>
      <c r="B1021" s="341"/>
      <c r="C1021" s="341"/>
      <c r="D1021" s="341"/>
      <c r="E1021" s="341">
        <v>43</v>
      </c>
      <c r="F1021" s="341"/>
      <c r="G1021" s="341"/>
      <c r="H1021" s="341"/>
      <c r="I1021" s="341"/>
      <c r="J1021" s="341"/>
      <c r="K1021" s="341">
        <v>43</v>
      </c>
      <c r="L1021" s="341"/>
      <c r="M1021" s="344"/>
    </row>
    <row r="1022" spans="1:13" ht="62.25" customHeight="1">
      <c r="A1022" s="337" t="s">
        <v>517</v>
      </c>
      <c r="B1022" s="331"/>
      <c r="C1022" s="348" t="s">
        <v>518</v>
      </c>
      <c r="D1022" s="341">
        <f>(F1013+F1014+F1015+F1016+F1017)</f>
        <v>354.5</v>
      </c>
      <c r="E1022" s="341"/>
      <c r="F1022" s="348" t="s">
        <v>519</v>
      </c>
      <c r="G1022" s="341">
        <f>(D1022/500)*100</f>
        <v>70.899999999999991</v>
      </c>
      <c r="H1022" s="341"/>
      <c r="I1022" s="331"/>
      <c r="J1022" s="495" t="s">
        <v>520</v>
      </c>
      <c r="K1022" s="495"/>
      <c r="L1022" s="480" t="str">
        <f>IF(G1022&gt;=91,"A1",IF(G1022&gt;=81,"A2",IF(G1022&gt;=71,"B1",IF(G1022&gt;=61,"B2",IF(G1022&gt;=51,"C1",IF(G1022&gt;=41,"C2",IF(G1022&gt;=33,"D","E")))))))</f>
        <v>B2</v>
      </c>
      <c r="M1022" s="483" t="str">
        <f t="shared" ref="M1022:M1024" si="143">IF(K1022&gt;=91,"A1",IF(K1022&gt;=81,"A2",IF(K1022&gt;=71,"B1",IF(K1022&gt;=61,"B2",IF(K1022&gt;=51,"C1",IF(K1022&gt;=41,"C2",IF(K1022&gt;=33,"D","E")))))))</f>
        <v>E</v>
      </c>
    </row>
    <row r="1023" spans="1:13" ht="54.75" customHeight="1">
      <c r="A1023" s="368" t="s">
        <v>521</v>
      </c>
      <c r="B1023" s="331"/>
      <c r="C1023" s="348" t="s">
        <v>522</v>
      </c>
      <c r="D1023" s="341">
        <f>(L1013+L1014+L1015+L1016+L1017)</f>
        <v>421</v>
      </c>
      <c r="E1023" s="341"/>
      <c r="F1023" s="348" t="s">
        <v>523</v>
      </c>
      <c r="G1023" s="341">
        <f>D1023/500*100</f>
        <v>84.2</v>
      </c>
      <c r="H1023" s="341"/>
      <c r="I1023" s="331"/>
      <c r="J1023" s="495" t="s">
        <v>524</v>
      </c>
      <c r="K1023" s="495"/>
      <c r="L1023" s="480" t="str">
        <f>IF(G1023&gt;=91,"A1",IF(G1023&gt;=81,"A2",IF(G1023&gt;=71,"B1",IF(G1023&gt;=61,"B2",IF(G1023&gt;=51,"C1",IF(G1023&gt;=41,"C2",IF(G1023&gt;=33,"D","E")))))))</f>
        <v>A2</v>
      </c>
      <c r="M1023" s="483" t="str">
        <f t="shared" si="143"/>
        <v>E</v>
      </c>
    </row>
    <row r="1024" spans="1:13" ht="54.75" customHeight="1">
      <c r="A1024" s="365" t="s">
        <v>525</v>
      </c>
      <c r="B1024" s="349"/>
      <c r="C1024" s="349">
        <f>(D1022+D1023)</f>
        <v>775.5</v>
      </c>
      <c r="D1024" s="496"/>
      <c r="E1024" s="496"/>
      <c r="F1024" s="349" t="s">
        <v>526</v>
      </c>
      <c r="G1024" s="349"/>
      <c r="H1024" s="349"/>
      <c r="I1024" s="349">
        <f>(C1024/1000)*100</f>
        <v>77.55</v>
      </c>
      <c r="J1024" s="349" t="s">
        <v>527</v>
      </c>
      <c r="K1024" s="349"/>
      <c r="L1024" s="496" t="str">
        <f>IF(I1024&gt;=91,"A1",IF(I1024&gt;=81,"A2",IF(I1024&gt;=71,"B1",IF(I1024&gt;=61,"B2",IF(I1024&gt;=51,"C1",IF(I1024&gt;=41,"C2",IF(I1024&gt;=33,"D","E")))))))</f>
        <v>B1</v>
      </c>
      <c r="M1024" s="497" t="str">
        <f t="shared" si="143"/>
        <v>E</v>
      </c>
    </row>
    <row r="1025" spans="1:13" ht="30" customHeight="1">
      <c r="A1025" s="481" t="s">
        <v>378</v>
      </c>
      <c r="B1025" s="482"/>
      <c r="C1025" s="482"/>
      <c r="D1025" s="482"/>
      <c r="E1025" s="482"/>
      <c r="F1025" s="482"/>
      <c r="G1025" s="482"/>
      <c r="H1025" s="482"/>
      <c r="I1025" s="482"/>
      <c r="J1025" s="482"/>
      <c r="K1025" s="482"/>
      <c r="L1025" s="482"/>
      <c r="M1025" s="509"/>
    </row>
    <row r="1026" spans="1:13" ht="30" customHeight="1">
      <c r="A1026" s="487" t="s">
        <v>379</v>
      </c>
      <c r="B1026" s="480"/>
      <c r="C1026" s="480"/>
      <c r="D1026" s="480"/>
      <c r="E1026" s="480"/>
      <c r="F1026" s="480"/>
      <c r="G1026" s="480"/>
      <c r="H1026" s="480"/>
      <c r="I1026" s="480"/>
      <c r="J1026" s="480"/>
      <c r="K1026" s="480"/>
      <c r="L1026" s="480"/>
      <c r="M1026" s="483"/>
    </row>
    <row r="1027" spans="1:13" ht="30" customHeight="1">
      <c r="A1027" s="487" t="s">
        <v>380</v>
      </c>
      <c r="B1027" s="480"/>
      <c r="C1027" s="480"/>
      <c r="D1027" s="480"/>
      <c r="E1027" s="480"/>
      <c r="F1027" s="480" t="s">
        <v>381</v>
      </c>
      <c r="G1027" s="480"/>
      <c r="H1027" s="480"/>
      <c r="I1027" s="480"/>
      <c r="J1027" s="480"/>
      <c r="K1027" s="480" t="s">
        <v>528</v>
      </c>
      <c r="L1027" s="480"/>
      <c r="M1027" s="483"/>
    </row>
    <row r="1028" spans="1:13" ht="30" customHeight="1">
      <c r="A1028" s="481" t="s">
        <v>382</v>
      </c>
      <c r="B1028" s="482"/>
      <c r="C1028" s="482"/>
      <c r="D1028" s="482"/>
      <c r="E1028" s="482"/>
      <c r="F1028" s="480" t="s">
        <v>387</v>
      </c>
      <c r="G1028" s="480"/>
      <c r="H1028" s="480"/>
      <c r="I1028" s="480"/>
      <c r="J1028" s="480"/>
      <c r="K1028" s="480" t="s">
        <v>387</v>
      </c>
      <c r="L1028" s="480"/>
      <c r="M1028" s="483"/>
    </row>
    <row r="1029" spans="1:13" ht="30" customHeight="1">
      <c r="A1029" s="487" t="s">
        <v>384</v>
      </c>
      <c r="B1029" s="480"/>
      <c r="C1029" s="480"/>
      <c r="D1029" s="480"/>
      <c r="E1029" s="480"/>
      <c r="F1029" s="480"/>
      <c r="G1029" s="480"/>
      <c r="H1029" s="480"/>
      <c r="I1029" s="480"/>
      <c r="J1029" s="480"/>
      <c r="K1029" s="480"/>
      <c r="L1029" s="480"/>
      <c r="M1029" s="483"/>
    </row>
    <row r="1030" spans="1:13" ht="30" customHeight="1">
      <c r="A1030" s="487" t="s">
        <v>380</v>
      </c>
      <c r="B1030" s="480"/>
      <c r="C1030" s="480"/>
      <c r="D1030" s="480"/>
      <c r="E1030" s="480"/>
      <c r="F1030" s="480" t="s">
        <v>381</v>
      </c>
      <c r="G1030" s="480"/>
      <c r="H1030" s="480"/>
      <c r="I1030" s="480"/>
      <c r="J1030" s="480"/>
      <c r="K1030" s="480" t="s">
        <v>528</v>
      </c>
      <c r="L1030" s="480"/>
      <c r="M1030" s="483"/>
    </row>
    <row r="1031" spans="1:13" ht="30" customHeight="1">
      <c r="A1031" s="489" t="s">
        <v>385</v>
      </c>
      <c r="B1031" s="490"/>
      <c r="C1031" s="490"/>
      <c r="D1031" s="490"/>
      <c r="E1031" s="490"/>
      <c r="F1031" s="480" t="s">
        <v>383</v>
      </c>
      <c r="G1031" s="480"/>
      <c r="H1031" s="480"/>
      <c r="I1031" s="480"/>
      <c r="J1031" s="480"/>
      <c r="K1031" s="480" t="s">
        <v>383</v>
      </c>
      <c r="L1031" s="480"/>
      <c r="M1031" s="483"/>
    </row>
    <row r="1032" spans="1:13" ht="30" customHeight="1">
      <c r="A1032" s="489" t="s">
        <v>529</v>
      </c>
      <c r="B1032" s="490"/>
      <c r="C1032" s="490"/>
      <c r="D1032" s="490"/>
      <c r="E1032" s="490"/>
      <c r="F1032" s="480" t="s">
        <v>383</v>
      </c>
      <c r="G1032" s="480"/>
      <c r="H1032" s="480"/>
      <c r="I1032" s="480"/>
      <c r="J1032" s="480"/>
      <c r="K1032" s="480" t="s">
        <v>383</v>
      </c>
      <c r="L1032" s="480"/>
      <c r="M1032" s="483"/>
    </row>
    <row r="1033" spans="1:13" ht="30" customHeight="1">
      <c r="A1033" s="491" t="s">
        <v>386</v>
      </c>
      <c r="B1033" s="492"/>
      <c r="C1033" s="492"/>
      <c r="D1033" s="492"/>
      <c r="E1033" s="493"/>
      <c r="F1033" s="484" t="s">
        <v>387</v>
      </c>
      <c r="G1033" s="485"/>
      <c r="H1033" s="485"/>
      <c r="I1033" s="485"/>
      <c r="J1033" s="488"/>
      <c r="K1033" s="484" t="s">
        <v>387</v>
      </c>
      <c r="L1033" s="485"/>
      <c r="M1033" s="486"/>
    </row>
    <row r="1034" spans="1:13" ht="30" customHeight="1">
      <c r="A1034" s="491" t="s">
        <v>388</v>
      </c>
      <c r="B1034" s="492"/>
      <c r="C1034" s="492"/>
      <c r="D1034" s="492"/>
      <c r="E1034" s="493"/>
      <c r="F1034" s="484" t="s">
        <v>387</v>
      </c>
      <c r="G1034" s="485"/>
      <c r="H1034" s="485"/>
      <c r="I1034" s="485"/>
      <c r="J1034" s="488"/>
      <c r="K1034" s="484" t="s">
        <v>387</v>
      </c>
      <c r="L1034" s="485"/>
      <c r="M1034" s="486"/>
    </row>
    <row r="1035" spans="1:13" ht="30" customHeight="1">
      <c r="A1035" s="487" t="s">
        <v>389</v>
      </c>
      <c r="B1035" s="480"/>
      <c r="C1035" s="480"/>
      <c r="D1035" s="480"/>
      <c r="E1035" s="480"/>
      <c r="F1035" s="480"/>
      <c r="G1035" s="480"/>
      <c r="H1035" s="480"/>
      <c r="I1035" s="480"/>
      <c r="J1035" s="480"/>
      <c r="K1035" s="480"/>
      <c r="L1035" s="480"/>
      <c r="M1035" s="483"/>
    </row>
    <row r="1036" spans="1:13" ht="30" customHeight="1">
      <c r="A1036" s="487" t="s">
        <v>380</v>
      </c>
      <c r="B1036" s="480"/>
      <c r="C1036" s="480"/>
      <c r="D1036" s="480"/>
      <c r="E1036" s="480"/>
      <c r="F1036" s="480" t="s">
        <v>381</v>
      </c>
      <c r="G1036" s="480"/>
      <c r="H1036" s="480"/>
      <c r="I1036" s="480"/>
      <c r="J1036" s="480"/>
      <c r="K1036" s="480" t="s">
        <v>528</v>
      </c>
      <c r="L1036" s="480"/>
      <c r="M1036" s="483"/>
    </row>
    <row r="1037" spans="1:13" ht="30" customHeight="1">
      <c r="A1037" s="481" t="s">
        <v>390</v>
      </c>
      <c r="B1037" s="482"/>
      <c r="C1037" s="482"/>
      <c r="D1037" s="482"/>
      <c r="E1037" s="482"/>
      <c r="F1037" s="482"/>
      <c r="G1037" s="480" t="s">
        <v>640</v>
      </c>
      <c r="H1037" s="480"/>
      <c r="I1037" s="480"/>
      <c r="J1037" s="480"/>
      <c r="K1037" s="480"/>
      <c r="L1037" s="480"/>
      <c r="M1037" s="483"/>
    </row>
    <row r="1038" spans="1:13" ht="30" customHeight="1">
      <c r="A1038" s="337" t="s">
        <v>530</v>
      </c>
      <c r="B1038" s="484" t="s">
        <v>653</v>
      </c>
      <c r="C1038" s="485"/>
      <c r="D1038" s="485"/>
      <c r="E1038" s="485"/>
      <c r="F1038" s="485"/>
      <c r="G1038" s="485"/>
      <c r="H1038" s="485"/>
      <c r="I1038" s="485"/>
      <c r="J1038" s="485"/>
      <c r="K1038" s="485"/>
      <c r="L1038" s="485"/>
      <c r="M1038" s="486"/>
    </row>
    <row r="1039" spans="1:13" ht="30" customHeight="1">
      <c r="A1039" s="337" t="s">
        <v>392</v>
      </c>
      <c r="B1039" s="484" t="s">
        <v>652</v>
      </c>
      <c r="C1039" s="485"/>
      <c r="D1039" s="485"/>
      <c r="E1039" s="485"/>
      <c r="F1039" s="485"/>
      <c r="G1039" s="485"/>
      <c r="H1039" s="485"/>
      <c r="I1039" s="485"/>
      <c r="J1039" s="485"/>
      <c r="K1039" s="485"/>
      <c r="L1039" s="485"/>
      <c r="M1039" s="486"/>
    </row>
    <row r="1040" spans="1:13" ht="30" customHeight="1">
      <c r="A1040" s="487" t="s">
        <v>531</v>
      </c>
      <c r="B1040" s="480"/>
      <c r="C1040" s="480"/>
      <c r="D1040" s="480"/>
      <c r="E1040" s="480"/>
      <c r="F1040" s="480"/>
      <c r="G1040" s="480"/>
      <c r="H1040" s="480"/>
      <c r="I1040" s="480"/>
      <c r="J1040" s="480" t="s">
        <v>532</v>
      </c>
      <c r="K1040" s="480"/>
      <c r="L1040" s="480"/>
      <c r="M1040" s="483"/>
    </row>
    <row r="1041" spans="1:13" ht="30" customHeight="1">
      <c r="A1041" s="487"/>
      <c r="B1041" s="480"/>
      <c r="C1041" s="480"/>
      <c r="D1041" s="480"/>
      <c r="E1041" s="480"/>
      <c r="F1041" s="480"/>
      <c r="G1041" s="480"/>
      <c r="H1041" s="480"/>
      <c r="I1041" s="480"/>
      <c r="J1041" s="480"/>
      <c r="K1041" s="480"/>
      <c r="L1041" s="480"/>
      <c r="M1041" s="483"/>
    </row>
    <row r="1042" spans="1:13" ht="30" customHeight="1">
      <c r="A1042" s="487"/>
      <c r="B1042" s="480"/>
      <c r="C1042" s="480"/>
      <c r="D1042" s="480"/>
      <c r="E1042" s="480"/>
      <c r="F1042" s="480"/>
      <c r="G1042" s="480"/>
      <c r="H1042" s="480"/>
      <c r="I1042" s="480"/>
      <c r="J1042" s="480"/>
      <c r="K1042" s="480"/>
      <c r="L1042" s="480"/>
      <c r="M1042" s="483"/>
    </row>
    <row r="1043" spans="1:13" ht="30" customHeight="1">
      <c r="A1043" s="487"/>
      <c r="B1043" s="480"/>
      <c r="C1043" s="480"/>
      <c r="D1043" s="480"/>
      <c r="E1043" s="480"/>
      <c r="F1043" s="480"/>
      <c r="G1043" s="480"/>
      <c r="H1043" s="480"/>
      <c r="I1043" s="480"/>
      <c r="J1043" s="480"/>
      <c r="K1043" s="480"/>
      <c r="L1043" s="480"/>
      <c r="M1043" s="483"/>
    </row>
    <row r="1044" spans="1:13" ht="30" customHeight="1">
      <c r="A1044" s="487" t="s">
        <v>393</v>
      </c>
      <c r="B1044" s="480"/>
      <c r="C1044" s="480"/>
      <c r="D1044" s="480"/>
      <c r="E1044" s="480"/>
      <c r="F1044" s="480"/>
      <c r="G1044" s="480"/>
      <c r="H1044" s="484" t="s">
        <v>394</v>
      </c>
      <c r="I1044" s="485"/>
      <c r="J1044" s="485"/>
      <c r="K1044" s="485"/>
      <c r="L1044" s="485"/>
      <c r="M1044" s="486"/>
    </row>
    <row r="1045" spans="1:13" ht="30" customHeight="1">
      <c r="A1045" s="350" t="s">
        <v>395</v>
      </c>
      <c r="B1045" s="480" t="s">
        <v>284</v>
      </c>
      <c r="C1045" s="480"/>
      <c r="D1045" s="331" t="s">
        <v>395</v>
      </c>
      <c r="E1045" s="341"/>
      <c r="F1045" s="480" t="s">
        <v>284</v>
      </c>
      <c r="G1045" s="480"/>
      <c r="H1045" s="366"/>
      <c r="I1045" s="366"/>
      <c r="J1045" s="366" t="s">
        <v>396</v>
      </c>
      <c r="K1045" s="366"/>
      <c r="L1045" s="366" t="s">
        <v>284</v>
      </c>
      <c r="M1045" s="351"/>
    </row>
    <row r="1046" spans="1:13" ht="30" customHeight="1">
      <c r="A1046" s="350" t="s">
        <v>397</v>
      </c>
      <c r="B1046" s="480" t="s">
        <v>398</v>
      </c>
      <c r="C1046" s="480"/>
      <c r="D1046" s="480" t="s">
        <v>399</v>
      </c>
      <c r="E1046" s="480"/>
      <c r="F1046" s="480" t="s">
        <v>400</v>
      </c>
      <c r="G1046" s="480"/>
      <c r="H1046" s="366"/>
      <c r="I1046" s="366"/>
      <c r="J1046" s="484">
        <v>3</v>
      </c>
      <c r="K1046" s="488"/>
      <c r="L1046" s="341" t="s">
        <v>387</v>
      </c>
      <c r="M1046" s="351"/>
    </row>
    <row r="1047" spans="1:13" ht="30" customHeight="1">
      <c r="A1047" s="350" t="s">
        <v>401</v>
      </c>
      <c r="B1047" s="480" t="s">
        <v>402</v>
      </c>
      <c r="C1047" s="480"/>
      <c r="D1047" s="480" t="s">
        <v>403</v>
      </c>
      <c r="E1047" s="480"/>
      <c r="F1047" s="480" t="s">
        <v>404</v>
      </c>
      <c r="G1047" s="480"/>
      <c r="H1047" s="366"/>
      <c r="I1047" s="366"/>
      <c r="J1047" s="484">
        <v>2</v>
      </c>
      <c r="K1047" s="488"/>
      <c r="L1047" s="341" t="s">
        <v>383</v>
      </c>
      <c r="M1047" s="351"/>
    </row>
    <row r="1048" spans="1:13" ht="30" customHeight="1">
      <c r="A1048" s="350" t="s">
        <v>405</v>
      </c>
      <c r="B1048" s="480" t="s">
        <v>406</v>
      </c>
      <c r="C1048" s="480"/>
      <c r="D1048" s="480" t="s">
        <v>407</v>
      </c>
      <c r="E1048" s="480"/>
      <c r="F1048" s="480" t="s">
        <v>408</v>
      </c>
      <c r="G1048" s="480"/>
      <c r="H1048" s="366"/>
      <c r="I1048" s="366"/>
      <c r="J1048" s="484">
        <v>1</v>
      </c>
      <c r="K1048" s="488"/>
      <c r="L1048" s="341" t="s">
        <v>409</v>
      </c>
      <c r="M1048" s="351"/>
    </row>
    <row r="1049" spans="1:13" ht="30" customHeight="1" thickBot="1">
      <c r="A1049" s="352" t="s">
        <v>410</v>
      </c>
      <c r="B1049" s="479" t="s">
        <v>411</v>
      </c>
      <c r="C1049" s="479"/>
      <c r="D1049" s="479" t="s">
        <v>412</v>
      </c>
      <c r="E1049" s="479"/>
      <c r="F1049" s="479" t="s">
        <v>413</v>
      </c>
      <c r="G1049" s="479"/>
      <c r="H1049" s="353"/>
      <c r="I1049" s="353"/>
      <c r="J1049" s="353"/>
      <c r="K1049" s="353"/>
      <c r="L1049" s="353"/>
      <c r="M1049" s="354"/>
    </row>
    <row r="1050" spans="1:13" ht="30" customHeight="1" thickBot="1"/>
    <row r="1051" spans="1:13" ht="30" customHeight="1">
      <c r="A1051" s="327"/>
      <c r="B1051" s="503" t="s">
        <v>489</v>
      </c>
      <c r="C1051" s="503"/>
      <c r="D1051" s="503"/>
      <c r="E1051" s="503"/>
      <c r="F1051" s="503"/>
      <c r="G1051" s="503"/>
      <c r="H1051" s="503"/>
      <c r="I1051" s="504"/>
      <c r="J1051" s="505" t="s">
        <v>490</v>
      </c>
      <c r="K1051" s="503"/>
      <c r="L1051" s="503"/>
      <c r="M1051" s="506"/>
    </row>
    <row r="1052" spans="1:13" ht="30" customHeight="1">
      <c r="A1052" s="487" t="s">
        <v>491</v>
      </c>
      <c r="B1052" s="480"/>
      <c r="C1052" s="480"/>
      <c r="D1052" s="480"/>
      <c r="E1052" s="480"/>
      <c r="F1052" s="480"/>
      <c r="G1052" s="480"/>
      <c r="H1052" s="480"/>
      <c r="I1052" s="480"/>
      <c r="J1052" s="480"/>
      <c r="K1052" s="480"/>
      <c r="L1052" s="480"/>
      <c r="M1052" s="483"/>
    </row>
    <row r="1053" spans="1:13" ht="30" customHeight="1">
      <c r="A1053" s="326"/>
      <c r="B1053" s="507" t="s">
        <v>492</v>
      </c>
      <c r="C1053" s="507"/>
      <c r="D1053" s="507"/>
      <c r="E1053" s="508"/>
      <c r="F1053" s="329" t="s">
        <v>493</v>
      </c>
      <c r="G1053" s="329"/>
      <c r="H1053" s="484" t="s">
        <v>494</v>
      </c>
      <c r="I1053" s="485"/>
      <c r="J1053" s="488"/>
      <c r="K1053" s="330" t="s">
        <v>495</v>
      </c>
      <c r="L1053" s="331"/>
      <c r="M1053" s="332"/>
    </row>
    <row r="1054" spans="1:13" ht="30" customHeight="1">
      <c r="A1054" s="500" t="s">
        <v>496</v>
      </c>
      <c r="B1054" s="485"/>
      <c r="C1054" s="485"/>
      <c r="D1054" s="485"/>
      <c r="E1054" s="485"/>
      <c r="F1054" s="485"/>
      <c r="G1054" s="485"/>
      <c r="H1054" s="485"/>
      <c r="I1054" s="485"/>
      <c r="J1054" s="485"/>
      <c r="K1054" s="485"/>
      <c r="L1054" s="485"/>
      <c r="M1054" s="486"/>
    </row>
    <row r="1055" spans="1:13" ht="30" customHeight="1">
      <c r="A1055" s="491" t="s">
        <v>497</v>
      </c>
      <c r="B1055" s="492"/>
      <c r="C1055" s="492"/>
      <c r="D1055" s="492"/>
      <c r="E1055" s="492"/>
      <c r="F1055" s="492"/>
      <c r="G1055" s="492"/>
      <c r="H1055" s="492"/>
      <c r="I1055" s="492"/>
      <c r="J1055" s="492"/>
      <c r="K1055" s="492"/>
      <c r="L1055" s="492"/>
      <c r="M1055" s="501"/>
    </row>
    <row r="1056" spans="1:13" ht="30" customHeight="1">
      <c r="A1056" s="489" t="s">
        <v>498</v>
      </c>
      <c r="B1056" s="490"/>
      <c r="C1056" s="484" t="s">
        <v>214</v>
      </c>
      <c r="D1056" s="485"/>
      <c r="E1056" s="485"/>
      <c r="F1056" s="485"/>
      <c r="G1056" s="488"/>
      <c r="H1056" s="331" t="s">
        <v>499</v>
      </c>
      <c r="I1056" s="333"/>
      <c r="J1056" s="480">
        <v>22</v>
      </c>
      <c r="K1056" s="480"/>
      <c r="L1056" s="480"/>
      <c r="M1056" s="483"/>
    </row>
    <row r="1057" spans="1:13" ht="30" customHeight="1">
      <c r="A1057" s="489" t="s">
        <v>500</v>
      </c>
      <c r="B1057" s="490"/>
      <c r="C1057" s="484" t="s">
        <v>533</v>
      </c>
      <c r="D1057" s="485"/>
      <c r="E1057" s="485"/>
      <c r="F1057" s="485"/>
      <c r="G1057" s="488"/>
      <c r="H1057" s="331" t="s">
        <v>501</v>
      </c>
      <c r="I1057" s="333"/>
      <c r="J1057" s="480">
        <v>1145</v>
      </c>
      <c r="K1057" s="480"/>
      <c r="L1057" s="480"/>
      <c r="M1057" s="483"/>
    </row>
    <row r="1058" spans="1:13" ht="30" customHeight="1">
      <c r="A1058" s="489" t="s">
        <v>502</v>
      </c>
      <c r="B1058" s="490"/>
      <c r="C1058" s="515" t="s">
        <v>621</v>
      </c>
      <c r="D1058" s="485"/>
      <c r="E1058" s="485"/>
      <c r="F1058" s="485"/>
      <c r="G1058" s="488"/>
      <c r="H1058" s="331" t="s">
        <v>503</v>
      </c>
      <c r="I1058" s="333"/>
      <c r="J1058" s="480">
        <v>6005398521</v>
      </c>
      <c r="K1058" s="480"/>
      <c r="L1058" s="480"/>
      <c r="M1058" s="483"/>
    </row>
    <row r="1059" spans="1:13" ht="30" customHeight="1">
      <c r="A1059" s="489" t="s">
        <v>504</v>
      </c>
      <c r="B1059" s="490"/>
      <c r="C1059" s="484" t="s">
        <v>215</v>
      </c>
      <c r="D1059" s="485"/>
      <c r="E1059" s="485"/>
      <c r="F1059" s="485"/>
      <c r="G1059" s="488"/>
      <c r="H1059" s="489" t="s">
        <v>363</v>
      </c>
      <c r="I1059" s="490"/>
      <c r="J1059" s="480" t="s">
        <v>216</v>
      </c>
      <c r="K1059" s="480"/>
      <c r="L1059" s="480"/>
      <c r="M1059" s="483"/>
    </row>
    <row r="1060" spans="1:13" ht="30" customHeight="1">
      <c r="A1060" s="487" t="s">
        <v>505</v>
      </c>
      <c r="B1060" s="480"/>
      <c r="C1060" s="480"/>
      <c r="D1060" s="480"/>
      <c r="E1060" s="480"/>
      <c r="F1060" s="480"/>
      <c r="G1060" s="480"/>
      <c r="H1060" s="480"/>
      <c r="I1060" s="480"/>
      <c r="J1060" s="480"/>
      <c r="K1060" s="480"/>
      <c r="L1060" s="480"/>
      <c r="M1060" s="483"/>
    </row>
    <row r="1061" spans="1:13" ht="30" customHeight="1">
      <c r="A1061" s="494" t="s">
        <v>506</v>
      </c>
      <c r="B1061" s="480" t="s">
        <v>507</v>
      </c>
      <c r="C1061" s="480"/>
      <c r="D1061" s="480"/>
      <c r="E1061" s="480"/>
      <c r="F1061" s="480"/>
      <c r="G1061" s="480"/>
      <c r="H1061" s="480" t="s">
        <v>508</v>
      </c>
      <c r="I1061" s="480"/>
      <c r="J1061" s="480"/>
      <c r="K1061" s="480"/>
      <c r="L1061" s="480"/>
      <c r="M1061" s="483"/>
    </row>
    <row r="1062" spans="1:13" ht="58.5" customHeight="1">
      <c r="A1062" s="494"/>
      <c r="B1062" s="334" t="s">
        <v>509</v>
      </c>
      <c r="C1062" s="334" t="s">
        <v>510</v>
      </c>
      <c r="D1062" s="334" t="s">
        <v>511</v>
      </c>
      <c r="E1062" s="334" t="s">
        <v>512</v>
      </c>
      <c r="F1062" s="334">
        <v>100</v>
      </c>
      <c r="G1062" s="335" t="s">
        <v>244</v>
      </c>
      <c r="H1062" s="334" t="s">
        <v>513</v>
      </c>
      <c r="I1062" s="334" t="s">
        <v>510</v>
      </c>
      <c r="J1062" s="334" t="s">
        <v>511</v>
      </c>
      <c r="K1062" s="334" t="s">
        <v>514</v>
      </c>
      <c r="L1062" s="334">
        <v>100</v>
      </c>
      <c r="M1062" s="336" t="s">
        <v>244</v>
      </c>
    </row>
    <row r="1063" spans="1:13" ht="30" customHeight="1">
      <c r="A1063" s="337" t="s">
        <v>285</v>
      </c>
      <c r="B1063" s="361">
        <v>7.75</v>
      </c>
      <c r="C1063" s="338">
        <v>5</v>
      </c>
      <c r="D1063" s="338">
        <v>4</v>
      </c>
      <c r="E1063" s="359">
        <v>60.5</v>
      </c>
      <c r="F1063" s="340">
        <f t="shared" ref="F1063" si="144">SUM(B1063:E1063)</f>
        <v>77.25</v>
      </c>
      <c r="G1063" s="341" t="str">
        <f t="shared" ref="G1063" si="145">IF(F1063&gt;=91,"A1",IF(F1063&gt;=81,"A2",IF(F1063&gt;=71,"B1",IF(F1063&gt;=61,"B2",IF(F1063&gt;=51,"C1",IF(F1063&gt;=41,"C2",IF(F1063&gt;=33,"D","E")))))))</f>
        <v>B1</v>
      </c>
      <c r="H1063" s="341">
        <v>9</v>
      </c>
      <c r="I1063" s="338">
        <v>5</v>
      </c>
      <c r="J1063" s="338">
        <v>5</v>
      </c>
      <c r="K1063" s="342">
        <v>62</v>
      </c>
      <c r="L1063" s="343">
        <f>SUM(H1063:K1063)</f>
        <v>81</v>
      </c>
      <c r="M1063" s="370" t="str">
        <f>IF(L1063&gt;=91,"A1",IF(L1063&gt;=81,"A2",IF(L1063&gt;=71,"B1",IF(L1063&gt;=61,"B2",IF(L1063&gt;=51,"C1",IF(L1063&gt;=41,"C2",IF(L1063&gt;=33,"D","E")))))))</f>
        <v>A2</v>
      </c>
    </row>
    <row r="1064" spans="1:13" ht="30" customHeight="1">
      <c r="A1064" s="337" t="s">
        <v>286</v>
      </c>
      <c r="B1064" s="361">
        <v>6.25</v>
      </c>
      <c r="C1064" s="341">
        <v>4</v>
      </c>
      <c r="D1064" s="341">
        <v>4.5</v>
      </c>
      <c r="E1064" s="338">
        <v>60</v>
      </c>
      <c r="F1064" s="338">
        <f t="shared" ref="F1064" si="146">SUM(B1064:E1064)</f>
        <v>74.75</v>
      </c>
      <c r="G1064" s="338" t="str">
        <f t="shared" ref="G1064" si="147">IF(F1064&gt;=91,"A1",IF(F1064&gt;=81,"A2",IF(F1064&gt;=71,"B1",IF(F1064&gt;=61,"B2",IF(F1064&gt;=51,"C1",IF(F1064&gt;=41,"C2",IF(F1064&gt;=33,"D","E")))))))</f>
        <v>B1</v>
      </c>
      <c r="H1064" s="341">
        <v>7.75</v>
      </c>
      <c r="I1064" s="341">
        <v>4</v>
      </c>
      <c r="J1064" s="341">
        <v>4.5</v>
      </c>
      <c r="K1064" s="338">
        <v>66.5</v>
      </c>
      <c r="L1064" s="343">
        <f>SUM(H1064:K1064)</f>
        <v>82.75</v>
      </c>
      <c r="M1064" s="370" t="str">
        <f t="shared" ref="M1064:M1067" si="148">IF(L1064&gt;=91,"A1",IF(L1064&gt;=81,"A2",IF(L1064&gt;=71,"B1",IF(L1064&gt;=61,"B2",IF(L1064&gt;=51,"C1",IF(L1064&gt;=41,"C2",IF(L1064&gt;=33,"D","E")))))))</f>
        <v>A2</v>
      </c>
    </row>
    <row r="1065" spans="1:13" ht="30" customHeight="1">
      <c r="A1065" s="337" t="s">
        <v>515</v>
      </c>
      <c r="B1065" s="341">
        <v>7.75</v>
      </c>
      <c r="C1065" s="341">
        <v>5</v>
      </c>
      <c r="D1065" s="341">
        <v>4</v>
      </c>
      <c r="E1065" s="341">
        <v>50.5</v>
      </c>
      <c r="F1065" s="341">
        <v>67.25</v>
      </c>
      <c r="G1065" s="341" t="s">
        <v>411</v>
      </c>
      <c r="H1065" s="341">
        <v>8.25</v>
      </c>
      <c r="I1065" s="341">
        <v>5</v>
      </c>
      <c r="J1065" s="341">
        <v>4</v>
      </c>
      <c r="K1065" s="341">
        <v>61.5</v>
      </c>
      <c r="L1065" s="343">
        <f t="shared" ref="L1065:L1067" si="149">SUM(H1065:K1065)</f>
        <v>78.75</v>
      </c>
      <c r="M1065" s="370" t="str">
        <f t="shared" si="148"/>
        <v>B1</v>
      </c>
    </row>
    <row r="1066" spans="1:13" ht="30" customHeight="1">
      <c r="A1066" s="337" t="s">
        <v>288</v>
      </c>
      <c r="B1066" s="341">
        <v>9.25</v>
      </c>
      <c r="C1066" s="341">
        <v>5</v>
      </c>
      <c r="D1066" s="341">
        <v>4.5</v>
      </c>
      <c r="E1066" s="341">
        <v>68.5</v>
      </c>
      <c r="F1066" s="341">
        <v>87.25</v>
      </c>
      <c r="G1066" s="341" t="s">
        <v>402</v>
      </c>
      <c r="H1066" s="335">
        <v>8.5</v>
      </c>
      <c r="I1066" s="341">
        <v>5</v>
      </c>
      <c r="J1066" s="341">
        <v>5</v>
      </c>
      <c r="K1066" s="338">
        <v>74</v>
      </c>
      <c r="L1066" s="343">
        <f t="shared" si="149"/>
        <v>92.5</v>
      </c>
      <c r="M1066" s="370" t="str">
        <f t="shared" si="148"/>
        <v>A1</v>
      </c>
    </row>
    <row r="1067" spans="1:13" ht="30" customHeight="1">
      <c r="A1067" s="337" t="s">
        <v>371</v>
      </c>
      <c r="B1067" s="341">
        <v>6.5</v>
      </c>
      <c r="C1067" s="341">
        <v>4.5</v>
      </c>
      <c r="D1067" s="341">
        <v>4</v>
      </c>
      <c r="E1067" s="341">
        <v>63.5</v>
      </c>
      <c r="F1067" s="343">
        <v>78.5</v>
      </c>
      <c r="G1067" s="341" t="s">
        <v>406</v>
      </c>
      <c r="H1067" s="335">
        <v>9.5</v>
      </c>
      <c r="I1067" s="341">
        <v>5</v>
      </c>
      <c r="J1067" s="341">
        <v>4</v>
      </c>
      <c r="K1067" s="338">
        <v>67.5</v>
      </c>
      <c r="L1067" s="343">
        <f t="shared" si="149"/>
        <v>86</v>
      </c>
      <c r="M1067" s="370" t="str">
        <f t="shared" si="148"/>
        <v>A2</v>
      </c>
    </row>
    <row r="1068" spans="1:13" ht="30" customHeight="1">
      <c r="A1068" s="337" t="s">
        <v>449</v>
      </c>
      <c r="B1068" s="341"/>
      <c r="C1068" s="341"/>
      <c r="D1068" s="341"/>
      <c r="E1068" s="345">
        <v>45</v>
      </c>
      <c r="F1068" s="338"/>
      <c r="G1068" s="341"/>
      <c r="H1068" s="341"/>
      <c r="I1068" s="341"/>
      <c r="J1068" s="341"/>
      <c r="K1068" s="341">
        <v>45.5</v>
      </c>
      <c r="L1068" s="341"/>
      <c r="M1068" s="344"/>
    </row>
    <row r="1069" spans="1:13" ht="30" customHeight="1">
      <c r="A1069" s="337" t="s">
        <v>516</v>
      </c>
      <c r="B1069" s="341"/>
      <c r="C1069" s="341"/>
      <c r="D1069" s="341"/>
      <c r="E1069" s="346">
        <v>46</v>
      </c>
      <c r="F1069" s="341"/>
      <c r="G1069" s="341"/>
      <c r="H1069" s="341"/>
      <c r="I1069" s="341"/>
      <c r="J1069" s="341"/>
      <c r="K1069" s="346">
        <v>49</v>
      </c>
      <c r="L1069" s="341"/>
      <c r="M1069" s="344"/>
    </row>
    <row r="1070" spans="1:13" ht="30" customHeight="1">
      <c r="A1070" s="337" t="s">
        <v>631</v>
      </c>
      <c r="B1070" s="341"/>
      <c r="C1070" s="341"/>
      <c r="D1070" s="341"/>
      <c r="E1070" s="341">
        <v>41</v>
      </c>
      <c r="F1070" s="341"/>
      <c r="G1070" s="341"/>
      <c r="H1070" s="341"/>
      <c r="I1070" s="341"/>
      <c r="J1070" s="341"/>
      <c r="K1070" s="341">
        <v>47</v>
      </c>
      <c r="L1070" s="341"/>
      <c r="M1070" s="344"/>
    </row>
    <row r="1071" spans="1:13" ht="30" customHeight="1">
      <c r="A1071" s="337" t="s">
        <v>375</v>
      </c>
      <c r="B1071" s="341"/>
      <c r="C1071" s="341"/>
      <c r="D1071" s="341"/>
      <c r="E1071" s="341">
        <v>36.5</v>
      </c>
      <c r="F1071" s="341"/>
      <c r="G1071" s="341"/>
      <c r="H1071" s="341"/>
      <c r="I1071" s="341"/>
      <c r="J1071" s="341"/>
      <c r="K1071" s="341">
        <v>41</v>
      </c>
      <c r="L1071" s="341"/>
      <c r="M1071" s="344"/>
    </row>
    <row r="1072" spans="1:13" ht="60" customHeight="1">
      <c r="A1072" s="337" t="s">
        <v>517</v>
      </c>
      <c r="B1072" s="331"/>
      <c r="C1072" s="348" t="s">
        <v>518</v>
      </c>
      <c r="D1072" s="341">
        <f>(F1063+F1064+F1065+F1066+F1067)</f>
        <v>385</v>
      </c>
      <c r="E1072" s="341"/>
      <c r="F1072" s="348" t="s">
        <v>519</v>
      </c>
      <c r="G1072" s="341">
        <f>(D1072/500)*100</f>
        <v>77</v>
      </c>
      <c r="H1072" s="341"/>
      <c r="I1072" s="331"/>
      <c r="J1072" s="495" t="s">
        <v>520</v>
      </c>
      <c r="K1072" s="495"/>
      <c r="L1072" s="480" t="str">
        <f>IF(G1072&gt;=91,"A1",IF(G1072&gt;=81,"A2",IF(G1072&gt;=71,"B1",IF(G1072&gt;=61,"B2",IF(G1072&gt;=51,"C1",IF(G1072&gt;=41,"C2",IF(G1072&gt;=33,"D","E")))))))</f>
        <v>B1</v>
      </c>
      <c r="M1072" s="483" t="str">
        <f t="shared" ref="M1072:M1074" si="150">IF(K1072&gt;=91,"A1",IF(K1072&gt;=81,"A2",IF(K1072&gt;=71,"B1",IF(K1072&gt;=61,"B2",IF(K1072&gt;=51,"C1",IF(K1072&gt;=41,"C2",IF(K1072&gt;=33,"D","E")))))))</f>
        <v>E</v>
      </c>
    </row>
    <row r="1073" spans="1:13" ht="62.25" customHeight="1">
      <c r="A1073" s="368" t="s">
        <v>521</v>
      </c>
      <c r="B1073" s="331"/>
      <c r="C1073" s="348" t="s">
        <v>522</v>
      </c>
      <c r="D1073" s="341">
        <f>(L1063+L1064+L1065+L1066+L1067)</f>
        <v>421</v>
      </c>
      <c r="E1073" s="341"/>
      <c r="F1073" s="348" t="s">
        <v>523</v>
      </c>
      <c r="G1073" s="341">
        <f>D1073/500*100</f>
        <v>84.2</v>
      </c>
      <c r="H1073" s="341"/>
      <c r="I1073" s="331"/>
      <c r="J1073" s="495" t="s">
        <v>524</v>
      </c>
      <c r="K1073" s="495"/>
      <c r="L1073" s="480" t="str">
        <f>IF(G1073&gt;=91,"A1",IF(G1073&gt;=81,"A2",IF(G1073&gt;=71,"B1",IF(G1073&gt;=61,"B2",IF(G1073&gt;=51,"C1",IF(G1073&gt;=41,"C2",IF(G1073&gt;=33,"D","E")))))))</f>
        <v>A2</v>
      </c>
      <c r="M1073" s="483" t="str">
        <f t="shared" si="150"/>
        <v>E</v>
      </c>
    </row>
    <row r="1074" spans="1:13" ht="60" customHeight="1">
      <c r="A1074" s="365" t="s">
        <v>525</v>
      </c>
      <c r="B1074" s="349"/>
      <c r="C1074" s="349">
        <f>(D1072+D1073)</f>
        <v>806</v>
      </c>
      <c r="D1074" s="496"/>
      <c r="E1074" s="496"/>
      <c r="F1074" s="349" t="s">
        <v>526</v>
      </c>
      <c r="G1074" s="349"/>
      <c r="H1074" s="349"/>
      <c r="I1074" s="349">
        <f>(C1074/1000)*100</f>
        <v>80.600000000000009</v>
      </c>
      <c r="J1074" s="349" t="s">
        <v>527</v>
      </c>
      <c r="K1074" s="349"/>
      <c r="L1074" s="496" t="str">
        <f>IF(I1074&gt;=91,"A1",IF(I1074&gt;=81,"A2",IF(I1074&gt;=71,"B1",IF(I1074&gt;=61,"B2",IF(I1074&gt;=51,"C1",IF(I1074&gt;=41,"C2",IF(I1074&gt;=33,"D","E")))))))</f>
        <v>B1</v>
      </c>
      <c r="M1074" s="497" t="str">
        <f t="shared" si="150"/>
        <v>E</v>
      </c>
    </row>
    <row r="1075" spans="1:13" ht="30" customHeight="1">
      <c r="A1075" s="481" t="s">
        <v>378</v>
      </c>
      <c r="B1075" s="482"/>
      <c r="C1075" s="482"/>
      <c r="D1075" s="482"/>
      <c r="E1075" s="482"/>
      <c r="F1075" s="482"/>
      <c r="G1075" s="482"/>
      <c r="H1075" s="482"/>
      <c r="I1075" s="482"/>
      <c r="J1075" s="482"/>
      <c r="K1075" s="482"/>
      <c r="L1075" s="482"/>
      <c r="M1075" s="509"/>
    </row>
    <row r="1076" spans="1:13" ht="30" customHeight="1">
      <c r="A1076" s="487" t="s">
        <v>379</v>
      </c>
      <c r="B1076" s="480"/>
      <c r="C1076" s="480"/>
      <c r="D1076" s="480"/>
      <c r="E1076" s="480"/>
      <c r="F1076" s="480"/>
      <c r="G1076" s="480"/>
      <c r="H1076" s="480"/>
      <c r="I1076" s="480"/>
      <c r="J1076" s="480"/>
      <c r="K1076" s="480"/>
      <c r="L1076" s="480"/>
      <c r="M1076" s="483"/>
    </row>
    <row r="1077" spans="1:13" ht="30" customHeight="1">
      <c r="A1077" s="487" t="s">
        <v>380</v>
      </c>
      <c r="B1077" s="480"/>
      <c r="C1077" s="480"/>
      <c r="D1077" s="480"/>
      <c r="E1077" s="480"/>
      <c r="F1077" s="480" t="s">
        <v>381</v>
      </c>
      <c r="G1077" s="480"/>
      <c r="H1077" s="480"/>
      <c r="I1077" s="480"/>
      <c r="J1077" s="480"/>
      <c r="K1077" s="480" t="s">
        <v>528</v>
      </c>
      <c r="L1077" s="480"/>
      <c r="M1077" s="483"/>
    </row>
    <row r="1078" spans="1:13" ht="30" customHeight="1">
      <c r="A1078" s="481" t="s">
        <v>382</v>
      </c>
      <c r="B1078" s="482"/>
      <c r="C1078" s="482"/>
      <c r="D1078" s="482"/>
      <c r="E1078" s="482"/>
      <c r="F1078" s="480" t="s">
        <v>387</v>
      </c>
      <c r="G1078" s="480"/>
      <c r="H1078" s="480"/>
      <c r="I1078" s="480"/>
      <c r="J1078" s="480"/>
      <c r="K1078" s="480" t="s">
        <v>387</v>
      </c>
      <c r="L1078" s="480"/>
      <c r="M1078" s="483"/>
    </row>
    <row r="1079" spans="1:13" ht="30" customHeight="1">
      <c r="A1079" s="487" t="s">
        <v>384</v>
      </c>
      <c r="B1079" s="480"/>
      <c r="C1079" s="480"/>
      <c r="D1079" s="480"/>
      <c r="E1079" s="480"/>
      <c r="F1079" s="480"/>
      <c r="G1079" s="480"/>
      <c r="H1079" s="480"/>
      <c r="I1079" s="480"/>
      <c r="J1079" s="480"/>
      <c r="K1079" s="480"/>
      <c r="L1079" s="480"/>
      <c r="M1079" s="483"/>
    </row>
    <row r="1080" spans="1:13" ht="30" customHeight="1">
      <c r="A1080" s="487" t="s">
        <v>380</v>
      </c>
      <c r="B1080" s="480"/>
      <c r="C1080" s="480"/>
      <c r="D1080" s="480"/>
      <c r="E1080" s="480"/>
      <c r="F1080" s="480" t="s">
        <v>381</v>
      </c>
      <c r="G1080" s="480"/>
      <c r="H1080" s="480"/>
      <c r="I1080" s="480"/>
      <c r="J1080" s="480"/>
      <c r="K1080" s="480" t="s">
        <v>528</v>
      </c>
      <c r="L1080" s="480"/>
      <c r="M1080" s="483"/>
    </row>
    <row r="1081" spans="1:13" ht="30" customHeight="1">
      <c r="A1081" s="489" t="s">
        <v>385</v>
      </c>
      <c r="B1081" s="490"/>
      <c r="C1081" s="490"/>
      <c r="D1081" s="490"/>
      <c r="E1081" s="490"/>
      <c r="F1081" s="480" t="s">
        <v>387</v>
      </c>
      <c r="G1081" s="480"/>
      <c r="H1081" s="480"/>
      <c r="I1081" s="480"/>
      <c r="J1081" s="480"/>
      <c r="K1081" s="480" t="s">
        <v>387</v>
      </c>
      <c r="L1081" s="480"/>
      <c r="M1081" s="483"/>
    </row>
    <row r="1082" spans="1:13" ht="30" customHeight="1">
      <c r="A1082" s="489" t="s">
        <v>529</v>
      </c>
      <c r="B1082" s="490"/>
      <c r="C1082" s="490"/>
      <c r="D1082" s="490"/>
      <c r="E1082" s="490"/>
      <c r="F1082" s="480" t="s">
        <v>383</v>
      </c>
      <c r="G1082" s="480"/>
      <c r="H1082" s="480"/>
      <c r="I1082" s="480"/>
      <c r="J1082" s="480"/>
      <c r="K1082" s="480" t="s">
        <v>383</v>
      </c>
      <c r="L1082" s="480"/>
      <c r="M1082" s="483"/>
    </row>
    <row r="1083" spans="1:13" ht="30" customHeight="1">
      <c r="A1083" s="491" t="s">
        <v>386</v>
      </c>
      <c r="B1083" s="492"/>
      <c r="C1083" s="492"/>
      <c r="D1083" s="492"/>
      <c r="E1083" s="493"/>
      <c r="F1083" s="484" t="s">
        <v>387</v>
      </c>
      <c r="G1083" s="485"/>
      <c r="H1083" s="485"/>
      <c r="I1083" s="485"/>
      <c r="J1083" s="488"/>
      <c r="K1083" s="484" t="s">
        <v>387</v>
      </c>
      <c r="L1083" s="485"/>
      <c r="M1083" s="486"/>
    </row>
    <row r="1084" spans="1:13" ht="30" customHeight="1">
      <c r="A1084" s="491" t="s">
        <v>388</v>
      </c>
      <c r="B1084" s="492"/>
      <c r="C1084" s="492"/>
      <c r="D1084" s="492"/>
      <c r="E1084" s="493"/>
      <c r="F1084" s="484" t="s">
        <v>387</v>
      </c>
      <c r="G1084" s="485"/>
      <c r="H1084" s="485"/>
      <c r="I1084" s="485"/>
      <c r="J1084" s="488"/>
      <c r="K1084" s="484" t="s">
        <v>387</v>
      </c>
      <c r="L1084" s="485"/>
      <c r="M1084" s="486"/>
    </row>
    <row r="1085" spans="1:13" ht="30" customHeight="1">
      <c r="A1085" s="487" t="s">
        <v>389</v>
      </c>
      <c r="B1085" s="480"/>
      <c r="C1085" s="480"/>
      <c r="D1085" s="480"/>
      <c r="E1085" s="480"/>
      <c r="F1085" s="480"/>
      <c r="G1085" s="480"/>
      <c r="H1085" s="480"/>
      <c r="I1085" s="480"/>
      <c r="J1085" s="480"/>
      <c r="K1085" s="480"/>
      <c r="L1085" s="480"/>
      <c r="M1085" s="483"/>
    </row>
    <row r="1086" spans="1:13" ht="30" customHeight="1">
      <c r="A1086" s="487" t="s">
        <v>380</v>
      </c>
      <c r="B1086" s="480"/>
      <c r="C1086" s="480"/>
      <c r="D1086" s="480"/>
      <c r="E1086" s="480"/>
      <c r="F1086" s="480" t="s">
        <v>381</v>
      </c>
      <c r="G1086" s="480"/>
      <c r="H1086" s="480"/>
      <c r="I1086" s="480"/>
      <c r="J1086" s="480"/>
      <c r="K1086" s="480" t="s">
        <v>528</v>
      </c>
      <c r="L1086" s="480"/>
      <c r="M1086" s="483"/>
    </row>
    <row r="1087" spans="1:13" ht="30" customHeight="1">
      <c r="A1087" s="481" t="s">
        <v>390</v>
      </c>
      <c r="B1087" s="482"/>
      <c r="C1087" s="482"/>
      <c r="D1087" s="482"/>
      <c r="E1087" s="482"/>
      <c r="F1087" s="482"/>
      <c r="G1087" s="480" t="s">
        <v>650</v>
      </c>
      <c r="H1087" s="480"/>
      <c r="I1087" s="480"/>
      <c r="J1087" s="480"/>
      <c r="K1087" s="480"/>
      <c r="L1087" s="480"/>
      <c r="M1087" s="483"/>
    </row>
    <row r="1088" spans="1:13" ht="30" customHeight="1">
      <c r="A1088" s="337" t="s">
        <v>530</v>
      </c>
      <c r="B1088" s="484" t="s">
        <v>653</v>
      </c>
      <c r="C1088" s="485"/>
      <c r="D1088" s="485"/>
      <c r="E1088" s="485"/>
      <c r="F1088" s="485"/>
      <c r="G1088" s="485"/>
      <c r="H1088" s="485"/>
      <c r="I1088" s="485"/>
      <c r="J1088" s="485"/>
      <c r="K1088" s="485"/>
      <c r="L1088" s="485"/>
      <c r="M1088" s="486"/>
    </row>
    <row r="1089" spans="1:13" ht="30" customHeight="1">
      <c r="A1089" s="337" t="s">
        <v>392</v>
      </c>
      <c r="B1089" s="484" t="s">
        <v>652</v>
      </c>
      <c r="C1089" s="485"/>
      <c r="D1089" s="485"/>
      <c r="E1089" s="485"/>
      <c r="F1089" s="485"/>
      <c r="G1089" s="485"/>
      <c r="H1089" s="485"/>
      <c r="I1089" s="485"/>
      <c r="J1089" s="485"/>
      <c r="K1089" s="485"/>
      <c r="L1089" s="485"/>
      <c r="M1089" s="486"/>
    </row>
    <row r="1090" spans="1:13" ht="30" customHeight="1">
      <c r="A1090" s="487" t="s">
        <v>531</v>
      </c>
      <c r="B1090" s="480"/>
      <c r="C1090" s="480"/>
      <c r="D1090" s="480"/>
      <c r="E1090" s="480"/>
      <c r="F1090" s="480"/>
      <c r="G1090" s="480"/>
      <c r="H1090" s="480"/>
      <c r="I1090" s="480"/>
      <c r="J1090" s="480" t="s">
        <v>532</v>
      </c>
      <c r="K1090" s="480"/>
      <c r="L1090" s="480"/>
      <c r="M1090" s="483"/>
    </row>
    <row r="1091" spans="1:13" ht="30" customHeight="1">
      <c r="A1091" s="487"/>
      <c r="B1091" s="480"/>
      <c r="C1091" s="480"/>
      <c r="D1091" s="480"/>
      <c r="E1091" s="480"/>
      <c r="F1091" s="480"/>
      <c r="G1091" s="480"/>
      <c r="H1091" s="480"/>
      <c r="I1091" s="480"/>
      <c r="J1091" s="480"/>
      <c r="K1091" s="480"/>
      <c r="L1091" s="480"/>
      <c r="M1091" s="483"/>
    </row>
    <row r="1092" spans="1:13" ht="30" customHeight="1">
      <c r="A1092" s="487"/>
      <c r="B1092" s="480"/>
      <c r="C1092" s="480"/>
      <c r="D1092" s="480"/>
      <c r="E1092" s="480"/>
      <c r="F1092" s="480"/>
      <c r="G1092" s="480"/>
      <c r="H1092" s="480"/>
      <c r="I1092" s="480"/>
      <c r="J1092" s="480"/>
      <c r="K1092" s="480"/>
      <c r="L1092" s="480"/>
      <c r="M1092" s="483"/>
    </row>
    <row r="1093" spans="1:13" ht="30" customHeight="1">
      <c r="A1093" s="487"/>
      <c r="B1093" s="480"/>
      <c r="C1093" s="480"/>
      <c r="D1093" s="480"/>
      <c r="E1093" s="480"/>
      <c r="F1093" s="480"/>
      <c r="G1093" s="480"/>
      <c r="H1093" s="480"/>
      <c r="I1093" s="480"/>
      <c r="J1093" s="480"/>
      <c r="K1093" s="480"/>
      <c r="L1093" s="480"/>
      <c r="M1093" s="483"/>
    </row>
    <row r="1094" spans="1:13" ht="30" customHeight="1">
      <c r="A1094" s="487" t="s">
        <v>393</v>
      </c>
      <c r="B1094" s="480"/>
      <c r="C1094" s="480"/>
      <c r="D1094" s="480"/>
      <c r="E1094" s="480"/>
      <c r="F1094" s="480"/>
      <c r="G1094" s="480"/>
      <c r="H1094" s="484" t="s">
        <v>394</v>
      </c>
      <c r="I1094" s="485"/>
      <c r="J1094" s="485"/>
      <c r="K1094" s="485"/>
      <c r="L1094" s="485"/>
      <c r="M1094" s="486"/>
    </row>
    <row r="1095" spans="1:13" ht="30" customHeight="1">
      <c r="A1095" s="350" t="s">
        <v>395</v>
      </c>
      <c r="B1095" s="480" t="s">
        <v>284</v>
      </c>
      <c r="C1095" s="480"/>
      <c r="D1095" s="331" t="s">
        <v>395</v>
      </c>
      <c r="E1095" s="341"/>
      <c r="F1095" s="480" t="s">
        <v>284</v>
      </c>
      <c r="G1095" s="480"/>
      <c r="H1095" s="366"/>
      <c r="I1095" s="366"/>
      <c r="J1095" s="366" t="s">
        <v>396</v>
      </c>
      <c r="K1095" s="366"/>
      <c r="L1095" s="366" t="s">
        <v>284</v>
      </c>
      <c r="M1095" s="351"/>
    </row>
    <row r="1096" spans="1:13" ht="30" customHeight="1">
      <c r="A1096" s="350" t="s">
        <v>397</v>
      </c>
      <c r="B1096" s="480" t="s">
        <v>398</v>
      </c>
      <c r="C1096" s="480"/>
      <c r="D1096" s="480" t="s">
        <v>399</v>
      </c>
      <c r="E1096" s="480"/>
      <c r="F1096" s="480" t="s">
        <v>400</v>
      </c>
      <c r="G1096" s="480"/>
      <c r="H1096" s="366"/>
      <c r="I1096" s="366"/>
      <c r="J1096" s="484">
        <v>3</v>
      </c>
      <c r="K1096" s="488"/>
      <c r="L1096" s="341" t="s">
        <v>387</v>
      </c>
      <c r="M1096" s="351"/>
    </row>
    <row r="1097" spans="1:13" ht="30" customHeight="1">
      <c r="A1097" s="350" t="s">
        <v>401</v>
      </c>
      <c r="B1097" s="480" t="s">
        <v>402</v>
      </c>
      <c r="C1097" s="480"/>
      <c r="D1097" s="480" t="s">
        <v>403</v>
      </c>
      <c r="E1097" s="480"/>
      <c r="F1097" s="480" t="s">
        <v>404</v>
      </c>
      <c r="G1097" s="480"/>
      <c r="H1097" s="366"/>
      <c r="I1097" s="366"/>
      <c r="J1097" s="484">
        <v>2</v>
      </c>
      <c r="K1097" s="488"/>
      <c r="L1097" s="341" t="s">
        <v>383</v>
      </c>
      <c r="M1097" s="351"/>
    </row>
    <row r="1098" spans="1:13" ht="30" customHeight="1">
      <c r="A1098" s="350" t="s">
        <v>405</v>
      </c>
      <c r="B1098" s="480" t="s">
        <v>406</v>
      </c>
      <c r="C1098" s="480"/>
      <c r="D1098" s="480" t="s">
        <v>407</v>
      </c>
      <c r="E1098" s="480"/>
      <c r="F1098" s="480" t="s">
        <v>408</v>
      </c>
      <c r="G1098" s="480"/>
      <c r="H1098" s="366"/>
      <c r="I1098" s="366"/>
      <c r="J1098" s="484">
        <v>1</v>
      </c>
      <c r="K1098" s="488"/>
      <c r="L1098" s="341" t="s">
        <v>409</v>
      </c>
      <c r="M1098" s="351"/>
    </row>
    <row r="1099" spans="1:13" ht="30" customHeight="1" thickBot="1">
      <c r="A1099" s="352" t="s">
        <v>410</v>
      </c>
      <c r="B1099" s="479" t="s">
        <v>411</v>
      </c>
      <c r="C1099" s="479"/>
      <c r="D1099" s="479" t="s">
        <v>412</v>
      </c>
      <c r="E1099" s="479"/>
      <c r="F1099" s="479" t="s">
        <v>413</v>
      </c>
      <c r="G1099" s="479"/>
      <c r="H1099" s="353"/>
      <c r="I1099" s="353"/>
      <c r="J1099" s="353"/>
      <c r="K1099" s="353"/>
      <c r="L1099" s="353"/>
      <c r="M1099" s="354"/>
    </row>
    <row r="1100" spans="1:13" ht="30" customHeight="1" thickBot="1"/>
    <row r="1101" spans="1:13" ht="30" customHeight="1">
      <c r="A1101" s="327"/>
      <c r="B1101" s="503" t="s">
        <v>489</v>
      </c>
      <c r="C1101" s="503"/>
      <c r="D1101" s="503"/>
      <c r="E1101" s="503"/>
      <c r="F1101" s="503"/>
      <c r="G1101" s="503"/>
      <c r="H1101" s="503"/>
      <c r="I1101" s="504"/>
      <c r="J1101" s="505" t="s">
        <v>490</v>
      </c>
      <c r="K1101" s="503"/>
      <c r="L1101" s="503"/>
      <c r="M1101" s="506"/>
    </row>
    <row r="1102" spans="1:13" ht="30" customHeight="1">
      <c r="A1102" s="487" t="s">
        <v>491</v>
      </c>
      <c r="B1102" s="480"/>
      <c r="C1102" s="480"/>
      <c r="D1102" s="480"/>
      <c r="E1102" s="480"/>
      <c r="F1102" s="480"/>
      <c r="G1102" s="480"/>
      <c r="H1102" s="480"/>
      <c r="I1102" s="480"/>
      <c r="J1102" s="480"/>
      <c r="K1102" s="480"/>
      <c r="L1102" s="480"/>
      <c r="M1102" s="483"/>
    </row>
    <row r="1103" spans="1:13" ht="30" customHeight="1">
      <c r="A1103" s="326"/>
      <c r="B1103" s="507" t="s">
        <v>492</v>
      </c>
      <c r="C1103" s="507"/>
      <c r="D1103" s="507"/>
      <c r="E1103" s="508"/>
      <c r="F1103" s="329" t="s">
        <v>493</v>
      </c>
      <c r="G1103" s="329"/>
      <c r="H1103" s="484" t="s">
        <v>494</v>
      </c>
      <c r="I1103" s="485"/>
      <c r="J1103" s="488"/>
      <c r="K1103" s="330" t="s">
        <v>495</v>
      </c>
      <c r="L1103" s="331"/>
      <c r="M1103" s="332"/>
    </row>
    <row r="1104" spans="1:13" ht="30" customHeight="1">
      <c r="A1104" s="500" t="s">
        <v>496</v>
      </c>
      <c r="B1104" s="485"/>
      <c r="C1104" s="485"/>
      <c r="D1104" s="485"/>
      <c r="E1104" s="485"/>
      <c r="F1104" s="485"/>
      <c r="G1104" s="485"/>
      <c r="H1104" s="485"/>
      <c r="I1104" s="485"/>
      <c r="J1104" s="485"/>
      <c r="K1104" s="485"/>
      <c r="L1104" s="485"/>
      <c r="M1104" s="486"/>
    </row>
    <row r="1105" spans="1:13" ht="30" customHeight="1">
      <c r="A1105" s="491" t="s">
        <v>497</v>
      </c>
      <c r="B1105" s="492"/>
      <c r="C1105" s="492"/>
      <c r="D1105" s="492"/>
      <c r="E1105" s="492"/>
      <c r="F1105" s="492"/>
      <c r="G1105" s="492"/>
      <c r="H1105" s="492"/>
      <c r="I1105" s="492"/>
      <c r="J1105" s="492"/>
      <c r="K1105" s="492"/>
      <c r="L1105" s="492"/>
      <c r="M1105" s="501"/>
    </row>
    <row r="1106" spans="1:13" ht="30" customHeight="1">
      <c r="A1106" s="489" t="s">
        <v>498</v>
      </c>
      <c r="B1106" s="490"/>
      <c r="C1106" s="502" t="s">
        <v>267</v>
      </c>
      <c r="D1106" s="492"/>
      <c r="E1106" s="492"/>
      <c r="F1106" s="492"/>
      <c r="G1106" s="493"/>
      <c r="H1106" s="355" t="s">
        <v>499</v>
      </c>
      <c r="I1106" s="356"/>
      <c r="J1106" s="482">
        <v>23</v>
      </c>
      <c r="K1106" s="482"/>
      <c r="L1106" s="482"/>
      <c r="M1106" s="509"/>
    </row>
    <row r="1107" spans="1:13" ht="30" customHeight="1">
      <c r="A1107" s="489" t="s">
        <v>500</v>
      </c>
      <c r="B1107" s="490"/>
      <c r="C1107" s="502" t="s">
        <v>274</v>
      </c>
      <c r="D1107" s="492"/>
      <c r="E1107" s="492"/>
      <c r="F1107" s="492"/>
      <c r="G1107" s="493"/>
      <c r="H1107" s="355" t="s">
        <v>501</v>
      </c>
      <c r="I1107" s="356"/>
      <c r="J1107" s="482">
        <v>1522</v>
      </c>
      <c r="K1107" s="482"/>
      <c r="L1107" s="482"/>
      <c r="M1107" s="509"/>
    </row>
    <row r="1108" spans="1:13" ht="30" customHeight="1">
      <c r="A1108" s="489" t="s">
        <v>502</v>
      </c>
      <c r="B1108" s="490"/>
      <c r="C1108" s="513" t="s">
        <v>622</v>
      </c>
      <c r="D1108" s="492"/>
      <c r="E1108" s="492"/>
      <c r="F1108" s="492"/>
      <c r="G1108" s="493"/>
      <c r="H1108" s="355" t="s">
        <v>503</v>
      </c>
      <c r="I1108" s="356"/>
      <c r="J1108" s="482">
        <v>9419146500</v>
      </c>
      <c r="K1108" s="482"/>
      <c r="L1108" s="482"/>
      <c r="M1108" s="509"/>
    </row>
    <row r="1109" spans="1:13" ht="30" customHeight="1">
      <c r="A1109" s="489" t="s">
        <v>504</v>
      </c>
      <c r="B1109" s="490"/>
      <c r="C1109" s="502" t="s">
        <v>359</v>
      </c>
      <c r="D1109" s="492"/>
      <c r="E1109" s="492"/>
      <c r="F1109" s="492"/>
      <c r="G1109" s="493"/>
      <c r="H1109" s="481" t="s">
        <v>363</v>
      </c>
      <c r="I1109" s="482"/>
      <c r="J1109" s="482" t="s">
        <v>358</v>
      </c>
      <c r="K1109" s="482"/>
      <c r="L1109" s="482"/>
      <c r="M1109" s="509"/>
    </row>
    <row r="1110" spans="1:13" ht="30" customHeight="1">
      <c r="A1110" s="487" t="s">
        <v>505</v>
      </c>
      <c r="B1110" s="480"/>
      <c r="C1110" s="480"/>
      <c r="D1110" s="480"/>
      <c r="E1110" s="480"/>
      <c r="F1110" s="480"/>
      <c r="G1110" s="480"/>
      <c r="H1110" s="480"/>
      <c r="I1110" s="480"/>
      <c r="J1110" s="480"/>
      <c r="K1110" s="480"/>
      <c r="L1110" s="480"/>
      <c r="M1110" s="483"/>
    </row>
    <row r="1111" spans="1:13" ht="30" customHeight="1">
      <c r="A1111" s="494" t="s">
        <v>506</v>
      </c>
      <c r="B1111" s="480" t="s">
        <v>507</v>
      </c>
      <c r="C1111" s="480"/>
      <c r="D1111" s="480"/>
      <c r="E1111" s="480"/>
      <c r="F1111" s="480"/>
      <c r="G1111" s="480"/>
      <c r="H1111" s="480" t="s">
        <v>508</v>
      </c>
      <c r="I1111" s="480"/>
      <c r="J1111" s="480"/>
      <c r="K1111" s="480"/>
      <c r="L1111" s="480"/>
      <c r="M1111" s="483"/>
    </row>
    <row r="1112" spans="1:13" ht="60" customHeight="1">
      <c r="A1112" s="494"/>
      <c r="B1112" s="334" t="s">
        <v>509</v>
      </c>
      <c r="C1112" s="334" t="s">
        <v>510</v>
      </c>
      <c r="D1112" s="334" t="s">
        <v>511</v>
      </c>
      <c r="E1112" s="334" t="s">
        <v>512</v>
      </c>
      <c r="F1112" s="334">
        <v>100</v>
      </c>
      <c r="G1112" s="335" t="s">
        <v>244</v>
      </c>
      <c r="H1112" s="334" t="s">
        <v>513</v>
      </c>
      <c r="I1112" s="334" t="s">
        <v>510</v>
      </c>
      <c r="J1112" s="334" t="s">
        <v>511</v>
      </c>
      <c r="K1112" s="334" t="s">
        <v>514</v>
      </c>
      <c r="L1112" s="334">
        <v>100</v>
      </c>
      <c r="M1112" s="336" t="s">
        <v>244</v>
      </c>
    </row>
    <row r="1113" spans="1:13" ht="30" customHeight="1">
      <c r="A1113" s="337" t="s">
        <v>285</v>
      </c>
      <c r="B1113" s="361">
        <v>7.5</v>
      </c>
      <c r="C1113" s="338">
        <v>4</v>
      </c>
      <c r="D1113" s="338">
        <v>4</v>
      </c>
      <c r="E1113" s="359">
        <v>62.5</v>
      </c>
      <c r="F1113" s="340">
        <f t="shared" ref="F1113" si="151">SUM(B1113:E1113)</f>
        <v>78</v>
      </c>
      <c r="G1113" s="341" t="str">
        <f>IF(F1113&gt;=91,"A1",IF(F1113&gt;=81,"A2",IF(F1113&gt;=71,"B1",IF(F1113&gt;=61,"B2",IF(F1113&gt;=51,"C1",IF(F1113&gt;=41,"C2",IF(F1113&gt;=33,"D","E")))))))</f>
        <v>B1</v>
      </c>
      <c r="H1113" s="341">
        <v>9.25</v>
      </c>
      <c r="I1113" s="338">
        <v>5</v>
      </c>
      <c r="J1113" s="338">
        <v>4</v>
      </c>
      <c r="K1113" s="357">
        <v>69.5</v>
      </c>
      <c r="L1113" s="343">
        <f>SUM(H1113:K1113)</f>
        <v>87.75</v>
      </c>
      <c r="M1113" s="370" t="str">
        <f>IF(L1113&gt;=91,"A1",IF(L1113&gt;=81,"A2",IF(L1113&gt;=71,"B1",IF(L1113&gt;=61,"B2",IF(L1113&gt;=51,"C1",IF(L1113&gt;=41,"C2",IF(L1113&gt;=33,"D","E")))))))</f>
        <v>A2</v>
      </c>
    </row>
    <row r="1114" spans="1:13" ht="30" customHeight="1">
      <c r="A1114" s="337" t="s">
        <v>286</v>
      </c>
      <c r="B1114" s="361">
        <v>6.75</v>
      </c>
      <c r="C1114" s="341">
        <v>5</v>
      </c>
      <c r="D1114" s="341">
        <v>4.5</v>
      </c>
      <c r="E1114" s="338">
        <v>61.5</v>
      </c>
      <c r="F1114" s="338">
        <f t="shared" ref="F1114" si="152">SUM(B1114:E1114)</f>
        <v>77.75</v>
      </c>
      <c r="G1114" s="338" t="str">
        <f t="shared" ref="G1114:G1116" si="153">IF(F1114&gt;=91,"A1",IF(F1114&gt;=81,"A2",IF(F1114&gt;=71,"B1",IF(F1114&gt;=61,"B2",IF(F1114&gt;=51,"C1",IF(F1114&gt;=41,"C2",IF(F1114&gt;=33,"D","E")))))))</f>
        <v>B1</v>
      </c>
      <c r="H1114" s="341">
        <v>8.5</v>
      </c>
      <c r="I1114" s="341">
        <v>5</v>
      </c>
      <c r="J1114" s="341">
        <v>4.5</v>
      </c>
      <c r="K1114" s="338">
        <v>63</v>
      </c>
      <c r="L1114" s="343">
        <f>SUM(H1114:K1114)</f>
        <v>81</v>
      </c>
      <c r="M1114" s="370" t="str">
        <f t="shared" ref="M1114:M1117" si="154">IF(L1114&gt;=91,"A1",IF(L1114&gt;=81,"A2",IF(L1114&gt;=71,"B1",IF(L1114&gt;=61,"B2",IF(L1114&gt;=51,"C1",IF(L1114&gt;=41,"C2",IF(L1114&gt;=33,"D","E")))))))</f>
        <v>A2</v>
      </c>
    </row>
    <row r="1115" spans="1:13" ht="30" customHeight="1">
      <c r="A1115" s="337" t="s">
        <v>515</v>
      </c>
      <c r="B1115" s="341">
        <v>6.75</v>
      </c>
      <c r="C1115" s="341">
        <v>5</v>
      </c>
      <c r="D1115" s="341">
        <v>4</v>
      </c>
      <c r="E1115" s="341">
        <v>56.5</v>
      </c>
      <c r="F1115" s="341">
        <v>72.25</v>
      </c>
      <c r="G1115" s="341" t="str">
        <f t="shared" si="153"/>
        <v>B1</v>
      </c>
      <c r="H1115" s="341">
        <v>9</v>
      </c>
      <c r="I1115" s="341">
        <v>5</v>
      </c>
      <c r="J1115" s="341">
        <v>4</v>
      </c>
      <c r="K1115" s="341">
        <v>71.5</v>
      </c>
      <c r="L1115" s="343">
        <f t="shared" ref="L1115:L1117" si="155">SUM(H1115:K1115)</f>
        <v>89.5</v>
      </c>
      <c r="M1115" s="370" t="str">
        <f t="shared" si="154"/>
        <v>A2</v>
      </c>
    </row>
    <row r="1116" spans="1:13" ht="30" customHeight="1">
      <c r="A1116" s="337" t="s">
        <v>288</v>
      </c>
      <c r="B1116" s="341">
        <v>9.5</v>
      </c>
      <c r="C1116" s="341">
        <v>5</v>
      </c>
      <c r="D1116" s="341">
        <v>4.5</v>
      </c>
      <c r="E1116" s="341">
        <v>61</v>
      </c>
      <c r="F1116" s="341">
        <v>80</v>
      </c>
      <c r="G1116" s="341" t="str">
        <f t="shared" si="153"/>
        <v>B1</v>
      </c>
      <c r="H1116" s="335">
        <v>8.5</v>
      </c>
      <c r="I1116" s="341">
        <v>4.5</v>
      </c>
      <c r="J1116" s="341">
        <v>5</v>
      </c>
      <c r="K1116" s="338">
        <v>71.5</v>
      </c>
      <c r="L1116" s="343">
        <f t="shared" si="155"/>
        <v>89.5</v>
      </c>
      <c r="M1116" s="370" t="str">
        <f t="shared" si="154"/>
        <v>A2</v>
      </c>
    </row>
    <row r="1117" spans="1:13" ht="30" customHeight="1">
      <c r="A1117" s="337" t="s">
        <v>371</v>
      </c>
      <c r="B1117" s="341">
        <v>8.25</v>
      </c>
      <c r="C1117" s="341">
        <v>3.5</v>
      </c>
      <c r="D1117" s="341">
        <v>4.5</v>
      </c>
      <c r="E1117" s="341">
        <v>57</v>
      </c>
      <c r="F1117" s="343">
        <v>73.25</v>
      </c>
      <c r="G1117" s="341" t="s">
        <v>406</v>
      </c>
      <c r="H1117" s="335">
        <v>9</v>
      </c>
      <c r="I1117" s="341">
        <v>4.5</v>
      </c>
      <c r="J1117" s="341">
        <v>5</v>
      </c>
      <c r="K1117" s="338">
        <v>72</v>
      </c>
      <c r="L1117" s="343">
        <f t="shared" si="155"/>
        <v>90.5</v>
      </c>
      <c r="M1117" s="370" t="str">
        <f t="shared" si="154"/>
        <v>A2</v>
      </c>
    </row>
    <row r="1118" spans="1:13" ht="30" customHeight="1">
      <c r="A1118" s="337" t="s">
        <v>449</v>
      </c>
      <c r="B1118" s="341"/>
      <c r="C1118" s="341"/>
      <c r="D1118" s="341"/>
      <c r="E1118" s="345">
        <v>30.5</v>
      </c>
      <c r="F1118" s="338"/>
      <c r="G1118" s="341"/>
      <c r="H1118" s="341"/>
      <c r="I1118" s="341"/>
      <c r="J1118" s="341"/>
      <c r="K1118" s="341">
        <v>37</v>
      </c>
      <c r="L1118" s="341"/>
      <c r="M1118" s="344"/>
    </row>
    <row r="1119" spans="1:13" ht="30" customHeight="1">
      <c r="A1119" s="337" t="s">
        <v>516</v>
      </c>
      <c r="B1119" s="341"/>
      <c r="C1119" s="341"/>
      <c r="D1119" s="341"/>
      <c r="E1119" s="346">
        <v>46</v>
      </c>
      <c r="F1119" s="341"/>
      <c r="G1119" s="341"/>
      <c r="H1119" s="341"/>
      <c r="I1119" s="341"/>
      <c r="J1119" s="341"/>
      <c r="K1119" s="346">
        <v>44</v>
      </c>
      <c r="L1119" s="341"/>
      <c r="M1119" s="344"/>
    </row>
    <row r="1120" spans="1:13" ht="30" customHeight="1">
      <c r="A1120" s="337" t="s">
        <v>631</v>
      </c>
      <c r="B1120" s="341"/>
      <c r="C1120" s="341"/>
      <c r="D1120" s="341"/>
      <c r="E1120" s="341">
        <v>38</v>
      </c>
      <c r="F1120" s="341"/>
      <c r="G1120" s="341"/>
      <c r="H1120" s="341"/>
      <c r="I1120" s="341"/>
      <c r="J1120" s="341"/>
      <c r="K1120" s="341">
        <v>39.5</v>
      </c>
      <c r="L1120" s="341"/>
      <c r="M1120" s="344"/>
    </row>
    <row r="1121" spans="1:13" ht="30" customHeight="1">
      <c r="A1121" s="337" t="s">
        <v>375</v>
      </c>
      <c r="B1121" s="341"/>
      <c r="C1121" s="341"/>
      <c r="D1121" s="341"/>
      <c r="E1121" s="341">
        <v>36</v>
      </c>
      <c r="F1121" s="341"/>
      <c r="G1121" s="341"/>
      <c r="H1121" s="341"/>
      <c r="I1121" s="341"/>
      <c r="J1121" s="341"/>
      <c r="K1121" s="341">
        <v>28</v>
      </c>
      <c r="L1121" s="341"/>
      <c r="M1121" s="344"/>
    </row>
    <row r="1122" spans="1:13" ht="63" customHeight="1">
      <c r="A1122" s="337" t="s">
        <v>517</v>
      </c>
      <c r="B1122" s="331"/>
      <c r="C1122" s="348" t="s">
        <v>518</v>
      </c>
      <c r="D1122" s="341">
        <f>(F1113+F1114+F1115+F1116+F1117)</f>
        <v>381.25</v>
      </c>
      <c r="E1122" s="341"/>
      <c r="F1122" s="348" t="s">
        <v>519</v>
      </c>
      <c r="G1122" s="341">
        <f>(D1122/500)*100</f>
        <v>76.25</v>
      </c>
      <c r="H1122" s="341"/>
      <c r="I1122" s="331"/>
      <c r="J1122" s="495" t="s">
        <v>520</v>
      </c>
      <c r="K1122" s="495"/>
      <c r="L1122" s="480" t="str">
        <f>IF(G1122&gt;=91,"A1",IF(G1122&gt;=81,"A2",IF(G1122&gt;=71,"B1",IF(G1122&gt;=61,"B2",IF(G1122&gt;=51,"C1",IF(G1122&gt;=41,"C2",IF(G1122&gt;=33,"D","E")))))))</f>
        <v>B1</v>
      </c>
      <c r="M1122" s="483" t="str">
        <f t="shared" ref="M1122:M1124" si="156">IF(K1122&gt;=91,"A1",IF(K1122&gt;=81,"A2",IF(K1122&gt;=71,"B1",IF(K1122&gt;=61,"B2",IF(K1122&gt;=51,"C1",IF(K1122&gt;=41,"C2",IF(K1122&gt;=33,"D","E")))))))</f>
        <v>E</v>
      </c>
    </row>
    <row r="1123" spans="1:13" ht="54" customHeight="1">
      <c r="A1123" s="368" t="s">
        <v>521</v>
      </c>
      <c r="B1123" s="331"/>
      <c r="C1123" s="348" t="s">
        <v>522</v>
      </c>
      <c r="D1123" s="341">
        <f>(L1113+L1114+L1115+L1116+L1117)</f>
        <v>438.25</v>
      </c>
      <c r="E1123" s="341"/>
      <c r="F1123" s="348" t="s">
        <v>523</v>
      </c>
      <c r="G1123" s="341">
        <f>D1123/500*100</f>
        <v>87.649999999999991</v>
      </c>
      <c r="H1123" s="341"/>
      <c r="I1123" s="331"/>
      <c r="J1123" s="495" t="s">
        <v>524</v>
      </c>
      <c r="K1123" s="495"/>
      <c r="L1123" s="480" t="str">
        <f>IF(G1123&gt;=91,"A1",IF(G1123&gt;=81,"A2",IF(G1123&gt;=71,"B1",IF(G1123&gt;=61,"B2",IF(G1123&gt;=51,"C1",IF(G1123&gt;=41,"C2",IF(G1123&gt;=33,"D","E")))))))</f>
        <v>A2</v>
      </c>
      <c r="M1123" s="483" t="str">
        <f t="shared" si="156"/>
        <v>E</v>
      </c>
    </row>
    <row r="1124" spans="1:13" ht="56.25" customHeight="1">
      <c r="A1124" s="365" t="s">
        <v>525</v>
      </c>
      <c r="B1124" s="349"/>
      <c r="C1124" s="349">
        <f>(D1122+D1123)</f>
        <v>819.5</v>
      </c>
      <c r="D1124" s="496"/>
      <c r="E1124" s="496"/>
      <c r="F1124" s="349" t="s">
        <v>526</v>
      </c>
      <c r="G1124" s="349"/>
      <c r="H1124" s="349"/>
      <c r="I1124" s="349">
        <f>(C1124/1000)*100</f>
        <v>81.95</v>
      </c>
      <c r="J1124" s="349" t="s">
        <v>527</v>
      </c>
      <c r="K1124" s="349"/>
      <c r="L1124" s="496" t="str">
        <f>IF(I1124&gt;=91,"A1",IF(I1124&gt;=81,"A2",IF(I1124&gt;=71,"B1",IF(I1124&gt;=61,"B2",IF(I1124&gt;=51,"C1",IF(I1124&gt;=41,"C2",IF(I1124&gt;=33,"D","E")))))))</f>
        <v>A2</v>
      </c>
      <c r="M1124" s="497" t="str">
        <f t="shared" si="156"/>
        <v>E</v>
      </c>
    </row>
    <row r="1125" spans="1:13" ht="30" customHeight="1">
      <c r="A1125" s="481" t="s">
        <v>378</v>
      </c>
      <c r="B1125" s="482"/>
      <c r="C1125" s="482"/>
      <c r="D1125" s="482"/>
      <c r="E1125" s="482"/>
      <c r="F1125" s="482"/>
      <c r="G1125" s="482"/>
      <c r="H1125" s="482"/>
      <c r="I1125" s="482"/>
      <c r="J1125" s="482"/>
      <c r="K1125" s="482"/>
      <c r="L1125" s="482"/>
      <c r="M1125" s="509"/>
    </row>
    <row r="1126" spans="1:13" ht="30" customHeight="1">
      <c r="A1126" s="487" t="s">
        <v>379</v>
      </c>
      <c r="B1126" s="480"/>
      <c r="C1126" s="480"/>
      <c r="D1126" s="480"/>
      <c r="E1126" s="480"/>
      <c r="F1126" s="480"/>
      <c r="G1126" s="480"/>
      <c r="H1126" s="480"/>
      <c r="I1126" s="480"/>
      <c r="J1126" s="480"/>
      <c r="K1126" s="480"/>
      <c r="L1126" s="480"/>
      <c r="M1126" s="483"/>
    </row>
    <row r="1127" spans="1:13" ht="30" customHeight="1">
      <c r="A1127" s="487" t="s">
        <v>380</v>
      </c>
      <c r="B1127" s="480"/>
      <c r="C1127" s="480"/>
      <c r="D1127" s="480"/>
      <c r="E1127" s="480"/>
      <c r="F1127" s="480" t="s">
        <v>381</v>
      </c>
      <c r="G1127" s="480"/>
      <c r="H1127" s="480"/>
      <c r="I1127" s="480"/>
      <c r="J1127" s="480"/>
      <c r="K1127" s="480" t="s">
        <v>528</v>
      </c>
      <c r="L1127" s="480"/>
      <c r="M1127" s="483"/>
    </row>
    <row r="1128" spans="1:13" ht="30" customHeight="1">
      <c r="A1128" s="481" t="s">
        <v>382</v>
      </c>
      <c r="B1128" s="482"/>
      <c r="C1128" s="482"/>
      <c r="D1128" s="482"/>
      <c r="E1128" s="482"/>
      <c r="F1128" s="480" t="s">
        <v>387</v>
      </c>
      <c r="G1128" s="480"/>
      <c r="H1128" s="480"/>
      <c r="I1128" s="480"/>
      <c r="J1128" s="480"/>
      <c r="K1128" s="480" t="s">
        <v>387</v>
      </c>
      <c r="L1128" s="480"/>
      <c r="M1128" s="483"/>
    </row>
    <row r="1129" spans="1:13" ht="30" customHeight="1">
      <c r="A1129" s="487" t="s">
        <v>384</v>
      </c>
      <c r="B1129" s="480"/>
      <c r="C1129" s="480"/>
      <c r="D1129" s="480"/>
      <c r="E1129" s="480"/>
      <c r="F1129" s="480"/>
      <c r="G1129" s="480"/>
      <c r="H1129" s="480"/>
      <c r="I1129" s="480"/>
      <c r="J1129" s="480"/>
      <c r="K1129" s="480"/>
      <c r="L1129" s="480"/>
      <c r="M1129" s="483"/>
    </row>
    <row r="1130" spans="1:13" ht="30" customHeight="1">
      <c r="A1130" s="487" t="s">
        <v>380</v>
      </c>
      <c r="B1130" s="480"/>
      <c r="C1130" s="480"/>
      <c r="D1130" s="480"/>
      <c r="E1130" s="480"/>
      <c r="F1130" s="480" t="s">
        <v>381</v>
      </c>
      <c r="G1130" s="480"/>
      <c r="H1130" s="480"/>
      <c r="I1130" s="480"/>
      <c r="J1130" s="480"/>
      <c r="K1130" s="480" t="s">
        <v>528</v>
      </c>
      <c r="L1130" s="480"/>
      <c r="M1130" s="483"/>
    </row>
    <row r="1131" spans="1:13" ht="30" customHeight="1">
      <c r="A1131" s="489" t="s">
        <v>385</v>
      </c>
      <c r="B1131" s="490"/>
      <c r="C1131" s="490"/>
      <c r="D1131" s="490"/>
      <c r="E1131" s="490"/>
      <c r="F1131" s="480" t="s">
        <v>387</v>
      </c>
      <c r="G1131" s="480"/>
      <c r="H1131" s="480"/>
      <c r="I1131" s="480"/>
      <c r="J1131" s="480"/>
      <c r="K1131" s="480" t="s">
        <v>387</v>
      </c>
      <c r="L1131" s="480"/>
      <c r="M1131" s="483"/>
    </row>
    <row r="1132" spans="1:13" ht="30" customHeight="1">
      <c r="A1132" s="489" t="s">
        <v>529</v>
      </c>
      <c r="B1132" s="490"/>
      <c r="C1132" s="490"/>
      <c r="D1132" s="490"/>
      <c r="E1132" s="490"/>
      <c r="F1132" s="480" t="s">
        <v>383</v>
      </c>
      <c r="G1132" s="480"/>
      <c r="H1132" s="480"/>
      <c r="I1132" s="480"/>
      <c r="J1132" s="480"/>
      <c r="K1132" s="480" t="s">
        <v>383</v>
      </c>
      <c r="L1132" s="480"/>
      <c r="M1132" s="483"/>
    </row>
    <row r="1133" spans="1:13" ht="30" customHeight="1">
      <c r="A1133" s="491" t="s">
        <v>386</v>
      </c>
      <c r="B1133" s="492"/>
      <c r="C1133" s="492"/>
      <c r="D1133" s="492"/>
      <c r="E1133" s="493"/>
      <c r="F1133" s="484" t="s">
        <v>387</v>
      </c>
      <c r="G1133" s="485"/>
      <c r="H1133" s="485"/>
      <c r="I1133" s="485"/>
      <c r="J1133" s="488"/>
      <c r="K1133" s="484" t="s">
        <v>387</v>
      </c>
      <c r="L1133" s="485"/>
      <c r="M1133" s="486"/>
    </row>
    <row r="1134" spans="1:13" ht="30" customHeight="1">
      <c r="A1134" s="491" t="s">
        <v>388</v>
      </c>
      <c r="B1134" s="492"/>
      <c r="C1134" s="492"/>
      <c r="D1134" s="492"/>
      <c r="E1134" s="493"/>
      <c r="F1134" s="484" t="s">
        <v>387</v>
      </c>
      <c r="G1134" s="485"/>
      <c r="H1134" s="485"/>
      <c r="I1134" s="485"/>
      <c r="J1134" s="488"/>
      <c r="K1134" s="484" t="s">
        <v>387</v>
      </c>
      <c r="L1134" s="485"/>
      <c r="M1134" s="486"/>
    </row>
    <row r="1135" spans="1:13" ht="30" customHeight="1">
      <c r="A1135" s="487" t="s">
        <v>389</v>
      </c>
      <c r="B1135" s="480"/>
      <c r="C1135" s="480"/>
      <c r="D1135" s="480"/>
      <c r="E1135" s="480"/>
      <c r="F1135" s="480"/>
      <c r="G1135" s="480"/>
      <c r="H1135" s="480"/>
      <c r="I1135" s="480"/>
      <c r="J1135" s="480"/>
      <c r="K1135" s="480"/>
      <c r="L1135" s="480"/>
      <c r="M1135" s="483"/>
    </row>
    <row r="1136" spans="1:13" ht="30" customHeight="1">
      <c r="A1136" s="487" t="s">
        <v>380</v>
      </c>
      <c r="B1136" s="480"/>
      <c r="C1136" s="480"/>
      <c r="D1136" s="480"/>
      <c r="E1136" s="480"/>
      <c r="F1136" s="480" t="s">
        <v>381</v>
      </c>
      <c r="G1136" s="480"/>
      <c r="H1136" s="480"/>
      <c r="I1136" s="480"/>
      <c r="J1136" s="480"/>
      <c r="K1136" s="480" t="s">
        <v>528</v>
      </c>
      <c r="L1136" s="480"/>
      <c r="M1136" s="483"/>
    </row>
    <row r="1137" spans="1:13" ht="30" customHeight="1">
      <c r="A1137" s="481" t="s">
        <v>390</v>
      </c>
      <c r="B1137" s="482"/>
      <c r="C1137" s="482"/>
      <c r="D1137" s="482"/>
      <c r="E1137" s="482"/>
      <c r="F1137" s="482"/>
      <c r="G1137" s="480" t="s">
        <v>651</v>
      </c>
      <c r="H1137" s="480"/>
      <c r="I1137" s="480"/>
      <c r="J1137" s="480"/>
      <c r="K1137" s="480"/>
      <c r="L1137" s="480"/>
      <c r="M1137" s="483"/>
    </row>
    <row r="1138" spans="1:13" ht="30" customHeight="1">
      <c r="A1138" s="337" t="s">
        <v>530</v>
      </c>
      <c r="B1138" s="484" t="s">
        <v>544</v>
      </c>
      <c r="C1138" s="485"/>
      <c r="D1138" s="485"/>
      <c r="E1138" s="485"/>
      <c r="F1138" s="485"/>
      <c r="G1138" s="485"/>
      <c r="H1138" s="485"/>
      <c r="I1138" s="485"/>
      <c r="J1138" s="485"/>
      <c r="K1138" s="485"/>
      <c r="L1138" s="485"/>
      <c r="M1138" s="486"/>
    </row>
    <row r="1139" spans="1:13" ht="30" customHeight="1">
      <c r="A1139" s="337" t="s">
        <v>392</v>
      </c>
      <c r="B1139" s="484" t="s">
        <v>652</v>
      </c>
      <c r="C1139" s="485"/>
      <c r="D1139" s="485"/>
      <c r="E1139" s="485"/>
      <c r="F1139" s="485"/>
      <c r="G1139" s="485"/>
      <c r="H1139" s="485"/>
      <c r="I1139" s="485"/>
      <c r="J1139" s="485"/>
      <c r="K1139" s="485"/>
      <c r="L1139" s="485"/>
      <c r="M1139" s="486"/>
    </row>
    <row r="1140" spans="1:13" ht="30" customHeight="1">
      <c r="A1140" s="487" t="s">
        <v>531</v>
      </c>
      <c r="B1140" s="480"/>
      <c r="C1140" s="480"/>
      <c r="D1140" s="480"/>
      <c r="E1140" s="480"/>
      <c r="F1140" s="480"/>
      <c r="G1140" s="480"/>
      <c r="H1140" s="480"/>
      <c r="I1140" s="480"/>
      <c r="J1140" s="480" t="s">
        <v>532</v>
      </c>
      <c r="K1140" s="480"/>
      <c r="L1140" s="480"/>
      <c r="M1140" s="483"/>
    </row>
    <row r="1141" spans="1:13" ht="30" customHeight="1">
      <c r="A1141" s="487"/>
      <c r="B1141" s="480"/>
      <c r="C1141" s="480"/>
      <c r="D1141" s="480"/>
      <c r="E1141" s="480"/>
      <c r="F1141" s="480"/>
      <c r="G1141" s="480"/>
      <c r="H1141" s="480"/>
      <c r="I1141" s="480"/>
      <c r="J1141" s="480"/>
      <c r="K1141" s="480"/>
      <c r="L1141" s="480"/>
      <c r="M1141" s="483"/>
    </row>
    <row r="1142" spans="1:13" ht="30" customHeight="1">
      <c r="A1142" s="487"/>
      <c r="B1142" s="480"/>
      <c r="C1142" s="480"/>
      <c r="D1142" s="480"/>
      <c r="E1142" s="480"/>
      <c r="F1142" s="480"/>
      <c r="G1142" s="480"/>
      <c r="H1142" s="480"/>
      <c r="I1142" s="480"/>
      <c r="J1142" s="480"/>
      <c r="K1142" s="480"/>
      <c r="L1142" s="480"/>
      <c r="M1142" s="483"/>
    </row>
    <row r="1143" spans="1:13" ht="30" customHeight="1">
      <c r="A1143" s="487"/>
      <c r="B1143" s="480"/>
      <c r="C1143" s="480"/>
      <c r="D1143" s="480"/>
      <c r="E1143" s="480"/>
      <c r="F1143" s="480"/>
      <c r="G1143" s="480"/>
      <c r="H1143" s="480"/>
      <c r="I1143" s="480"/>
      <c r="J1143" s="480"/>
      <c r="K1143" s="480"/>
      <c r="L1143" s="480"/>
      <c r="M1143" s="483"/>
    </row>
    <row r="1144" spans="1:13" ht="30" customHeight="1">
      <c r="A1144" s="487" t="s">
        <v>393</v>
      </c>
      <c r="B1144" s="480"/>
      <c r="C1144" s="480"/>
      <c r="D1144" s="480"/>
      <c r="E1144" s="480"/>
      <c r="F1144" s="480"/>
      <c r="G1144" s="480"/>
      <c r="H1144" s="484" t="s">
        <v>394</v>
      </c>
      <c r="I1144" s="485"/>
      <c r="J1144" s="485"/>
      <c r="K1144" s="485"/>
      <c r="L1144" s="485"/>
      <c r="M1144" s="486"/>
    </row>
    <row r="1145" spans="1:13" ht="30" customHeight="1">
      <c r="A1145" s="350" t="s">
        <v>395</v>
      </c>
      <c r="B1145" s="480" t="s">
        <v>284</v>
      </c>
      <c r="C1145" s="480"/>
      <c r="D1145" s="331" t="s">
        <v>395</v>
      </c>
      <c r="E1145" s="341"/>
      <c r="F1145" s="480" t="s">
        <v>284</v>
      </c>
      <c r="G1145" s="480"/>
      <c r="H1145" s="366"/>
      <c r="I1145" s="366"/>
      <c r="J1145" s="366" t="s">
        <v>396</v>
      </c>
      <c r="K1145" s="366"/>
      <c r="L1145" s="366" t="s">
        <v>284</v>
      </c>
      <c r="M1145" s="351"/>
    </row>
    <row r="1146" spans="1:13" ht="30" customHeight="1">
      <c r="A1146" s="350" t="s">
        <v>397</v>
      </c>
      <c r="B1146" s="480" t="s">
        <v>398</v>
      </c>
      <c r="C1146" s="480"/>
      <c r="D1146" s="480" t="s">
        <v>399</v>
      </c>
      <c r="E1146" s="480"/>
      <c r="F1146" s="480" t="s">
        <v>400</v>
      </c>
      <c r="G1146" s="480"/>
      <c r="H1146" s="366"/>
      <c r="I1146" s="366"/>
      <c r="J1146" s="484">
        <v>3</v>
      </c>
      <c r="K1146" s="488"/>
      <c r="L1146" s="341" t="s">
        <v>387</v>
      </c>
      <c r="M1146" s="351"/>
    </row>
    <row r="1147" spans="1:13" ht="30" customHeight="1">
      <c r="A1147" s="350" t="s">
        <v>401</v>
      </c>
      <c r="B1147" s="480" t="s">
        <v>402</v>
      </c>
      <c r="C1147" s="480"/>
      <c r="D1147" s="480" t="s">
        <v>403</v>
      </c>
      <c r="E1147" s="480"/>
      <c r="F1147" s="480" t="s">
        <v>404</v>
      </c>
      <c r="G1147" s="480"/>
      <c r="H1147" s="366"/>
      <c r="I1147" s="366"/>
      <c r="J1147" s="484">
        <v>2</v>
      </c>
      <c r="K1147" s="488"/>
      <c r="L1147" s="341" t="s">
        <v>383</v>
      </c>
      <c r="M1147" s="351"/>
    </row>
    <row r="1148" spans="1:13" ht="30" customHeight="1">
      <c r="A1148" s="350" t="s">
        <v>405</v>
      </c>
      <c r="B1148" s="480" t="s">
        <v>406</v>
      </c>
      <c r="C1148" s="480"/>
      <c r="D1148" s="480" t="s">
        <v>407</v>
      </c>
      <c r="E1148" s="480"/>
      <c r="F1148" s="480" t="s">
        <v>408</v>
      </c>
      <c r="G1148" s="480"/>
      <c r="H1148" s="366"/>
      <c r="I1148" s="366"/>
      <c r="J1148" s="484">
        <v>1</v>
      </c>
      <c r="K1148" s="488"/>
      <c r="L1148" s="341" t="s">
        <v>409</v>
      </c>
      <c r="M1148" s="351"/>
    </row>
    <row r="1149" spans="1:13" ht="30" customHeight="1" thickBot="1">
      <c r="A1149" s="352" t="s">
        <v>410</v>
      </c>
      <c r="B1149" s="479" t="s">
        <v>411</v>
      </c>
      <c r="C1149" s="479"/>
      <c r="D1149" s="479" t="s">
        <v>412</v>
      </c>
      <c r="E1149" s="479"/>
      <c r="F1149" s="479" t="s">
        <v>413</v>
      </c>
      <c r="G1149" s="479"/>
      <c r="H1149" s="353"/>
      <c r="I1149" s="353"/>
      <c r="J1149" s="353"/>
      <c r="K1149" s="353"/>
      <c r="L1149" s="353"/>
      <c r="M1149" s="354"/>
    </row>
  </sheetData>
  <mergeCells count="1933">
    <mergeCell ref="B1149:C1149"/>
    <mergeCell ref="D1149:E1149"/>
    <mergeCell ref="F1149:G1149"/>
    <mergeCell ref="B1147:C1147"/>
    <mergeCell ref="D1147:E1147"/>
    <mergeCell ref="F1147:G1147"/>
    <mergeCell ref="J1147:K1147"/>
    <mergeCell ref="B1148:C1148"/>
    <mergeCell ref="D1148:E1148"/>
    <mergeCell ref="F1148:G1148"/>
    <mergeCell ref="J1148:K1148"/>
    <mergeCell ref="A1144:G1144"/>
    <mergeCell ref="H1144:M1144"/>
    <mergeCell ref="B1145:C1145"/>
    <mergeCell ref="F1145:G1145"/>
    <mergeCell ref="B1146:C1146"/>
    <mergeCell ref="D1146:E1146"/>
    <mergeCell ref="F1146:G1146"/>
    <mergeCell ref="J1146:K1146"/>
    <mergeCell ref="A1137:F1137"/>
    <mergeCell ref="G1137:M1137"/>
    <mergeCell ref="B1138:M1138"/>
    <mergeCell ref="B1139:M1139"/>
    <mergeCell ref="A1140:C1143"/>
    <mergeCell ref="D1140:I1143"/>
    <mergeCell ref="J1140:M1143"/>
    <mergeCell ref="A1134:E1134"/>
    <mergeCell ref="F1134:J1134"/>
    <mergeCell ref="K1134:M1134"/>
    <mergeCell ref="A1135:M1135"/>
    <mergeCell ref="A1136:E1136"/>
    <mergeCell ref="F1136:J1136"/>
    <mergeCell ref="K1136:M1136"/>
    <mergeCell ref="A1132:E1132"/>
    <mergeCell ref="F1132:J1132"/>
    <mergeCell ref="K1132:M1132"/>
    <mergeCell ref="A1133:E1133"/>
    <mergeCell ref="F1133:J1133"/>
    <mergeCell ref="K1133:M1133"/>
    <mergeCell ref="A1129:M1129"/>
    <mergeCell ref="A1130:E1130"/>
    <mergeCell ref="F1130:J1130"/>
    <mergeCell ref="K1130:M1130"/>
    <mergeCell ref="A1131:E1131"/>
    <mergeCell ref="F1131:J1131"/>
    <mergeCell ref="K1131:M1131"/>
    <mergeCell ref="A1126:M1126"/>
    <mergeCell ref="A1127:E1127"/>
    <mergeCell ref="F1127:J1127"/>
    <mergeCell ref="K1127:M1127"/>
    <mergeCell ref="A1128:E1128"/>
    <mergeCell ref="F1128:J1128"/>
    <mergeCell ref="K1128:M1128"/>
    <mergeCell ref="J1123:K1123"/>
    <mergeCell ref="L1123:M1123"/>
    <mergeCell ref="D1124:E1124"/>
    <mergeCell ref="L1124:M1124"/>
    <mergeCell ref="A1125:M1125"/>
    <mergeCell ref="A1110:M1110"/>
    <mergeCell ref="A1111:A1112"/>
    <mergeCell ref="B1111:G1111"/>
    <mergeCell ref="H1111:M1111"/>
    <mergeCell ref="J1122:K1122"/>
    <mergeCell ref="L1122:M1122"/>
    <mergeCell ref="A1108:B1108"/>
    <mergeCell ref="C1108:G1108"/>
    <mergeCell ref="J1108:M1108"/>
    <mergeCell ref="A1109:B1109"/>
    <mergeCell ref="C1109:G1109"/>
    <mergeCell ref="H1109:I1109"/>
    <mergeCell ref="J1109:M1109"/>
    <mergeCell ref="A1106:B1106"/>
    <mergeCell ref="C1106:G1106"/>
    <mergeCell ref="J1106:M1106"/>
    <mergeCell ref="A1107:B1107"/>
    <mergeCell ref="C1107:G1107"/>
    <mergeCell ref="J1107:M1107"/>
    <mergeCell ref="A1102:M1102"/>
    <mergeCell ref="B1103:E1103"/>
    <mergeCell ref="H1103:J1103"/>
    <mergeCell ref="A1104:M1104"/>
    <mergeCell ref="A1105:M1105"/>
    <mergeCell ref="B1099:C1099"/>
    <mergeCell ref="D1099:E1099"/>
    <mergeCell ref="F1099:G1099"/>
    <mergeCell ref="B1101:I1101"/>
    <mergeCell ref="J1101:M1101"/>
    <mergeCell ref="B1097:C1097"/>
    <mergeCell ref="D1097:E1097"/>
    <mergeCell ref="F1097:G1097"/>
    <mergeCell ref="J1097:K1097"/>
    <mergeCell ref="B1098:C1098"/>
    <mergeCell ref="D1098:E1098"/>
    <mergeCell ref="F1098:G1098"/>
    <mergeCell ref="J1098:K1098"/>
    <mergeCell ref="A1094:G1094"/>
    <mergeCell ref="H1094:M1094"/>
    <mergeCell ref="B1095:C1095"/>
    <mergeCell ref="F1095:G1095"/>
    <mergeCell ref="B1096:C1096"/>
    <mergeCell ref="D1096:E1096"/>
    <mergeCell ref="F1096:G1096"/>
    <mergeCell ref="J1096:K1096"/>
    <mergeCell ref="A1087:F1087"/>
    <mergeCell ref="G1087:M1087"/>
    <mergeCell ref="B1088:M1088"/>
    <mergeCell ref="B1089:M1089"/>
    <mergeCell ref="A1090:C1093"/>
    <mergeCell ref="D1090:I1093"/>
    <mergeCell ref="J1090:M1093"/>
    <mergeCell ref="A1084:E1084"/>
    <mergeCell ref="F1084:J1084"/>
    <mergeCell ref="K1084:M1084"/>
    <mergeCell ref="A1085:M1085"/>
    <mergeCell ref="A1086:E1086"/>
    <mergeCell ref="F1086:J1086"/>
    <mergeCell ref="K1086:M1086"/>
    <mergeCell ref="A1082:E1082"/>
    <mergeCell ref="F1082:J1082"/>
    <mergeCell ref="K1082:M1082"/>
    <mergeCell ref="A1083:E1083"/>
    <mergeCell ref="F1083:J1083"/>
    <mergeCell ref="K1083:M1083"/>
    <mergeCell ref="A1079:M1079"/>
    <mergeCell ref="A1080:E1080"/>
    <mergeCell ref="F1080:J1080"/>
    <mergeCell ref="K1080:M1080"/>
    <mergeCell ref="A1081:E1081"/>
    <mergeCell ref="F1081:J1081"/>
    <mergeCell ref="K1081:M1081"/>
    <mergeCell ref="A1076:M1076"/>
    <mergeCell ref="A1077:E1077"/>
    <mergeCell ref="F1077:J1077"/>
    <mergeCell ref="K1077:M1077"/>
    <mergeCell ref="A1078:E1078"/>
    <mergeCell ref="F1078:J1078"/>
    <mergeCell ref="K1078:M1078"/>
    <mergeCell ref="J1073:K1073"/>
    <mergeCell ref="L1073:M1073"/>
    <mergeCell ref="D1074:E1074"/>
    <mergeCell ref="L1074:M1074"/>
    <mergeCell ref="A1075:M1075"/>
    <mergeCell ref="A1060:M1060"/>
    <mergeCell ref="A1061:A1062"/>
    <mergeCell ref="B1061:G1061"/>
    <mergeCell ref="H1061:M1061"/>
    <mergeCell ref="J1072:K1072"/>
    <mergeCell ref="L1072:M1072"/>
    <mergeCell ref="A1058:B1058"/>
    <mergeCell ref="C1058:G1058"/>
    <mergeCell ref="J1058:M1058"/>
    <mergeCell ref="A1059:B1059"/>
    <mergeCell ref="C1059:G1059"/>
    <mergeCell ref="H1059:I1059"/>
    <mergeCell ref="J1059:M1059"/>
    <mergeCell ref="A1056:B1056"/>
    <mergeCell ref="C1056:G1056"/>
    <mergeCell ref="J1056:M1056"/>
    <mergeCell ref="A1057:B1057"/>
    <mergeCell ref="C1057:G1057"/>
    <mergeCell ref="J1057:M1057"/>
    <mergeCell ref="A1052:M1052"/>
    <mergeCell ref="B1053:E1053"/>
    <mergeCell ref="H1053:J1053"/>
    <mergeCell ref="A1054:M1054"/>
    <mergeCell ref="A1055:M1055"/>
    <mergeCell ref="B1049:C1049"/>
    <mergeCell ref="D1049:E1049"/>
    <mergeCell ref="F1049:G1049"/>
    <mergeCell ref="B1051:I1051"/>
    <mergeCell ref="J1051:M1051"/>
    <mergeCell ref="B1047:C1047"/>
    <mergeCell ref="D1047:E1047"/>
    <mergeCell ref="F1047:G1047"/>
    <mergeCell ref="J1047:K1047"/>
    <mergeCell ref="B1048:C1048"/>
    <mergeCell ref="D1048:E1048"/>
    <mergeCell ref="F1048:G1048"/>
    <mergeCell ref="J1048:K1048"/>
    <mergeCell ref="A1044:G1044"/>
    <mergeCell ref="H1044:M1044"/>
    <mergeCell ref="B1045:C1045"/>
    <mergeCell ref="F1045:G1045"/>
    <mergeCell ref="B1046:C1046"/>
    <mergeCell ref="D1046:E1046"/>
    <mergeCell ref="F1046:G1046"/>
    <mergeCell ref="J1046:K1046"/>
    <mergeCell ref="A1037:F1037"/>
    <mergeCell ref="G1037:M1037"/>
    <mergeCell ref="B1038:M1038"/>
    <mergeCell ref="B1039:M1039"/>
    <mergeCell ref="A1040:C1043"/>
    <mergeCell ref="D1040:I1043"/>
    <mergeCell ref="J1040:M1043"/>
    <mergeCell ref="A1034:E1034"/>
    <mergeCell ref="F1034:J1034"/>
    <mergeCell ref="K1034:M1034"/>
    <mergeCell ref="A1035:M1035"/>
    <mergeCell ref="A1036:E1036"/>
    <mergeCell ref="F1036:J1036"/>
    <mergeCell ref="K1036:M1036"/>
    <mergeCell ref="A1032:E1032"/>
    <mergeCell ref="F1032:J1032"/>
    <mergeCell ref="K1032:M1032"/>
    <mergeCell ref="A1033:E1033"/>
    <mergeCell ref="F1033:J1033"/>
    <mergeCell ref="K1033:M1033"/>
    <mergeCell ref="A1029:M1029"/>
    <mergeCell ref="A1030:E1030"/>
    <mergeCell ref="F1030:J1030"/>
    <mergeCell ref="K1030:M1030"/>
    <mergeCell ref="A1031:E1031"/>
    <mergeCell ref="F1031:J1031"/>
    <mergeCell ref="K1031:M1031"/>
    <mergeCell ref="A1026:M1026"/>
    <mergeCell ref="A1027:E1027"/>
    <mergeCell ref="F1027:J1027"/>
    <mergeCell ref="K1027:M1027"/>
    <mergeCell ref="A1028:E1028"/>
    <mergeCell ref="F1028:J1028"/>
    <mergeCell ref="K1028:M1028"/>
    <mergeCell ref="J1023:K1023"/>
    <mergeCell ref="L1023:M1023"/>
    <mergeCell ref="D1024:E1024"/>
    <mergeCell ref="L1024:M1024"/>
    <mergeCell ref="A1025:M1025"/>
    <mergeCell ref="A1010:M1010"/>
    <mergeCell ref="A1011:A1012"/>
    <mergeCell ref="B1011:G1011"/>
    <mergeCell ref="H1011:M1011"/>
    <mergeCell ref="J1022:K1022"/>
    <mergeCell ref="L1022:M1022"/>
    <mergeCell ref="A1008:B1008"/>
    <mergeCell ref="C1008:G1008"/>
    <mergeCell ref="J1008:M1008"/>
    <mergeCell ref="A1009:B1009"/>
    <mergeCell ref="C1009:G1009"/>
    <mergeCell ref="H1009:I1009"/>
    <mergeCell ref="J1009:M1009"/>
    <mergeCell ref="A1006:B1006"/>
    <mergeCell ref="C1006:G1006"/>
    <mergeCell ref="J1006:M1006"/>
    <mergeCell ref="A1007:B1007"/>
    <mergeCell ref="C1007:G1007"/>
    <mergeCell ref="J1007:M1007"/>
    <mergeCell ref="A1002:M1002"/>
    <mergeCell ref="B1003:E1003"/>
    <mergeCell ref="H1003:J1003"/>
    <mergeCell ref="A1004:M1004"/>
    <mergeCell ref="A1005:M1005"/>
    <mergeCell ref="B999:C999"/>
    <mergeCell ref="D999:E999"/>
    <mergeCell ref="F999:G999"/>
    <mergeCell ref="B1001:I1001"/>
    <mergeCell ref="J1001:M1001"/>
    <mergeCell ref="B997:C997"/>
    <mergeCell ref="D997:E997"/>
    <mergeCell ref="F997:G997"/>
    <mergeCell ref="J997:K997"/>
    <mergeCell ref="B998:C998"/>
    <mergeCell ref="D998:E998"/>
    <mergeCell ref="F998:G998"/>
    <mergeCell ref="J998:K998"/>
    <mergeCell ref="A994:G994"/>
    <mergeCell ref="H994:M994"/>
    <mergeCell ref="B995:C995"/>
    <mergeCell ref="F995:G995"/>
    <mergeCell ref="B996:C996"/>
    <mergeCell ref="D996:E996"/>
    <mergeCell ref="F996:G996"/>
    <mergeCell ref="J996:K996"/>
    <mergeCell ref="A987:F987"/>
    <mergeCell ref="G987:M987"/>
    <mergeCell ref="B988:M988"/>
    <mergeCell ref="B989:M989"/>
    <mergeCell ref="A990:C993"/>
    <mergeCell ref="D990:I993"/>
    <mergeCell ref="J990:M993"/>
    <mergeCell ref="A984:E984"/>
    <mergeCell ref="F984:J984"/>
    <mergeCell ref="K984:M984"/>
    <mergeCell ref="A985:M985"/>
    <mergeCell ref="A986:E986"/>
    <mergeCell ref="F986:J986"/>
    <mergeCell ref="K986:M986"/>
    <mergeCell ref="A982:E982"/>
    <mergeCell ref="F982:J982"/>
    <mergeCell ref="K982:M982"/>
    <mergeCell ref="A983:E983"/>
    <mergeCell ref="F983:J983"/>
    <mergeCell ref="K983:M983"/>
    <mergeCell ref="A979:M979"/>
    <mergeCell ref="A980:E980"/>
    <mergeCell ref="F980:J980"/>
    <mergeCell ref="K980:M980"/>
    <mergeCell ref="A981:E981"/>
    <mergeCell ref="F981:J981"/>
    <mergeCell ref="K981:M981"/>
    <mergeCell ref="A976:M976"/>
    <mergeCell ref="A977:E977"/>
    <mergeCell ref="F977:J977"/>
    <mergeCell ref="K977:M977"/>
    <mergeCell ref="A978:E978"/>
    <mergeCell ref="F978:J978"/>
    <mergeCell ref="K978:M978"/>
    <mergeCell ref="J973:K973"/>
    <mergeCell ref="L973:M973"/>
    <mergeCell ref="D974:E974"/>
    <mergeCell ref="L974:M974"/>
    <mergeCell ref="A975:M975"/>
    <mergeCell ref="A960:M960"/>
    <mergeCell ref="A961:A962"/>
    <mergeCell ref="B961:G961"/>
    <mergeCell ref="H961:M961"/>
    <mergeCell ref="J972:K972"/>
    <mergeCell ref="L972:M972"/>
    <mergeCell ref="A958:B958"/>
    <mergeCell ref="C958:G958"/>
    <mergeCell ref="J958:M958"/>
    <mergeCell ref="A959:B959"/>
    <mergeCell ref="C959:G959"/>
    <mergeCell ref="H959:I959"/>
    <mergeCell ref="J959:M959"/>
    <mergeCell ref="A956:B956"/>
    <mergeCell ref="C956:G956"/>
    <mergeCell ref="J956:M956"/>
    <mergeCell ref="A957:B957"/>
    <mergeCell ref="C957:G957"/>
    <mergeCell ref="J957:M957"/>
    <mergeCell ref="A952:M952"/>
    <mergeCell ref="B953:E953"/>
    <mergeCell ref="H953:J953"/>
    <mergeCell ref="A954:M954"/>
    <mergeCell ref="A955:M955"/>
    <mergeCell ref="B949:C949"/>
    <mergeCell ref="D949:E949"/>
    <mergeCell ref="F949:G949"/>
    <mergeCell ref="B951:I951"/>
    <mergeCell ref="J951:M951"/>
    <mergeCell ref="B947:C947"/>
    <mergeCell ref="D947:E947"/>
    <mergeCell ref="F947:G947"/>
    <mergeCell ref="J947:K947"/>
    <mergeCell ref="B948:C948"/>
    <mergeCell ref="D948:E948"/>
    <mergeCell ref="F948:G948"/>
    <mergeCell ref="J948:K948"/>
    <mergeCell ref="A944:G944"/>
    <mergeCell ref="H944:M944"/>
    <mergeCell ref="B945:C945"/>
    <mergeCell ref="F945:G945"/>
    <mergeCell ref="B946:C946"/>
    <mergeCell ref="D946:E946"/>
    <mergeCell ref="F946:G946"/>
    <mergeCell ref="J946:K946"/>
    <mergeCell ref="A937:F937"/>
    <mergeCell ref="G937:M937"/>
    <mergeCell ref="B938:M938"/>
    <mergeCell ref="B939:M939"/>
    <mergeCell ref="A940:C943"/>
    <mergeCell ref="D940:I943"/>
    <mergeCell ref="J940:M943"/>
    <mergeCell ref="A934:E934"/>
    <mergeCell ref="F934:J934"/>
    <mergeCell ref="K934:M934"/>
    <mergeCell ref="A935:M935"/>
    <mergeCell ref="A936:E936"/>
    <mergeCell ref="F936:J936"/>
    <mergeCell ref="K936:M936"/>
    <mergeCell ref="A932:E932"/>
    <mergeCell ref="F932:J932"/>
    <mergeCell ref="K932:M932"/>
    <mergeCell ref="A933:E933"/>
    <mergeCell ref="F933:J933"/>
    <mergeCell ref="K933:M933"/>
    <mergeCell ref="A929:M929"/>
    <mergeCell ref="A930:E930"/>
    <mergeCell ref="F930:J930"/>
    <mergeCell ref="K930:M930"/>
    <mergeCell ref="A931:E931"/>
    <mergeCell ref="F931:J931"/>
    <mergeCell ref="K931:M931"/>
    <mergeCell ref="A926:M926"/>
    <mergeCell ref="A927:E927"/>
    <mergeCell ref="F927:J927"/>
    <mergeCell ref="K927:M927"/>
    <mergeCell ref="A928:E928"/>
    <mergeCell ref="F928:J928"/>
    <mergeCell ref="K928:M928"/>
    <mergeCell ref="J923:K923"/>
    <mergeCell ref="L923:M923"/>
    <mergeCell ref="D924:E924"/>
    <mergeCell ref="L924:M924"/>
    <mergeCell ref="A925:M925"/>
    <mergeCell ref="A910:M910"/>
    <mergeCell ref="A911:A912"/>
    <mergeCell ref="B911:G911"/>
    <mergeCell ref="H911:M911"/>
    <mergeCell ref="J922:K922"/>
    <mergeCell ref="L922:M922"/>
    <mergeCell ref="A908:B908"/>
    <mergeCell ref="C908:G908"/>
    <mergeCell ref="J908:M908"/>
    <mergeCell ref="A909:B909"/>
    <mergeCell ref="C909:G909"/>
    <mergeCell ref="H909:I909"/>
    <mergeCell ref="J909:M909"/>
    <mergeCell ref="A906:B906"/>
    <mergeCell ref="C906:G906"/>
    <mergeCell ref="J906:M906"/>
    <mergeCell ref="A907:B907"/>
    <mergeCell ref="C907:G907"/>
    <mergeCell ref="J907:M907"/>
    <mergeCell ref="A902:M902"/>
    <mergeCell ref="B903:E903"/>
    <mergeCell ref="H903:J903"/>
    <mergeCell ref="A904:M904"/>
    <mergeCell ref="A905:M905"/>
    <mergeCell ref="B899:C899"/>
    <mergeCell ref="D899:E899"/>
    <mergeCell ref="F899:G899"/>
    <mergeCell ref="B901:I901"/>
    <mergeCell ref="J901:M901"/>
    <mergeCell ref="B897:C897"/>
    <mergeCell ref="D897:E897"/>
    <mergeCell ref="F897:G897"/>
    <mergeCell ref="J897:K897"/>
    <mergeCell ref="B898:C898"/>
    <mergeCell ref="D898:E898"/>
    <mergeCell ref="F898:G898"/>
    <mergeCell ref="J898:K898"/>
    <mergeCell ref="A894:G894"/>
    <mergeCell ref="H894:M894"/>
    <mergeCell ref="B895:C895"/>
    <mergeCell ref="F895:G895"/>
    <mergeCell ref="B896:C896"/>
    <mergeCell ref="D896:E896"/>
    <mergeCell ref="F896:G896"/>
    <mergeCell ref="J896:K896"/>
    <mergeCell ref="A887:F887"/>
    <mergeCell ref="G887:M887"/>
    <mergeCell ref="B888:M888"/>
    <mergeCell ref="B889:M889"/>
    <mergeCell ref="A890:C893"/>
    <mergeCell ref="D890:I893"/>
    <mergeCell ref="J890:M893"/>
    <mergeCell ref="A884:E884"/>
    <mergeCell ref="F884:J884"/>
    <mergeCell ref="K884:M884"/>
    <mergeCell ref="A885:M885"/>
    <mergeCell ref="A886:E886"/>
    <mergeCell ref="F886:J886"/>
    <mergeCell ref="K886:M886"/>
    <mergeCell ref="A882:E882"/>
    <mergeCell ref="F882:J882"/>
    <mergeCell ref="K882:M882"/>
    <mergeCell ref="A883:E883"/>
    <mergeCell ref="F883:J883"/>
    <mergeCell ref="K883:M883"/>
    <mergeCell ref="A879:M879"/>
    <mergeCell ref="A880:E880"/>
    <mergeCell ref="F880:J880"/>
    <mergeCell ref="K880:M880"/>
    <mergeCell ref="A881:E881"/>
    <mergeCell ref="F881:J881"/>
    <mergeCell ref="K881:M881"/>
    <mergeCell ref="A876:M876"/>
    <mergeCell ref="A877:E877"/>
    <mergeCell ref="F877:J877"/>
    <mergeCell ref="K877:M877"/>
    <mergeCell ref="A878:E878"/>
    <mergeCell ref="F878:J878"/>
    <mergeCell ref="K878:M878"/>
    <mergeCell ref="J873:K873"/>
    <mergeCell ref="L873:M873"/>
    <mergeCell ref="D874:E874"/>
    <mergeCell ref="L874:M874"/>
    <mergeCell ref="A875:M875"/>
    <mergeCell ref="A860:M860"/>
    <mergeCell ref="A861:A862"/>
    <mergeCell ref="B861:G861"/>
    <mergeCell ref="H861:M861"/>
    <mergeCell ref="J872:K872"/>
    <mergeCell ref="L872:M872"/>
    <mergeCell ref="A858:B858"/>
    <mergeCell ref="C858:G858"/>
    <mergeCell ref="J858:M858"/>
    <mergeCell ref="A859:B859"/>
    <mergeCell ref="C859:G859"/>
    <mergeCell ref="H859:I859"/>
    <mergeCell ref="J859:M859"/>
    <mergeCell ref="A856:B856"/>
    <mergeCell ref="C856:G856"/>
    <mergeCell ref="J856:M856"/>
    <mergeCell ref="A857:B857"/>
    <mergeCell ref="C857:G857"/>
    <mergeCell ref="J857:M857"/>
    <mergeCell ref="A852:M852"/>
    <mergeCell ref="B853:E853"/>
    <mergeCell ref="H853:J853"/>
    <mergeCell ref="A854:M854"/>
    <mergeCell ref="A855:M855"/>
    <mergeCell ref="B849:C849"/>
    <mergeCell ref="D849:E849"/>
    <mergeCell ref="F849:G849"/>
    <mergeCell ref="B851:I851"/>
    <mergeCell ref="J851:M851"/>
    <mergeCell ref="B847:C847"/>
    <mergeCell ref="D847:E847"/>
    <mergeCell ref="F847:G847"/>
    <mergeCell ref="J847:K847"/>
    <mergeCell ref="B848:C848"/>
    <mergeCell ref="D848:E848"/>
    <mergeCell ref="F848:G848"/>
    <mergeCell ref="J848:K848"/>
    <mergeCell ref="A844:G844"/>
    <mergeCell ref="H844:M844"/>
    <mergeCell ref="B845:C845"/>
    <mergeCell ref="F845:G845"/>
    <mergeCell ref="B846:C846"/>
    <mergeCell ref="D846:E846"/>
    <mergeCell ref="F846:G846"/>
    <mergeCell ref="J846:K846"/>
    <mergeCell ref="A837:F837"/>
    <mergeCell ref="G837:M837"/>
    <mergeCell ref="B838:M838"/>
    <mergeCell ref="B839:M839"/>
    <mergeCell ref="A840:C843"/>
    <mergeCell ref="D840:I843"/>
    <mergeCell ref="J840:M843"/>
    <mergeCell ref="A834:E834"/>
    <mergeCell ref="F834:J834"/>
    <mergeCell ref="K834:M834"/>
    <mergeCell ref="A835:M835"/>
    <mergeCell ref="A836:E836"/>
    <mergeCell ref="F836:J836"/>
    <mergeCell ref="K836:M836"/>
    <mergeCell ref="A832:E832"/>
    <mergeCell ref="F832:J832"/>
    <mergeCell ref="K832:M832"/>
    <mergeCell ref="A833:E833"/>
    <mergeCell ref="F833:J833"/>
    <mergeCell ref="K833:M833"/>
    <mergeCell ref="A829:M829"/>
    <mergeCell ref="A830:E830"/>
    <mergeCell ref="F830:J830"/>
    <mergeCell ref="K830:M830"/>
    <mergeCell ref="A831:E831"/>
    <mergeCell ref="F831:J831"/>
    <mergeCell ref="K831:M831"/>
    <mergeCell ref="A826:M826"/>
    <mergeCell ref="A827:E827"/>
    <mergeCell ref="F827:J827"/>
    <mergeCell ref="K827:M827"/>
    <mergeCell ref="A828:E828"/>
    <mergeCell ref="F828:J828"/>
    <mergeCell ref="K828:M828"/>
    <mergeCell ref="J823:K823"/>
    <mergeCell ref="L823:M823"/>
    <mergeCell ref="D824:E824"/>
    <mergeCell ref="L824:M824"/>
    <mergeCell ref="A825:M825"/>
    <mergeCell ref="A810:M810"/>
    <mergeCell ref="A811:A812"/>
    <mergeCell ref="B811:G811"/>
    <mergeCell ref="H811:M811"/>
    <mergeCell ref="J822:K822"/>
    <mergeCell ref="L822:M822"/>
    <mergeCell ref="A808:B808"/>
    <mergeCell ref="C808:G808"/>
    <mergeCell ref="J808:M808"/>
    <mergeCell ref="A809:B809"/>
    <mergeCell ref="C809:G809"/>
    <mergeCell ref="H809:I809"/>
    <mergeCell ref="J809:M809"/>
    <mergeCell ref="A806:B806"/>
    <mergeCell ref="C806:G806"/>
    <mergeCell ref="J806:M806"/>
    <mergeCell ref="A807:B807"/>
    <mergeCell ref="C807:G807"/>
    <mergeCell ref="J807:M807"/>
    <mergeCell ref="A802:M802"/>
    <mergeCell ref="B803:E803"/>
    <mergeCell ref="H803:J803"/>
    <mergeCell ref="A804:M804"/>
    <mergeCell ref="A805:M805"/>
    <mergeCell ref="B799:C799"/>
    <mergeCell ref="D799:E799"/>
    <mergeCell ref="F799:G799"/>
    <mergeCell ref="B801:I801"/>
    <mergeCell ref="J801:M801"/>
    <mergeCell ref="B797:C797"/>
    <mergeCell ref="D797:E797"/>
    <mergeCell ref="F797:G797"/>
    <mergeCell ref="J797:K797"/>
    <mergeCell ref="B798:C798"/>
    <mergeCell ref="D798:E798"/>
    <mergeCell ref="F798:G798"/>
    <mergeCell ref="J798:K798"/>
    <mergeCell ref="A794:G794"/>
    <mergeCell ref="H794:M794"/>
    <mergeCell ref="B795:C795"/>
    <mergeCell ref="F795:G795"/>
    <mergeCell ref="B796:C796"/>
    <mergeCell ref="D796:E796"/>
    <mergeCell ref="F796:G796"/>
    <mergeCell ref="J796:K796"/>
    <mergeCell ref="A787:F787"/>
    <mergeCell ref="G787:M787"/>
    <mergeCell ref="B788:M788"/>
    <mergeCell ref="B789:M789"/>
    <mergeCell ref="A790:C793"/>
    <mergeCell ref="D790:I793"/>
    <mergeCell ref="J790:M793"/>
    <mergeCell ref="A784:E784"/>
    <mergeCell ref="F784:J784"/>
    <mergeCell ref="K784:M784"/>
    <mergeCell ref="A785:M785"/>
    <mergeCell ref="A786:E786"/>
    <mergeCell ref="F786:J786"/>
    <mergeCell ref="K786:M786"/>
    <mergeCell ref="A782:E782"/>
    <mergeCell ref="F782:J782"/>
    <mergeCell ref="K782:M782"/>
    <mergeCell ref="A783:E783"/>
    <mergeCell ref="F783:J783"/>
    <mergeCell ref="K783:M783"/>
    <mergeCell ref="A779:M779"/>
    <mergeCell ref="A780:E780"/>
    <mergeCell ref="F780:J780"/>
    <mergeCell ref="K780:M780"/>
    <mergeCell ref="A781:E781"/>
    <mergeCell ref="F781:J781"/>
    <mergeCell ref="K781:M781"/>
    <mergeCell ref="A776:M776"/>
    <mergeCell ref="A777:E777"/>
    <mergeCell ref="F777:J777"/>
    <mergeCell ref="K777:M777"/>
    <mergeCell ref="A778:E778"/>
    <mergeCell ref="F778:J778"/>
    <mergeCell ref="K778:M778"/>
    <mergeCell ref="J773:K773"/>
    <mergeCell ref="L773:M773"/>
    <mergeCell ref="D774:E774"/>
    <mergeCell ref="L774:M774"/>
    <mergeCell ref="A775:M775"/>
    <mergeCell ref="A760:M760"/>
    <mergeCell ref="A761:A762"/>
    <mergeCell ref="B761:G761"/>
    <mergeCell ref="H761:M761"/>
    <mergeCell ref="J772:K772"/>
    <mergeCell ref="L772:M772"/>
    <mergeCell ref="A758:B758"/>
    <mergeCell ref="C758:G758"/>
    <mergeCell ref="J758:M758"/>
    <mergeCell ref="A759:B759"/>
    <mergeCell ref="C759:G759"/>
    <mergeCell ref="H759:I759"/>
    <mergeCell ref="J759:M759"/>
    <mergeCell ref="A756:B756"/>
    <mergeCell ref="C756:G756"/>
    <mergeCell ref="J756:M756"/>
    <mergeCell ref="A757:B757"/>
    <mergeCell ref="C757:G757"/>
    <mergeCell ref="J757:M757"/>
    <mergeCell ref="A752:M752"/>
    <mergeCell ref="B753:E753"/>
    <mergeCell ref="H753:J753"/>
    <mergeCell ref="A754:M754"/>
    <mergeCell ref="A755:M755"/>
    <mergeCell ref="B749:C749"/>
    <mergeCell ref="D749:E749"/>
    <mergeCell ref="F749:G749"/>
    <mergeCell ref="B751:I751"/>
    <mergeCell ref="J751:M751"/>
    <mergeCell ref="B747:C747"/>
    <mergeCell ref="D747:E747"/>
    <mergeCell ref="F747:G747"/>
    <mergeCell ref="J747:K747"/>
    <mergeCell ref="B748:C748"/>
    <mergeCell ref="D748:E748"/>
    <mergeCell ref="F748:G748"/>
    <mergeCell ref="J748:K748"/>
    <mergeCell ref="A744:G744"/>
    <mergeCell ref="H744:M744"/>
    <mergeCell ref="B745:C745"/>
    <mergeCell ref="F745:G745"/>
    <mergeCell ref="B746:C746"/>
    <mergeCell ref="D746:E746"/>
    <mergeCell ref="F746:G746"/>
    <mergeCell ref="J746:K746"/>
    <mergeCell ref="A737:F737"/>
    <mergeCell ref="G737:M737"/>
    <mergeCell ref="B738:M738"/>
    <mergeCell ref="B739:M739"/>
    <mergeCell ref="A740:C743"/>
    <mergeCell ref="D740:I743"/>
    <mergeCell ref="J740:M743"/>
    <mergeCell ref="A734:E734"/>
    <mergeCell ref="F734:J734"/>
    <mergeCell ref="K734:M734"/>
    <mergeCell ref="A735:M735"/>
    <mergeCell ref="A736:E736"/>
    <mergeCell ref="F736:J736"/>
    <mergeCell ref="K736:M736"/>
    <mergeCell ref="A732:E732"/>
    <mergeCell ref="F732:J732"/>
    <mergeCell ref="K732:M732"/>
    <mergeCell ref="A733:E733"/>
    <mergeCell ref="F733:J733"/>
    <mergeCell ref="K733:M733"/>
    <mergeCell ref="A729:M729"/>
    <mergeCell ref="A730:E730"/>
    <mergeCell ref="F730:J730"/>
    <mergeCell ref="K730:M730"/>
    <mergeCell ref="A731:E731"/>
    <mergeCell ref="F731:J731"/>
    <mergeCell ref="K731:M731"/>
    <mergeCell ref="A726:M726"/>
    <mergeCell ref="A727:E727"/>
    <mergeCell ref="F727:J727"/>
    <mergeCell ref="K727:M727"/>
    <mergeCell ref="A728:E728"/>
    <mergeCell ref="F728:J728"/>
    <mergeCell ref="K728:M728"/>
    <mergeCell ref="J723:K723"/>
    <mergeCell ref="L723:M723"/>
    <mergeCell ref="D724:E724"/>
    <mergeCell ref="L724:M724"/>
    <mergeCell ref="A725:M725"/>
    <mergeCell ref="A710:M710"/>
    <mergeCell ref="A711:A712"/>
    <mergeCell ref="B711:G711"/>
    <mergeCell ref="H711:M711"/>
    <mergeCell ref="J722:K722"/>
    <mergeCell ref="L722:M722"/>
    <mergeCell ref="A708:B708"/>
    <mergeCell ref="C708:G708"/>
    <mergeCell ref="J708:M708"/>
    <mergeCell ref="A709:B709"/>
    <mergeCell ref="C709:G709"/>
    <mergeCell ref="H709:I709"/>
    <mergeCell ref="J709:M709"/>
    <mergeCell ref="A706:B706"/>
    <mergeCell ref="C706:G706"/>
    <mergeCell ref="J706:M706"/>
    <mergeCell ref="A707:B707"/>
    <mergeCell ref="C707:G707"/>
    <mergeCell ref="J707:M707"/>
    <mergeCell ref="A702:M702"/>
    <mergeCell ref="B703:E703"/>
    <mergeCell ref="H703:J703"/>
    <mergeCell ref="A704:M704"/>
    <mergeCell ref="A705:M705"/>
    <mergeCell ref="B699:C699"/>
    <mergeCell ref="D699:E699"/>
    <mergeCell ref="F699:G699"/>
    <mergeCell ref="B701:I701"/>
    <mergeCell ref="J701:M701"/>
    <mergeCell ref="B697:C697"/>
    <mergeCell ref="D697:E697"/>
    <mergeCell ref="F697:G697"/>
    <mergeCell ref="J697:K697"/>
    <mergeCell ref="B698:C698"/>
    <mergeCell ref="D698:E698"/>
    <mergeCell ref="F698:G698"/>
    <mergeCell ref="J698:K698"/>
    <mergeCell ref="A694:G694"/>
    <mergeCell ref="H694:M694"/>
    <mergeCell ref="B695:C695"/>
    <mergeCell ref="F695:G695"/>
    <mergeCell ref="B696:C696"/>
    <mergeCell ref="D696:E696"/>
    <mergeCell ref="F696:G696"/>
    <mergeCell ref="J696:K696"/>
    <mergeCell ref="A687:F687"/>
    <mergeCell ref="G687:M687"/>
    <mergeCell ref="B688:M688"/>
    <mergeCell ref="B689:M689"/>
    <mergeCell ref="A690:C693"/>
    <mergeCell ref="D690:I693"/>
    <mergeCell ref="J690:M693"/>
    <mergeCell ref="A684:E684"/>
    <mergeCell ref="F684:J684"/>
    <mergeCell ref="K684:M684"/>
    <mergeCell ref="A685:M685"/>
    <mergeCell ref="A686:E686"/>
    <mergeCell ref="F686:J686"/>
    <mergeCell ref="K686:M686"/>
    <mergeCell ref="A682:E682"/>
    <mergeCell ref="F682:J682"/>
    <mergeCell ref="K682:M682"/>
    <mergeCell ref="A683:E683"/>
    <mergeCell ref="F683:J683"/>
    <mergeCell ref="K683:M683"/>
    <mergeCell ref="A679:M679"/>
    <mergeCell ref="A680:E680"/>
    <mergeCell ref="F680:J680"/>
    <mergeCell ref="K680:M680"/>
    <mergeCell ref="A681:E681"/>
    <mergeCell ref="F681:J681"/>
    <mergeCell ref="K681:M681"/>
    <mergeCell ref="A676:M676"/>
    <mergeCell ref="A677:E677"/>
    <mergeCell ref="F677:J677"/>
    <mergeCell ref="K677:M677"/>
    <mergeCell ref="A678:E678"/>
    <mergeCell ref="F678:J678"/>
    <mergeCell ref="K678:M678"/>
    <mergeCell ref="J673:K673"/>
    <mergeCell ref="L673:M673"/>
    <mergeCell ref="D674:E674"/>
    <mergeCell ref="L674:M674"/>
    <mergeCell ref="A675:M675"/>
    <mergeCell ref="A660:M660"/>
    <mergeCell ref="A661:A662"/>
    <mergeCell ref="B661:G661"/>
    <mergeCell ref="H661:M661"/>
    <mergeCell ref="J672:K672"/>
    <mergeCell ref="L672:M672"/>
    <mergeCell ref="A658:B658"/>
    <mergeCell ref="C658:G658"/>
    <mergeCell ref="J658:M658"/>
    <mergeCell ref="A659:B659"/>
    <mergeCell ref="C659:G659"/>
    <mergeCell ref="H659:I659"/>
    <mergeCell ref="J659:M659"/>
    <mergeCell ref="A656:B656"/>
    <mergeCell ref="C656:G656"/>
    <mergeCell ref="J656:M656"/>
    <mergeCell ref="A657:B657"/>
    <mergeCell ref="C657:G657"/>
    <mergeCell ref="J657:M657"/>
    <mergeCell ref="A652:M652"/>
    <mergeCell ref="B653:E653"/>
    <mergeCell ref="H653:J653"/>
    <mergeCell ref="A654:M654"/>
    <mergeCell ref="A655:M655"/>
    <mergeCell ref="B649:C649"/>
    <mergeCell ref="D649:E649"/>
    <mergeCell ref="F649:G649"/>
    <mergeCell ref="B651:I651"/>
    <mergeCell ref="J651:M651"/>
    <mergeCell ref="B647:C647"/>
    <mergeCell ref="D647:E647"/>
    <mergeCell ref="F647:G647"/>
    <mergeCell ref="J647:K647"/>
    <mergeCell ref="B648:C648"/>
    <mergeCell ref="D648:E648"/>
    <mergeCell ref="F648:G648"/>
    <mergeCell ref="J648:K648"/>
    <mergeCell ref="A644:G644"/>
    <mergeCell ref="H644:M644"/>
    <mergeCell ref="B645:C645"/>
    <mergeCell ref="F645:G645"/>
    <mergeCell ref="B646:C646"/>
    <mergeCell ref="D646:E646"/>
    <mergeCell ref="F646:G646"/>
    <mergeCell ref="J646:K646"/>
    <mergeCell ref="A637:F637"/>
    <mergeCell ref="G637:M637"/>
    <mergeCell ref="B638:M638"/>
    <mergeCell ref="B639:M639"/>
    <mergeCell ref="A640:C643"/>
    <mergeCell ref="D640:I643"/>
    <mergeCell ref="J640:M643"/>
    <mergeCell ref="A634:E634"/>
    <mergeCell ref="F634:J634"/>
    <mergeCell ref="K634:M634"/>
    <mergeCell ref="A635:M635"/>
    <mergeCell ref="A636:E636"/>
    <mergeCell ref="F636:J636"/>
    <mergeCell ref="K636:M636"/>
    <mergeCell ref="A632:E632"/>
    <mergeCell ref="F632:J632"/>
    <mergeCell ref="K632:M632"/>
    <mergeCell ref="A633:E633"/>
    <mergeCell ref="F633:J633"/>
    <mergeCell ref="K633:M633"/>
    <mergeCell ref="A629:M629"/>
    <mergeCell ref="A630:E630"/>
    <mergeCell ref="F630:J630"/>
    <mergeCell ref="K630:M630"/>
    <mergeCell ref="A631:E631"/>
    <mergeCell ref="F631:J631"/>
    <mergeCell ref="K631:M631"/>
    <mergeCell ref="A626:M626"/>
    <mergeCell ref="A627:E627"/>
    <mergeCell ref="F627:J627"/>
    <mergeCell ref="K627:M627"/>
    <mergeCell ref="A628:E628"/>
    <mergeCell ref="F628:J628"/>
    <mergeCell ref="K628:M628"/>
    <mergeCell ref="J623:K623"/>
    <mergeCell ref="L623:M623"/>
    <mergeCell ref="D624:E624"/>
    <mergeCell ref="L624:M624"/>
    <mergeCell ref="A625:M625"/>
    <mergeCell ref="A610:M610"/>
    <mergeCell ref="A611:A612"/>
    <mergeCell ref="B611:G611"/>
    <mergeCell ref="H611:M611"/>
    <mergeCell ref="J622:K622"/>
    <mergeCell ref="L622:M622"/>
    <mergeCell ref="A608:B608"/>
    <mergeCell ref="C608:G608"/>
    <mergeCell ref="J608:M608"/>
    <mergeCell ref="A609:B609"/>
    <mergeCell ref="C609:G609"/>
    <mergeCell ref="H609:I609"/>
    <mergeCell ref="J609:M609"/>
    <mergeCell ref="A606:B606"/>
    <mergeCell ref="C606:G606"/>
    <mergeCell ref="J606:M606"/>
    <mergeCell ref="A607:B607"/>
    <mergeCell ref="C607:G607"/>
    <mergeCell ref="J607:M607"/>
    <mergeCell ref="A602:M602"/>
    <mergeCell ref="B603:E603"/>
    <mergeCell ref="H603:J603"/>
    <mergeCell ref="A604:M604"/>
    <mergeCell ref="A605:M605"/>
    <mergeCell ref="B599:C599"/>
    <mergeCell ref="D599:E599"/>
    <mergeCell ref="F599:G599"/>
    <mergeCell ref="B601:I601"/>
    <mergeCell ref="J601:M601"/>
    <mergeCell ref="B597:C597"/>
    <mergeCell ref="D597:E597"/>
    <mergeCell ref="F597:G597"/>
    <mergeCell ref="J597:K597"/>
    <mergeCell ref="B598:C598"/>
    <mergeCell ref="D598:E598"/>
    <mergeCell ref="F598:G598"/>
    <mergeCell ref="J598:K598"/>
    <mergeCell ref="A594:G594"/>
    <mergeCell ref="H594:M594"/>
    <mergeCell ref="B595:C595"/>
    <mergeCell ref="F595:G595"/>
    <mergeCell ref="B596:C596"/>
    <mergeCell ref="D596:E596"/>
    <mergeCell ref="F596:G596"/>
    <mergeCell ref="J596:K596"/>
    <mergeCell ref="A587:F587"/>
    <mergeCell ref="G587:M587"/>
    <mergeCell ref="B588:M588"/>
    <mergeCell ref="B589:M589"/>
    <mergeCell ref="A590:C593"/>
    <mergeCell ref="D590:I593"/>
    <mergeCell ref="J590:M593"/>
    <mergeCell ref="A584:E584"/>
    <mergeCell ref="F584:J584"/>
    <mergeCell ref="K584:M584"/>
    <mergeCell ref="A585:M585"/>
    <mergeCell ref="A586:E586"/>
    <mergeCell ref="F586:J586"/>
    <mergeCell ref="K586:M586"/>
    <mergeCell ref="A582:E582"/>
    <mergeCell ref="F582:J582"/>
    <mergeCell ref="K582:M582"/>
    <mergeCell ref="A583:E583"/>
    <mergeCell ref="F583:J583"/>
    <mergeCell ref="K583:M583"/>
    <mergeCell ref="A579:M579"/>
    <mergeCell ref="A580:E580"/>
    <mergeCell ref="F580:J580"/>
    <mergeCell ref="K580:M580"/>
    <mergeCell ref="A581:E581"/>
    <mergeCell ref="F581:J581"/>
    <mergeCell ref="K581:M581"/>
    <mergeCell ref="A576:M576"/>
    <mergeCell ref="A577:E577"/>
    <mergeCell ref="F577:J577"/>
    <mergeCell ref="K577:M577"/>
    <mergeCell ref="A578:E578"/>
    <mergeCell ref="F578:J578"/>
    <mergeCell ref="K578:M578"/>
    <mergeCell ref="J573:K573"/>
    <mergeCell ref="L573:M573"/>
    <mergeCell ref="D574:E574"/>
    <mergeCell ref="L574:M574"/>
    <mergeCell ref="A575:M575"/>
    <mergeCell ref="A560:M560"/>
    <mergeCell ref="A561:A562"/>
    <mergeCell ref="B561:G561"/>
    <mergeCell ref="H561:M561"/>
    <mergeCell ref="J572:K572"/>
    <mergeCell ref="L572:M572"/>
    <mergeCell ref="A558:B558"/>
    <mergeCell ref="C558:G558"/>
    <mergeCell ref="J558:M558"/>
    <mergeCell ref="A559:B559"/>
    <mergeCell ref="C559:G559"/>
    <mergeCell ref="H559:I559"/>
    <mergeCell ref="J559:M559"/>
    <mergeCell ref="A556:B556"/>
    <mergeCell ref="C556:G556"/>
    <mergeCell ref="J556:M556"/>
    <mergeCell ref="A557:B557"/>
    <mergeCell ref="C557:G557"/>
    <mergeCell ref="J557:M557"/>
    <mergeCell ref="A552:M552"/>
    <mergeCell ref="B553:E553"/>
    <mergeCell ref="H553:J553"/>
    <mergeCell ref="A554:M554"/>
    <mergeCell ref="A555:M555"/>
    <mergeCell ref="B549:C549"/>
    <mergeCell ref="D549:E549"/>
    <mergeCell ref="F549:G549"/>
    <mergeCell ref="B551:I551"/>
    <mergeCell ref="J551:M551"/>
    <mergeCell ref="B547:C547"/>
    <mergeCell ref="D547:E547"/>
    <mergeCell ref="F547:G547"/>
    <mergeCell ref="J547:K547"/>
    <mergeCell ref="B548:C548"/>
    <mergeCell ref="D548:E548"/>
    <mergeCell ref="F548:G548"/>
    <mergeCell ref="J548:K548"/>
    <mergeCell ref="A544:G544"/>
    <mergeCell ref="H544:M544"/>
    <mergeCell ref="B545:C545"/>
    <mergeCell ref="F545:G545"/>
    <mergeCell ref="B546:C546"/>
    <mergeCell ref="D546:E546"/>
    <mergeCell ref="F546:G546"/>
    <mergeCell ref="J546:K546"/>
    <mergeCell ref="A537:F537"/>
    <mergeCell ref="G537:M537"/>
    <mergeCell ref="B538:M538"/>
    <mergeCell ref="B539:M539"/>
    <mergeCell ref="A540:C543"/>
    <mergeCell ref="D540:I543"/>
    <mergeCell ref="J540:M543"/>
    <mergeCell ref="A534:E534"/>
    <mergeCell ref="F534:J534"/>
    <mergeCell ref="K534:M534"/>
    <mergeCell ref="A535:M535"/>
    <mergeCell ref="A536:E536"/>
    <mergeCell ref="F536:J536"/>
    <mergeCell ref="K536:M536"/>
    <mergeCell ref="A532:E532"/>
    <mergeCell ref="F532:J532"/>
    <mergeCell ref="K532:M532"/>
    <mergeCell ref="A533:E533"/>
    <mergeCell ref="F533:J533"/>
    <mergeCell ref="K533:M533"/>
    <mergeCell ref="A529:M529"/>
    <mergeCell ref="A530:E530"/>
    <mergeCell ref="F530:J530"/>
    <mergeCell ref="K530:M530"/>
    <mergeCell ref="A531:E531"/>
    <mergeCell ref="F531:J531"/>
    <mergeCell ref="K531:M531"/>
    <mergeCell ref="A526:M526"/>
    <mergeCell ref="A527:E527"/>
    <mergeCell ref="F527:J527"/>
    <mergeCell ref="K527:M527"/>
    <mergeCell ref="A528:E528"/>
    <mergeCell ref="F528:J528"/>
    <mergeCell ref="K528:M528"/>
    <mergeCell ref="J523:K523"/>
    <mergeCell ref="L523:M523"/>
    <mergeCell ref="D524:E524"/>
    <mergeCell ref="L524:M524"/>
    <mergeCell ref="A525:M525"/>
    <mergeCell ref="A510:M510"/>
    <mergeCell ref="A511:A512"/>
    <mergeCell ref="B511:G511"/>
    <mergeCell ref="H511:M511"/>
    <mergeCell ref="J522:K522"/>
    <mergeCell ref="L522:M522"/>
    <mergeCell ref="A508:B508"/>
    <mergeCell ref="C508:G508"/>
    <mergeCell ref="J508:M508"/>
    <mergeCell ref="A509:B509"/>
    <mergeCell ref="C509:G509"/>
    <mergeCell ref="H509:I509"/>
    <mergeCell ref="J509:M509"/>
    <mergeCell ref="A506:B506"/>
    <mergeCell ref="C506:G506"/>
    <mergeCell ref="J506:M506"/>
    <mergeCell ref="A507:B507"/>
    <mergeCell ref="C507:G507"/>
    <mergeCell ref="J507:M507"/>
    <mergeCell ref="A502:M502"/>
    <mergeCell ref="B503:E503"/>
    <mergeCell ref="H503:J503"/>
    <mergeCell ref="A504:M504"/>
    <mergeCell ref="A505:M505"/>
    <mergeCell ref="B499:C499"/>
    <mergeCell ref="D499:E499"/>
    <mergeCell ref="F499:G499"/>
    <mergeCell ref="B501:I501"/>
    <mergeCell ref="J501:M501"/>
    <mergeCell ref="B497:C497"/>
    <mergeCell ref="D497:E497"/>
    <mergeCell ref="F497:G497"/>
    <mergeCell ref="J497:K497"/>
    <mergeCell ref="B498:C498"/>
    <mergeCell ref="D498:E498"/>
    <mergeCell ref="F498:G498"/>
    <mergeCell ref="J498:K498"/>
    <mergeCell ref="A494:G494"/>
    <mergeCell ref="H494:M494"/>
    <mergeCell ref="B495:C495"/>
    <mergeCell ref="F495:G495"/>
    <mergeCell ref="B496:C496"/>
    <mergeCell ref="D496:E496"/>
    <mergeCell ref="F496:G496"/>
    <mergeCell ref="J496:K496"/>
    <mergeCell ref="A487:F487"/>
    <mergeCell ref="G487:M487"/>
    <mergeCell ref="B488:M488"/>
    <mergeCell ref="B489:M489"/>
    <mergeCell ref="A490:C493"/>
    <mergeCell ref="D490:I493"/>
    <mergeCell ref="J490:M493"/>
    <mergeCell ref="A484:E484"/>
    <mergeCell ref="F484:J484"/>
    <mergeCell ref="K484:M484"/>
    <mergeCell ref="A485:M485"/>
    <mergeCell ref="A486:E486"/>
    <mergeCell ref="F486:J486"/>
    <mergeCell ref="K486:M486"/>
    <mergeCell ref="A482:E482"/>
    <mergeCell ref="F482:J482"/>
    <mergeCell ref="K482:M482"/>
    <mergeCell ref="A483:E483"/>
    <mergeCell ref="F483:J483"/>
    <mergeCell ref="K483:M483"/>
    <mergeCell ref="A479:M479"/>
    <mergeCell ref="A480:E480"/>
    <mergeCell ref="F480:J480"/>
    <mergeCell ref="K480:M480"/>
    <mergeCell ref="A481:E481"/>
    <mergeCell ref="F481:J481"/>
    <mergeCell ref="K481:M481"/>
    <mergeCell ref="A476:M476"/>
    <mergeCell ref="A477:E477"/>
    <mergeCell ref="F477:J477"/>
    <mergeCell ref="K477:M477"/>
    <mergeCell ref="A478:E478"/>
    <mergeCell ref="F478:J478"/>
    <mergeCell ref="K478:M478"/>
    <mergeCell ref="J473:K473"/>
    <mergeCell ref="L473:M473"/>
    <mergeCell ref="D474:E474"/>
    <mergeCell ref="L474:M474"/>
    <mergeCell ref="A475:M475"/>
    <mergeCell ref="A460:M460"/>
    <mergeCell ref="A461:A462"/>
    <mergeCell ref="B461:G461"/>
    <mergeCell ref="H461:M461"/>
    <mergeCell ref="J472:K472"/>
    <mergeCell ref="L472:M472"/>
    <mergeCell ref="A458:B458"/>
    <mergeCell ref="C458:G458"/>
    <mergeCell ref="J458:M458"/>
    <mergeCell ref="A459:B459"/>
    <mergeCell ref="C459:G459"/>
    <mergeCell ref="H459:I459"/>
    <mergeCell ref="J459:M459"/>
    <mergeCell ref="A456:B456"/>
    <mergeCell ref="C456:G456"/>
    <mergeCell ref="J456:M456"/>
    <mergeCell ref="A457:B457"/>
    <mergeCell ref="C457:G457"/>
    <mergeCell ref="J457:M457"/>
    <mergeCell ref="A452:M452"/>
    <mergeCell ref="B453:E453"/>
    <mergeCell ref="H453:J453"/>
    <mergeCell ref="A454:M454"/>
    <mergeCell ref="A455:M455"/>
    <mergeCell ref="B449:C449"/>
    <mergeCell ref="D449:E449"/>
    <mergeCell ref="F449:G449"/>
    <mergeCell ref="B451:I451"/>
    <mergeCell ref="J451:M451"/>
    <mergeCell ref="B447:C447"/>
    <mergeCell ref="D447:E447"/>
    <mergeCell ref="F447:G447"/>
    <mergeCell ref="J447:K447"/>
    <mergeCell ref="B448:C448"/>
    <mergeCell ref="D448:E448"/>
    <mergeCell ref="F448:G448"/>
    <mergeCell ref="J448:K448"/>
    <mergeCell ref="A444:G444"/>
    <mergeCell ref="H444:M444"/>
    <mergeCell ref="B445:C445"/>
    <mergeCell ref="F445:G445"/>
    <mergeCell ref="B446:C446"/>
    <mergeCell ref="D446:E446"/>
    <mergeCell ref="F446:G446"/>
    <mergeCell ref="J446:K446"/>
    <mergeCell ref="A437:F437"/>
    <mergeCell ref="G437:M437"/>
    <mergeCell ref="B438:M438"/>
    <mergeCell ref="B439:M439"/>
    <mergeCell ref="A440:C443"/>
    <mergeCell ref="D440:I443"/>
    <mergeCell ref="J440:M443"/>
    <mergeCell ref="A434:E434"/>
    <mergeCell ref="F434:J434"/>
    <mergeCell ref="K434:M434"/>
    <mergeCell ref="A435:M435"/>
    <mergeCell ref="A436:E436"/>
    <mergeCell ref="F436:J436"/>
    <mergeCell ref="K436:M436"/>
    <mergeCell ref="A432:E432"/>
    <mergeCell ref="F432:J432"/>
    <mergeCell ref="K432:M432"/>
    <mergeCell ref="A433:E433"/>
    <mergeCell ref="F433:J433"/>
    <mergeCell ref="K433:M433"/>
    <mergeCell ref="A429:M429"/>
    <mergeCell ref="A430:E430"/>
    <mergeCell ref="F430:J430"/>
    <mergeCell ref="K430:M430"/>
    <mergeCell ref="A431:E431"/>
    <mergeCell ref="F431:J431"/>
    <mergeCell ref="K431:M431"/>
    <mergeCell ref="A426:M426"/>
    <mergeCell ref="A427:E427"/>
    <mergeCell ref="F427:J427"/>
    <mergeCell ref="K427:M427"/>
    <mergeCell ref="A428:E428"/>
    <mergeCell ref="F428:J428"/>
    <mergeCell ref="K428:M428"/>
    <mergeCell ref="J423:K423"/>
    <mergeCell ref="L423:M423"/>
    <mergeCell ref="D424:E424"/>
    <mergeCell ref="L424:M424"/>
    <mergeCell ref="A425:M425"/>
    <mergeCell ref="A410:M410"/>
    <mergeCell ref="A411:A412"/>
    <mergeCell ref="B411:G411"/>
    <mergeCell ref="H411:M411"/>
    <mergeCell ref="J422:K422"/>
    <mergeCell ref="L422:M422"/>
    <mergeCell ref="A408:B408"/>
    <mergeCell ref="C408:G408"/>
    <mergeCell ref="J408:M408"/>
    <mergeCell ref="A409:B409"/>
    <mergeCell ref="C409:G409"/>
    <mergeCell ref="H409:I409"/>
    <mergeCell ref="J409:M409"/>
    <mergeCell ref="A406:B406"/>
    <mergeCell ref="C406:G406"/>
    <mergeCell ref="J406:M406"/>
    <mergeCell ref="A407:B407"/>
    <mergeCell ref="C407:G407"/>
    <mergeCell ref="J407:M407"/>
    <mergeCell ref="A402:M402"/>
    <mergeCell ref="B403:E403"/>
    <mergeCell ref="H403:J403"/>
    <mergeCell ref="A404:M404"/>
    <mergeCell ref="A405:M405"/>
    <mergeCell ref="B399:C399"/>
    <mergeCell ref="D399:E399"/>
    <mergeCell ref="F399:G399"/>
    <mergeCell ref="B401:I401"/>
    <mergeCell ref="J401:M401"/>
    <mergeCell ref="B397:C397"/>
    <mergeCell ref="D397:E397"/>
    <mergeCell ref="F397:G397"/>
    <mergeCell ref="J397:K397"/>
    <mergeCell ref="B398:C398"/>
    <mergeCell ref="D398:E398"/>
    <mergeCell ref="F398:G398"/>
    <mergeCell ref="J398:K398"/>
    <mergeCell ref="A394:G394"/>
    <mergeCell ref="H394:M394"/>
    <mergeCell ref="B395:C395"/>
    <mergeCell ref="F395:G395"/>
    <mergeCell ref="B396:C396"/>
    <mergeCell ref="D396:E396"/>
    <mergeCell ref="F396:G396"/>
    <mergeCell ref="J396:K396"/>
    <mergeCell ref="A387:F387"/>
    <mergeCell ref="G387:M387"/>
    <mergeCell ref="B388:M388"/>
    <mergeCell ref="B389:M389"/>
    <mergeCell ref="A390:C393"/>
    <mergeCell ref="D390:I393"/>
    <mergeCell ref="J390:M393"/>
    <mergeCell ref="A384:E384"/>
    <mergeCell ref="F384:J384"/>
    <mergeCell ref="K384:M384"/>
    <mergeCell ref="A385:M385"/>
    <mergeCell ref="A386:E386"/>
    <mergeCell ref="F386:J386"/>
    <mergeCell ref="K386:M386"/>
    <mergeCell ref="A382:E382"/>
    <mergeCell ref="F382:J382"/>
    <mergeCell ref="K382:M382"/>
    <mergeCell ref="A383:E383"/>
    <mergeCell ref="F383:J383"/>
    <mergeCell ref="K383:M383"/>
    <mergeCell ref="A379:M379"/>
    <mergeCell ref="A380:E380"/>
    <mergeCell ref="F380:J380"/>
    <mergeCell ref="K380:M380"/>
    <mergeCell ref="A381:E381"/>
    <mergeCell ref="F381:J381"/>
    <mergeCell ref="K381:M381"/>
    <mergeCell ref="A376:M376"/>
    <mergeCell ref="A377:E377"/>
    <mergeCell ref="F377:J377"/>
    <mergeCell ref="K377:M377"/>
    <mergeCell ref="A378:E378"/>
    <mergeCell ref="F378:J378"/>
    <mergeCell ref="K378:M378"/>
    <mergeCell ref="J373:K373"/>
    <mergeCell ref="L373:M373"/>
    <mergeCell ref="D374:E374"/>
    <mergeCell ref="L374:M374"/>
    <mergeCell ref="A375:M375"/>
    <mergeCell ref="A360:M360"/>
    <mergeCell ref="A361:A362"/>
    <mergeCell ref="B361:G361"/>
    <mergeCell ref="H361:M361"/>
    <mergeCell ref="J372:K372"/>
    <mergeCell ref="L372:M372"/>
    <mergeCell ref="A358:B358"/>
    <mergeCell ref="C358:G358"/>
    <mergeCell ref="J358:M358"/>
    <mergeCell ref="A359:B359"/>
    <mergeCell ref="C359:G359"/>
    <mergeCell ref="H359:I359"/>
    <mergeCell ref="J359:M359"/>
    <mergeCell ref="A356:B356"/>
    <mergeCell ref="C356:G356"/>
    <mergeCell ref="J356:M356"/>
    <mergeCell ref="A357:B357"/>
    <mergeCell ref="C357:G357"/>
    <mergeCell ref="J357:M357"/>
    <mergeCell ref="A352:M352"/>
    <mergeCell ref="B353:E353"/>
    <mergeCell ref="H353:J353"/>
    <mergeCell ref="A354:M354"/>
    <mergeCell ref="A355:M355"/>
    <mergeCell ref="B349:C349"/>
    <mergeCell ref="D349:E349"/>
    <mergeCell ref="F349:G349"/>
    <mergeCell ref="B351:I351"/>
    <mergeCell ref="J351:M351"/>
    <mergeCell ref="B347:C347"/>
    <mergeCell ref="D347:E347"/>
    <mergeCell ref="F347:G347"/>
    <mergeCell ref="J347:K347"/>
    <mergeCell ref="B348:C348"/>
    <mergeCell ref="D348:E348"/>
    <mergeCell ref="F348:G348"/>
    <mergeCell ref="J348:K348"/>
    <mergeCell ref="A344:G344"/>
    <mergeCell ref="H344:M344"/>
    <mergeCell ref="B345:C345"/>
    <mergeCell ref="F345:G345"/>
    <mergeCell ref="B346:C346"/>
    <mergeCell ref="D346:E346"/>
    <mergeCell ref="F346:G346"/>
    <mergeCell ref="J346:K346"/>
    <mergeCell ref="A337:F337"/>
    <mergeCell ref="G337:M337"/>
    <mergeCell ref="B338:M338"/>
    <mergeCell ref="B339:M339"/>
    <mergeCell ref="A340:C343"/>
    <mergeCell ref="D340:I343"/>
    <mergeCell ref="J340:M343"/>
    <mergeCell ref="A334:E334"/>
    <mergeCell ref="F334:J334"/>
    <mergeCell ref="K334:M334"/>
    <mergeCell ref="A335:M335"/>
    <mergeCell ref="A336:E336"/>
    <mergeCell ref="F336:J336"/>
    <mergeCell ref="K336:M336"/>
    <mergeCell ref="A332:E332"/>
    <mergeCell ref="F332:J332"/>
    <mergeCell ref="K332:M332"/>
    <mergeCell ref="A333:E333"/>
    <mergeCell ref="F333:J333"/>
    <mergeCell ref="K333:M333"/>
    <mergeCell ref="A329:M329"/>
    <mergeCell ref="A330:E330"/>
    <mergeCell ref="F330:J330"/>
    <mergeCell ref="K330:M330"/>
    <mergeCell ref="A331:E331"/>
    <mergeCell ref="F331:J331"/>
    <mergeCell ref="K331:M331"/>
    <mergeCell ref="A326:M326"/>
    <mergeCell ref="A327:E327"/>
    <mergeCell ref="F327:J327"/>
    <mergeCell ref="K327:M327"/>
    <mergeCell ref="A328:E328"/>
    <mergeCell ref="F328:J328"/>
    <mergeCell ref="K328:M328"/>
    <mergeCell ref="J323:K323"/>
    <mergeCell ref="L323:M323"/>
    <mergeCell ref="D324:E324"/>
    <mergeCell ref="L324:M324"/>
    <mergeCell ref="A325:M325"/>
    <mergeCell ref="A310:M310"/>
    <mergeCell ref="A311:A312"/>
    <mergeCell ref="B311:G311"/>
    <mergeCell ref="H311:M311"/>
    <mergeCell ref="J322:K322"/>
    <mergeCell ref="L322:M322"/>
    <mergeCell ref="A308:B308"/>
    <mergeCell ref="C308:G308"/>
    <mergeCell ref="J308:M308"/>
    <mergeCell ref="A309:B309"/>
    <mergeCell ref="C309:G309"/>
    <mergeCell ref="H309:I309"/>
    <mergeCell ref="J309:M309"/>
    <mergeCell ref="A306:B306"/>
    <mergeCell ref="C306:G306"/>
    <mergeCell ref="J306:M306"/>
    <mergeCell ref="A307:B307"/>
    <mergeCell ref="C307:G307"/>
    <mergeCell ref="J307:M307"/>
    <mergeCell ref="A302:M302"/>
    <mergeCell ref="B303:E303"/>
    <mergeCell ref="H303:J303"/>
    <mergeCell ref="A304:M304"/>
    <mergeCell ref="A305:M305"/>
    <mergeCell ref="B299:C299"/>
    <mergeCell ref="D299:E299"/>
    <mergeCell ref="F299:G299"/>
    <mergeCell ref="B301:I301"/>
    <mergeCell ref="J301:M301"/>
    <mergeCell ref="B297:C297"/>
    <mergeCell ref="D297:E297"/>
    <mergeCell ref="F297:G297"/>
    <mergeCell ref="J297:K297"/>
    <mergeCell ref="B298:C298"/>
    <mergeCell ref="D298:E298"/>
    <mergeCell ref="F298:G298"/>
    <mergeCell ref="J298:K298"/>
    <mergeCell ref="A294:G294"/>
    <mergeCell ref="H294:M294"/>
    <mergeCell ref="B295:C295"/>
    <mergeCell ref="F295:G295"/>
    <mergeCell ref="B296:C296"/>
    <mergeCell ref="D296:E296"/>
    <mergeCell ref="F296:G296"/>
    <mergeCell ref="J296:K296"/>
    <mergeCell ref="A287:F287"/>
    <mergeCell ref="G287:M287"/>
    <mergeCell ref="B288:M288"/>
    <mergeCell ref="B289:M289"/>
    <mergeCell ref="A290:C293"/>
    <mergeCell ref="D290:I293"/>
    <mergeCell ref="J290:M293"/>
    <mergeCell ref="A284:E284"/>
    <mergeCell ref="F284:J284"/>
    <mergeCell ref="K284:M284"/>
    <mergeCell ref="A285:M285"/>
    <mergeCell ref="A286:E286"/>
    <mergeCell ref="F286:J286"/>
    <mergeCell ref="K286:M286"/>
    <mergeCell ref="A282:E282"/>
    <mergeCell ref="F282:J282"/>
    <mergeCell ref="K282:M282"/>
    <mergeCell ref="A283:E283"/>
    <mergeCell ref="F283:J283"/>
    <mergeCell ref="K283:M283"/>
    <mergeCell ref="A279:M279"/>
    <mergeCell ref="A280:E280"/>
    <mergeCell ref="F280:J280"/>
    <mergeCell ref="K280:M280"/>
    <mergeCell ref="A281:E281"/>
    <mergeCell ref="F281:J281"/>
    <mergeCell ref="K281:M281"/>
    <mergeCell ref="A276:M276"/>
    <mergeCell ref="A277:E277"/>
    <mergeCell ref="F277:J277"/>
    <mergeCell ref="K277:M277"/>
    <mergeCell ref="A278:E278"/>
    <mergeCell ref="F278:J278"/>
    <mergeCell ref="K278:M278"/>
    <mergeCell ref="J273:K273"/>
    <mergeCell ref="L273:M273"/>
    <mergeCell ref="D274:E274"/>
    <mergeCell ref="L274:M274"/>
    <mergeCell ref="A275:M275"/>
    <mergeCell ref="A260:M260"/>
    <mergeCell ref="A261:A262"/>
    <mergeCell ref="B261:G261"/>
    <mergeCell ref="H261:M261"/>
    <mergeCell ref="J272:K272"/>
    <mergeCell ref="L272:M272"/>
    <mergeCell ref="A258:B258"/>
    <mergeCell ref="C258:G258"/>
    <mergeCell ref="J258:M258"/>
    <mergeCell ref="A259:B259"/>
    <mergeCell ref="C259:G259"/>
    <mergeCell ref="H259:I259"/>
    <mergeCell ref="J259:M259"/>
    <mergeCell ref="A256:B256"/>
    <mergeCell ref="C256:G256"/>
    <mergeCell ref="J256:M256"/>
    <mergeCell ref="A257:B257"/>
    <mergeCell ref="C257:G257"/>
    <mergeCell ref="J257:M257"/>
    <mergeCell ref="A252:M252"/>
    <mergeCell ref="B253:E253"/>
    <mergeCell ref="H253:J253"/>
    <mergeCell ref="A254:M254"/>
    <mergeCell ref="A255:M255"/>
    <mergeCell ref="B249:C249"/>
    <mergeCell ref="D249:E249"/>
    <mergeCell ref="F249:G249"/>
    <mergeCell ref="B251:I251"/>
    <mergeCell ref="J251:M251"/>
    <mergeCell ref="B247:C247"/>
    <mergeCell ref="D247:E247"/>
    <mergeCell ref="F247:G247"/>
    <mergeCell ref="J247:K247"/>
    <mergeCell ref="B248:C248"/>
    <mergeCell ref="D248:E248"/>
    <mergeCell ref="F248:G248"/>
    <mergeCell ref="J248:K248"/>
    <mergeCell ref="A244:G244"/>
    <mergeCell ref="H244:M244"/>
    <mergeCell ref="B245:C245"/>
    <mergeCell ref="F245:G245"/>
    <mergeCell ref="B246:C246"/>
    <mergeCell ref="D246:E246"/>
    <mergeCell ref="F246:G246"/>
    <mergeCell ref="J246:K246"/>
    <mergeCell ref="A237:F237"/>
    <mergeCell ref="G237:M237"/>
    <mergeCell ref="B238:M238"/>
    <mergeCell ref="B239:M239"/>
    <mergeCell ref="A240:C243"/>
    <mergeCell ref="D240:I243"/>
    <mergeCell ref="J240:M243"/>
    <mergeCell ref="A234:E234"/>
    <mergeCell ref="F234:J234"/>
    <mergeCell ref="K234:M234"/>
    <mergeCell ref="A235:M235"/>
    <mergeCell ref="A236:E236"/>
    <mergeCell ref="F236:J236"/>
    <mergeCell ref="K236:M236"/>
    <mergeCell ref="A232:E232"/>
    <mergeCell ref="F232:J232"/>
    <mergeCell ref="K232:M232"/>
    <mergeCell ref="A233:E233"/>
    <mergeCell ref="F233:J233"/>
    <mergeCell ref="K233:M233"/>
    <mergeCell ref="A229:M229"/>
    <mergeCell ref="A230:E230"/>
    <mergeCell ref="F230:J230"/>
    <mergeCell ref="K230:M230"/>
    <mergeCell ref="A231:E231"/>
    <mergeCell ref="F231:J231"/>
    <mergeCell ref="K231:M231"/>
    <mergeCell ref="A226:M226"/>
    <mergeCell ref="A227:E227"/>
    <mergeCell ref="F227:J227"/>
    <mergeCell ref="K227:M227"/>
    <mergeCell ref="A228:E228"/>
    <mergeCell ref="F228:J228"/>
    <mergeCell ref="K228:M228"/>
    <mergeCell ref="J223:K223"/>
    <mergeCell ref="L223:M223"/>
    <mergeCell ref="D224:E224"/>
    <mergeCell ref="L224:M224"/>
    <mergeCell ref="A225:M225"/>
    <mergeCell ref="A210:M210"/>
    <mergeCell ref="A211:A212"/>
    <mergeCell ref="B211:G211"/>
    <mergeCell ref="H211:M211"/>
    <mergeCell ref="J222:K222"/>
    <mergeCell ref="L222:M222"/>
    <mergeCell ref="A208:B208"/>
    <mergeCell ref="C208:G208"/>
    <mergeCell ref="J208:M208"/>
    <mergeCell ref="A209:B209"/>
    <mergeCell ref="C209:G209"/>
    <mergeCell ref="H209:I209"/>
    <mergeCell ref="J209:M209"/>
    <mergeCell ref="A206:B206"/>
    <mergeCell ref="C206:G206"/>
    <mergeCell ref="J206:M206"/>
    <mergeCell ref="A207:B207"/>
    <mergeCell ref="C207:G207"/>
    <mergeCell ref="J207:M207"/>
    <mergeCell ref="A202:M202"/>
    <mergeCell ref="B203:E203"/>
    <mergeCell ref="H203:J203"/>
    <mergeCell ref="A204:M204"/>
    <mergeCell ref="A205:M205"/>
    <mergeCell ref="B199:C199"/>
    <mergeCell ref="D199:E199"/>
    <mergeCell ref="F199:G199"/>
    <mergeCell ref="B201:I201"/>
    <mergeCell ref="J201:M201"/>
    <mergeCell ref="B197:C197"/>
    <mergeCell ref="D197:E197"/>
    <mergeCell ref="F197:G197"/>
    <mergeCell ref="J197:K197"/>
    <mergeCell ref="B198:C198"/>
    <mergeCell ref="D198:E198"/>
    <mergeCell ref="F198:G198"/>
    <mergeCell ref="J198:K198"/>
    <mergeCell ref="A194:G194"/>
    <mergeCell ref="H194:M194"/>
    <mergeCell ref="B195:C195"/>
    <mergeCell ref="F195:G195"/>
    <mergeCell ref="B196:C196"/>
    <mergeCell ref="D196:E196"/>
    <mergeCell ref="F196:G196"/>
    <mergeCell ref="J196:K196"/>
    <mergeCell ref="A187:F187"/>
    <mergeCell ref="G187:M187"/>
    <mergeCell ref="B188:M188"/>
    <mergeCell ref="B189:M189"/>
    <mergeCell ref="A190:C193"/>
    <mergeCell ref="D190:I193"/>
    <mergeCell ref="J190:M193"/>
    <mergeCell ref="A184:E184"/>
    <mergeCell ref="F184:J184"/>
    <mergeCell ref="K184:M184"/>
    <mergeCell ref="A185:M185"/>
    <mergeCell ref="A186:E186"/>
    <mergeCell ref="F186:J186"/>
    <mergeCell ref="K186:M186"/>
    <mergeCell ref="A182:E182"/>
    <mergeCell ref="F182:J182"/>
    <mergeCell ref="K182:M182"/>
    <mergeCell ref="A183:E183"/>
    <mergeCell ref="F183:J183"/>
    <mergeCell ref="K183:M183"/>
    <mergeCell ref="A179:M179"/>
    <mergeCell ref="A180:E180"/>
    <mergeCell ref="F180:J180"/>
    <mergeCell ref="K180:M180"/>
    <mergeCell ref="A181:E181"/>
    <mergeCell ref="F181:J181"/>
    <mergeCell ref="K181:M181"/>
    <mergeCell ref="A176:M176"/>
    <mergeCell ref="A177:E177"/>
    <mergeCell ref="F177:J177"/>
    <mergeCell ref="K177:M177"/>
    <mergeCell ref="A178:E178"/>
    <mergeCell ref="F178:J178"/>
    <mergeCell ref="K178:M178"/>
    <mergeCell ref="J173:K173"/>
    <mergeCell ref="L173:M173"/>
    <mergeCell ref="D174:E174"/>
    <mergeCell ref="L174:M174"/>
    <mergeCell ref="A175:M175"/>
    <mergeCell ref="A160:M160"/>
    <mergeCell ref="A161:A162"/>
    <mergeCell ref="B161:G161"/>
    <mergeCell ref="H161:M161"/>
    <mergeCell ref="J172:K172"/>
    <mergeCell ref="L172:M172"/>
    <mergeCell ref="A158:B158"/>
    <mergeCell ref="C158:G158"/>
    <mergeCell ref="J158:M158"/>
    <mergeCell ref="A159:B159"/>
    <mergeCell ref="C159:G159"/>
    <mergeCell ref="H159:I159"/>
    <mergeCell ref="J159:M159"/>
    <mergeCell ref="A156:B156"/>
    <mergeCell ref="C156:G156"/>
    <mergeCell ref="J156:M156"/>
    <mergeCell ref="A157:B157"/>
    <mergeCell ref="C157:G157"/>
    <mergeCell ref="J157:M157"/>
    <mergeCell ref="A152:M152"/>
    <mergeCell ref="B153:E153"/>
    <mergeCell ref="H153:J153"/>
    <mergeCell ref="A154:M154"/>
    <mergeCell ref="A155:M155"/>
    <mergeCell ref="B149:C149"/>
    <mergeCell ref="D149:E149"/>
    <mergeCell ref="F149:G149"/>
    <mergeCell ref="B151:I151"/>
    <mergeCell ref="J151:M151"/>
    <mergeCell ref="B147:C147"/>
    <mergeCell ref="D147:E147"/>
    <mergeCell ref="F147:G147"/>
    <mergeCell ref="J147:K147"/>
    <mergeCell ref="B148:C148"/>
    <mergeCell ref="D148:E148"/>
    <mergeCell ref="F148:G148"/>
    <mergeCell ref="J148:K148"/>
    <mergeCell ref="A144:G144"/>
    <mergeCell ref="H144:M144"/>
    <mergeCell ref="B145:C145"/>
    <mergeCell ref="F145:G145"/>
    <mergeCell ref="B146:C146"/>
    <mergeCell ref="D146:E146"/>
    <mergeCell ref="F146:G146"/>
    <mergeCell ref="J146:K146"/>
    <mergeCell ref="A137:F137"/>
    <mergeCell ref="G137:M137"/>
    <mergeCell ref="B138:M138"/>
    <mergeCell ref="B139:M139"/>
    <mergeCell ref="A140:C143"/>
    <mergeCell ref="D140:I143"/>
    <mergeCell ref="J140:M143"/>
    <mergeCell ref="A134:E134"/>
    <mergeCell ref="F134:J134"/>
    <mergeCell ref="K134:M134"/>
    <mergeCell ref="A135:M135"/>
    <mergeCell ref="A136:E136"/>
    <mergeCell ref="F136:J136"/>
    <mergeCell ref="K136:M136"/>
    <mergeCell ref="A132:E132"/>
    <mergeCell ref="F132:J132"/>
    <mergeCell ref="K132:M132"/>
    <mergeCell ref="A133:E133"/>
    <mergeCell ref="F133:J133"/>
    <mergeCell ref="K133:M133"/>
    <mergeCell ref="A129:M129"/>
    <mergeCell ref="A130:E130"/>
    <mergeCell ref="F130:J130"/>
    <mergeCell ref="K130:M130"/>
    <mergeCell ref="A131:E131"/>
    <mergeCell ref="F131:J131"/>
    <mergeCell ref="K131:M131"/>
    <mergeCell ref="A126:M126"/>
    <mergeCell ref="A127:E127"/>
    <mergeCell ref="F127:J127"/>
    <mergeCell ref="K127:M127"/>
    <mergeCell ref="A128:E128"/>
    <mergeCell ref="F128:J128"/>
    <mergeCell ref="K128:M128"/>
    <mergeCell ref="J123:K123"/>
    <mergeCell ref="L123:M123"/>
    <mergeCell ref="D124:E124"/>
    <mergeCell ref="L124:M124"/>
    <mergeCell ref="A125:M125"/>
    <mergeCell ref="A110:M110"/>
    <mergeCell ref="A111:A112"/>
    <mergeCell ref="B111:G111"/>
    <mergeCell ref="H111:M111"/>
    <mergeCell ref="J122:K122"/>
    <mergeCell ref="L122:M122"/>
    <mergeCell ref="A108:B108"/>
    <mergeCell ref="C108:G108"/>
    <mergeCell ref="J108:M108"/>
    <mergeCell ref="A109:B109"/>
    <mergeCell ref="C109:G109"/>
    <mergeCell ref="H109:I109"/>
    <mergeCell ref="J109:M109"/>
    <mergeCell ref="A106:B106"/>
    <mergeCell ref="C106:G106"/>
    <mergeCell ref="J106:M106"/>
    <mergeCell ref="A107:B107"/>
    <mergeCell ref="C107:G107"/>
    <mergeCell ref="J107:M107"/>
    <mergeCell ref="A102:M102"/>
    <mergeCell ref="B103:E103"/>
    <mergeCell ref="H103:J103"/>
    <mergeCell ref="A104:M104"/>
    <mergeCell ref="A105:M105"/>
    <mergeCell ref="B99:C99"/>
    <mergeCell ref="D99:E99"/>
    <mergeCell ref="F99:G99"/>
    <mergeCell ref="B101:I101"/>
    <mergeCell ref="J101:M101"/>
    <mergeCell ref="B97:C97"/>
    <mergeCell ref="D97:E97"/>
    <mergeCell ref="F97:G97"/>
    <mergeCell ref="J97:K97"/>
    <mergeCell ref="B98:C98"/>
    <mergeCell ref="D98:E98"/>
    <mergeCell ref="F98:G98"/>
    <mergeCell ref="J98:K98"/>
    <mergeCell ref="A94:G94"/>
    <mergeCell ref="H94:M94"/>
    <mergeCell ref="B95:C95"/>
    <mergeCell ref="F95:G95"/>
    <mergeCell ref="B96:C96"/>
    <mergeCell ref="D96:E96"/>
    <mergeCell ref="F96:G96"/>
    <mergeCell ref="J96:K96"/>
    <mergeCell ref="A87:F87"/>
    <mergeCell ref="G87:M87"/>
    <mergeCell ref="B88:M88"/>
    <mergeCell ref="B89:M89"/>
    <mergeCell ref="A90:C93"/>
    <mergeCell ref="D90:I93"/>
    <mergeCell ref="J90:M93"/>
    <mergeCell ref="A84:E84"/>
    <mergeCell ref="F84:J84"/>
    <mergeCell ref="K84:M84"/>
    <mergeCell ref="A85:M85"/>
    <mergeCell ref="A86:E86"/>
    <mergeCell ref="F86:J86"/>
    <mergeCell ref="K86:M86"/>
    <mergeCell ref="A82:E82"/>
    <mergeCell ref="F82:J82"/>
    <mergeCell ref="K82:M82"/>
    <mergeCell ref="A83:E83"/>
    <mergeCell ref="F83:J83"/>
    <mergeCell ref="K83:M83"/>
    <mergeCell ref="A79:M79"/>
    <mergeCell ref="A80:E80"/>
    <mergeCell ref="F80:J80"/>
    <mergeCell ref="K80:M80"/>
    <mergeCell ref="A81:E81"/>
    <mergeCell ref="F81:J81"/>
    <mergeCell ref="K81:M81"/>
    <mergeCell ref="A76:M76"/>
    <mergeCell ref="A77:E77"/>
    <mergeCell ref="F77:J77"/>
    <mergeCell ref="K77:M77"/>
    <mergeCell ref="A78:E78"/>
    <mergeCell ref="F78:J78"/>
    <mergeCell ref="K78:M78"/>
    <mergeCell ref="J73:K73"/>
    <mergeCell ref="L73:M73"/>
    <mergeCell ref="D74:E74"/>
    <mergeCell ref="L74:M74"/>
    <mergeCell ref="A75:M75"/>
    <mergeCell ref="A61:A62"/>
    <mergeCell ref="B61:G61"/>
    <mergeCell ref="H61:M61"/>
    <mergeCell ref="J72:K72"/>
    <mergeCell ref="L72:M72"/>
    <mergeCell ref="A59:B59"/>
    <mergeCell ref="C59:G59"/>
    <mergeCell ref="H59:I59"/>
    <mergeCell ref="J59:M59"/>
    <mergeCell ref="A60:M60"/>
    <mergeCell ref="A57:B57"/>
    <mergeCell ref="C57:G57"/>
    <mergeCell ref="J57:M57"/>
    <mergeCell ref="A58:B58"/>
    <mergeCell ref="C58:G58"/>
    <mergeCell ref="J58:M58"/>
    <mergeCell ref="A54:M54"/>
    <mergeCell ref="A55:M55"/>
    <mergeCell ref="A56:B56"/>
    <mergeCell ref="C56:G56"/>
    <mergeCell ref="J56:M56"/>
    <mergeCell ref="A5:M5"/>
    <mergeCell ref="B51:I51"/>
    <mergeCell ref="J51:M51"/>
    <mergeCell ref="A52:M52"/>
    <mergeCell ref="B53:E53"/>
    <mergeCell ref="H53:J53"/>
    <mergeCell ref="A25:M25"/>
    <mergeCell ref="A9:B9"/>
    <mergeCell ref="C9:G9"/>
    <mergeCell ref="A6:B6"/>
    <mergeCell ref="C6:G6"/>
    <mergeCell ref="J1:M1"/>
    <mergeCell ref="A2:M2"/>
    <mergeCell ref="B3:E3"/>
    <mergeCell ref="H3:J3"/>
    <mergeCell ref="A4:M4"/>
    <mergeCell ref="B1:I1"/>
    <mergeCell ref="J6:M6"/>
    <mergeCell ref="A7:B7"/>
    <mergeCell ref="C7:G7"/>
    <mergeCell ref="J7:M7"/>
    <mergeCell ref="A8:B8"/>
    <mergeCell ref="C8:G8"/>
    <mergeCell ref="J8:M8"/>
    <mergeCell ref="H9:I9"/>
    <mergeCell ref="J9:M9"/>
    <mergeCell ref="A10:M10"/>
    <mergeCell ref="A11:A12"/>
    <mergeCell ref="B11:G11"/>
    <mergeCell ref="H11:M11"/>
    <mergeCell ref="J22:K22"/>
    <mergeCell ref="L22:M22"/>
    <mergeCell ref="J23:K23"/>
    <mergeCell ref="L23:M23"/>
    <mergeCell ref="D24:E24"/>
    <mergeCell ref="L24:M24"/>
    <mergeCell ref="A26:M26"/>
    <mergeCell ref="A27:E27"/>
    <mergeCell ref="F27:J27"/>
    <mergeCell ref="K27:M27"/>
    <mergeCell ref="A28:E28"/>
    <mergeCell ref="F28:J28"/>
    <mergeCell ref="K28:M28"/>
    <mergeCell ref="A29:M29"/>
    <mergeCell ref="A23:B23"/>
    <mergeCell ref="A30:E30"/>
    <mergeCell ref="F30:J30"/>
    <mergeCell ref="K30:M30"/>
    <mergeCell ref="A31:E31"/>
    <mergeCell ref="F31:J31"/>
    <mergeCell ref="K31:M31"/>
    <mergeCell ref="A32:E32"/>
    <mergeCell ref="F32:J32"/>
    <mergeCell ref="K32:M32"/>
    <mergeCell ref="A33:E33"/>
    <mergeCell ref="F33:J33"/>
    <mergeCell ref="K33:M33"/>
    <mergeCell ref="A34:E34"/>
    <mergeCell ref="F34:J34"/>
    <mergeCell ref="K34:M34"/>
    <mergeCell ref="A35:M35"/>
    <mergeCell ref="A36:E36"/>
    <mergeCell ref="F36:J36"/>
    <mergeCell ref="K36:M36"/>
    <mergeCell ref="B49:C49"/>
    <mergeCell ref="D49:E49"/>
    <mergeCell ref="F49:G49"/>
    <mergeCell ref="B47:C47"/>
    <mergeCell ref="D47:E47"/>
    <mergeCell ref="F47:G47"/>
    <mergeCell ref="A37:F37"/>
    <mergeCell ref="G37:M37"/>
    <mergeCell ref="B38:M38"/>
    <mergeCell ref="B39:M39"/>
    <mergeCell ref="A40:C43"/>
    <mergeCell ref="D40:I43"/>
    <mergeCell ref="J40:M43"/>
    <mergeCell ref="A44:G44"/>
    <mergeCell ref="H44:M44"/>
    <mergeCell ref="B45:C45"/>
    <mergeCell ref="F45:G45"/>
    <mergeCell ref="B46:C46"/>
    <mergeCell ref="D46:E46"/>
    <mergeCell ref="F46:G46"/>
    <mergeCell ref="J46:K46"/>
    <mergeCell ref="J47:K47"/>
    <mergeCell ref="B48:C48"/>
    <mergeCell ref="D48:E48"/>
    <mergeCell ref="F48:G48"/>
    <mergeCell ref="J48:K48"/>
  </mergeCells>
  <phoneticPr fontId="38" type="noConversion"/>
  <dataValidations disablePrompts="1" count="1">
    <dataValidation allowBlank="1" showInputMessage="1" showErrorMessage="1" prompt="Name of Candidate (Maximum up to 32 characters)" sqref="C66 C116 I116 I166 C516 C566 I566 I616 C816 I866"/>
  </dataValidations>
  <hyperlinks>
    <hyperlink ref="K3" r:id="rId1"/>
    <hyperlink ref="K53" r:id="rId2"/>
    <hyperlink ref="K103" r:id="rId3"/>
    <hyperlink ref="K153" r:id="rId4"/>
    <hyperlink ref="K203" r:id="rId5"/>
    <hyperlink ref="K253" r:id="rId6"/>
    <hyperlink ref="K303" r:id="rId7"/>
    <hyperlink ref="K353" r:id="rId8"/>
    <hyperlink ref="K403" r:id="rId9"/>
    <hyperlink ref="K453" r:id="rId10"/>
    <hyperlink ref="K503" r:id="rId11"/>
    <hyperlink ref="K553" r:id="rId12"/>
    <hyperlink ref="K603" r:id="rId13"/>
    <hyperlink ref="K653" r:id="rId14"/>
    <hyperlink ref="K703" r:id="rId15"/>
    <hyperlink ref="K753" r:id="rId16"/>
    <hyperlink ref="K803" r:id="rId17"/>
    <hyperlink ref="K853" r:id="rId18"/>
    <hyperlink ref="K903" r:id="rId19"/>
    <hyperlink ref="K953" r:id="rId20"/>
    <hyperlink ref="K1003" r:id="rId21"/>
    <hyperlink ref="K1053" r:id="rId22"/>
    <hyperlink ref="K1103" r:id="rId23"/>
  </hyperlinks>
  <pageMargins left="0.7" right="0.7" top="0.75" bottom="0.75" header="0.3" footer="0.3"/>
  <pageSetup scale="43" orientation="portrait" r:id="rId24"/>
  <rowBreaks count="19" manualBreakCount="19">
    <brk id="49" max="16383" man="1"/>
    <brk id="99" max="16383" man="1"/>
    <brk id="149" max="16383" man="1"/>
    <brk id="199" max="16383" man="1"/>
    <brk id="249" max="16383" man="1"/>
    <brk id="299" max="16383" man="1"/>
    <brk id="349" max="16383" man="1"/>
    <brk id="399" max="16383" man="1"/>
    <brk id="450" max="16383" man="1"/>
    <brk id="499" max="16383" man="1"/>
    <brk id="599" max="16383" man="1"/>
    <brk id="649" max="16383" man="1"/>
    <brk id="749" max="16383" man="1"/>
    <brk id="799" max="16383" man="1"/>
    <brk id="849" max="16383" man="1"/>
    <brk id="949" max="16383" man="1"/>
    <brk id="999" max="16383" man="1"/>
    <brk id="1049" max="12" man="1"/>
    <brk id="1099" max="16383" man="1"/>
  </rowBreaks>
  <drawing r:id="rId2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workbookViewId="0">
      <selection activeCell="L6" sqref="L6:L28"/>
    </sheetView>
  </sheetViews>
  <sheetFormatPr defaultColWidth="9" defaultRowHeight="15"/>
  <cols>
    <col min="1" max="1" width="5.7109375" customWidth="1"/>
    <col min="2" max="2" width="20.7109375" customWidth="1"/>
    <col min="3" max="3" width="10" customWidth="1"/>
    <col min="4" max="4" width="9" customWidth="1"/>
    <col min="5" max="5" width="12" customWidth="1"/>
    <col min="6" max="6" width="10" customWidth="1"/>
    <col min="7" max="7" width="10.5703125" customWidth="1"/>
    <col min="8" max="8" width="11.5703125" customWidth="1"/>
    <col min="9" max="9" width="9.28515625" customWidth="1"/>
    <col min="10" max="10" width="11.5703125" customWidth="1"/>
    <col min="11" max="11" width="12.5703125" customWidth="1"/>
    <col min="12" max="12" width="16.7109375" customWidth="1"/>
  </cols>
  <sheetData>
    <row r="1" spans="1:12" ht="14.25" customHeight="1">
      <c r="A1" s="379" t="s">
        <v>0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3"/>
    </row>
    <row r="2" spans="1:12" ht="12.75" customHeight="1">
      <c r="A2" s="379" t="s">
        <v>633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3"/>
    </row>
    <row r="3" spans="1:12" ht="13.5" customHeight="1">
      <c r="A3" s="379" t="s">
        <v>232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3"/>
    </row>
    <row r="4" spans="1:12" ht="15" customHeight="1">
      <c r="A4" s="379"/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3"/>
    </row>
    <row r="5" spans="1:12" s="169" customFormat="1" ht="47.25" customHeight="1">
      <c r="A5" s="585" t="s">
        <v>234</v>
      </c>
      <c r="B5" s="586" t="s">
        <v>235</v>
      </c>
      <c r="C5" s="585" t="s">
        <v>626</v>
      </c>
      <c r="D5" s="585" t="s">
        <v>627</v>
      </c>
      <c r="E5" s="585" t="s">
        <v>628</v>
      </c>
      <c r="F5" s="585" t="s">
        <v>629</v>
      </c>
      <c r="G5" s="585" t="s">
        <v>630</v>
      </c>
      <c r="H5" s="585" t="s">
        <v>463</v>
      </c>
      <c r="I5" s="585" t="s">
        <v>373</v>
      </c>
      <c r="J5" s="585" t="s">
        <v>374</v>
      </c>
      <c r="K5" s="585" t="s">
        <v>662</v>
      </c>
      <c r="L5" s="587" t="s">
        <v>656</v>
      </c>
    </row>
    <row r="6" spans="1:12" ht="15.75">
      <c r="A6" s="3">
        <v>1</v>
      </c>
      <c r="B6" s="374" t="s">
        <v>245</v>
      </c>
      <c r="C6" s="219">
        <v>58.5</v>
      </c>
      <c r="D6" s="4">
        <v>70</v>
      </c>
      <c r="E6" s="4">
        <v>51</v>
      </c>
      <c r="F6" s="5">
        <v>67</v>
      </c>
      <c r="G6" s="5">
        <v>72.5</v>
      </c>
      <c r="H6" s="5">
        <v>46.5</v>
      </c>
      <c r="I6" s="5">
        <v>43</v>
      </c>
      <c r="J6" s="372">
        <v>42</v>
      </c>
      <c r="K6" s="5">
        <v>45</v>
      </c>
      <c r="L6" s="375">
        <v>198</v>
      </c>
    </row>
    <row r="7" spans="1:12" ht="15.75">
      <c r="A7" s="3">
        <v>2</v>
      </c>
      <c r="B7" s="374" t="s">
        <v>246</v>
      </c>
      <c r="C7" s="219">
        <v>52.5</v>
      </c>
      <c r="D7" s="4">
        <v>46</v>
      </c>
      <c r="E7" s="4">
        <v>63</v>
      </c>
      <c r="F7" s="4">
        <v>60</v>
      </c>
      <c r="G7" s="4">
        <v>60.5</v>
      </c>
      <c r="H7" s="4">
        <v>36.5</v>
      </c>
      <c r="I7" s="4">
        <v>37</v>
      </c>
      <c r="J7" s="372">
        <v>44</v>
      </c>
      <c r="K7" s="4">
        <v>21.5</v>
      </c>
      <c r="L7" s="375">
        <v>197</v>
      </c>
    </row>
    <row r="8" spans="1:12" ht="15.75">
      <c r="A8" s="3">
        <v>3</v>
      </c>
      <c r="B8" s="18" t="s">
        <v>247</v>
      </c>
      <c r="C8" s="209">
        <v>67</v>
      </c>
      <c r="D8" s="4">
        <v>68.5</v>
      </c>
      <c r="E8" s="4">
        <v>66.5</v>
      </c>
      <c r="F8" s="4">
        <v>75</v>
      </c>
      <c r="G8" s="4">
        <v>74.5</v>
      </c>
      <c r="H8" s="4">
        <v>43</v>
      </c>
      <c r="I8" s="4">
        <v>48</v>
      </c>
      <c r="J8" s="372">
        <v>48.5</v>
      </c>
      <c r="K8" s="4">
        <v>42</v>
      </c>
      <c r="L8" s="375">
        <v>189</v>
      </c>
    </row>
    <row r="9" spans="1:12" ht="15.75">
      <c r="A9" s="3">
        <v>4</v>
      </c>
      <c r="B9" s="18" t="s">
        <v>248</v>
      </c>
      <c r="C9" s="209">
        <v>58</v>
      </c>
      <c r="D9" s="4">
        <v>56</v>
      </c>
      <c r="E9" s="372">
        <v>61.5</v>
      </c>
      <c r="F9" s="4">
        <v>66</v>
      </c>
      <c r="G9" s="4">
        <v>65</v>
      </c>
      <c r="H9" s="4">
        <v>38</v>
      </c>
      <c r="I9" s="4">
        <v>34.5</v>
      </c>
      <c r="J9" s="372">
        <v>32.5</v>
      </c>
      <c r="K9" s="4">
        <v>36.5</v>
      </c>
      <c r="L9" s="375">
        <v>191</v>
      </c>
    </row>
    <row r="10" spans="1:12" ht="15.75">
      <c r="A10" s="3">
        <v>5</v>
      </c>
      <c r="B10" s="18" t="s">
        <v>249</v>
      </c>
      <c r="C10" s="209">
        <v>46</v>
      </c>
      <c r="D10" s="4">
        <v>49.5</v>
      </c>
      <c r="E10" s="372">
        <v>54</v>
      </c>
      <c r="F10" s="4">
        <v>52</v>
      </c>
      <c r="G10" s="4">
        <v>48</v>
      </c>
      <c r="H10" s="4">
        <v>24</v>
      </c>
      <c r="I10" s="4">
        <v>34.5</v>
      </c>
      <c r="J10" s="372">
        <v>29</v>
      </c>
      <c r="K10" s="4">
        <v>22.5</v>
      </c>
      <c r="L10" s="375">
        <v>184</v>
      </c>
    </row>
    <row r="11" spans="1:12" ht="15.75">
      <c r="A11" s="3">
        <v>6</v>
      </c>
      <c r="B11" s="18" t="s">
        <v>250</v>
      </c>
      <c r="C11" s="219">
        <v>61.5</v>
      </c>
      <c r="D11" s="4">
        <v>70.5</v>
      </c>
      <c r="E11" s="372">
        <v>72</v>
      </c>
      <c r="F11" s="4">
        <v>69.5</v>
      </c>
      <c r="G11" s="4">
        <v>72.5</v>
      </c>
      <c r="H11" s="4">
        <v>43</v>
      </c>
      <c r="I11" s="4">
        <v>45.5</v>
      </c>
      <c r="J11" s="372">
        <v>39.5</v>
      </c>
      <c r="K11" s="4">
        <v>49</v>
      </c>
      <c r="L11" s="375">
        <v>174</v>
      </c>
    </row>
    <row r="12" spans="1:12" ht="15.75">
      <c r="A12" s="3">
        <v>7</v>
      </c>
      <c r="B12" s="18" t="s">
        <v>251</v>
      </c>
      <c r="C12" s="219">
        <v>66.5</v>
      </c>
      <c r="D12" s="4">
        <v>64.5</v>
      </c>
      <c r="E12" s="372">
        <v>68</v>
      </c>
      <c r="F12" s="4">
        <v>75.5</v>
      </c>
      <c r="G12" s="4">
        <v>70</v>
      </c>
      <c r="H12" s="4">
        <v>44</v>
      </c>
      <c r="I12" s="4">
        <v>44</v>
      </c>
      <c r="J12" s="372">
        <v>41</v>
      </c>
      <c r="K12" s="4">
        <v>43</v>
      </c>
      <c r="L12" s="375">
        <v>178</v>
      </c>
    </row>
    <row r="13" spans="1:12" ht="15.75">
      <c r="A13" s="3">
        <v>8</v>
      </c>
      <c r="B13" s="18" t="s">
        <v>252</v>
      </c>
      <c r="C13" s="219">
        <v>61.5</v>
      </c>
      <c r="D13" s="4">
        <v>61</v>
      </c>
      <c r="E13" s="372">
        <v>61</v>
      </c>
      <c r="F13" s="4">
        <v>71.5</v>
      </c>
      <c r="G13" s="4">
        <v>69.5</v>
      </c>
      <c r="H13" s="4">
        <v>43.5</v>
      </c>
      <c r="I13" s="4">
        <v>46.5</v>
      </c>
      <c r="J13" s="372">
        <v>45</v>
      </c>
      <c r="K13" s="4">
        <v>47</v>
      </c>
      <c r="L13" s="375">
        <v>174</v>
      </c>
    </row>
    <row r="14" spans="1:12" ht="15.75">
      <c r="A14" s="3">
        <v>9</v>
      </c>
      <c r="B14" s="18" t="s">
        <v>253</v>
      </c>
      <c r="C14" s="209">
        <v>4</v>
      </c>
      <c r="D14" s="4">
        <v>12</v>
      </c>
      <c r="E14" s="372">
        <v>11</v>
      </c>
      <c r="F14" s="4">
        <v>5.5</v>
      </c>
      <c r="G14" s="4">
        <v>7.5</v>
      </c>
      <c r="H14" s="4">
        <v>11</v>
      </c>
      <c r="I14" s="4">
        <v>3</v>
      </c>
      <c r="J14" s="372">
        <v>10</v>
      </c>
      <c r="K14" s="4">
        <v>23</v>
      </c>
      <c r="L14" s="375">
        <v>171</v>
      </c>
    </row>
    <row r="15" spans="1:12" ht="31.5">
      <c r="A15" s="3">
        <v>10</v>
      </c>
      <c r="B15" s="374" t="s">
        <v>254</v>
      </c>
      <c r="C15" s="209">
        <v>71</v>
      </c>
      <c r="D15" s="4">
        <v>63</v>
      </c>
      <c r="E15" s="372">
        <v>74</v>
      </c>
      <c r="F15" s="4">
        <v>79</v>
      </c>
      <c r="G15" s="4">
        <v>75.5</v>
      </c>
      <c r="H15" s="4">
        <v>45.5</v>
      </c>
      <c r="I15" s="4">
        <v>45</v>
      </c>
      <c r="J15" s="372">
        <v>44</v>
      </c>
      <c r="K15" s="4">
        <v>35.5</v>
      </c>
      <c r="L15" s="375">
        <v>181</v>
      </c>
    </row>
    <row r="16" spans="1:12" ht="15.75">
      <c r="A16" s="3">
        <v>11</v>
      </c>
      <c r="B16" s="374" t="s">
        <v>255</v>
      </c>
      <c r="C16" s="219">
        <v>34.5</v>
      </c>
      <c r="D16" s="4">
        <v>50</v>
      </c>
      <c r="E16" s="372">
        <v>35.5</v>
      </c>
      <c r="F16" s="4">
        <v>42.5</v>
      </c>
      <c r="G16" s="4">
        <v>34.5</v>
      </c>
      <c r="H16" s="4">
        <v>22</v>
      </c>
      <c r="I16" s="4">
        <v>32.5</v>
      </c>
      <c r="J16" s="372">
        <v>12.5</v>
      </c>
      <c r="K16" s="4">
        <v>12</v>
      </c>
      <c r="L16" s="375">
        <v>156</v>
      </c>
    </row>
    <row r="17" spans="1:12" ht="15.75">
      <c r="A17" s="3">
        <v>12</v>
      </c>
      <c r="B17" s="18" t="s">
        <v>256</v>
      </c>
      <c r="C17" s="219">
        <v>45.5</v>
      </c>
      <c r="D17" s="4">
        <v>57</v>
      </c>
      <c r="E17" s="372">
        <v>30</v>
      </c>
      <c r="F17" s="4">
        <v>48</v>
      </c>
      <c r="G17" s="4">
        <v>54</v>
      </c>
      <c r="H17" s="4">
        <v>30</v>
      </c>
      <c r="I17" s="4">
        <v>31</v>
      </c>
      <c r="J17" s="372">
        <v>28.5</v>
      </c>
      <c r="K17" s="4">
        <v>29.5</v>
      </c>
      <c r="L17" s="375">
        <v>188</v>
      </c>
    </row>
    <row r="18" spans="1:12" ht="15.75">
      <c r="A18" s="3">
        <v>13</v>
      </c>
      <c r="B18" s="18" t="s">
        <v>257</v>
      </c>
      <c r="C18" s="219">
        <v>56.5</v>
      </c>
      <c r="D18" s="4">
        <v>52.5</v>
      </c>
      <c r="E18" s="372">
        <v>57</v>
      </c>
      <c r="F18" s="4">
        <v>63.5</v>
      </c>
      <c r="G18" s="4">
        <v>64</v>
      </c>
      <c r="H18" s="4">
        <v>36</v>
      </c>
      <c r="I18" s="4">
        <v>34</v>
      </c>
      <c r="J18" s="372">
        <v>33</v>
      </c>
      <c r="K18" s="4">
        <v>35.5</v>
      </c>
      <c r="L18" s="375">
        <v>194</v>
      </c>
    </row>
    <row r="19" spans="1:12" ht="15.75">
      <c r="A19" s="3">
        <v>14</v>
      </c>
      <c r="B19" s="18" t="s">
        <v>258</v>
      </c>
      <c r="C19" s="209">
        <v>67</v>
      </c>
      <c r="D19" s="4">
        <v>59.5</v>
      </c>
      <c r="E19" s="372">
        <v>75</v>
      </c>
      <c r="F19" s="4">
        <v>70.5</v>
      </c>
      <c r="G19" s="4">
        <v>70</v>
      </c>
      <c r="H19" s="4">
        <v>45.5</v>
      </c>
      <c r="I19" s="4">
        <v>40.5</v>
      </c>
      <c r="J19" s="372">
        <v>44</v>
      </c>
      <c r="K19" s="4">
        <v>49</v>
      </c>
      <c r="L19" s="375">
        <v>197</v>
      </c>
    </row>
    <row r="20" spans="1:12" ht="15.75">
      <c r="A20" s="3">
        <v>15</v>
      </c>
      <c r="B20" s="18" t="s">
        <v>259</v>
      </c>
      <c r="C20" s="209">
        <v>58</v>
      </c>
      <c r="D20" s="4">
        <v>61.5</v>
      </c>
      <c r="E20" s="372">
        <v>57.5</v>
      </c>
      <c r="F20" s="4">
        <v>58.5</v>
      </c>
      <c r="G20" s="4">
        <v>53.5</v>
      </c>
      <c r="H20" s="4">
        <v>40</v>
      </c>
      <c r="I20" s="4">
        <v>35</v>
      </c>
      <c r="J20" s="372">
        <v>40.5</v>
      </c>
      <c r="K20" s="4">
        <v>23.5</v>
      </c>
      <c r="L20" s="375">
        <v>196</v>
      </c>
    </row>
    <row r="21" spans="1:12" ht="15.75">
      <c r="A21" s="3">
        <v>16</v>
      </c>
      <c r="B21" s="374" t="s">
        <v>260</v>
      </c>
      <c r="C21" s="209">
        <v>38</v>
      </c>
      <c r="D21" s="4">
        <v>60.5</v>
      </c>
      <c r="E21" s="372">
        <v>45</v>
      </c>
      <c r="F21" s="4">
        <v>35.5</v>
      </c>
      <c r="G21" s="4">
        <v>36</v>
      </c>
      <c r="H21" s="4">
        <v>29.5</v>
      </c>
      <c r="I21" s="4">
        <v>42.5</v>
      </c>
      <c r="J21" s="372">
        <v>21</v>
      </c>
      <c r="K21" s="4">
        <v>30</v>
      </c>
      <c r="L21" s="375">
        <v>192</v>
      </c>
    </row>
    <row r="22" spans="1:12" ht="15.75">
      <c r="A22" s="3">
        <v>17</v>
      </c>
      <c r="B22" s="18" t="s">
        <v>261</v>
      </c>
      <c r="C22" s="219">
        <v>60.5</v>
      </c>
      <c r="D22" s="4">
        <v>65</v>
      </c>
      <c r="E22" s="372">
        <v>66.5</v>
      </c>
      <c r="F22" s="4">
        <v>65</v>
      </c>
      <c r="G22" s="4">
        <v>64</v>
      </c>
      <c r="H22" s="4">
        <v>42</v>
      </c>
      <c r="I22" s="4">
        <v>45.5</v>
      </c>
      <c r="J22" s="372">
        <v>40.5</v>
      </c>
      <c r="K22" s="4">
        <v>29.5</v>
      </c>
      <c r="L22" s="375">
        <v>200</v>
      </c>
    </row>
    <row r="23" spans="1:12" ht="15.75">
      <c r="A23" s="3">
        <v>18</v>
      </c>
      <c r="B23" s="19" t="s">
        <v>262</v>
      </c>
      <c r="C23" s="209">
        <v>71</v>
      </c>
      <c r="D23" s="4">
        <v>67</v>
      </c>
      <c r="E23" s="372">
        <v>75</v>
      </c>
      <c r="F23" s="4">
        <v>78.5</v>
      </c>
      <c r="G23" s="4">
        <v>78.5</v>
      </c>
      <c r="H23" s="4">
        <v>46.5</v>
      </c>
      <c r="I23" s="4">
        <v>48</v>
      </c>
      <c r="J23" s="372">
        <v>49</v>
      </c>
      <c r="K23" s="4">
        <v>47</v>
      </c>
      <c r="L23" s="375">
        <v>183</v>
      </c>
    </row>
    <row r="24" spans="1:12" ht="15.75">
      <c r="A24" s="3">
        <v>19</v>
      </c>
      <c r="B24" s="83" t="s">
        <v>263</v>
      </c>
      <c r="C24" s="209">
        <v>25</v>
      </c>
      <c r="D24" s="4">
        <v>17.5</v>
      </c>
      <c r="E24" s="372">
        <v>20.5</v>
      </c>
      <c r="F24" s="4">
        <v>23.5</v>
      </c>
      <c r="G24" s="4">
        <v>28.5</v>
      </c>
      <c r="H24" s="4">
        <v>24.5</v>
      </c>
      <c r="I24" s="4">
        <v>22</v>
      </c>
      <c r="J24" s="372">
        <v>19</v>
      </c>
      <c r="K24" s="4">
        <v>14.5</v>
      </c>
      <c r="L24" s="375">
        <v>171</v>
      </c>
    </row>
    <row r="25" spans="1:12" ht="15.75">
      <c r="A25" s="3">
        <v>20</v>
      </c>
      <c r="B25" s="83" t="s">
        <v>264</v>
      </c>
      <c r="C25" s="219">
        <v>34.5</v>
      </c>
      <c r="D25" s="4">
        <v>42</v>
      </c>
      <c r="E25" s="372">
        <v>37</v>
      </c>
      <c r="F25" s="4">
        <v>27.5</v>
      </c>
      <c r="G25" s="4">
        <v>37</v>
      </c>
      <c r="H25" s="4">
        <v>19.5</v>
      </c>
      <c r="I25" s="4">
        <v>15.5</v>
      </c>
      <c r="J25" s="372">
        <v>25.5</v>
      </c>
      <c r="K25" s="4">
        <v>9.5</v>
      </c>
      <c r="L25" s="375">
        <v>188</v>
      </c>
    </row>
    <row r="26" spans="1:12" ht="15.75">
      <c r="A26" s="3">
        <v>21</v>
      </c>
      <c r="B26" s="83" t="s">
        <v>265</v>
      </c>
      <c r="C26" s="219">
        <v>67.5</v>
      </c>
      <c r="D26" s="4">
        <v>67.5</v>
      </c>
      <c r="E26" s="372">
        <v>63.5</v>
      </c>
      <c r="F26" s="4">
        <v>71.5</v>
      </c>
      <c r="G26" s="4">
        <v>59.5</v>
      </c>
      <c r="H26" s="4">
        <v>39.5</v>
      </c>
      <c r="I26" s="4">
        <v>45</v>
      </c>
      <c r="J26" s="372">
        <v>41.5</v>
      </c>
      <c r="K26" s="4">
        <v>43</v>
      </c>
      <c r="L26" s="375">
        <v>178</v>
      </c>
    </row>
    <row r="27" spans="1:12" ht="15.75">
      <c r="A27" s="3">
        <v>22</v>
      </c>
      <c r="B27" s="20" t="s">
        <v>266</v>
      </c>
      <c r="C27" s="209">
        <v>62</v>
      </c>
      <c r="D27" s="4">
        <v>66.5</v>
      </c>
      <c r="E27" s="372">
        <v>61.5</v>
      </c>
      <c r="F27" s="4">
        <v>74</v>
      </c>
      <c r="G27" s="4">
        <v>67.5</v>
      </c>
      <c r="H27" s="4">
        <v>45.5</v>
      </c>
      <c r="I27" s="4">
        <v>49</v>
      </c>
      <c r="J27" s="372">
        <v>47</v>
      </c>
      <c r="K27" s="4">
        <v>41</v>
      </c>
      <c r="L27" s="375">
        <v>193</v>
      </c>
    </row>
    <row r="28" spans="1:12" ht="15.75">
      <c r="A28" s="3">
        <v>23</v>
      </c>
      <c r="B28" s="83" t="s">
        <v>267</v>
      </c>
      <c r="C28" s="219">
        <v>69.5</v>
      </c>
      <c r="D28" s="4">
        <v>63</v>
      </c>
      <c r="E28" s="372">
        <v>71.5</v>
      </c>
      <c r="F28" s="4">
        <v>71.5</v>
      </c>
      <c r="G28" s="4">
        <v>72</v>
      </c>
      <c r="H28" s="4">
        <v>37</v>
      </c>
      <c r="I28" s="4">
        <v>44</v>
      </c>
      <c r="J28" s="372">
        <v>39.5</v>
      </c>
      <c r="K28" s="4">
        <v>28</v>
      </c>
      <c r="L28" s="375">
        <v>175</v>
      </c>
    </row>
  </sheetData>
  <mergeCells count="4">
    <mergeCell ref="A1:K1"/>
    <mergeCell ref="A2:K2"/>
    <mergeCell ref="A3:K3"/>
    <mergeCell ref="A4:K4"/>
  </mergeCells>
  <dataValidations count="1">
    <dataValidation allowBlank="1" showInputMessage="1" showErrorMessage="1" prompt="Name of Candidate (Maximum up to 32 characters)" sqref="B21 B15:B16 B6:B7"/>
  </dataValidations>
  <pageMargins left="0.2" right="0.2" top="0.23" bottom="0.16" header="0.22" footer="0.16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73"/>
  <sheetViews>
    <sheetView topLeftCell="A1064" workbookViewId="0">
      <selection activeCell="A1077" sqref="A1077:M1080"/>
    </sheetView>
  </sheetViews>
  <sheetFormatPr defaultRowHeight="15"/>
  <cols>
    <col min="1" max="1" width="14.42578125" customWidth="1"/>
    <col min="2" max="2" width="5.85546875" customWidth="1"/>
    <col min="3" max="3" width="6" customWidth="1"/>
    <col min="4" max="4" width="5.42578125" customWidth="1"/>
    <col min="5" max="6" width="7.28515625" customWidth="1"/>
    <col min="7" max="7" width="9.28515625" customWidth="1"/>
    <col min="8" max="8" width="7.28515625" customWidth="1"/>
    <col min="9" max="9" width="8.42578125" customWidth="1"/>
    <col min="10" max="10" width="6.7109375" customWidth="1"/>
    <col min="11" max="12" width="7.28515625" customWidth="1"/>
    <col min="13" max="13" width="9" customWidth="1"/>
  </cols>
  <sheetData>
    <row r="1" spans="1:13" ht="15.75">
      <c r="A1" s="178"/>
      <c r="B1" s="561" t="s">
        <v>489</v>
      </c>
      <c r="C1" s="561"/>
      <c r="D1" s="561"/>
      <c r="E1" s="561"/>
      <c r="F1" s="561"/>
      <c r="G1" s="561"/>
      <c r="H1" s="561"/>
      <c r="I1" s="562"/>
      <c r="J1" s="563" t="s">
        <v>490</v>
      </c>
      <c r="K1" s="561"/>
      <c r="L1" s="561"/>
      <c r="M1" s="564"/>
    </row>
    <row r="2" spans="1:13" ht="21">
      <c r="A2" s="565" t="s">
        <v>491</v>
      </c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7"/>
    </row>
    <row r="3" spans="1:13" ht="15" customHeight="1">
      <c r="A3" s="179"/>
      <c r="B3" s="556" t="s">
        <v>492</v>
      </c>
      <c r="C3" s="556"/>
      <c r="D3" s="556"/>
      <c r="E3" s="557"/>
      <c r="F3" s="180" t="s">
        <v>493</v>
      </c>
      <c r="G3" s="180"/>
      <c r="H3" s="553" t="s">
        <v>494</v>
      </c>
      <c r="I3" s="554"/>
      <c r="J3" s="555"/>
      <c r="K3" s="205" t="s">
        <v>495</v>
      </c>
      <c r="L3" s="10"/>
      <c r="M3" s="181"/>
    </row>
    <row r="4" spans="1:13">
      <c r="A4" s="558" t="s">
        <v>496</v>
      </c>
      <c r="B4" s="554"/>
      <c r="C4" s="554"/>
      <c r="D4" s="554"/>
      <c r="E4" s="554"/>
      <c r="F4" s="554"/>
      <c r="G4" s="554"/>
      <c r="H4" s="554"/>
      <c r="I4" s="554"/>
      <c r="J4" s="554"/>
      <c r="K4" s="554"/>
      <c r="L4" s="554"/>
      <c r="M4" s="559"/>
    </row>
    <row r="5" spans="1:13">
      <c r="A5" s="533" t="s">
        <v>497</v>
      </c>
      <c r="B5" s="534"/>
      <c r="C5" s="534"/>
      <c r="D5" s="534"/>
      <c r="E5" s="534"/>
      <c r="F5" s="534"/>
      <c r="G5" s="534"/>
      <c r="H5" s="534"/>
      <c r="I5" s="534"/>
      <c r="J5" s="534"/>
      <c r="K5" s="534"/>
      <c r="L5" s="534"/>
      <c r="M5" s="560"/>
    </row>
    <row r="6" spans="1:13">
      <c r="A6" s="540" t="s">
        <v>498</v>
      </c>
      <c r="B6" s="541"/>
      <c r="C6" s="553" t="s">
        <v>20</v>
      </c>
      <c r="D6" s="554"/>
      <c r="E6" s="554"/>
      <c r="F6" s="554"/>
      <c r="G6" s="555"/>
      <c r="H6" s="10" t="s">
        <v>499</v>
      </c>
      <c r="I6" s="206"/>
      <c r="J6" s="582">
        <v>1</v>
      </c>
      <c r="K6" s="583"/>
      <c r="L6" s="583"/>
      <c r="M6" s="584"/>
    </row>
    <row r="7" spans="1:13">
      <c r="A7" s="540" t="s">
        <v>500</v>
      </c>
      <c r="B7" s="541"/>
      <c r="C7" s="553" t="s">
        <v>533</v>
      </c>
      <c r="D7" s="554"/>
      <c r="E7" s="554"/>
      <c r="F7" s="554"/>
      <c r="G7" s="555"/>
      <c r="H7" s="10" t="s">
        <v>501</v>
      </c>
      <c r="I7" s="206"/>
      <c r="J7" s="553">
        <v>1182</v>
      </c>
      <c r="K7" s="554"/>
      <c r="L7" s="554"/>
      <c r="M7" s="559"/>
    </row>
    <row r="8" spans="1:13">
      <c r="A8" s="540" t="s">
        <v>502</v>
      </c>
      <c r="B8" s="541"/>
      <c r="C8" s="572">
        <v>41124</v>
      </c>
      <c r="D8" s="554"/>
      <c r="E8" s="554"/>
      <c r="F8" s="554"/>
      <c r="G8" s="555"/>
      <c r="H8" s="10" t="s">
        <v>503</v>
      </c>
      <c r="I8" s="206"/>
      <c r="J8" s="553">
        <v>9149444612</v>
      </c>
      <c r="K8" s="554"/>
      <c r="L8" s="554"/>
      <c r="M8" s="559"/>
    </row>
    <row r="9" spans="1:13">
      <c r="A9" s="540" t="s">
        <v>504</v>
      </c>
      <c r="B9" s="541"/>
      <c r="C9" s="553" t="s">
        <v>22</v>
      </c>
      <c r="D9" s="554"/>
      <c r="E9" s="554"/>
      <c r="F9" s="554"/>
      <c r="G9" s="559"/>
      <c r="H9" s="540" t="s">
        <v>363</v>
      </c>
      <c r="I9" s="541"/>
      <c r="J9" s="553" t="s">
        <v>534</v>
      </c>
      <c r="K9" s="554"/>
      <c r="L9" s="554"/>
      <c r="M9" s="559"/>
    </row>
    <row r="10" spans="1:13">
      <c r="A10" s="540" t="s">
        <v>535</v>
      </c>
      <c r="B10" s="541"/>
      <c r="C10" s="569" t="s">
        <v>536</v>
      </c>
      <c r="D10" s="570"/>
      <c r="E10" s="570"/>
      <c r="F10" s="570"/>
      <c r="G10" s="570"/>
      <c r="H10" s="570"/>
      <c r="I10" s="570"/>
      <c r="J10" s="570"/>
      <c r="K10" s="570"/>
      <c r="L10" s="570"/>
      <c r="M10" s="571"/>
    </row>
    <row r="11" spans="1:13">
      <c r="A11" s="531" t="s">
        <v>505</v>
      </c>
      <c r="B11" s="377"/>
      <c r="C11" s="377"/>
      <c r="D11" s="377"/>
      <c r="E11" s="377"/>
      <c r="F11" s="377"/>
      <c r="G11" s="377"/>
      <c r="H11" s="377"/>
      <c r="I11" s="377"/>
      <c r="J11" s="377"/>
      <c r="K11" s="377"/>
      <c r="L11" s="377"/>
      <c r="M11" s="532"/>
    </row>
    <row r="12" spans="1:13" ht="13.5" customHeight="1">
      <c r="A12" s="546" t="s">
        <v>506</v>
      </c>
      <c r="B12" s="377" t="s">
        <v>507</v>
      </c>
      <c r="C12" s="377"/>
      <c r="D12" s="377"/>
      <c r="E12" s="377"/>
      <c r="F12" s="377"/>
      <c r="G12" s="377"/>
      <c r="H12" s="377" t="s">
        <v>508</v>
      </c>
      <c r="I12" s="377"/>
      <c r="J12" s="377"/>
      <c r="K12" s="377"/>
      <c r="L12" s="377"/>
      <c r="M12" s="532"/>
    </row>
    <row r="13" spans="1:13" ht="29.25" customHeight="1">
      <c r="A13" s="546"/>
      <c r="B13" s="183" t="s">
        <v>509</v>
      </c>
      <c r="C13" s="183" t="s">
        <v>510</v>
      </c>
      <c r="D13" s="183" t="s">
        <v>511</v>
      </c>
      <c r="E13" s="183" t="s">
        <v>512</v>
      </c>
      <c r="F13" s="183">
        <v>100</v>
      </c>
      <c r="G13" s="184" t="s">
        <v>244</v>
      </c>
      <c r="H13" s="183" t="s">
        <v>513</v>
      </c>
      <c r="I13" s="183" t="s">
        <v>510</v>
      </c>
      <c r="J13" s="183" t="s">
        <v>511</v>
      </c>
      <c r="K13" s="183" t="s">
        <v>537</v>
      </c>
      <c r="L13" s="183">
        <v>100</v>
      </c>
      <c r="M13" s="185" t="s">
        <v>244</v>
      </c>
    </row>
    <row r="14" spans="1:13">
      <c r="A14" s="186" t="s">
        <v>285</v>
      </c>
      <c r="B14" s="172">
        <v>8.5</v>
      </c>
      <c r="C14" s="207">
        <v>5</v>
      </c>
      <c r="D14" s="207">
        <v>5</v>
      </c>
      <c r="E14" s="172">
        <v>69</v>
      </c>
      <c r="F14" s="26">
        <f t="shared" ref="F14" si="0">SUM(B14:E14)</f>
        <v>87.5</v>
      </c>
      <c r="G14" s="11" t="str">
        <f>IF(F14&gt;=90,"A1",IF(F14&gt;=80,"A2",IF(F14&gt;=70,"B1",IF(F14&gt;=60,"B2",IF(F14&gt;=50,"C1",IF(F14&gt;=40,"C2",IF(F14&gt;=33,"D","E")))))))</f>
        <v>A2</v>
      </c>
      <c r="H14" s="207">
        <v>9</v>
      </c>
      <c r="I14" s="13">
        <v>4</v>
      </c>
      <c r="J14" s="13">
        <v>4</v>
      </c>
      <c r="K14" s="208">
        <v>67</v>
      </c>
      <c r="L14" s="26">
        <f t="shared" ref="L14:L15" si="1">SUM(H14:K14)</f>
        <v>84</v>
      </c>
      <c r="M14" s="11" t="str">
        <f>IF(L14&gt;=90,"A1",IF(L14&gt;=80,"A2",IF(L14&gt;=70,"B1",IF(L14&gt;=60,"B2",IF(L14&gt;=50,"C1",IF(L14&gt;=40,"C2",IF(L14&gt;=33,"D","E")))))))</f>
        <v>A2</v>
      </c>
    </row>
    <row r="15" spans="1:13">
      <c r="A15" s="186" t="s">
        <v>286</v>
      </c>
      <c r="B15" s="174">
        <v>5.5</v>
      </c>
      <c r="C15" s="207">
        <v>5</v>
      </c>
      <c r="D15" s="207">
        <v>5</v>
      </c>
      <c r="E15" s="207">
        <v>69</v>
      </c>
      <c r="F15" s="26">
        <f>(B15+C15+D15+E15)</f>
        <v>84.5</v>
      </c>
      <c r="G15" s="11" t="str">
        <f>IF(F15&gt;=90,"A1",IF(F15&gt;=80,"A2",IF(F15&gt;=70,"B1",IF(F15&gt;=60,"B2",IF(F15&gt;=50,"C1",IF(F15&gt;=40,"C2",IF(F15&gt;=33,"D","E")))))))</f>
        <v>A2</v>
      </c>
      <c r="H15" s="13">
        <v>9.75</v>
      </c>
      <c r="I15" s="13">
        <v>5</v>
      </c>
      <c r="J15" s="13">
        <v>4</v>
      </c>
      <c r="K15" s="207">
        <v>75</v>
      </c>
      <c r="L15" s="26">
        <f t="shared" si="1"/>
        <v>93.75</v>
      </c>
      <c r="M15" s="11" t="str">
        <f>IF(L17&gt;=91,"A1",IF(L17&gt;=81,"A2",IF(L17&gt;=71,"B1",IF(L17&gt;=61,"B2",IF(L17&gt;=51,"C1",IF(L17&gt;=41,"C2",IF(L17&gt;=33,"D","E")))))))</f>
        <v>A2</v>
      </c>
    </row>
    <row r="16" spans="1:13">
      <c r="A16" s="186" t="s">
        <v>515</v>
      </c>
      <c r="B16" s="207">
        <v>8</v>
      </c>
      <c r="C16" s="207">
        <v>3.5</v>
      </c>
      <c r="D16" s="207">
        <v>4</v>
      </c>
      <c r="E16" s="208">
        <v>43</v>
      </c>
      <c r="F16" s="11">
        <f>(B16+C16+D16+E16)</f>
        <v>58.5</v>
      </c>
      <c r="G16" s="11" t="str">
        <f>IF(F16&gt;=90,"A1",IF(F16&gt;=80,"A2",IF(F16&gt;=70,"B1",IF(F16&gt;=60,"B2",IF(F16&gt;=50,"C1",IF(F16&gt;=40,"C2",IF(F16&gt;=33,"D","E")))))))</f>
        <v>C1</v>
      </c>
      <c r="H16" s="13">
        <v>4.5</v>
      </c>
      <c r="I16" s="13">
        <v>4</v>
      </c>
      <c r="J16" s="13">
        <v>4</v>
      </c>
      <c r="K16" s="208">
        <v>56.5</v>
      </c>
      <c r="L16" s="26">
        <f>SUM(H16:K16)</f>
        <v>69</v>
      </c>
      <c r="M16" s="11" t="str">
        <f t="shared" ref="M16:M18" si="2">IF(L16&gt;=91,"A1",IF(L16&gt;=81,"A2",IF(L16&gt;=71,"B1",IF(L16&gt;=61,"B2",IF(L16&gt;=51,"C1",IF(L16&gt;=41,"C2",IF(L16&gt;=33,"D","E")))))))</f>
        <v>B2</v>
      </c>
    </row>
    <row r="17" spans="1:13">
      <c r="A17" s="186" t="s">
        <v>288</v>
      </c>
      <c r="B17" s="207">
        <v>9.5</v>
      </c>
      <c r="C17" s="207">
        <v>5</v>
      </c>
      <c r="D17" s="207">
        <v>5</v>
      </c>
      <c r="E17" s="207">
        <v>72.5</v>
      </c>
      <c r="F17" s="11">
        <f>(B17+C17+D17+E17)</f>
        <v>92</v>
      </c>
      <c r="G17" s="11" t="str">
        <f>IF(F17&gt;=90,"A1",IF(F17&gt;=80,"A2",IF(F17&gt;=70,"B1",IF(F17&gt;=60,"B2",IF(F17&gt;=50,"C1",IF(F17&gt;=40,"C2",IF(F17&gt;=33,"D","E")))))))</f>
        <v>A1</v>
      </c>
      <c r="H17" s="207">
        <v>8</v>
      </c>
      <c r="I17" s="209">
        <v>5</v>
      </c>
      <c r="J17" s="209">
        <v>4</v>
      </c>
      <c r="K17" s="207">
        <v>69</v>
      </c>
      <c r="L17" s="26">
        <f t="shared" ref="L17:L18" si="3">SUM(H17:K17)</f>
        <v>86</v>
      </c>
      <c r="M17" s="26" t="str">
        <f t="shared" si="2"/>
        <v>A2</v>
      </c>
    </row>
    <row r="18" spans="1:13">
      <c r="A18" s="186" t="s">
        <v>371</v>
      </c>
      <c r="B18" s="207">
        <v>8.5</v>
      </c>
      <c r="C18" s="207">
        <v>5</v>
      </c>
      <c r="D18" s="207">
        <v>5</v>
      </c>
      <c r="E18" s="207">
        <v>62.5</v>
      </c>
      <c r="F18" s="26">
        <f>(B18+C18+D18+E18)</f>
        <v>81</v>
      </c>
      <c r="G18" s="11" t="str">
        <f>IF(F18&gt;=90,"A1",IF(F18&gt;=80,"A2",IF(F18&gt;=70,"B1",IF(F18&gt;=60,"B2",IF(F18&gt;=50,"C1",IF(F18&gt;=40,"C2",IF(F18&gt;=33,"D","E")))))))</f>
        <v>A2</v>
      </c>
      <c r="H18" s="13">
        <v>8.75</v>
      </c>
      <c r="I18" s="13">
        <v>4.5</v>
      </c>
      <c r="J18" s="13">
        <v>5</v>
      </c>
      <c r="K18" s="207">
        <v>64</v>
      </c>
      <c r="L18" s="26">
        <f t="shared" si="3"/>
        <v>82.25</v>
      </c>
      <c r="M18" s="11" t="str">
        <f t="shared" si="2"/>
        <v>A2</v>
      </c>
    </row>
    <row r="19" spans="1:13">
      <c r="A19" s="186" t="s">
        <v>538</v>
      </c>
      <c r="B19" s="13"/>
      <c r="C19" s="13"/>
      <c r="D19" s="13"/>
      <c r="E19" s="13">
        <v>33</v>
      </c>
      <c r="F19" s="13"/>
      <c r="G19" s="13"/>
      <c r="H19" s="13"/>
      <c r="I19" s="13"/>
      <c r="J19" s="13"/>
      <c r="K19" s="13">
        <v>35</v>
      </c>
      <c r="L19" s="13"/>
      <c r="M19" s="187"/>
    </row>
    <row r="20" spans="1:13">
      <c r="A20" s="186" t="s">
        <v>539</v>
      </c>
      <c r="B20" s="13"/>
      <c r="C20" s="13"/>
      <c r="D20" s="13"/>
      <c r="E20" s="13">
        <v>38</v>
      </c>
      <c r="F20" s="13"/>
      <c r="G20" s="13"/>
      <c r="H20" s="210"/>
      <c r="I20" s="13"/>
      <c r="J20" s="13"/>
      <c r="K20" s="13">
        <v>39</v>
      </c>
      <c r="L20" s="13"/>
      <c r="M20" s="187"/>
    </row>
    <row r="21" spans="1:13">
      <c r="A21" s="186" t="s">
        <v>540</v>
      </c>
      <c r="B21" s="13"/>
      <c r="C21" s="13"/>
      <c r="D21" s="13"/>
      <c r="E21" s="13">
        <v>30</v>
      </c>
      <c r="F21" s="13"/>
      <c r="G21" s="13"/>
      <c r="H21" s="13"/>
      <c r="I21" s="13"/>
      <c r="J21" s="13"/>
      <c r="K21" s="13">
        <v>30</v>
      </c>
      <c r="L21" s="13"/>
      <c r="M21" s="187"/>
    </row>
    <row r="22" spans="1:13" ht="26.25">
      <c r="A22" s="10" t="s">
        <v>517</v>
      </c>
      <c r="B22" s="10"/>
      <c r="C22" s="188" t="s">
        <v>518</v>
      </c>
      <c r="D22" s="189">
        <f>(F14+F15+F16+F17+F18)</f>
        <v>403.5</v>
      </c>
      <c r="E22" s="189"/>
      <c r="F22" s="188" t="s">
        <v>519</v>
      </c>
      <c r="G22" s="189">
        <f>(D22/500)*100</f>
        <v>80.7</v>
      </c>
      <c r="H22" s="189"/>
      <c r="I22" s="190"/>
      <c r="J22" s="545" t="s">
        <v>520</v>
      </c>
      <c r="K22" s="545"/>
      <c r="L22" s="527" t="str">
        <f>IF(G22&gt;=91,"A1",IF(G22&gt;=81,"A2",IF(G22&gt;=71,"B1",IF(G22&gt;=61,"B2",IF(G22&gt;=51,"C1",IF(G22&gt;=41,"C2",IF(G22&gt;=33,"D","E")))))))</f>
        <v>B1</v>
      </c>
      <c r="M22" s="527" t="str">
        <f t="shared" ref="M22:M23" si="4">IF(K22&gt;=91,"A1",IF(K22&gt;=81,"A2",IF(K22&gt;=71,"B1",IF(K22&gt;=61,"B2",IF(K22&gt;=51,"C1",IF(K22&gt;=41,"C2",IF(K22&gt;=33,"D","E")))))))</f>
        <v>E</v>
      </c>
    </row>
    <row r="23" spans="1:13" ht="25.5" customHeight="1">
      <c r="A23" s="191" t="s">
        <v>521</v>
      </c>
      <c r="B23" s="10"/>
      <c r="C23" s="188" t="s">
        <v>522</v>
      </c>
      <c r="D23" s="189">
        <f>(L14+L15+L16+L17+L18)</f>
        <v>415</v>
      </c>
      <c r="E23" s="189"/>
      <c r="F23" s="188" t="s">
        <v>523</v>
      </c>
      <c r="G23" s="192">
        <f>D23/500*100</f>
        <v>83</v>
      </c>
      <c r="H23" s="211"/>
      <c r="I23" s="193"/>
      <c r="J23" s="545" t="s">
        <v>524</v>
      </c>
      <c r="K23" s="545"/>
      <c r="L23" s="527" t="str">
        <f>IF(G23&gt;=91,"A1",IF(G23&gt;=81,"A2",IF(G23&gt;=71,"B1",IF(G23&gt;=61,"B2",IF(G23&gt;=51,"C1",IF(G23&gt;=41,"C2",IF(G23&gt;=33,"D","E")))))))</f>
        <v>A2</v>
      </c>
      <c r="M23" s="527" t="str">
        <f t="shared" si="4"/>
        <v>E</v>
      </c>
    </row>
    <row r="24" spans="1:13">
      <c r="A24" s="10" t="s">
        <v>541</v>
      </c>
      <c r="B24" s="10"/>
      <c r="C24" s="10"/>
      <c r="D24" s="10">
        <f>SUM(D22:D23)</f>
        <v>818.5</v>
      </c>
      <c r="E24" s="10"/>
      <c r="F24" s="10" t="s">
        <v>526</v>
      </c>
      <c r="G24" s="10"/>
      <c r="H24" s="10"/>
      <c r="I24" s="10">
        <f>(D24/1000)*100</f>
        <v>81.849999999999994</v>
      </c>
      <c r="J24" s="10" t="s">
        <v>527</v>
      </c>
      <c r="K24" s="10"/>
      <c r="L24" s="10"/>
      <c r="M24" s="10" t="str">
        <f>IF(I24&gt;=91,"A1",IF(I24&gt;=81,"A2",IF(I24&gt;=71,"B1",IF(I24&gt;=61,"B2",IF(I24&gt;=51,"C1",IF(I24&gt;=41,"C2",IF(I24&gt;=33,"D","E")))))))</f>
        <v>A2</v>
      </c>
    </row>
    <row r="25" spans="1:13">
      <c r="A25" s="542" t="s">
        <v>378</v>
      </c>
      <c r="B25" s="543"/>
      <c r="C25" s="543"/>
      <c r="D25" s="543"/>
      <c r="E25" s="543"/>
      <c r="F25" s="543"/>
      <c r="G25" s="543"/>
      <c r="H25" s="543"/>
      <c r="I25" s="543"/>
      <c r="J25" s="543"/>
      <c r="K25" s="543"/>
      <c r="L25" s="543"/>
      <c r="M25" s="544"/>
    </row>
    <row r="26" spans="1:13">
      <c r="A26" s="531" t="s">
        <v>379</v>
      </c>
      <c r="B26" s="377"/>
      <c r="C26" s="377"/>
      <c r="D26" s="377"/>
      <c r="E26" s="377"/>
      <c r="F26" s="377"/>
      <c r="G26" s="377"/>
      <c r="H26" s="377"/>
      <c r="I26" s="377"/>
      <c r="J26" s="377"/>
      <c r="K26" s="377"/>
      <c r="L26" s="377"/>
      <c r="M26" s="532"/>
    </row>
    <row r="27" spans="1:13">
      <c r="A27" s="531" t="s">
        <v>380</v>
      </c>
      <c r="B27" s="377"/>
      <c r="C27" s="377"/>
      <c r="D27" s="377"/>
      <c r="E27" s="377"/>
      <c r="F27" s="377" t="s">
        <v>381</v>
      </c>
      <c r="G27" s="377"/>
      <c r="H27" s="377"/>
      <c r="I27" s="377"/>
      <c r="J27" s="377"/>
      <c r="K27" s="377" t="s">
        <v>528</v>
      </c>
      <c r="L27" s="377"/>
      <c r="M27" s="532"/>
    </row>
    <row r="28" spans="1:13">
      <c r="A28" s="525" t="s">
        <v>382</v>
      </c>
      <c r="B28" s="526"/>
      <c r="C28" s="526"/>
      <c r="D28" s="526"/>
      <c r="E28" s="526"/>
      <c r="F28" s="527" t="s">
        <v>387</v>
      </c>
      <c r="G28" s="527"/>
      <c r="H28" s="527"/>
      <c r="I28" s="527"/>
      <c r="J28" s="527"/>
      <c r="K28" s="527" t="s">
        <v>387</v>
      </c>
      <c r="L28" s="527"/>
      <c r="M28" s="528"/>
    </row>
    <row r="29" spans="1:13">
      <c r="A29" s="531" t="s">
        <v>384</v>
      </c>
      <c r="B29" s="377"/>
      <c r="C29" s="377"/>
      <c r="D29" s="377"/>
      <c r="E29" s="377"/>
      <c r="F29" s="377"/>
      <c r="G29" s="377"/>
      <c r="H29" s="377"/>
      <c r="I29" s="377"/>
      <c r="J29" s="377"/>
      <c r="K29" s="377"/>
      <c r="L29" s="377"/>
      <c r="M29" s="532"/>
    </row>
    <row r="30" spans="1:13">
      <c r="A30" s="531" t="s">
        <v>380</v>
      </c>
      <c r="B30" s="377"/>
      <c r="C30" s="377"/>
      <c r="D30" s="377"/>
      <c r="E30" s="377"/>
      <c r="F30" s="377" t="s">
        <v>381</v>
      </c>
      <c r="G30" s="377"/>
      <c r="H30" s="377"/>
      <c r="I30" s="377"/>
      <c r="J30" s="377"/>
      <c r="K30" s="377" t="s">
        <v>528</v>
      </c>
      <c r="L30" s="377"/>
      <c r="M30" s="532"/>
    </row>
    <row r="31" spans="1:13">
      <c r="A31" s="540" t="s">
        <v>385</v>
      </c>
      <c r="B31" s="541"/>
      <c r="C31" s="541"/>
      <c r="D31" s="541"/>
      <c r="E31" s="541"/>
      <c r="F31" s="377" t="s">
        <v>383</v>
      </c>
      <c r="G31" s="377"/>
      <c r="H31" s="377"/>
      <c r="I31" s="377"/>
      <c r="J31" s="377"/>
      <c r="K31" s="580" t="s">
        <v>542</v>
      </c>
      <c r="L31" s="580"/>
      <c r="M31" s="581"/>
    </row>
    <row r="32" spans="1:13">
      <c r="A32" s="540" t="s">
        <v>529</v>
      </c>
      <c r="B32" s="541"/>
      <c r="C32" s="541"/>
      <c r="D32" s="541"/>
      <c r="E32" s="541"/>
      <c r="F32" s="527" t="s">
        <v>398</v>
      </c>
      <c r="G32" s="527"/>
      <c r="H32" s="527"/>
      <c r="I32" s="527"/>
      <c r="J32" s="527"/>
      <c r="K32" s="527" t="s">
        <v>398</v>
      </c>
      <c r="L32" s="527"/>
      <c r="M32" s="528"/>
    </row>
    <row r="33" spans="1:13">
      <c r="A33" s="533" t="s">
        <v>386</v>
      </c>
      <c r="B33" s="534"/>
      <c r="C33" s="534"/>
      <c r="D33" s="534"/>
      <c r="E33" s="535"/>
      <c r="F33" s="536" t="s">
        <v>398</v>
      </c>
      <c r="G33" s="537"/>
      <c r="H33" s="537"/>
      <c r="I33" s="537"/>
      <c r="J33" s="538"/>
      <c r="K33" s="536" t="s">
        <v>398</v>
      </c>
      <c r="L33" s="537"/>
      <c r="M33" s="539"/>
    </row>
    <row r="34" spans="1:13">
      <c r="A34" s="533" t="s">
        <v>388</v>
      </c>
      <c r="B34" s="534"/>
      <c r="C34" s="534"/>
      <c r="D34" s="534"/>
      <c r="E34" s="535"/>
      <c r="F34" s="536" t="s">
        <v>398</v>
      </c>
      <c r="G34" s="537"/>
      <c r="H34" s="537"/>
      <c r="I34" s="537"/>
      <c r="J34" s="538"/>
      <c r="K34" s="536" t="s">
        <v>398</v>
      </c>
      <c r="L34" s="537"/>
      <c r="M34" s="539"/>
    </row>
    <row r="35" spans="1:13">
      <c r="A35" s="531" t="s">
        <v>389</v>
      </c>
      <c r="B35" s="377"/>
      <c r="C35" s="377"/>
      <c r="D35" s="377"/>
      <c r="E35" s="377"/>
      <c r="F35" s="377"/>
      <c r="G35" s="377"/>
      <c r="H35" s="377"/>
      <c r="I35" s="377"/>
      <c r="J35" s="377"/>
      <c r="K35" s="377"/>
      <c r="L35" s="377"/>
      <c r="M35" s="532"/>
    </row>
    <row r="36" spans="1:13">
      <c r="A36" s="531" t="s">
        <v>380</v>
      </c>
      <c r="B36" s="377"/>
      <c r="C36" s="377"/>
      <c r="D36" s="377"/>
      <c r="E36" s="377"/>
      <c r="F36" s="377" t="s">
        <v>381</v>
      </c>
      <c r="G36" s="377"/>
      <c r="H36" s="377"/>
      <c r="I36" s="377"/>
      <c r="J36" s="377"/>
      <c r="K36" s="377" t="s">
        <v>528</v>
      </c>
      <c r="L36" s="377"/>
      <c r="M36" s="532"/>
    </row>
    <row r="37" spans="1:13">
      <c r="A37" s="212" t="s">
        <v>390</v>
      </c>
      <c r="B37" s="554" t="s">
        <v>543</v>
      </c>
      <c r="C37" s="554"/>
      <c r="D37" s="554"/>
      <c r="E37" s="554"/>
      <c r="F37" s="554"/>
      <c r="G37" s="554"/>
      <c r="H37" s="554"/>
      <c r="I37" s="554"/>
      <c r="J37" s="554"/>
      <c r="K37" s="554"/>
      <c r="L37" s="554"/>
      <c r="M37" s="559"/>
    </row>
    <row r="38" spans="1:13">
      <c r="A38" s="186" t="s">
        <v>530</v>
      </c>
      <c r="B38" s="529" t="s">
        <v>544</v>
      </c>
      <c r="C38" s="529"/>
      <c r="D38" s="529"/>
      <c r="E38" s="529"/>
      <c r="F38" s="529"/>
      <c r="G38" s="529"/>
      <c r="H38" s="529"/>
      <c r="I38" s="529"/>
      <c r="J38" s="529"/>
      <c r="K38" s="529"/>
      <c r="L38" s="529"/>
      <c r="M38" s="530"/>
    </row>
    <row r="39" spans="1:13">
      <c r="A39" s="186" t="s">
        <v>392</v>
      </c>
      <c r="B39" s="541" t="s">
        <v>545</v>
      </c>
      <c r="C39" s="541"/>
      <c r="D39" s="541"/>
      <c r="E39" s="541"/>
      <c r="F39" s="541"/>
      <c r="G39" s="541"/>
      <c r="H39" s="541"/>
      <c r="I39" s="541"/>
      <c r="J39" s="541"/>
      <c r="K39" s="541"/>
      <c r="L39" s="541"/>
      <c r="M39" s="568"/>
    </row>
    <row r="40" spans="1:13">
      <c r="A40" s="531" t="s">
        <v>531</v>
      </c>
      <c r="B40" s="377"/>
      <c r="C40" s="377"/>
      <c r="D40" s="527"/>
      <c r="E40" s="527"/>
      <c r="F40" s="527"/>
      <c r="G40" s="527"/>
      <c r="H40" s="527"/>
      <c r="I40" s="527"/>
      <c r="J40" s="377" t="s">
        <v>532</v>
      </c>
      <c r="K40" s="377"/>
      <c r="L40" s="377"/>
      <c r="M40" s="532"/>
    </row>
    <row r="41" spans="1:13">
      <c r="A41" s="531"/>
      <c r="B41" s="377"/>
      <c r="C41" s="377"/>
      <c r="D41" s="527"/>
      <c r="E41" s="527"/>
      <c r="F41" s="527"/>
      <c r="G41" s="527"/>
      <c r="H41" s="527"/>
      <c r="I41" s="527"/>
      <c r="J41" s="377"/>
      <c r="K41" s="377"/>
      <c r="L41" s="377"/>
      <c r="M41" s="532"/>
    </row>
    <row r="42" spans="1:13" ht="6" customHeight="1">
      <c r="A42" s="531"/>
      <c r="B42" s="377"/>
      <c r="C42" s="377"/>
      <c r="D42" s="527"/>
      <c r="E42" s="527"/>
      <c r="F42" s="527"/>
      <c r="G42" s="527"/>
      <c r="H42" s="527"/>
      <c r="I42" s="527"/>
      <c r="J42" s="377"/>
      <c r="K42" s="377"/>
      <c r="L42" s="377"/>
      <c r="M42" s="532"/>
    </row>
    <row r="43" spans="1:13" ht="1.5" hidden="1" customHeight="1">
      <c r="A43" s="531"/>
      <c r="B43" s="377"/>
      <c r="C43" s="377"/>
      <c r="D43" s="527"/>
      <c r="E43" s="527"/>
      <c r="F43" s="527"/>
      <c r="G43" s="527"/>
      <c r="H43" s="527"/>
      <c r="I43" s="527"/>
      <c r="J43" s="377"/>
      <c r="K43" s="377"/>
      <c r="L43" s="377"/>
      <c r="M43" s="532"/>
    </row>
    <row r="44" spans="1:13">
      <c r="A44" s="520" t="s">
        <v>393</v>
      </c>
      <c r="B44" s="521"/>
      <c r="C44" s="521"/>
      <c r="D44" s="521"/>
      <c r="E44" s="521"/>
      <c r="F44" s="521"/>
      <c r="G44" s="521"/>
      <c r="H44" s="522" t="s">
        <v>394</v>
      </c>
      <c r="I44" s="523"/>
      <c r="J44" s="523"/>
      <c r="K44" s="523"/>
      <c r="L44" s="523"/>
      <c r="M44" s="524"/>
    </row>
    <row r="45" spans="1:13">
      <c r="A45" s="194" t="s">
        <v>395</v>
      </c>
      <c r="B45" s="521" t="s">
        <v>284</v>
      </c>
      <c r="C45" s="521"/>
      <c r="D45" s="195" t="s">
        <v>395</v>
      </c>
      <c r="E45" s="196"/>
      <c r="F45" s="521" t="s">
        <v>284</v>
      </c>
      <c r="G45" s="521"/>
      <c r="H45" s="197"/>
      <c r="I45" s="197"/>
      <c r="J45" s="198" t="s">
        <v>396</v>
      </c>
      <c r="K45" s="197"/>
      <c r="L45" s="198" t="s">
        <v>284</v>
      </c>
      <c r="M45" s="199"/>
    </row>
    <row r="46" spans="1:13">
      <c r="A46" s="200" t="s">
        <v>397</v>
      </c>
      <c r="B46" s="517" t="s">
        <v>398</v>
      </c>
      <c r="C46" s="517"/>
      <c r="D46" s="517" t="s">
        <v>399</v>
      </c>
      <c r="E46" s="517"/>
      <c r="F46" s="517" t="s">
        <v>400</v>
      </c>
      <c r="G46" s="517"/>
      <c r="H46" s="197"/>
      <c r="I46" s="197"/>
      <c r="J46" s="518">
        <v>3</v>
      </c>
      <c r="K46" s="519"/>
      <c r="L46" s="196" t="s">
        <v>387</v>
      </c>
      <c r="M46" s="199"/>
    </row>
    <row r="47" spans="1:13">
      <c r="A47" s="200" t="s">
        <v>401</v>
      </c>
      <c r="B47" s="517" t="s">
        <v>402</v>
      </c>
      <c r="C47" s="517"/>
      <c r="D47" s="517" t="s">
        <v>403</v>
      </c>
      <c r="E47" s="517"/>
      <c r="F47" s="517" t="s">
        <v>404</v>
      </c>
      <c r="G47" s="517"/>
      <c r="H47" s="197"/>
      <c r="I47" s="197"/>
      <c r="J47" s="518">
        <v>2</v>
      </c>
      <c r="K47" s="519"/>
      <c r="L47" s="196" t="s">
        <v>383</v>
      </c>
      <c r="M47" s="199"/>
    </row>
    <row r="48" spans="1:13">
      <c r="A48" s="200" t="s">
        <v>405</v>
      </c>
      <c r="B48" s="517" t="s">
        <v>406</v>
      </c>
      <c r="C48" s="517"/>
      <c r="D48" s="517" t="s">
        <v>407</v>
      </c>
      <c r="E48" s="517"/>
      <c r="F48" s="517" t="s">
        <v>408</v>
      </c>
      <c r="G48" s="517"/>
      <c r="H48" s="197"/>
      <c r="I48" s="197"/>
      <c r="J48" s="518">
        <v>1</v>
      </c>
      <c r="K48" s="519"/>
      <c r="L48" s="196" t="s">
        <v>409</v>
      </c>
      <c r="M48" s="199"/>
    </row>
    <row r="49" spans="1:13" ht="15.75" thickBot="1">
      <c r="A49" s="201" t="s">
        <v>410</v>
      </c>
      <c r="B49" s="516" t="s">
        <v>411</v>
      </c>
      <c r="C49" s="516"/>
      <c r="D49" s="516" t="s">
        <v>412</v>
      </c>
      <c r="E49" s="516"/>
      <c r="F49" s="516" t="s">
        <v>413</v>
      </c>
      <c r="G49" s="516"/>
      <c r="H49" s="202"/>
      <c r="I49" s="202"/>
      <c r="J49" s="202"/>
      <c r="K49" s="202"/>
      <c r="L49" s="202"/>
      <c r="M49" s="203"/>
    </row>
    <row r="51" spans="1:13" ht="15.75" thickBot="1">
      <c r="F51" s="169"/>
    </row>
    <row r="52" spans="1:13" ht="15.75">
      <c r="A52" s="178"/>
      <c r="B52" s="561" t="s">
        <v>489</v>
      </c>
      <c r="C52" s="561"/>
      <c r="D52" s="561"/>
      <c r="E52" s="561"/>
      <c r="F52" s="561"/>
      <c r="G52" s="561"/>
      <c r="H52" s="561"/>
      <c r="I52" s="562"/>
      <c r="J52" s="563" t="s">
        <v>490</v>
      </c>
      <c r="K52" s="561"/>
      <c r="L52" s="561"/>
      <c r="M52" s="564"/>
    </row>
    <row r="53" spans="1:13" ht="21">
      <c r="A53" s="565" t="s">
        <v>491</v>
      </c>
      <c r="B53" s="566"/>
      <c r="C53" s="566"/>
      <c r="D53" s="566"/>
      <c r="E53" s="566"/>
      <c r="F53" s="566"/>
      <c r="G53" s="566"/>
      <c r="H53" s="566"/>
      <c r="I53" s="566"/>
      <c r="J53" s="566"/>
      <c r="K53" s="566"/>
      <c r="L53" s="566"/>
      <c r="M53" s="567"/>
    </row>
    <row r="54" spans="1:13" ht="21">
      <c r="A54" s="179"/>
      <c r="B54" s="556" t="s">
        <v>492</v>
      </c>
      <c r="C54" s="556"/>
      <c r="D54" s="556"/>
      <c r="E54" s="557"/>
      <c r="F54" s="180" t="s">
        <v>493</v>
      </c>
      <c r="G54" s="180"/>
      <c r="H54" s="553" t="s">
        <v>494</v>
      </c>
      <c r="I54" s="554"/>
      <c r="J54" s="555"/>
      <c r="K54" s="205" t="s">
        <v>495</v>
      </c>
      <c r="L54" s="10"/>
      <c r="M54" s="181"/>
    </row>
    <row r="55" spans="1:13">
      <c r="A55" s="558" t="s">
        <v>496</v>
      </c>
      <c r="B55" s="554"/>
      <c r="C55" s="554"/>
      <c r="D55" s="554"/>
      <c r="E55" s="554"/>
      <c r="F55" s="554"/>
      <c r="G55" s="554"/>
      <c r="H55" s="554"/>
      <c r="I55" s="554"/>
      <c r="J55" s="554"/>
      <c r="K55" s="554"/>
      <c r="L55" s="554"/>
      <c r="M55" s="559"/>
    </row>
    <row r="56" spans="1:13">
      <c r="A56" s="533" t="s">
        <v>497</v>
      </c>
      <c r="B56" s="534"/>
      <c r="C56" s="534"/>
      <c r="D56" s="534"/>
      <c r="E56" s="534"/>
      <c r="F56" s="534"/>
      <c r="G56" s="534"/>
      <c r="H56" s="534"/>
      <c r="I56" s="534"/>
      <c r="J56" s="534"/>
      <c r="K56" s="534"/>
      <c r="L56" s="534"/>
      <c r="M56" s="560"/>
    </row>
    <row r="57" spans="1:13">
      <c r="A57" s="540" t="s">
        <v>498</v>
      </c>
      <c r="B57" s="541"/>
      <c r="C57" s="553" t="s">
        <v>546</v>
      </c>
      <c r="D57" s="554"/>
      <c r="E57" s="554"/>
      <c r="F57" s="554"/>
      <c r="G57" s="555"/>
      <c r="H57" s="10" t="s">
        <v>499</v>
      </c>
      <c r="I57" s="206"/>
      <c r="J57" s="377">
        <v>2</v>
      </c>
      <c r="K57" s="377"/>
      <c r="L57" s="377"/>
      <c r="M57" s="532"/>
    </row>
    <row r="58" spans="1:13">
      <c r="A58" s="540" t="s">
        <v>500</v>
      </c>
      <c r="B58" s="541"/>
      <c r="C58" s="553" t="s">
        <v>533</v>
      </c>
      <c r="D58" s="554"/>
      <c r="E58" s="554"/>
      <c r="F58" s="554"/>
      <c r="G58" s="555"/>
      <c r="H58" s="10" t="s">
        <v>501</v>
      </c>
      <c r="I58" s="206"/>
      <c r="J58" s="377">
        <v>1363</v>
      </c>
      <c r="K58" s="377"/>
      <c r="L58" s="377"/>
      <c r="M58" s="532"/>
    </row>
    <row r="59" spans="1:13">
      <c r="A59" s="540" t="s">
        <v>502</v>
      </c>
      <c r="B59" s="541"/>
      <c r="C59" s="553" t="s">
        <v>547</v>
      </c>
      <c r="D59" s="554"/>
      <c r="E59" s="554"/>
      <c r="F59" s="554"/>
      <c r="G59" s="555"/>
      <c r="H59" s="10" t="s">
        <v>503</v>
      </c>
      <c r="I59" s="206"/>
      <c r="J59" s="377">
        <v>700602023</v>
      </c>
      <c r="K59" s="377"/>
      <c r="L59" s="377"/>
      <c r="M59" s="532"/>
    </row>
    <row r="60" spans="1:13">
      <c r="A60" s="540" t="s">
        <v>504</v>
      </c>
      <c r="B60" s="541"/>
      <c r="C60" s="553" t="s">
        <v>548</v>
      </c>
      <c r="D60" s="554"/>
      <c r="E60" s="554"/>
      <c r="F60" s="554"/>
      <c r="G60" s="555"/>
      <c r="H60" s="540" t="s">
        <v>363</v>
      </c>
      <c r="I60" s="541"/>
      <c r="J60" s="377" t="s">
        <v>549</v>
      </c>
      <c r="K60" s="377"/>
      <c r="L60" s="377"/>
      <c r="M60" s="532"/>
    </row>
    <row r="61" spans="1:13">
      <c r="A61" s="540" t="s">
        <v>535</v>
      </c>
      <c r="B61" s="541"/>
      <c r="C61" s="569" t="s">
        <v>550</v>
      </c>
      <c r="D61" s="570"/>
      <c r="E61" s="570"/>
      <c r="F61" s="570"/>
      <c r="G61" s="570"/>
      <c r="H61" s="570"/>
      <c r="I61" s="570"/>
      <c r="J61" s="570"/>
      <c r="K61" s="570"/>
      <c r="L61" s="570"/>
      <c r="M61" s="571"/>
    </row>
    <row r="62" spans="1:13">
      <c r="A62" s="531" t="s">
        <v>505</v>
      </c>
      <c r="B62" s="377"/>
      <c r="C62" s="377"/>
      <c r="D62" s="377"/>
      <c r="E62" s="377"/>
      <c r="F62" s="377"/>
      <c r="G62" s="377"/>
      <c r="H62" s="377"/>
      <c r="I62" s="377"/>
      <c r="J62" s="377"/>
      <c r="K62" s="377"/>
      <c r="L62" s="377"/>
      <c r="M62" s="532"/>
    </row>
    <row r="63" spans="1:13">
      <c r="A63" s="546" t="s">
        <v>506</v>
      </c>
      <c r="B63" s="377" t="s">
        <v>507</v>
      </c>
      <c r="C63" s="377"/>
      <c r="D63" s="377"/>
      <c r="E63" s="377"/>
      <c r="F63" s="377"/>
      <c r="G63" s="377"/>
      <c r="H63" s="377" t="s">
        <v>508</v>
      </c>
      <c r="I63" s="377"/>
      <c r="J63" s="377"/>
      <c r="K63" s="377"/>
      <c r="L63" s="377"/>
      <c r="M63" s="532"/>
    </row>
    <row r="64" spans="1:13" ht="30">
      <c r="A64" s="546"/>
      <c r="B64" s="183" t="s">
        <v>509</v>
      </c>
      <c r="C64" s="183" t="s">
        <v>510</v>
      </c>
      <c r="D64" s="183" t="s">
        <v>511</v>
      </c>
      <c r="E64" s="183" t="s">
        <v>512</v>
      </c>
      <c r="F64" s="183">
        <v>100</v>
      </c>
      <c r="G64" s="184" t="s">
        <v>244</v>
      </c>
      <c r="H64" s="183" t="s">
        <v>513</v>
      </c>
      <c r="I64" s="183" t="s">
        <v>510</v>
      </c>
      <c r="J64" s="183" t="s">
        <v>511</v>
      </c>
      <c r="K64" s="183" t="s">
        <v>537</v>
      </c>
      <c r="L64" s="183">
        <v>100</v>
      </c>
      <c r="M64" s="185" t="s">
        <v>244</v>
      </c>
    </row>
    <row r="65" spans="1:13">
      <c r="A65" s="186" t="s">
        <v>285</v>
      </c>
      <c r="B65" s="172">
        <v>9.25</v>
      </c>
      <c r="C65" s="207">
        <v>5</v>
      </c>
      <c r="D65" s="207">
        <v>5</v>
      </c>
      <c r="E65" s="172">
        <v>74.5</v>
      </c>
      <c r="F65" s="26">
        <f t="shared" ref="F65" si="5">SUM(B65:E65)</f>
        <v>93.75</v>
      </c>
      <c r="G65" s="11" t="str">
        <f t="shared" ref="G65:G69" si="6">IF(F65&gt;=90,"A1",IF(F65&gt;=80,"A2",IF(F65&gt;=70,"B1",IF(F65&gt;=60,"B2",IF(F65&gt;=50,"C1",IF(F65&gt;=40,"C2",IF(F65&gt;=33,"D","E")))))))</f>
        <v>A1</v>
      </c>
      <c r="H65" s="207">
        <v>10</v>
      </c>
      <c r="I65" s="13">
        <v>5</v>
      </c>
      <c r="J65" s="13">
        <v>5</v>
      </c>
      <c r="K65" s="208">
        <v>69.5</v>
      </c>
      <c r="L65" s="26">
        <f t="shared" ref="L65:L69" si="7">SUM(H65:K65)</f>
        <v>89.5</v>
      </c>
      <c r="M65" s="11" t="str">
        <f t="shared" ref="M65" si="8">IF(L65&gt;=90,"A1",IF(L65&gt;=80,"A2",IF(L65&gt;=70,"B1",IF(L65&gt;=60,"B2",IF(L65&gt;=50,"C1",IF(L65&gt;=40,"C2",IF(L65&gt;=33,"D","E")))))))</f>
        <v>A2</v>
      </c>
    </row>
    <row r="66" spans="1:13">
      <c r="A66" s="186" t="s">
        <v>286</v>
      </c>
      <c r="B66" s="174">
        <v>7</v>
      </c>
      <c r="C66" s="207">
        <v>5</v>
      </c>
      <c r="D66" s="207">
        <v>5</v>
      </c>
      <c r="E66" s="207">
        <v>65</v>
      </c>
      <c r="F66" s="26">
        <f t="shared" ref="F66:F69" si="9">(B66+C66+D66+E66)</f>
        <v>82</v>
      </c>
      <c r="G66" s="11" t="str">
        <f t="shared" si="6"/>
        <v>A2</v>
      </c>
      <c r="H66" s="13">
        <v>9.5</v>
      </c>
      <c r="I66" s="13">
        <v>5</v>
      </c>
      <c r="J66" s="13">
        <v>5</v>
      </c>
      <c r="K66" s="207">
        <v>73.5</v>
      </c>
      <c r="L66" s="26">
        <f t="shared" si="7"/>
        <v>93</v>
      </c>
      <c r="M66" s="11" t="str">
        <f t="shared" ref="M66" si="10">IF(L68&gt;=91,"A1",IF(L68&gt;=81,"A2",IF(L68&gt;=71,"B1",IF(L68&gt;=61,"B2",IF(L68&gt;=51,"C1",IF(L68&gt;=41,"C2",IF(L68&gt;=33,"D","E")))))))</f>
        <v>A1</v>
      </c>
    </row>
    <row r="67" spans="1:13">
      <c r="A67" s="186" t="s">
        <v>515</v>
      </c>
      <c r="B67" s="207">
        <v>9.25</v>
      </c>
      <c r="C67" s="207">
        <v>5</v>
      </c>
      <c r="D67" s="207">
        <v>5</v>
      </c>
      <c r="E67" s="208">
        <v>61</v>
      </c>
      <c r="F67" s="11">
        <f t="shared" si="9"/>
        <v>80.25</v>
      </c>
      <c r="G67" s="11" t="str">
        <f t="shared" si="6"/>
        <v>A2</v>
      </c>
      <c r="H67" s="13">
        <v>8.25</v>
      </c>
      <c r="I67" s="13">
        <v>5</v>
      </c>
      <c r="J67" s="13">
        <v>5</v>
      </c>
      <c r="K67" s="208">
        <v>77.5</v>
      </c>
      <c r="L67" s="26">
        <f t="shared" si="7"/>
        <v>95.75</v>
      </c>
      <c r="M67" s="11" t="str">
        <f t="shared" ref="M67:M69" si="11">IF(L67&gt;=91,"A1",IF(L67&gt;=81,"A2",IF(L67&gt;=71,"B1",IF(L67&gt;=61,"B2",IF(L67&gt;=51,"C1",IF(L67&gt;=41,"C2",IF(L67&gt;=33,"D","E")))))))</f>
        <v>A1</v>
      </c>
    </row>
    <row r="68" spans="1:13">
      <c r="A68" s="186" t="s">
        <v>288</v>
      </c>
      <c r="B68" s="207">
        <v>10</v>
      </c>
      <c r="C68" s="207">
        <v>5</v>
      </c>
      <c r="D68" s="207">
        <v>5</v>
      </c>
      <c r="E68" s="207">
        <v>68</v>
      </c>
      <c r="F68" s="11">
        <f t="shared" si="9"/>
        <v>88</v>
      </c>
      <c r="G68" s="11" t="str">
        <f t="shared" si="6"/>
        <v>A2</v>
      </c>
      <c r="H68" s="207">
        <v>10</v>
      </c>
      <c r="I68" s="209">
        <v>5</v>
      </c>
      <c r="J68" s="213">
        <v>5</v>
      </c>
      <c r="K68" s="207">
        <v>76</v>
      </c>
      <c r="L68" s="26">
        <f t="shared" si="7"/>
        <v>96</v>
      </c>
      <c r="M68" s="26" t="str">
        <f t="shared" si="11"/>
        <v>A1</v>
      </c>
    </row>
    <row r="69" spans="1:13">
      <c r="A69" s="186" t="s">
        <v>371</v>
      </c>
      <c r="B69" s="207">
        <v>8</v>
      </c>
      <c r="C69" s="207">
        <v>5</v>
      </c>
      <c r="D69" s="207">
        <v>5</v>
      </c>
      <c r="E69" s="207">
        <v>70</v>
      </c>
      <c r="F69" s="26">
        <f t="shared" si="9"/>
        <v>88</v>
      </c>
      <c r="G69" s="11" t="str">
        <f t="shared" si="6"/>
        <v>A2</v>
      </c>
      <c r="H69" s="13">
        <v>10</v>
      </c>
      <c r="I69" s="13">
        <v>5</v>
      </c>
      <c r="J69" s="13">
        <v>5</v>
      </c>
      <c r="K69" s="207">
        <v>78.5</v>
      </c>
      <c r="L69" s="26">
        <f t="shared" si="7"/>
        <v>98.5</v>
      </c>
      <c r="M69" s="11" t="str">
        <f t="shared" si="11"/>
        <v>A1</v>
      </c>
    </row>
    <row r="70" spans="1:13">
      <c r="A70" s="186" t="s">
        <v>538</v>
      </c>
      <c r="B70" s="13"/>
      <c r="C70" s="13"/>
      <c r="D70" s="13"/>
      <c r="E70" s="13">
        <v>40</v>
      </c>
      <c r="F70" s="13"/>
      <c r="G70" s="13"/>
      <c r="H70" s="13"/>
      <c r="I70" s="13"/>
      <c r="J70" s="13"/>
      <c r="K70" s="13">
        <v>39.5</v>
      </c>
      <c r="L70" s="13"/>
      <c r="M70" s="187"/>
    </row>
    <row r="71" spans="1:13">
      <c r="A71" s="186" t="s">
        <v>539</v>
      </c>
      <c r="B71" s="13"/>
      <c r="C71" s="13"/>
      <c r="D71" s="13"/>
      <c r="E71" s="13">
        <v>38</v>
      </c>
      <c r="F71" s="13"/>
      <c r="G71" s="13"/>
      <c r="H71" s="13"/>
      <c r="I71" s="13"/>
      <c r="J71" s="13"/>
      <c r="K71" s="13">
        <v>38</v>
      </c>
      <c r="L71" s="13"/>
      <c r="M71" s="187"/>
    </row>
    <row r="72" spans="1:13">
      <c r="A72" s="186" t="s">
        <v>540</v>
      </c>
      <c r="B72" s="13"/>
      <c r="C72" s="13"/>
      <c r="D72" s="13"/>
      <c r="E72" s="13">
        <v>40</v>
      </c>
      <c r="F72" s="13"/>
      <c r="G72" s="13"/>
      <c r="H72" s="13"/>
      <c r="I72" s="13"/>
      <c r="J72" s="13"/>
      <c r="K72" s="13">
        <v>38</v>
      </c>
      <c r="L72" s="13"/>
      <c r="M72" s="187"/>
    </row>
    <row r="73" spans="1:13" ht="26.25">
      <c r="A73" s="10" t="s">
        <v>517</v>
      </c>
      <c r="B73" s="10"/>
      <c r="C73" s="188" t="s">
        <v>518</v>
      </c>
      <c r="D73" s="189">
        <f>(F65+F66+F67+F68+F69)</f>
        <v>432</v>
      </c>
      <c r="E73" s="189"/>
      <c r="F73" s="188" t="s">
        <v>519</v>
      </c>
      <c r="G73" s="189">
        <f>(D73/500)*100</f>
        <v>86.4</v>
      </c>
      <c r="H73" s="189"/>
      <c r="I73" s="190"/>
      <c r="J73" s="545" t="s">
        <v>520</v>
      </c>
      <c r="K73" s="545"/>
      <c r="L73" s="527" t="str">
        <f>IF(G73&gt;=91,"A1",IF(G73&gt;=81,"A2",IF(G73&gt;=71,"B1",IF(G73&gt;=61,"B2",IF(G73&gt;=51,"C1",IF(G73&gt;=41,"C2",IF(G73&gt;=33,"D","E")))))))</f>
        <v>A2</v>
      </c>
      <c r="M73" s="527" t="str">
        <f t="shared" ref="M73:M74" si="12">IF(K73&gt;=91,"A1",IF(K73&gt;=81,"A2",IF(K73&gt;=71,"B1",IF(K73&gt;=61,"B2",IF(K73&gt;=51,"C1",IF(K73&gt;=41,"C2",IF(K73&gt;=33,"D","E")))))))</f>
        <v>E</v>
      </c>
    </row>
    <row r="74" spans="1:13" ht="26.25">
      <c r="A74" s="191" t="s">
        <v>521</v>
      </c>
      <c r="B74" s="10"/>
      <c r="C74" s="188" t="s">
        <v>522</v>
      </c>
      <c r="D74" s="189">
        <f>(L65+L66+L67+L68+L69)</f>
        <v>472.75</v>
      </c>
      <c r="E74" s="189"/>
      <c r="F74" s="188" t="s">
        <v>523</v>
      </c>
      <c r="G74" s="192">
        <f>D74/500*100</f>
        <v>94.55</v>
      </c>
      <c r="H74" s="192"/>
      <c r="I74" s="193"/>
      <c r="J74" s="545" t="s">
        <v>524</v>
      </c>
      <c r="K74" s="545"/>
      <c r="L74" s="527" t="str">
        <f>IF(G74&gt;=91,"A1",IF(G74&gt;=81,"A2",IF(G74&gt;=71,"B1",IF(G74&gt;=61,"B2",IF(G74&gt;=51,"C1",IF(G74&gt;=41,"C2",IF(G74&gt;=33,"D","E")))))))</f>
        <v>A1</v>
      </c>
      <c r="M74" s="527" t="str">
        <f t="shared" si="12"/>
        <v>E</v>
      </c>
    </row>
    <row r="75" spans="1:13">
      <c r="A75" s="10" t="s">
        <v>541</v>
      </c>
      <c r="B75" s="10"/>
      <c r="C75" s="10"/>
      <c r="D75" s="10">
        <f>SUM(D73:D74)</f>
        <v>904.75</v>
      </c>
      <c r="E75" s="10"/>
      <c r="F75" s="10" t="s">
        <v>526</v>
      </c>
      <c r="G75" s="10"/>
      <c r="H75" s="10"/>
      <c r="I75" s="26">
        <f>(D75/1000)*100</f>
        <v>90.475000000000009</v>
      </c>
      <c r="J75" s="10" t="s">
        <v>527</v>
      </c>
      <c r="K75" s="10"/>
      <c r="L75" s="10"/>
      <c r="M75" s="10" t="str">
        <f>IF(I75&gt;=91,"A1",IF(I75&gt;=81,"A2",IF(I75&gt;=71,"B1",IF(I75&gt;=61,"B2",IF(I75&gt;=51,"C1",IF(I75&gt;=41,"C2",IF(I75&gt;=33,"D","E")))))))</f>
        <v>A2</v>
      </c>
    </row>
    <row r="76" spans="1:13">
      <c r="A76" s="542" t="s">
        <v>378</v>
      </c>
      <c r="B76" s="543"/>
      <c r="C76" s="543"/>
      <c r="D76" s="543"/>
      <c r="E76" s="543"/>
      <c r="F76" s="543"/>
      <c r="G76" s="543"/>
      <c r="H76" s="543"/>
      <c r="I76" s="543"/>
      <c r="J76" s="543"/>
      <c r="K76" s="543"/>
      <c r="L76" s="543"/>
      <c r="M76" s="544"/>
    </row>
    <row r="77" spans="1:13">
      <c r="A77" s="531" t="s">
        <v>379</v>
      </c>
      <c r="B77" s="377"/>
      <c r="C77" s="377"/>
      <c r="D77" s="377"/>
      <c r="E77" s="377"/>
      <c r="F77" s="377"/>
      <c r="G77" s="377"/>
      <c r="H77" s="377"/>
      <c r="I77" s="377"/>
      <c r="J77" s="377"/>
      <c r="K77" s="377"/>
      <c r="L77" s="377"/>
      <c r="M77" s="532"/>
    </row>
    <row r="78" spans="1:13">
      <c r="A78" s="531" t="s">
        <v>380</v>
      </c>
      <c r="B78" s="377"/>
      <c r="C78" s="377"/>
      <c r="D78" s="377"/>
      <c r="E78" s="377"/>
      <c r="F78" s="377" t="s">
        <v>381</v>
      </c>
      <c r="G78" s="377"/>
      <c r="H78" s="377"/>
      <c r="I78" s="377"/>
      <c r="J78" s="377"/>
      <c r="K78" s="377" t="s">
        <v>528</v>
      </c>
      <c r="L78" s="377"/>
      <c r="M78" s="532"/>
    </row>
    <row r="79" spans="1:13">
      <c r="A79" s="525" t="s">
        <v>382</v>
      </c>
      <c r="B79" s="526"/>
      <c r="C79" s="526"/>
      <c r="D79" s="526"/>
      <c r="E79" s="526"/>
      <c r="F79" s="527" t="s">
        <v>387</v>
      </c>
      <c r="G79" s="527"/>
      <c r="H79" s="527"/>
      <c r="I79" s="527"/>
      <c r="J79" s="527"/>
      <c r="K79" s="527" t="s">
        <v>551</v>
      </c>
      <c r="L79" s="527"/>
      <c r="M79" s="528"/>
    </row>
    <row r="80" spans="1:13">
      <c r="A80" s="531" t="s">
        <v>384</v>
      </c>
      <c r="B80" s="377"/>
      <c r="C80" s="377"/>
      <c r="D80" s="377"/>
      <c r="E80" s="377"/>
      <c r="F80" s="377"/>
      <c r="G80" s="377"/>
      <c r="H80" s="377"/>
      <c r="I80" s="377"/>
      <c r="J80" s="377"/>
      <c r="K80" s="377"/>
      <c r="L80" s="377"/>
      <c r="M80" s="532"/>
    </row>
    <row r="81" spans="1:13">
      <c r="A81" s="531" t="s">
        <v>380</v>
      </c>
      <c r="B81" s="377"/>
      <c r="C81" s="377"/>
      <c r="D81" s="377"/>
      <c r="E81" s="377"/>
      <c r="F81" s="377" t="s">
        <v>381</v>
      </c>
      <c r="G81" s="377"/>
      <c r="H81" s="377"/>
      <c r="I81" s="377"/>
      <c r="J81" s="377"/>
      <c r="K81" s="377" t="s">
        <v>528</v>
      </c>
      <c r="L81" s="377"/>
      <c r="M81" s="532"/>
    </row>
    <row r="82" spans="1:13">
      <c r="A82" s="540" t="s">
        <v>385</v>
      </c>
      <c r="B82" s="541"/>
      <c r="C82" s="541"/>
      <c r="D82" s="541"/>
      <c r="E82" s="541"/>
      <c r="F82" s="377" t="s">
        <v>387</v>
      </c>
      <c r="G82" s="377"/>
      <c r="H82" s="377"/>
      <c r="I82" s="377"/>
      <c r="J82" s="377"/>
      <c r="K82" s="377" t="s">
        <v>551</v>
      </c>
      <c r="L82" s="377"/>
      <c r="M82" s="532"/>
    </row>
    <row r="83" spans="1:13">
      <c r="A83" s="540" t="s">
        <v>529</v>
      </c>
      <c r="B83" s="541"/>
      <c r="C83" s="541"/>
      <c r="D83" s="541"/>
      <c r="E83" s="541"/>
      <c r="F83" s="527" t="s">
        <v>387</v>
      </c>
      <c r="G83" s="527"/>
      <c r="H83" s="527"/>
      <c r="I83" s="527"/>
      <c r="J83" s="527"/>
      <c r="K83" s="527" t="s">
        <v>551</v>
      </c>
      <c r="L83" s="527"/>
      <c r="M83" s="528"/>
    </row>
    <row r="84" spans="1:13">
      <c r="A84" s="533" t="s">
        <v>386</v>
      </c>
      <c r="B84" s="534"/>
      <c r="C84" s="534"/>
      <c r="D84" s="534"/>
      <c r="E84" s="535"/>
      <c r="F84" s="536" t="s">
        <v>398</v>
      </c>
      <c r="G84" s="537"/>
      <c r="H84" s="537"/>
      <c r="I84" s="537"/>
      <c r="J84" s="538"/>
      <c r="K84" s="536" t="s">
        <v>398</v>
      </c>
      <c r="L84" s="537"/>
      <c r="M84" s="539"/>
    </row>
    <row r="85" spans="1:13">
      <c r="A85" s="533" t="s">
        <v>388</v>
      </c>
      <c r="B85" s="534"/>
      <c r="C85" s="534"/>
      <c r="D85" s="534"/>
      <c r="E85" s="535"/>
      <c r="F85" s="536" t="s">
        <v>398</v>
      </c>
      <c r="G85" s="537"/>
      <c r="H85" s="537"/>
      <c r="I85" s="537"/>
      <c r="J85" s="538"/>
      <c r="K85" s="536" t="s">
        <v>398</v>
      </c>
      <c r="L85" s="537"/>
      <c r="M85" s="539"/>
    </row>
    <row r="86" spans="1:13">
      <c r="A86" s="531" t="s">
        <v>389</v>
      </c>
      <c r="B86" s="377"/>
      <c r="C86" s="377"/>
      <c r="D86" s="377"/>
      <c r="E86" s="377"/>
      <c r="F86" s="377"/>
      <c r="G86" s="377"/>
      <c r="H86" s="377"/>
      <c r="I86" s="377"/>
      <c r="J86" s="377"/>
      <c r="K86" s="377"/>
      <c r="L86" s="377"/>
      <c r="M86" s="532"/>
    </row>
    <row r="87" spans="1:13">
      <c r="A87" s="531" t="s">
        <v>380</v>
      </c>
      <c r="B87" s="377"/>
      <c r="C87" s="377"/>
      <c r="D87" s="377"/>
      <c r="E87" s="377"/>
      <c r="F87" s="377" t="s">
        <v>381</v>
      </c>
      <c r="G87" s="377"/>
      <c r="H87" s="377"/>
      <c r="I87" s="377"/>
      <c r="J87" s="377"/>
      <c r="K87" s="377" t="s">
        <v>528</v>
      </c>
      <c r="L87" s="377"/>
      <c r="M87" s="532"/>
    </row>
    <row r="88" spans="1:13">
      <c r="A88" s="533" t="s">
        <v>552</v>
      </c>
      <c r="B88" s="534"/>
      <c r="C88" s="534"/>
      <c r="D88" s="534"/>
      <c r="E88" s="534"/>
      <c r="F88" s="534"/>
      <c r="G88" s="534"/>
      <c r="H88" s="534"/>
      <c r="I88" s="534"/>
      <c r="J88" s="534"/>
      <c r="K88" s="534"/>
      <c r="L88" s="534"/>
      <c r="M88" s="560"/>
    </row>
    <row r="89" spans="1:13">
      <c r="A89" s="186" t="s">
        <v>530</v>
      </c>
      <c r="B89" s="541" t="s">
        <v>553</v>
      </c>
      <c r="C89" s="541"/>
      <c r="D89" s="541"/>
      <c r="E89" s="541"/>
      <c r="F89" s="541"/>
      <c r="G89" s="541"/>
      <c r="H89" s="541"/>
      <c r="I89" s="541"/>
      <c r="J89" s="541"/>
      <c r="K89" s="541"/>
      <c r="L89" s="541"/>
      <c r="M89" s="568"/>
    </row>
    <row r="90" spans="1:13">
      <c r="A90" s="186" t="s">
        <v>392</v>
      </c>
      <c r="B90" s="541" t="s">
        <v>545</v>
      </c>
      <c r="C90" s="541"/>
      <c r="D90" s="541"/>
      <c r="E90" s="541"/>
      <c r="F90" s="541"/>
      <c r="G90" s="541"/>
      <c r="H90" s="541"/>
      <c r="I90" s="541"/>
      <c r="J90" s="541"/>
      <c r="K90" s="541"/>
      <c r="L90" s="541"/>
      <c r="M90" s="568"/>
    </row>
    <row r="91" spans="1:13">
      <c r="A91" s="531" t="s">
        <v>531</v>
      </c>
      <c r="B91" s="377"/>
      <c r="C91" s="377"/>
      <c r="D91" s="527"/>
      <c r="E91" s="527"/>
      <c r="F91" s="527"/>
      <c r="G91" s="527"/>
      <c r="H91" s="527"/>
      <c r="I91" s="527"/>
      <c r="J91" s="377" t="s">
        <v>532</v>
      </c>
      <c r="K91" s="377"/>
      <c r="L91" s="377"/>
      <c r="M91" s="532"/>
    </row>
    <row r="92" spans="1:13">
      <c r="A92" s="531"/>
      <c r="B92" s="377"/>
      <c r="C92" s="377"/>
      <c r="D92" s="527"/>
      <c r="E92" s="527"/>
      <c r="F92" s="527"/>
      <c r="G92" s="527"/>
      <c r="H92" s="527"/>
      <c r="I92" s="527"/>
      <c r="J92" s="377"/>
      <c r="K92" s="377"/>
      <c r="L92" s="377"/>
      <c r="M92" s="532"/>
    </row>
    <row r="93" spans="1:13">
      <c r="A93" s="531"/>
      <c r="B93" s="377"/>
      <c r="C93" s="377"/>
      <c r="D93" s="527"/>
      <c r="E93" s="527"/>
      <c r="F93" s="527"/>
      <c r="G93" s="527"/>
      <c r="H93" s="527"/>
      <c r="I93" s="527"/>
      <c r="J93" s="377"/>
      <c r="K93" s="377"/>
      <c r="L93" s="377"/>
      <c r="M93" s="532"/>
    </row>
    <row r="94" spans="1:13">
      <c r="A94" s="531"/>
      <c r="B94" s="377"/>
      <c r="C94" s="377"/>
      <c r="D94" s="527"/>
      <c r="E94" s="527"/>
      <c r="F94" s="527"/>
      <c r="G94" s="527"/>
      <c r="H94" s="527"/>
      <c r="I94" s="527"/>
      <c r="J94" s="377"/>
      <c r="K94" s="377"/>
      <c r="L94" s="377"/>
      <c r="M94" s="532"/>
    </row>
    <row r="95" spans="1:13">
      <c r="A95" s="520" t="s">
        <v>393</v>
      </c>
      <c r="B95" s="521"/>
      <c r="C95" s="521"/>
      <c r="D95" s="521"/>
      <c r="E95" s="521"/>
      <c r="F95" s="521"/>
      <c r="G95" s="521"/>
      <c r="H95" s="522" t="s">
        <v>394</v>
      </c>
      <c r="I95" s="523"/>
      <c r="J95" s="523"/>
      <c r="K95" s="523"/>
      <c r="L95" s="523"/>
      <c r="M95" s="524"/>
    </row>
    <row r="96" spans="1:13">
      <c r="A96" s="194" t="s">
        <v>395</v>
      </c>
      <c r="B96" s="521" t="s">
        <v>284</v>
      </c>
      <c r="C96" s="521"/>
      <c r="D96" s="195" t="s">
        <v>395</v>
      </c>
      <c r="E96" s="196"/>
      <c r="F96" s="521" t="s">
        <v>284</v>
      </c>
      <c r="G96" s="521"/>
      <c r="H96" s="197"/>
      <c r="I96" s="197"/>
      <c r="J96" s="198" t="s">
        <v>396</v>
      </c>
      <c r="K96" s="197"/>
      <c r="L96" s="198" t="s">
        <v>284</v>
      </c>
      <c r="M96" s="199"/>
    </row>
    <row r="97" spans="1:13">
      <c r="A97" s="200" t="s">
        <v>397</v>
      </c>
      <c r="B97" s="517" t="s">
        <v>398</v>
      </c>
      <c r="C97" s="517"/>
      <c r="D97" s="517" t="s">
        <v>399</v>
      </c>
      <c r="E97" s="517"/>
      <c r="F97" s="517" t="s">
        <v>400</v>
      </c>
      <c r="G97" s="517"/>
      <c r="H97" s="197"/>
      <c r="I97" s="197"/>
      <c r="J97" s="518">
        <v>3</v>
      </c>
      <c r="K97" s="519"/>
      <c r="L97" s="196" t="s">
        <v>387</v>
      </c>
      <c r="M97" s="199"/>
    </row>
    <row r="98" spans="1:13">
      <c r="A98" s="200" t="s">
        <v>401</v>
      </c>
      <c r="B98" s="517" t="s">
        <v>402</v>
      </c>
      <c r="C98" s="517"/>
      <c r="D98" s="517" t="s">
        <v>403</v>
      </c>
      <c r="E98" s="517"/>
      <c r="F98" s="517" t="s">
        <v>404</v>
      </c>
      <c r="G98" s="517"/>
      <c r="H98" s="197"/>
      <c r="I98" s="197"/>
      <c r="J98" s="518">
        <v>2</v>
      </c>
      <c r="K98" s="519"/>
      <c r="L98" s="196" t="s">
        <v>383</v>
      </c>
      <c r="M98" s="199"/>
    </row>
    <row r="99" spans="1:13">
      <c r="A99" s="200" t="s">
        <v>405</v>
      </c>
      <c r="B99" s="517" t="s">
        <v>406</v>
      </c>
      <c r="C99" s="517"/>
      <c r="D99" s="517" t="s">
        <v>407</v>
      </c>
      <c r="E99" s="517"/>
      <c r="F99" s="517" t="s">
        <v>408</v>
      </c>
      <c r="G99" s="517"/>
      <c r="H99" s="197"/>
      <c r="I99" s="197"/>
      <c r="J99" s="518">
        <v>1</v>
      </c>
      <c r="K99" s="519"/>
      <c r="L99" s="196" t="s">
        <v>409</v>
      </c>
      <c r="M99" s="199"/>
    </row>
    <row r="100" spans="1:13" ht="15.75" thickBot="1">
      <c r="A100" s="201" t="s">
        <v>410</v>
      </c>
      <c r="B100" s="516" t="s">
        <v>411</v>
      </c>
      <c r="C100" s="516"/>
      <c r="D100" s="516" t="s">
        <v>412</v>
      </c>
      <c r="E100" s="516"/>
      <c r="F100" s="516" t="s">
        <v>413</v>
      </c>
      <c r="G100" s="516"/>
      <c r="H100" s="202"/>
      <c r="I100" s="202"/>
      <c r="J100" s="202"/>
      <c r="K100" s="202"/>
      <c r="L100" s="202"/>
      <c r="M100" s="203"/>
    </row>
    <row r="102" spans="1:13" ht="15.75" thickBot="1"/>
    <row r="103" spans="1:13" ht="15.75">
      <c r="A103" s="178"/>
      <c r="B103" s="561" t="s">
        <v>489</v>
      </c>
      <c r="C103" s="561"/>
      <c r="D103" s="561"/>
      <c r="E103" s="561"/>
      <c r="F103" s="561"/>
      <c r="G103" s="561"/>
      <c r="H103" s="561"/>
      <c r="I103" s="562"/>
      <c r="J103" s="563" t="s">
        <v>490</v>
      </c>
      <c r="K103" s="561"/>
      <c r="L103" s="561"/>
      <c r="M103" s="564"/>
    </row>
    <row r="104" spans="1:13" ht="21">
      <c r="A104" s="565" t="s">
        <v>491</v>
      </c>
      <c r="B104" s="566"/>
      <c r="C104" s="566"/>
      <c r="D104" s="566"/>
      <c r="E104" s="566"/>
      <c r="F104" s="566"/>
      <c r="G104" s="566"/>
      <c r="H104" s="566"/>
      <c r="I104" s="566"/>
      <c r="J104" s="566"/>
      <c r="K104" s="566"/>
      <c r="L104" s="566"/>
      <c r="M104" s="567"/>
    </row>
    <row r="105" spans="1:13" ht="21">
      <c r="A105" s="179"/>
      <c r="B105" s="556" t="s">
        <v>492</v>
      </c>
      <c r="C105" s="556"/>
      <c r="D105" s="556"/>
      <c r="E105" s="557"/>
      <c r="F105" s="180" t="s">
        <v>493</v>
      </c>
      <c r="G105" s="180"/>
      <c r="H105" s="553" t="s">
        <v>494</v>
      </c>
      <c r="I105" s="554"/>
      <c r="J105" s="555"/>
      <c r="K105" s="205" t="s">
        <v>495</v>
      </c>
      <c r="L105" s="10"/>
      <c r="M105" s="181"/>
    </row>
    <row r="106" spans="1:13">
      <c r="A106" s="558" t="s">
        <v>496</v>
      </c>
      <c r="B106" s="554"/>
      <c r="C106" s="554"/>
      <c r="D106" s="554"/>
      <c r="E106" s="554"/>
      <c r="F106" s="554"/>
      <c r="G106" s="554"/>
      <c r="H106" s="554"/>
      <c r="I106" s="554"/>
      <c r="J106" s="554"/>
      <c r="K106" s="554"/>
      <c r="L106" s="554"/>
      <c r="M106" s="559"/>
    </row>
    <row r="107" spans="1:13">
      <c r="A107" s="533" t="s">
        <v>497</v>
      </c>
      <c r="B107" s="534"/>
      <c r="C107" s="534"/>
      <c r="D107" s="534"/>
      <c r="E107" s="534"/>
      <c r="F107" s="534"/>
      <c r="G107" s="534"/>
      <c r="H107" s="534"/>
      <c r="I107" s="534"/>
      <c r="J107" s="534"/>
      <c r="K107" s="534"/>
      <c r="L107" s="534"/>
      <c r="M107" s="560"/>
    </row>
    <row r="108" spans="1:13">
      <c r="A108" s="540" t="s">
        <v>498</v>
      </c>
      <c r="B108" s="541"/>
      <c r="C108" s="553" t="s">
        <v>32</v>
      </c>
      <c r="D108" s="554"/>
      <c r="E108" s="554"/>
      <c r="F108" s="554"/>
      <c r="G108" s="555"/>
      <c r="H108" s="10" t="s">
        <v>499</v>
      </c>
      <c r="I108" s="206"/>
      <c r="J108" s="377">
        <v>3</v>
      </c>
      <c r="K108" s="377"/>
      <c r="L108" s="377"/>
      <c r="M108" s="532"/>
    </row>
    <row r="109" spans="1:13">
      <c r="A109" s="540" t="s">
        <v>500</v>
      </c>
      <c r="B109" s="541"/>
      <c r="C109" s="553" t="s">
        <v>533</v>
      </c>
      <c r="D109" s="554"/>
      <c r="E109" s="554"/>
      <c r="F109" s="554"/>
      <c r="G109" s="555"/>
      <c r="H109" s="10" t="s">
        <v>501</v>
      </c>
      <c r="I109" s="206"/>
      <c r="J109" s="377">
        <v>1168</v>
      </c>
      <c r="K109" s="377"/>
      <c r="L109" s="377"/>
      <c r="M109" s="532"/>
    </row>
    <row r="110" spans="1:13">
      <c r="A110" s="540" t="s">
        <v>502</v>
      </c>
      <c r="B110" s="541"/>
      <c r="C110" s="553" t="s">
        <v>554</v>
      </c>
      <c r="D110" s="554"/>
      <c r="E110" s="554"/>
      <c r="F110" s="554"/>
      <c r="G110" s="555"/>
      <c r="H110" s="10" t="s">
        <v>503</v>
      </c>
      <c r="I110" s="206"/>
      <c r="J110" s="377">
        <v>9697684692</v>
      </c>
      <c r="K110" s="377"/>
      <c r="L110" s="377"/>
      <c r="M110" s="532"/>
    </row>
    <row r="111" spans="1:13">
      <c r="A111" s="540" t="s">
        <v>504</v>
      </c>
      <c r="B111" s="541"/>
      <c r="C111" s="553" t="s">
        <v>34</v>
      </c>
      <c r="D111" s="554"/>
      <c r="E111" s="554"/>
      <c r="F111" s="554"/>
      <c r="G111" s="555"/>
      <c r="H111" s="540" t="s">
        <v>363</v>
      </c>
      <c r="I111" s="541"/>
      <c r="J111" s="377" t="s">
        <v>36</v>
      </c>
      <c r="K111" s="377"/>
      <c r="L111" s="377"/>
      <c r="M111" s="532"/>
    </row>
    <row r="112" spans="1:13">
      <c r="A112" s="540" t="s">
        <v>535</v>
      </c>
      <c r="B112" s="541"/>
      <c r="C112" s="553" t="s">
        <v>38</v>
      </c>
      <c r="D112" s="554"/>
      <c r="E112" s="554"/>
      <c r="F112" s="554"/>
      <c r="G112" s="554"/>
      <c r="H112" s="554"/>
      <c r="I112" s="554"/>
      <c r="J112" s="554"/>
      <c r="K112" s="554"/>
      <c r="L112" s="554"/>
      <c r="M112" s="559"/>
    </row>
    <row r="113" spans="1:13">
      <c r="A113" s="531" t="s">
        <v>505</v>
      </c>
      <c r="B113" s="377"/>
      <c r="C113" s="377"/>
      <c r="D113" s="377"/>
      <c r="E113" s="377"/>
      <c r="F113" s="377"/>
      <c r="G113" s="377"/>
      <c r="H113" s="377"/>
      <c r="I113" s="377"/>
      <c r="J113" s="377"/>
      <c r="K113" s="377"/>
      <c r="L113" s="377"/>
      <c r="M113" s="532"/>
    </row>
    <row r="114" spans="1:13">
      <c r="A114" s="546" t="s">
        <v>506</v>
      </c>
      <c r="B114" s="377" t="s">
        <v>507</v>
      </c>
      <c r="C114" s="377"/>
      <c r="D114" s="377"/>
      <c r="E114" s="377"/>
      <c r="F114" s="377"/>
      <c r="G114" s="377"/>
      <c r="H114" s="377" t="s">
        <v>508</v>
      </c>
      <c r="I114" s="377"/>
      <c r="J114" s="377"/>
      <c r="K114" s="377"/>
      <c r="L114" s="377"/>
      <c r="M114" s="532"/>
    </row>
    <row r="115" spans="1:13" ht="30">
      <c r="A115" s="546"/>
      <c r="B115" s="183" t="s">
        <v>509</v>
      </c>
      <c r="C115" s="183" t="s">
        <v>510</v>
      </c>
      <c r="D115" s="183" t="s">
        <v>511</v>
      </c>
      <c r="E115" s="183" t="s">
        <v>512</v>
      </c>
      <c r="F115" s="183">
        <v>100</v>
      </c>
      <c r="G115" s="184" t="s">
        <v>244</v>
      </c>
      <c r="H115" s="183" t="s">
        <v>513</v>
      </c>
      <c r="I115" s="183" t="s">
        <v>510</v>
      </c>
      <c r="J115" s="183" t="s">
        <v>511</v>
      </c>
      <c r="K115" s="183" t="s">
        <v>537</v>
      </c>
      <c r="L115" s="183">
        <v>100</v>
      </c>
      <c r="M115" s="185" t="s">
        <v>244</v>
      </c>
    </row>
    <row r="116" spans="1:13">
      <c r="A116" s="186" t="s">
        <v>285</v>
      </c>
      <c r="B116" s="214">
        <v>8.25</v>
      </c>
      <c r="C116" s="207">
        <v>4</v>
      </c>
      <c r="D116" s="207">
        <v>5</v>
      </c>
      <c r="E116" s="214">
        <v>54.5</v>
      </c>
      <c r="F116" s="26">
        <f t="shared" ref="F116" si="13">SUM(B116:E116)</f>
        <v>71.75</v>
      </c>
      <c r="G116" s="11" t="str">
        <f t="shared" ref="G116:G120" si="14">IF(F116&gt;=90,"A1",IF(F116&gt;=80,"A2",IF(F116&gt;=70,"B1",IF(F116&gt;=60,"B2",IF(F116&gt;=50,"C1",IF(F116&gt;=40,"C2",IF(F116&gt;=33,"D","E")))))))</f>
        <v>B1</v>
      </c>
      <c r="H116" s="207">
        <v>9.5</v>
      </c>
      <c r="I116" s="13">
        <v>5</v>
      </c>
      <c r="J116" s="13">
        <v>4</v>
      </c>
      <c r="K116" s="214">
        <v>64</v>
      </c>
      <c r="L116" s="26">
        <f t="shared" ref="L116" si="15">SUM(H116:K116)</f>
        <v>82.5</v>
      </c>
      <c r="M116" s="11" t="str">
        <f t="shared" ref="M116" si="16">IF(L116&gt;=90,"A1",IF(L116&gt;=80,"A2",IF(L116&gt;=70,"B1",IF(L116&gt;=60,"B2",IF(L116&gt;=50,"C1",IF(L116&gt;=40,"C2",IF(L116&gt;=33,"D","E")))))))</f>
        <v>A2</v>
      </c>
    </row>
    <row r="117" spans="1:13">
      <c r="A117" s="186" t="s">
        <v>286</v>
      </c>
      <c r="B117" s="214">
        <v>5.75</v>
      </c>
      <c r="C117" s="207">
        <v>4</v>
      </c>
      <c r="D117" s="207">
        <v>5</v>
      </c>
      <c r="E117" s="207">
        <v>50.5</v>
      </c>
      <c r="F117" s="26">
        <f t="shared" ref="F117:F120" si="17">(B117+C117+D117+E117)</f>
        <v>65.25</v>
      </c>
      <c r="G117" s="11" t="str">
        <f t="shared" si="14"/>
        <v>B2</v>
      </c>
      <c r="H117" s="13">
        <v>8</v>
      </c>
      <c r="I117" s="13">
        <v>5</v>
      </c>
      <c r="J117" s="13">
        <v>4</v>
      </c>
      <c r="K117" s="207">
        <v>68</v>
      </c>
      <c r="L117" s="26">
        <f>SUM(H117:K117)</f>
        <v>85</v>
      </c>
      <c r="M117" s="11" t="str">
        <f t="shared" ref="M117" si="18">IF(L119&gt;=91,"A1",IF(L119&gt;=81,"A2",IF(L119&gt;=71,"B1",IF(L119&gt;=61,"B2",IF(L119&gt;=51,"C1",IF(L119&gt;=41,"C2",IF(L119&gt;=33,"D","E")))))))</f>
        <v>A1</v>
      </c>
    </row>
    <row r="118" spans="1:13">
      <c r="A118" s="186" t="s">
        <v>515</v>
      </c>
      <c r="B118" s="207">
        <v>5.75</v>
      </c>
      <c r="C118" s="207">
        <v>3.5</v>
      </c>
      <c r="D118" s="207">
        <v>5</v>
      </c>
      <c r="E118" s="214">
        <v>58.5</v>
      </c>
      <c r="F118" s="11">
        <f t="shared" si="17"/>
        <v>72.75</v>
      </c>
      <c r="G118" s="11" t="str">
        <f t="shared" si="14"/>
        <v>B1</v>
      </c>
      <c r="H118" s="13">
        <v>5</v>
      </c>
      <c r="I118" s="13">
        <v>5</v>
      </c>
      <c r="J118" s="13">
        <v>5</v>
      </c>
      <c r="K118" s="214">
        <v>62.5</v>
      </c>
      <c r="L118" s="26">
        <v>53.5</v>
      </c>
      <c r="M118" s="11" t="str">
        <f t="shared" ref="M118" si="19">IF(L118&gt;=91,"A1",IF(L118&gt;=81,"A2",IF(L118&gt;=71,"B1",IF(L118&gt;=61,"B2",IF(L118&gt;=51,"C1",IF(L118&gt;=41,"C2",IF(L118&gt;=33,"D","E")))))))</f>
        <v>C1</v>
      </c>
    </row>
    <row r="119" spans="1:13">
      <c r="A119" s="186" t="s">
        <v>288</v>
      </c>
      <c r="B119" s="207">
        <v>8.75</v>
      </c>
      <c r="C119" s="207">
        <v>4.5</v>
      </c>
      <c r="D119" s="207">
        <v>5</v>
      </c>
      <c r="E119" s="207">
        <v>70.5</v>
      </c>
      <c r="F119" s="11">
        <f t="shared" si="17"/>
        <v>88.75</v>
      </c>
      <c r="G119" s="11" t="str">
        <f t="shared" si="14"/>
        <v>A2</v>
      </c>
      <c r="H119" s="207">
        <v>8.5</v>
      </c>
      <c r="I119" s="209">
        <v>5</v>
      </c>
      <c r="J119" s="209">
        <v>5</v>
      </c>
      <c r="K119" s="207">
        <v>74</v>
      </c>
      <c r="L119" s="26">
        <f>SUM(H119:K119)</f>
        <v>92.5</v>
      </c>
      <c r="M119" s="26" t="str">
        <f>IF(L119&gt;=91,"A1",IF(L119&gt;=81,"A2",IF(L119&gt;=71,"B1",IF(L119&gt;=61,"B2",IF(L119&gt;=51,"C1",IF(L119&gt;=41,"C2",IF(L119&gt;=33,"D","E")))))))</f>
        <v>A1</v>
      </c>
    </row>
    <row r="120" spans="1:13">
      <c r="A120" s="186" t="s">
        <v>371</v>
      </c>
      <c r="B120" s="207">
        <v>7.25</v>
      </c>
      <c r="C120" s="207">
        <v>4</v>
      </c>
      <c r="D120" s="207">
        <v>4.5</v>
      </c>
      <c r="E120" s="207">
        <v>45.5</v>
      </c>
      <c r="F120" s="26">
        <f t="shared" si="17"/>
        <v>61.25</v>
      </c>
      <c r="G120" s="11" t="str">
        <f t="shared" si="14"/>
        <v>B2</v>
      </c>
      <c r="H120" s="13">
        <v>7.5</v>
      </c>
      <c r="I120" s="13">
        <v>5</v>
      </c>
      <c r="J120" s="13">
        <v>5</v>
      </c>
      <c r="K120" s="207">
        <v>52</v>
      </c>
      <c r="L120" s="26">
        <f>SUM(H120:K120)</f>
        <v>69.5</v>
      </c>
      <c r="M120" s="11" t="str">
        <f>IF(L120&gt;=91,"A1",IF(L120&gt;=81,"A2",IF(L120&gt;=71,"B1",IF(L120&gt;=61,"B2",IF(L120&gt;=51,"C1",IF(L120&gt;=41,"C2",IF(L120&gt;=33,"D","E")))))))</f>
        <v>B2</v>
      </c>
    </row>
    <row r="121" spans="1:13">
      <c r="A121" s="186" t="s">
        <v>538</v>
      </c>
      <c r="B121" s="13"/>
      <c r="C121" s="13"/>
      <c r="D121" s="13"/>
      <c r="E121" s="13">
        <v>34.5</v>
      </c>
      <c r="F121" s="13"/>
      <c r="G121" s="13"/>
      <c r="H121" s="13"/>
      <c r="I121" s="13"/>
      <c r="J121" s="13"/>
      <c r="K121" s="13">
        <v>34.5</v>
      </c>
      <c r="L121" s="13"/>
      <c r="M121" s="187"/>
    </row>
    <row r="122" spans="1:13">
      <c r="A122" s="186" t="s">
        <v>539</v>
      </c>
      <c r="B122" s="13"/>
      <c r="C122" s="13"/>
      <c r="D122" s="13"/>
      <c r="E122" s="13">
        <v>35</v>
      </c>
      <c r="F122" s="13"/>
      <c r="G122" s="13"/>
      <c r="H122" s="13"/>
      <c r="I122" s="13"/>
      <c r="J122" s="13"/>
      <c r="K122" s="13">
        <v>37</v>
      </c>
      <c r="L122" s="13"/>
      <c r="M122" s="187"/>
    </row>
    <row r="123" spans="1:13">
      <c r="A123" s="186" t="s">
        <v>555</v>
      </c>
      <c r="B123" s="13"/>
      <c r="C123" s="13"/>
      <c r="D123" s="13"/>
      <c r="E123" s="13">
        <v>31</v>
      </c>
      <c r="F123" s="13"/>
      <c r="G123" s="13"/>
      <c r="H123" s="13"/>
      <c r="I123" s="13"/>
      <c r="J123" s="13"/>
      <c r="K123" s="13">
        <v>30</v>
      </c>
      <c r="L123" s="13"/>
      <c r="M123" s="187"/>
    </row>
    <row r="124" spans="1:13" ht="26.25">
      <c r="A124" s="10" t="s">
        <v>517</v>
      </c>
      <c r="B124" s="10"/>
      <c r="C124" s="188" t="s">
        <v>518</v>
      </c>
      <c r="D124" s="189">
        <f>(F116+F117+F118+F119+F120)</f>
        <v>359.75</v>
      </c>
      <c r="E124" s="189"/>
      <c r="F124" s="188" t="s">
        <v>519</v>
      </c>
      <c r="G124" s="189">
        <f>(D124/500)*100</f>
        <v>71.95</v>
      </c>
      <c r="H124" s="189"/>
      <c r="I124" s="190"/>
      <c r="J124" s="545" t="s">
        <v>520</v>
      </c>
      <c r="K124" s="545"/>
      <c r="L124" s="527" t="str">
        <f>IF(G124&gt;=91,"A1",IF(G124&gt;=81,"A2",IF(G124&gt;=71,"B1",IF(G124&gt;=61,"B2",IF(G124&gt;=51,"C1",IF(G124&gt;=41,"C2",IF(G124&gt;=33,"D","E")))))))</f>
        <v>B1</v>
      </c>
      <c r="M124" s="527" t="str">
        <f t="shared" ref="M124:M125" si="20">IF(K124&gt;=91,"A1",IF(K124&gt;=81,"A2",IF(K124&gt;=71,"B1",IF(K124&gt;=61,"B2",IF(K124&gt;=51,"C1",IF(K124&gt;=41,"C2",IF(K124&gt;=33,"D","E")))))))</f>
        <v>E</v>
      </c>
    </row>
    <row r="125" spans="1:13" ht="26.25">
      <c r="A125" s="191" t="s">
        <v>521</v>
      </c>
      <c r="B125" s="10"/>
      <c r="C125" s="188" t="s">
        <v>522</v>
      </c>
      <c r="D125" s="189">
        <f>(L116+L117+L118+L119+L120)</f>
        <v>383</v>
      </c>
      <c r="E125" s="189"/>
      <c r="F125" s="188" t="s">
        <v>523</v>
      </c>
      <c r="G125" s="192">
        <f>D125/500*100</f>
        <v>76.599999999999994</v>
      </c>
      <c r="H125" s="192"/>
      <c r="I125" s="193"/>
      <c r="J125" s="545" t="s">
        <v>524</v>
      </c>
      <c r="K125" s="545"/>
      <c r="L125" s="527" t="str">
        <f>IF(G125&gt;=91,"A1",IF(G125&gt;=81,"A2",IF(G125&gt;=71,"B1",IF(G125&gt;=61,"B2",IF(G125&gt;=51,"C1",IF(G125&gt;=41,"C2",IF(G125&gt;=33,"D","E")))))))</f>
        <v>B1</v>
      </c>
      <c r="M125" s="527" t="str">
        <f t="shared" si="20"/>
        <v>E</v>
      </c>
    </row>
    <row r="126" spans="1:13">
      <c r="A126" s="10" t="s">
        <v>541</v>
      </c>
      <c r="B126" s="10"/>
      <c r="C126" s="10"/>
      <c r="D126" s="10">
        <f>SUM(D124:D125)</f>
        <v>742.75</v>
      </c>
      <c r="E126" s="10"/>
      <c r="F126" s="10" t="s">
        <v>526</v>
      </c>
      <c r="G126" s="10"/>
      <c r="H126" s="10"/>
      <c r="I126" s="26">
        <f>(D126/1000)*100</f>
        <v>74.275000000000006</v>
      </c>
      <c r="J126" s="10" t="s">
        <v>527</v>
      </c>
      <c r="K126" s="10"/>
      <c r="L126" s="10"/>
      <c r="M126" s="10" t="str">
        <f>IF(I126&gt;=91,"A1",IF(I126&gt;=81,"A2",IF(I126&gt;=71,"B1",IF(I126&gt;=61,"B2",IF(I126&gt;=51,"C1",IF(I126&gt;=41,"C2",IF(I126&gt;=33,"D","E")))))))</f>
        <v>B1</v>
      </c>
    </row>
    <row r="127" spans="1:13">
      <c r="A127" s="542" t="s">
        <v>378</v>
      </c>
      <c r="B127" s="543"/>
      <c r="C127" s="543"/>
      <c r="D127" s="543"/>
      <c r="E127" s="543"/>
      <c r="F127" s="543"/>
      <c r="G127" s="543"/>
      <c r="H127" s="543"/>
      <c r="I127" s="543"/>
      <c r="J127" s="543"/>
      <c r="K127" s="543"/>
      <c r="L127" s="543"/>
      <c r="M127" s="544"/>
    </row>
    <row r="128" spans="1:13">
      <c r="A128" s="531" t="s">
        <v>379</v>
      </c>
      <c r="B128" s="377"/>
      <c r="C128" s="377"/>
      <c r="D128" s="377"/>
      <c r="E128" s="377"/>
      <c r="F128" s="377"/>
      <c r="G128" s="377"/>
      <c r="H128" s="377"/>
      <c r="I128" s="377"/>
      <c r="J128" s="377"/>
      <c r="K128" s="377"/>
      <c r="L128" s="377"/>
      <c r="M128" s="532"/>
    </row>
    <row r="129" spans="1:13">
      <c r="A129" s="531" t="s">
        <v>380</v>
      </c>
      <c r="B129" s="377"/>
      <c r="C129" s="377"/>
      <c r="D129" s="377"/>
      <c r="E129" s="377"/>
      <c r="F129" s="377" t="s">
        <v>381</v>
      </c>
      <c r="G129" s="377"/>
      <c r="H129" s="377"/>
      <c r="I129" s="377"/>
      <c r="J129" s="377"/>
      <c r="K129" s="377" t="s">
        <v>528</v>
      </c>
      <c r="L129" s="377"/>
      <c r="M129" s="532"/>
    </row>
    <row r="130" spans="1:13">
      <c r="A130" s="525" t="s">
        <v>382</v>
      </c>
      <c r="B130" s="526"/>
      <c r="C130" s="526"/>
      <c r="D130" s="526"/>
      <c r="E130" s="526"/>
      <c r="F130" s="527" t="s">
        <v>387</v>
      </c>
      <c r="G130" s="527"/>
      <c r="H130" s="527"/>
      <c r="I130" s="527"/>
      <c r="J130" s="527"/>
      <c r="K130" s="527" t="s">
        <v>387</v>
      </c>
      <c r="L130" s="527"/>
      <c r="M130" s="528"/>
    </row>
    <row r="131" spans="1:13">
      <c r="A131" s="531" t="s">
        <v>384</v>
      </c>
      <c r="B131" s="377"/>
      <c r="C131" s="377"/>
      <c r="D131" s="377"/>
      <c r="E131" s="377"/>
      <c r="F131" s="377"/>
      <c r="G131" s="377"/>
      <c r="H131" s="377"/>
      <c r="I131" s="377"/>
      <c r="J131" s="377"/>
      <c r="K131" s="377"/>
      <c r="L131" s="377"/>
      <c r="M131" s="532"/>
    </row>
    <row r="132" spans="1:13">
      <c r="A132" s="531" t="s">
        <v>380</v>
      </c>
      <c r="B132" s="377"/>
      <c r="C132" s="377"/>
      <c r="D132" s="377"/>
      <c r="E132" s="377"/>
      <c r="F132" s="377" t="s">
        <v>381</v>
      </c>
      <c r="G132" s="377"/>
      <c r="H132" s="377"/>
      <c r="I132" s="377"/>
      <c r="J132" s="377"/>
      <c r="K132" s="377" t="s">
        <v>528</v>
      </c>
      <c r="L132" s="377"/>
      <c r="M132" s="532"/>
    </row>
    <row r="133" spans="1:13">
      <c r="A133" s="540" t="s">
        <v>385</v>
      </c>
      <c r="B133" s="541"/>
      <c r="C133" s="541"/>
      <c r="D133" s="541"/>
      <c r="E133" s="541"/>
      <c r="F133" s="377" t="s">
        <v>383</v>
      </c>
      <c r="G133" s="377"/>
      <c r="H133" s="377"/>
      <c r="I133" s="377"/>
      <c r="J133" s="377"/>
      <c r="K133" s="377" t="s">
        <v>383</v>
      </c>
      <c r="L133" s="377"/>
      <c r="M133" s="532"/>
    </row>
    <row r="134" spans="1:13">
      <c r="A134" s="540" t="s">
        <v>529</v>
      </c>
      <c r="B134" s="541"/>
      <c r="C134" s="541"/>
      <c r="D134" s="541"/>
      <c r="E134" s="541"/>
      <c r="F134" s="527" t="s">
        <v>387</v>
      </c>
      <c r="G134" s="527"/>
      <c r="H134" s="527"/>
      <c r="I134" s="527"/>
      <c r="J134" s="527"/>
      <c r="K134" s="527" t="s">
        <v>387</v>
      </c>
      <c r="L134" s="527"/>
      <c r="M134" s="528"/>
    </row>
    <row r="135" spans="1:13">
      <c r="A135" s="533" t="s">
        <v>386</v>
      </c>
      <c r="B135" s="534"/>
      <c r="C135" s="534"/>
      <c r="D135" s="534"/>
      <c r="E135" s="535"/>
      <c r="F135" s="536" t="s">
        <v>387</v>
      </c>
      <c r="G135" s="537"/>
      <c r="H135" s="537"/>
      <c r="I135" s="537"/>
      <c r="J135" s="538"/>
      <c r="K135" s="536" t="s">
        <v>387</v>
      </c>
      <c r="L135" s="537"/>
      <c r="M135" s="539"/>
    </row>
    <row r="136" spans="1:13">
      <c r="A136" s="533" t="s">
        <v>388</v>
      </c>
      <c r="B136" s="534"/>
      <c r="C136" s="534"/>
      <c r="D136" s="534"/>
      <c r="E136" s="535"/>
      <c r="F136" s="536" t="s">
        <v>398</v>
      </c>
      <c r="G136" s="537"/>
      <c r="H136" s="537"/>
      <c r="I136" s="537"/>
      <c r="J136" s="538"/>
      <c r="K136" s="536" t="s">
        <v>398</v>
      </c>
      <c r="L136" s="537"/>
      <c r="M136" s="539"/>
    </row>
    <row r="137" spans="1:13">
      <c r="A137" s="531" t="s">
        <v>389</v>
      </c>
      <c r="B137" s="377"/>
      <c r="C137" s="377"/>
      <c r="D137" s="377"/>
      <c r="E137" s="377"/>
      <c r="F137" s="377"/>
      <c r="G137" s="377"/>
      <c r="H137" s="377"/>
      <c r="I137" s="377"/>
      <c r="J137" s="377"/>
      <c r="K137" s="377"/>
      <c r="L137" s="377"/>
      <c r="M137" s="532"/>
    </row>
    <row r="138" spans="1:13">
      <c r="A138" s="531" t="s">
        <v>380</v>
      </c>
      <c r="B138" s="377"/>
      <c r="C138" s="377"/>
      <c r="D138" s="377"/>
      <c r="E138" s="377"/>
      <c r="F138" s="377" t="s">
        <v>381</v>
      </c>
      <c r="G138" s="377"/>
      <c r="H138" s="377"/>
      <c r="I138" s="377"/>
      <c r="J138" s="377"/>
      <c r="K138" s="377" t="s">
        <v>528</v>
      </c>
      <c r="L138" s="377"/>
      <c r="M138" s="532"/>
    </row>
    <row r="139" spans="1:13">
      <c r="A139" s="533" t="s">
        <v>556</v>
      </c>
      <c r="B139" s="534"/>
      <c r="C139" s="534"/>
      <c r="D139" s="534"/>
      <c r="E139" s="534"/>
      <c r="F139" s="534"/>
      <c r="G139" s="534"/>
      <c r="H139" s="534"/>
      <c r="I139" s="534"/>
      <c r="J139" s="534"/>
      <c r="K139" s="534"/>
      <c r="L139" s="534"/>
      <c r="M139" s="560"/>
    </row>
    <row r="140" spans="1:13">
      <c r="A140" s="186" t="s">
        <v>530</v>
      </c>
      <c r="B140" s="541" t="s">
        <v>557</v>
      </c>
      <c r="C140" s="541"/>
      <c r="D140" s="541"/>
      <c r="E140" s="541"/>
      <c r="F140" s="541"/>
      <c r="G140" s="541"/>
      <c r="H140" s="541"/>
      <c r="I140" s="541"/>
      <c r="J140" s="541"/>
      <c r="K140" s="541"/>
      <c r="L140" s="541"/>
      <c r="M140" s="568"/>
    </row>
    <row r="141" spans="1:13">
      <c r="A141" s="186" t="s">
        <v>392</v>
      </c>
      <c r="B141" s="541" t="s">
        <v>545</v>
      </c>
      <c r="C141" s="541"/>
      <c r="D141" s="541"/>
      <c r="E141" s="541"/>
      <c r="F141" s="541"/>
      <c r="G141" s="541"/>
      <c r="H141" s="541"/>
      <c r="I141" s="541"/>
      <c r="J141" s="541"/>
      <c r="K141" s="541"/>
      <c r="L141" s="541"/>
      <c r="M141" s="568"/>
    </row>
    <row r="142" spans="1:13">
      <c r="A142" s="531" t="s">
        <v>531</v>
      </c>
      <c r="B142" s="377"/>
      <c r="C142" s="377"/>
      <c r="D142" s="527"/>
      <c r="E142" s="527"/>
      <c r="F142" s="527"/>
      <c r="G142" s="527"/>
      <c r="H142" s="527"/>
      <c r="I142" s="527"/>
      <c r="J142" s="377" t="s">
        <v>532</v>
      </c>
      <c r="K142" s="377"/>
      <c r="L142" s="377"/>
      <c r="M142" s="532"/>
    </row>
    <row r="143" spans="1:13">
      <c r="A143" s="531"/>
      <c r="B143" s="377"/>
      <c r="C143" s="377"/>
      <c r="D143" s="527"/>
      <c r="E143" s="527"/>
      <c r="F143" s="527"/>
      <c r="G143" s="527"/>
      <c r="H143" s="527"/>
      <c r="I143" s="527"/>
      <c r="J143" s="377"/>
      <c r="K143" s="377"/>
      <c r="L143" s="377"/>
      <c r="M143" s="532"/>
    </row>
    <row r="144" spans="1:13">
      <c r="A144" s="531"/>
      <c r="B144" s="377"/>
      <c r="C144" s="377"/>
      <c r="D144" s="527"/>
      <c r="E144" s="527"/>
      <c r="F144" s="527"/>
      <c r="G144" s="527"/>
      <c r="H144" s="527"/>
      <c r="I144" s="527"/>
      <c r="J144" s="377"/>
      <c r="K144" s="377"/>
      <c r="L144" s="377"/>
      <c r="M144" s="532"/>
    </row>
    <row r="145" spans="1:13">
      <c r="A145" s="531"/>
      <c r="B145" s="377"/>
      <c r="C145" s="377"/>
      <c r="D145" s="527"/>
      <c r="E145" s="527"/>
      <c r="F145" s="527"/>
      <c r="G145" s="527"/>
      <c r="H145" s="527"/>
      <c r="I145" s="527"/>
      <c r="J145" s="377"/>
      <c r="K145" s="377"/>
      <c r="L145" s="377"/>
      <c r="M145" s="532"/>
    </row>
    <row r="146" spans="1:13">
      <c r="A146" s="520" t="s">
        <v>393</v>
      </c>
      <c r="B146" s="521"/>
      <c r="C146" s="521"/>
      <c r="D146" s="521"/>
      <c r="E146" s="521"/>
      <c r="F146" s="521"/>
      <c r="G146" s="521"/>
      <c r="H146" s="522" t="s">
        <v>394</v>
      </c>
      <c r="I146" s="523"/>
      <c r="J146" s="523"/>
      <c r="K146" s="523"/>
      <c r="L146" s="523"/>
      <c r="M146" s="524"/>
    </row>
    <row r="147" spans="1:13">
      <c r="A147" s="194" t="s">
        <v>395</v>
      </c>
      <c r="B147" s="521" t="s">
        <v>284</v>
      </c>
      <c r="C147" s="521"/>
      <c r="D147" s="195" t="s">
        <v>395</v>
      </c>
      <c r="E147" s="196"/>
      <c r="F147" s="521" t="s">
        <v>284</v>
      </c>
      <c r="G147" s="521"/>
      <c r="H147" s="197"/>
      <c r="I147" s="197"/>
      <c r="J147" s="198" t="s">
        <v>396</v>
      </c>
      <c r="K147" s="197"/>
      <c r="L147" s="198" t="s">
        <v>284</v>
      </c>
      <c r="M147" s="199"/>
    </row>
    <row r="148" spans="1:13">
      <c r="A148" s="200" t="s">
        <v>397</v>
      </c>
      <c r="B148" s="517" t="s">
        <v>398</v>
      </c>
      <c r="C148" s="517"/>
      <c r="D148" s="517" t="s">
        <v>399</v>
      </c>
      <c r="E148" s="517"/>
      <c r="F148" s="517" t="s">
        <v>400</v>
      </c>
      <c r="G148" s="517"/>
      <c r="H148" s="197"/>
      <c r="I148" s="197"/>
      <c r="J148" s="518">
        <v>3</v>
      </c>
      <c r="K148" s="519"/>
      <c r="L148" s="196" t="s">
        <v>387</v>
      </c>
      <c r="M148" s="199"/>
    </row>
    <row r="149" spans="1:13">
      <c r="A149" s="200" t="s">
        <v>401</v>
      </c>
      <c r="B149" s="517" t="s">
        <v>402</v>
      </c>
      <c r="C149" s="517"/>
      <c r="D149" s="517" t="s">
        <v>403</v>
      </c>
      <c r="E149" s="517"/>
      <c r="F149" s="517" t="s">
        <v>404</v>
      </c>
      <c r="G149" s="517"/>
      <c r="H149" s="197"/>
      <c r="I149" s="197"/>
      <c r="J149" s="518">
        <v>2</v>
      </c>
      <c r="K149" s="519"/>
      <c r="L149" s="196" t="s">
        <v>383</v>
      </c>
      <c r="M149" s="199"/>
    </row>
    <row r="150" spans="1:13">
      <c r="A150" s="200" t="s">
        <v>405</v>
      </c>
      <c r="B150" s="517" t="s">
        <v>406</v>
      </c>
      <c r="C150" s="517"/>
      <c r="D150" s="517" t="s">
        <v>407</v>
      </c>
      <c r="E150" s="517"/>
      <c r="F150" s="517" t="s">
        <v>408</v>
      </c>
      <c r="G150" s="517"/>
      <c r="H150" s="197"/>
      <c r="I150" s="197"/>
      <c r="J150" s="518">
        <v>1</v>
      </c>
      <c r="K150" s="519"/>
      <c r="L150" s="196" t="s">
        <v>409</v>
      </c>
      <c r="M150" s="199"/>
    </row>
    <row r="151" spans="1:13" ht="15.75" thickBot="1">
      <c r="A151" s="201" t="s">
        <v>410</v>
      </c>
      <c r="B151" s="516" t="s">
        <v>411</v>
      </c>
      <c r="C151" s="516"/>
      <c r="D151" s="516" t="s">
        <v>412</v>
      </c>
      <c r="E151" s="516"/>
      <c r="F151" s="516" t="s">
        <v>413</v>
      </c>
      <c r="G151" s="516"/>
      <c r="H151" s="202"/>
      <c r="I151" s="202"/>
      <c r="J151" s="202"/>
      <c r="K151" s="202"/>
      <c r="L151" s="202"/>
      <c r="M151" s="203"/>
    </row>
    <row r="153" spans="1:13" ht="15.75" thickBot="1"/>
    <row r="154" spans="1:13" ht="15.75">
      <c r="A154" s="178"/>
      <c r="B154" s="561" t="s">
        <v>489</v>
      </c>
      <c r="C154" s="561"/>
      <c r="D154" s="561"/>
      <c r="E154" s="561"/>
      <c r="F154" s="561"/>
      <c r="G154" s="561"/>
      <c r="H154" s="561"/>
      <c r="I154" s="562"/>
      <c r="J154" s="563" t="s">
        <v>490</v>
      </c>
      <c r="K154" s="561"/>
      <c r="L154" s="561"/>
      <c r="M154" s="564"/>
    </row>
    <row r="155" spans="1:13" ht="21">
      <c r="A155" s="565" t="s">
        <v>491</v>
      </c>
      <c r="B155" s="566"/>
      <c r="C155" s="566"/>
      <c r="D155" s="566"/>
      <c r="E155" s="566"/>
      <c r="F155" s="566"/>
      <c r="G155" s="566"/>
      <c r="H155" s="566"/>
      <c r="I155" s="566"/>
      <c r="J155" s="566"/>
      <c r="K155" s="566"/>
      <c r="L155" s="566"/>
      <c r="M155" s="567"/>
    </row>
    <row r="156" spans="1:13" ht="21">
      <c r="A156" s="179"/>
      <c r="B156" s="556" t="s">
        <v>492</v>
      </c>
      <c r="C156" s="556"/>
      <c r="D156" s="556"/>
      <c r="E156" s="557"/>
      <c r="F156" s="180" t="s">
        <v>493</v>
      </c>
      <c r="G156" s="180"/>
      <c r="H156" s="553" t="s">
        <v>494</v>
      </c>
      <c r="I156" s="554"/>
      <c r="J156" s="555"/>
      <c r="K156" s="205" t="s">
        <v>495</v>
      </c>
      <c r="L156" s="10"/>
      <c r="M156" s="181"/>
    </row>
    <row r="157" spans="1:13">
      <c r="A157" s="558" t="s">
        <v>496</v>
      </c>
      <c r="B157" s="554"/>
      <c r="C157" s="554"/>
      <c r="D157" s="554"/>
      <c r="E157" s="554"/>
      <c r="F157" s="554"/>
      <c r="G157" s="554"/>
      <c r="H157" s="554"/>
      <c r="I157" s="554"/>
      <c r="J157" s="554"/>
      <c r="K157" s="554"/>
      <c r="L157" s="554"/>
      <c r="M157" s="559"/>
    </row>
    <row r="158" spans="1:13">
      <c r="A158" s="533" t="s">
        <v>497</v>
      </c>
      <c r="B158" s="534"/>
      <c r="C158" s="534"/>
      <c r="D158" s="534"/>
      <c r="E158" s="534"/>
      <c r="F158" s="534"/>
      <c r="G158" s="534"/>
      <c r="H158" s="534"/>
      <c r="I158" s="534"/>
      <c r="J158" s="534"/>
      <c r="K158" s="534"/>
      <c r="L158" s="534"/>
      <c r="M158" s="560"/>
    </row>
    <row r="159" spans="1:13">
      <c r="A159" s="540" t="s">
        <v>498</v>
      </c>
      <c r="B159" s="541"/>
      <c r="C159" s="553" t="s">
        <v>53</v>
      </c>
      <c r="D159" s="554"/>
      <c r="E159" s="554"/>
      <c r="F159" s="554"/>
      <c r="G159" s="555"/>
      <c r="H159" s="10" t="s">
        <v>499</v>
      </c>
      <c r="I159" s="206"/>
      <c r="J159" s="377">
        <v>4</v>
      </c>
      <c r="K159" s="377"/>
      <c r="L159" s="377"/>
      <c r="M159" s="532"/>
    </row>
    <row r="160" spans="1:13">
      <c r="A160" s="540" t="s">
        <v>500</v>
      </c>
      <c r="B160" s="541"/>
      <c r="C160" s="553" t="s">
        <v>533</v>
      </c>
      <c r="D160" s="554"/>
      <c r="E160" s="554"/>
      <c r="F160" s="554"/>
      <c r="G160" s="555"/>
      <c r="H160" s="10" t="s">
        <v>501</v>
      </c>
      <c r="I160" s="206"/>
      <c r="J160" s="377">
        <v>1176</v>
      </c>
      <c r="K160" s="377"/>
      <c r="L160" s="377"/>
      <c r="M160" s="532"/>
    </row>
    <row r="161" spans="1:13">
      <c r="A161" s="540" t="s">
        <v>502</v>
      </c>
      <c r="B161" s="541"/>
      <c r="C161" s="553" t="s">
        <v>558</v>
      </c>
      <c r="D161" s="554"/>
      <c r="E161" s="554"/>
      <c r="F161" s="554"/>
      <c r="G161" s="555"/>
      <c r="H161" s="10" t="s">
        <v>503</v>
      </c>
      <c r="I161" s="206"/>
      <c r="J161" s="377">
        <v>9419105489</v>
      </c>
      <c r="K161" s="377"/>
      <c r="L161" s="377"/>
      <c r="M161" s="532"/>
    </row>
    <row r="162" spans="1:13">
      <c r="A162" s="540" t="s">
        <v>504</v>
      </c>
      <c r="B162" s="541"/>
      <c r="C162" s="553" t="s">
        <v>56</v>
      </c>
      <c r="D162" s="554"/>
      <c r="E162" s="554"/>
      <c r="F162" s="554"/>
      <c r="G162" s="555"/>
      <c r="H162" s="540" t="s">
        <v>363</v>
      </c>
      <c r="I162" s="541"/>
      <c r="J162" s="377" t="s">
        <v>58</v>
      </c>
      <c r="K162" s="377"/>
      <c r="L162" s="377"/>
      <c r="M162" s="532"/>
    </row>
    <row r="163" spans="1:13">
      <c r="A163" s="540" t="s">
        <v>535</v>
      </c>
      <c r="B163" s="541"/>
      <c r="C163" s="569" t="s">
        <v>559</v>
      </c>
      <c r="D163" s="570"/>
      <c r="E163" s="570"/>
      <c r="F163" s="570"/>
      <c r="G163" s="570"/>
      <c r="H163" s="570"/>
      <c r="I163" s="570"/>
      <c r="J163" s="570"/>
      <c r="K163" s="570"/>
      <c r="L163" s="570"/>
      <c r="M163" s="571"/>
    </row>
    <row r="164" spans="1:13">
      <c r="A164" s="531" t="s">
        <v>505</v>
      </c>
      <c r="B164" s="377"/>
      <c r="C164" s="377"/>
      <c r="D164" s="377"/>
      <c r="E164" s="377"/>
      <c r="F164" s="377"/>
      <c r="G164" s="377"/>
      <c r="H164" s="377"/>
      <c r="I164" s="377"/>
      <c r="J164" s="377"/>
      <c r="K164" s="377"/>
      <c r="L164" s="377"/>
      <c r="M164" s="532"/>
    </row>
    <row r="165" spans="1:13">
      <c r="A165" s="546" t="s">
        <v>506</v>
      </c>
      <c r="B165" s="377" t="s">
        <v>507</v>
      </c>
      <c r="C165" s="377"/>
      <c r="D165" s="377"/>
      <c r="E165" s="377"/>
      <c r="F165" s="377"/>
      <c r="G165" s="377"/>
      <c r="H165" s="377" t="s">
        <v>508</v>
      </c>
      <c r="I165" s="377"/>
      <c r="J165" s="377"/>
      <c r="K165" s="377"/>
      <c r="L165" s="377"/>
      <c r="M165" s="532"/>
    </row>
    <row r="166" spans="1:13" ht="30">
      <c r="A166" s="546"/>
      <c r="B166" s="183" t="s">
        <v>509</v>
      </c>
      <c r="C166" s="183" t="s">
        <v>510</v>
      </c>
      <c r="D166" s="183" t="s">
        <v>511</v>
      </c>
      <c r="E166" s="183" t="s">
        <v>512</v>
      </c>
      <c r="F166" s="183">
        <v>100</v>
      </c>
      <c r="G166" s="184" t="s">
        <v>244</v>
      </c>
      <c r="H166" s="183" t="s">
        <v>513</v>
      </c>
      <c r="I166" s="183" t="s">
        <v>510</v>
      </c>
      <c r="J166" s="183" t="s">
        <v>511</v>
      </c>
      <c r="K166" s="183" t="s">
        <v>537</v>
      </c>
      <c r="L166" s="183">
        <v>100</v>
      </c>
      <c r="M166" s="185" t="s">
        <v>244</v>
      </c>
    </row>
    <row r="167" spans="1:13">
      <c r="A167" s="186" t="s">
        <v>285</v>
      </c>
      <c r="B167" s="214">
        <v>8</v>
      </c>
      <c r="C167" s="207">
        <v>4</v>
      </c>
      <c r="D167" s="207">
        <v>5</v>
      </c>
      <c r="E167" s="214">
        <v>49</v>
      </c>
      <c r="F167" s="26">
        <f>SUM(B167:E167)</f>
        <v>66</v>
      </c>
      <c r="G167" s="11" t="str">
        <f t="shared" ref="G167:G171" si="21">IF(F167&gt;=90,"A1",IF(F167&gt;=80,"A2",IF(F167&gt;=70,"B1",IF(F167&gt;=60,"B2",IF(F167&gt;=50,"C1",IF(F167&gt;=40,"C2",IF(F167&gt;=33,"D","E")))))))</f>
        <v>B2</v>
      </c>
      <c r="H167" s="207">
        <v>8</v>
      </c>
      <c r="I167" s="13">
        <v>5</v>
      </c>
      <c r="J167" s="13">
        <v>4</v>
      </c>
      <c r="K167" s="214">
        <v>61</v>
      </c>
      <c r="L167" s="26">
        <f>SUM(H167:K167)</f>
        <v>78</v>
      </c>
      <c r="M167" s="11" t="str">
        <f t="shared" ref="M167" si="22">IF(L167&gt;=90,"A1",IF(L167&gt;=80,"A2",IF(L167&gt;=70,"B1",IF(L167&gt;=60,"B2",IF(L167&gt;=50,"C1",IF(L167&gt;=40,"C2",IF(L167&gt;=33,"D","E")))))))</f>
        <v>B1</v>
      </c>
    </row>
    <row r="168" spans="1:13">
      <c r="A168" s="186" t="s">
        <v>286</v>
      </c>
      <c r="B168" s="214">
        <v>4.25</v>
      </c>
      <c r="C168" s="207">
        <v>4</v>
      </c>
      <c r="D168" s="207">
        <v>5</v>
      </c>
      <c r="E168" s="207">
        <v>48.5</v>
      </c>
      <c r="F168" s="26">
        <f t="shared" ref="F168:F171" si="23">(B168+C168+D168+E168)</f>
        <v>61.75</v>
      </c>
      <c r="G168" s="11" t="str">
        <f t="shared" si="21"/>
        <v>B2</v>
      </c>
      <c r="H168" s="13">
        <v>7.75</v>
      </c>
      <c r="I168" s="13">
        <v>5</v>
      </c>
      <c r="J168" s="13">
        <v>5</v>
      </c>
      <c r="K168" s="207">
        <v>61.5</v>
      </c>
      <c r="L168" s="26">
        <f>SUM(H168:K168)</f>
        <v>79.25</v>
      </c>
      <c r="M168" s="11" t="str">
        <f t="shared" ref="M168:M171" si="24">IF(L168&gt;=91,"A1",IF(L168&gt;=81,"A2",IF(L168&gt;=71,"B1",IF(L168&gt;=61,"B2",IF(L168&gt;=51,"C1",IF(L168&gt;=41,"C2",IF(L168&gt;=33,"D","E")))))))</f>
        <v>B1</v>
      </c>
    </row>
    <row r="169" spans="1:13">
      <c r="A169" s="186" t="s">
        <v>515</v>
      </c>
      <c r="B169" s="207">
        <v>9</v>
      </c>
      <c r="C169" s="207">
        <v>5</v>
      </c>
      <c r="D169" s="207">
        <v>5</v>
      </c>
      <c r="E169" s="214">
        <v>58</v>
      </c>
      <c r="F169" s="11">
        <f t="shared" si="23"/>
        <v>77</v>
      </c>
      <c r="G169" s="11" t="str">
        <f t="shared" si="21"/>
        <v>B1</v>
      </c>
      <c r="H169" s="13">
        <v>6.25</v>
      </c>
      <c r="I169" s="13">
        <v>5</v>
      </c>
      <c r="J169" s="13">
        <v>5</v>
      </c>
      <c r="K169" s="214">
        <v>67.5</v>
      </c>
      <c r="L169" s="26">
        <f t="shared" ref="L169" si="25">SUM(H169:K169)</f>
        <v>83.75</v>
      </c>
      <c r="M169" s="11" t="str">
        <f t="shared" si="24"/>
        <v>A2</v>
      </c>
    </row>
    <row r="170" spans="1:13">
      <c r="A170" s="186" t="s">
        <v>288</v>
      </c>
      <c r="B170" s="207">
        <v>8.5</v>
      </c>
      <c r="C170" s="207">
        <v>4</v>
      </c>
      <c r="D170" s="207">
        <v>5</v>
      </c>
      <c r="E170" s="207">
        <v>62.5</v>
      </c>
      <c r="F170" s="11">
        <f t="shared" si="23"/>
        <v>80</v>
      </c>
      <c r="G170" s="11" t="str">
        <f t="shared" si="21"/>
        <v>A2</v>
      </c>
      <c r="H170" s="207">
        <v>9.5</v>
      </c>
      <c r="I170" s="209">
        <v>5</v>
      </c>
      <c r="J170" s="209">
        <v>4</v>
      </c>
      <c r="K170" s="207" t="s">
        <v>560</v>
      </c>
      <c r="L170" s="26">
        <v>84</v>
      </c>
      <c r="M170" s="26" t="str">
        <f t="shared" si="24"/>
        <v>A2</v>
      </c>
    </row>
    <row r="171" spans="1:13">
      <c r="A171" s="186" t="s">
        <v>371</v>
      </c>
      <c r="B171" s="207">
        <v>9</v>
      </c>
      <c r="C171" s="207">
        <v>5</v>
      </c>
      <c r="D171" s="207">
        <v>4.5</v>
      </c>
      <c r="E171" s="207">
        <v>41</v>
      </c>
      <c r="F171" s="26">
        <f t="shared" si="23"/>
        <v>59.5</v>
      </c>
      <c r="G171" s="11" t="str">
        <f t="shared" si="21"/>
        <v>C1</v>
      </c>
      <c r="H171" s="13">
        <v>2.75</v>
      </c>
      <c r="I171" s="13">
        <v>4</v>
      </c>
      <c r="J171" s="13">
        <v>4</v>
      </c>
      <c r="K171" s="207">
        <v>50.5</v>
      </c>
      <c r="L171" s="26">
        <f>SUM(H171:K171)</f>
        <v>61.25</v>
      </c>
      <c r="M171" s="11" t="str">
        <f t="shared" si="24"/>
        <v>B2</v>
      </c>
    </row>
    <row r="172" spans="1:13">
      <c r="A172" s="186" t="s">
        <v>538</v>
      </c>
      <c r="B172" s="13"/>
      <c r="C172" s="13"/>
      <c r="D172" s="13"/>
      <c r="E172" s="13">
        <v>27</v>
      </c>
      <c r="F172" s="13"/>
      <c r="G172" s="13"/>
      <c r="H172" s="13"/>
      <c r="I172" s="13"/>
      <c r="J172" s="13"/>
      <c r="K172" s="13">
        <v>38</v>
      </c>
      <c r="L172" s="13"/>
      <c r="M172" s="187"/>
    </row>
    <row r="173" spans="1:13">
      <c r="A173" s="186" t="s">
        <v>539</v>
      </c>
      <c r="B173" s="13"/>
      <c r="C173" s="13"/>
      <c r="D173" s="13"/>
      <c r="E173" s="13">
        <v>27</v>
      </c>
      <c r="F173" s="13"/>
      <c r="G173" s="13"/>
      <c r="H173" s="13"/>
      <c r="I173" s="13"/>
      <c r="J173" s="13"/>
      <c r="K173" s="13">
        <v>29</v>
      </c>
      <c r="L173" s="13"/>
      <c r="M173" s="187"/>
    </row>
    <row r="174" spans="1:13">
      <c r="A174" s="186" t="s">
        <v>540</v>
      </c>
      <c r="B174" s="13"/>
      <c r="C174" s="13"/>
      <c r="D174" s="13"/>
      <c r="E174" s="13">
        <v>25</v>
      </c>
      <c r="F174" s="13"/>
      <c r="G174" s="13"/>
      <c r="H174" s="13"/>
      <c r="I174" s="13"/>
      <c r="J174" s="13"/>
      <c r="K174" s="13">
        <v>19</v>
      </c>
      <c r="L174" s="13"/>
      <c r="M174" s="187"/>
    </row>
    <row r="175" spans="1:13" ht="26.25">
      <c r="A175" s="10" t="s">
        <v>517</v>
      </c>
      <c r="B175" s="10"/>
      <c r="C175" s="188" t="s">
        <v>518</v>
      </c>
      <c r="D175" s="189">
        <f>(F167+F168+F169+F170+F171)</f>
        <v>344.25</v>
      </c>
      <c r="E175" s="189"/>
      <c r="F175" s="188" t="s">
        <v>519</v>
      </c>
      <c r="G175" s="189">
        <f>(D175/500)*100</f>
        <v>68.849999999999994</v>
      </c>
      <c r="H175" s="189"/>
      <c r="I175" s="190"/>
      <c r="J175" s="545" t="s">
        <v>520</v>
      </c>
      <c r="K175" s="545"/>
      <c r="L175" s="527" t="str">
        <f>IF(G175&gt;=91,"A1",IF(G175&gt;=81,"A2",IF(G175&gt;=71,"B1",IF(G175&gt;=61,"B2",IF(G175&gt;=51,"C1",IF(G175&gt;=41,"C2",IF(G175&gt;=33,"D","E")))))))</f>
        <v>B2</v>
      </c>
      <c r="M175" s="527" t="str">
        <f t="shared" ref="M175:M176" si="26">IF(K175&gt;=91,"A1",IF(K175&gt;=81,"A2",IF(K175&gt;=71,"B1",IF(K175&gt;=61,"B2",IF(K175&gt;=51,"C1",IF(K175&gt;=41,"C2",IF(K175&gt;=33,"D","E")))))))</f>
        <v>E</v>
      </c>
    </row>
    <row r="176" spans="1:13" ht="26.25">
      <c r="A176" s="191" t="s">
        <v>521</v>
      </c>
      <c r="B176" s="10"/>
      <c r="C176" s="188" t="s">
        <v>522</v>
      </c>
      <c r="D176" s="189">
        <f>(L167+L168+L169+L170+L171)</f>
        <v>386.25</v>
      </c>
      <c r="E176" s="189"/>
      <c r="F176" s="188" t="s">
        <v>523</v>
      </c>
      <c r="G176" s="192">
        <f>D176/500*100</f>
        <v>77.25</v>
      </c>
      <c r="H176" s="192"/>
      <c r="I176" s="193"/>
      <c r="J176" s="545" t="s">
        <v>524</v>
      </c>
      <c r="K176" s="545"/>
      <c r="L176" s="527" t="str">
        <f>IF(G176&gt;=91,"A1",IF(G176&gt;=81,"A2",IF(G176&gt;=71,"B1",IF(G176&gt;=61,"B2",IF(G176&gt;=51,"C1",IF(G176&gt;=41,"C2",IF(G176&gt;=33,"D","E")))))))</f>
        <v>B1</v>
      </c>
      <c r="M176" s="527" t="str">
        <f t="shared" si="26"/>
        <v>E</v>
      </c>
    </row>
    <row r="177" spans="1:13">
      <c r="A177" s="10" t="s">
        <v>541</v>
      </c>
      <c r="B177" s="10"/>
      <c r="C177" s="10"/>
      <c r="D177" s="10">
        <f>SUM(D175:D176)</f>
        <v>730.5</v>
      </c>
      <c r="E177" s="10"/>
      <c r="F177" s="10" t="s">
        <v>526</v>
      </c>
      <c r="G177" s="10"/>
      <c r="H177" s="10"/>
      <c r="I177" s="11">
        <f>(D177/1000)*100</f>
        <v>73.05</v>
      </c>
      <c r="J177" s="10" t="s">
        <v>527</v>
      </c>
      <c r="K177" s="10"/>
      <c r="L177" s="10"/>
      <c r="M177" s="10" t="str">
        <f>IF(I177&gt;=91,"A1",IF(I177&gt;=81,"A2",IF(I177&gt;=71,"B1",IF(I177&gt;=61,"B2",IF(I177&gt;=51,"C1",IF(I177&gt;=41,"C2",IF(I177&gt;=33,"D","E")))))))</f>
        <v>B1</v>
      </c>
    </row>
    <row r="178" spans="1:13">
      <c r="A178" s="542" t="s">
        <v>378</v>
      </c>
      <c r="B178" s="543"/>
      <c r="C178" s="543"/>
      <c r="D178" s="543"/>
      <c r="E178" s="543"/>
      <c r="F178" s="543"/>
      <c r="G178" s="543"/>
      <c r="H178" s="543"/>
      <c r="I178" s="543"/>
      <c r="J178" s="543"/>
      <c r="K178" s="543"/>
      <c r="L178" s="543"/>
      <c r="M178" s="544"/>
    </row>
    <row r="179" spans="1:13">
      <c r="A179" s="531" t="s">
        <v>379</v>
      </c>
      <c r="B179" s="377"/>
      <c r="C179" s="377"/>
      <c r="D179" s="377"/>
      <c r="E179" s="377"/>
      <c r="F179" s="377"/>
      <c r="G179" s="377"/>
      <c r="H179" s="377"/>
      <c r="I179" s="377"/>
      <c r="J179" s="377"/>
      <c r="K179" s="377"/>
      <c r="L179" s="377"/>
      <c r="M179" s="532"/>
    </row>
    <row r="180" spans="1:13">
      <c r="A180" s="531" t="s">
        <v>380</v>
      </c>
      <c r="B180" s="377"/>
      <c r="C180" s="377"/>
      <c r="D180" s="377"/>
      <c r="E180" s="377"/>
      <c r="F180" s="377" t="s">
        <v>381</v>
      </c>
      <c r="G180" s="377"/>
      <c r="H180" s="377"/>
      <c r="I180" s="377"/>
      <c r="J180" s="377"/>
      <c r="K180" s="377" t="s">
        <v>528</v>
      </c>
      <c r="L180" s="377"/>
      <c r="M180" s="532"/>
    </row>
    <row r="181" spans="1:13">
      <c r="A181" s="525" t="s">
        <v>382</v>
      </c>
      <c r="B181" s="526"/>
      <c r="C181" s="526"/>
      <c r="D181" s="526"/>
      <c r="E181" s="526"/>
      <c r="F181" s="527" t="s">
        <v>383</v>
      </c>
      <c r="G181" s="527"/>
      <c r="H181" s="527"/>
      <c r="I181" s="527"/>
      <c r="J181" s="527"/>
      <c r="K181" s="527" t="s">
        <v>383</v>
      </c>
      <c r="L181" s="527"/>
      <c r="M181" s="528"/>
    </row>
    <row r="182" spans="1:13">
      <c r="A182" s="531" t="s">
        <v>384</v>
      </c>
      <c r="B182" s="377"/>
      <c r="C182" s="377"/>
      <c r="D182" s="377"/>
      <c r="E182" s="377"/>
      <c r="F182" s="377"/>
      <c r="G182" s="377"/>
      <c r="H182" s="377"/>
      <c r="I182" s="377"/>
      <c r="J182" s="377"/>
      <c r="K182" s="377"/>
      <c r="L182" s="377"/>
      <c r="M182" s="532"/>
    </row>
    <row r="183" spans="1:13">
      <c r="A183" s="531" t="s">
        <v>380</v>
      </c>
      <c r="B183" s="377"/>
      <c r="C183" s="377"/>
      <c r="D183" s="377"/>
      <c r="E183" s="377"/>
      <c r="F183" s="377" t="s">
        <v>381</v>
      </c>
      <c r="G183" s="377"/>
      <c r="H183" s="377"/>
      <c r="I183" s="377"/>
      <c r="J183" s="377"/>
      <c r="K183" s="377" t="s">
        <v>528</v>
      </c>
      <c r="L183" s="377"/>
      <c r="M183" s="532"/>
    </row>
    <row r="184" spans="1:13">
      <c r="A184" s="540" t="s">
        <v>385</v>
      </c>
      <c r="B184" s="541"/>
      <c r="C184" s="541"/>
      <c r="D184" s="541"/>
      <c r="E184" s="541"/>
      <c r="F184" s="377" t="s">
        <v>383</v>
      </c>
      <c r="G184" s="377"/>
      <c r="H184" s="377"/>
      <c r="I184" s="377"/>
      <c r="J184" s="377"/>
      <c r="K184" s="377" t="s">
        <v>383</v>
      </c>
      <c r="L184" s="377"/>
      <c r="M184" s="532"/>
    </row>
    <row r="185" spans="1:13">
      <c r="A185" s="540" t="s">
        <v>529</v>
      </c>
      <c r="B185" s="541"/>
      <c r="C185" s="541"/>
      <c r="D185" s="541"/>
      <c r="E185" s="541"/>
      <c r="F185" s="527" t="s">
        <v>398</v>
      </c>
      <c r="G185" s="527"/>
      <c r="H185" s="527"/>
      <c r="I185" s="527"/>
      <c r="J185" s="527"/>
      <c r="K185" s="527" t="s">
        <v>398</v>
      </c>
      <c r="L185" s="527"/>
      <c r="M185" s="528"/>
    </row>
    <row r="186" spans="1:13">
      <c r="A186" s="533" t="s">
        <v>386</v>
      </c>
      <c r="B186" s="534"/>
      <c r="C186" s="534"/>
      <c r="D186" s="534"/>
      <c r="E186" s="535"/>
      <c r="F186" s="536" t="s">
        <v>387</v>
      </c>
      <c r="G186" s="537"/>
      <c r="H186" s="537"/>
      <c r="I186" s="537"/>
      <c r="J186" s="538"/>
      <c r="K186" s="536" t="s">
        <v>387</v>
      </c>
      <c r="L186" s="537"/>
      <c r="M186" s="539"/>
    </row>
    <row r="187" spans="1:13">
      <c r="A187" s="533" t="s">
        <v>388</v>
      </c>
      <c r="B187" s="534"/>
      <c r="C187" s="534"/>
      <c r="D187" s="534"/>
      <c r="E187" s="535"/>
      <c r="F187" s="536" t="s">
        <v>398</v>
      </c>
      <c r="G187" s="537"/>
      <c r="H187" s="537"/>
      <c r="I187" s="537"/>
      <c r="J187" s="538"/>
      <c r="K187" s="536" t="s">
        <v>398</v>
      </c>
      <c r="L187" s="537"/>
      <c r="M187" s="539"/>
    </row>
    <row r="188" spans="1:13">
      <c r="A188" s="531" t="s">
        <v>389</v>
      </c>
      <c r="B188" s="377"/>
      <c r="C188" s="377"/>
      <c r="D188" s="377"/>
      <c r="E188" s="377"/>
      <c r="F188" s="377"/>
      <c r="G188" s="377"/>
      <c r="H188" s="377"/>
      <c r="I188" s="377"/>
      <c r="J188" s="377"/>
      <c r="K188" s="377"/>
      <c r="L188" s="377"/>
      <c r="M188" s="532"/>
    </row>
    <row r="189" spans="1:13">
      <c r="A189" s="531" t="s">
        <v>380</v>
      </c>
      <c r="B189" s="377"/>
      <c r="C189" s="377"/>
      <c r="D189" s="377"/>
      <c r="E189" s="377"/>
      <c r="F189" s="377" t="s">
        <v>381</v>
      </c>
      <c r="G189" s="377"/>
      <c r="H189" s="377"/>
      <c r="I189" s="377"/>
      <c r="J189" s="377"/>
      <c r="K189" s="377" t="s">
        <v>528</v>
      </c>
      <c r="L189" s="377"/>
      <c r="M189" s="532"/>
    </row>
    <row r="190" spans="1:13">
      <c r="A190" s="533" t="s">
        <v>561</v>
      </c>
      <c r="B190" s="534"/>
      <c r="C190" s="534"/>
      <c r="D190" s="534"/>
      <c r="E190" s="534"/>
      <c r="F190" s="534"/>
      <c r="G190" s="534"/>
      <c r="H190" s="534"/>
      <c r="I190" s="534"/>
      <c r="J190" s="534"/>
      <c r="K190" s="534"/>
      <c r="L190" s="534"/>
      <c r="M190" s="560"/>
    </row>
    <row r="191" spans="1:13">
      <c r="A191" s="186" t="s">
        <v>530</v>
      </c>
      <c r="B191" s="541" t="s">
        <v>557</v>
      </c>
      <c r="C191" s="541"/>
      <c r="D191" s="541"/>
      <c r="E191" s="541"/>
      <c r="F191" s="541"/>
      <c r="G191" s="541"/>
      <c r="H191" s="541"/>
      <c r="I191" s="541"/>
      <c r="J191" s="541"/>
      <c r="K191" s="541"/>
      <c r="L191" s="541"/>
      <c r="M191" s="568"/>
    </row>
    <row r="192" spans="1:13">
      <c r="A192" s="186" t="s">
        <v>392</v>
      </c>
      <c r="B192" s="541" t="s">
        <v>545</v>
      </c>
      <c r="C192" s="541"/>
      <c r="D192" s="541"/>
      <c r="E192" s="541"/>
      <c r="F192" s="541"/>
      <c r="G192" s="541"/>
      <c r="H192" s="541"/>
      <c r="I192" s="541"/>
      <c r="J192" s="541"/>
      <c r="K192" s="541"/>
      <c r="L192" s="541"/>
      <c r="M192" s="568"/>
    </row>
    <row r="193" spans="1:13">
      <c r="A193" s="531" t="s">
        <v>531</v>
      </c>
      <c r="B193" s="377"/>
      <c r="C193" s="377"/>
      <c r="D193" s="527"/>
      <c r="E193" s="527"/>
      <c r="F193" s="527"/>
      <c r="G193" s="527"/>
      <c r="H193" s="527"/>
      <c r="I193" s="527"/>
      <c r="J193" s="377" t="s">
        <v>532</v>
      </c>
      <c r="K193" s="377"/>
      <c r="L193" s="377"/>
      <c r="M193" s="532"/>
    </row>
    <row r="194" spans="1:13">
      <c r="A194" s="531"/>
      <c r="B194" s="377"/>
      <c r="C194" s="377"/>
      <c r="D194" s="527"/>
      <c r="E194" s="527"/>
      <c r="F194" s="527"/>
      <c r="G194" s="527"/>
      <c r="H194" s="527"/>
      <c r="I194" s="527"/>
      <c r="J194" s="377"/>
      <c r="K194" s="377"/>
      <c r="L194" s="377"/>
      <c r="M194" s="532"/>
    </row>
    <row r="195" spans="1:13">
      <c r="A195" s="531"/>
      <c r="B195" s="377"/>
      <c r="C195" s="377"/>
      <c r="D195" s="527"/>
      <c r="E195" s="527"/>
      <c r="F195" s="527"/>
      <c r="G195" s="527"/>
      <c r="H195" s="527"/>
      <c r="I195" s="527"/>
      <c r="J195" s="377"/>
      <c r="K195" s="377"/>
      <c r="L195" s="377"/>
      <c r="M195" s="532"/>
    </row>
    <row r="196" spans="1:13">
      <c r="A196" s="531"/>
      <c r="B196" s="377"/>
      <c r="C196" s="377"/>
      <c r="D196" s="527"/>
      <c r="E196" s="527"/>
      <c r="F196" s="527"/>
      <c r="G196" s="527"/>
      <c r="H196" s="527"/>
      <c r="I196" s="527"/>
      <c r="J196" s="377"/>
      <c r="K196" s="377"/>
      <c r="L196" s="377"/>
      <c r="M196" s="532"/>
    </row>
    <row r="197" spans="1:13">
      <c r="A197" s="520" t="s">
        <v>393</v>
      </c>
      <c r="B197" s="521"/>
      <c r="C197" s="521"/>
      <c r="D197" s="521"/>
      <c r="E197" s="521"/>
      <c r="F197" s="521"/>
      <c r="G197" s="521"/>
      <c r="H197" s="522" t="s">
        <v>394</v>
      </c>
      <c r="I197" s="523"/>
      <c r="J197" s="523"/>
      <c r="K197" s="523"/>
      <c r="L197" s="523"/>
      <c r="M197" s="524"/>
    </row>
    <row r="198" spans="1:13">
      <c r="A198" s="194" t="s">
        <v>395</v>
      </c>
      <c r="B198" s="521" t="s">
        <v>284</v>
      </c>
      <c r="C198" s="521"/>
      <c r="D198" s="195" t="s">
        <v>395</v>
      </c>
      <c r="E198" s="196"/>
      <c r="F198" s="521" t="s">
        <v>284</v>
      </c>
      <c r="G198" s="521"/>
      <c r="H198" s="197"/>
      <c r="I198" s="197"/>
      <c r="J198" s="198" t="s">
        <v>396</v>
      </c>
      <c r="K198" s="197"/>
      <c r="L198" s="198" t="s">
        <v>284</v>
      </c>
      <c r="M198" s="199"/>
    </row>
    <row r="199" spans="1:13">
      <c r="A199" s="200" t="s">
        <v>397</v>
      </c>
      <c r="B199" s="517" t="s">
        <v>398</v>
      </c>
      <c r="C199" s="517"/>
      <c r="D199" s="517" t="s">
        <v>399</v>
      </c>
      <c r="E199" s="517"/>
      <c r="F199" s="517" t="s">
        <v>400</v>
      </c>
      <c r="G199" s="517"/>
      <c r="H199" s="197"/>
      <c r="I199" s="197"/>
      <c r="J199" s="518">
        <v>3</v>
      </c>
      <c r="K199" s="519"/>
      <c r="L199" s="196" t="s">
        <v>387</v>
      </c>
      <c r="M199" s="199"/>
    </row>
    <row r="200" spans="1:13">
      <c r="A200" s="200" t="s">
        <v>401</v>
      </c>
      <c r="B200" s="517" t="s">
        <v>402</v>
      </c>
      <c r="C200" s="517"/>
      <c r="D200" s="517" t="s">
        <v>403</v>
      </c>
      <c r="E200" s="517"/>
      <c r="F200" s="517" t="s">
        <v>404</v>
      </c>
      <c r="G200" s="517"/>
      <c r="H200" s="197"/>
      <c r="I200" s="197"/>
      <c r="J200" s="518">
        <v>2</v>
      </c>
      <c r="K200" s="519"/>
      <c r="L200" s="196" t="s">
        <v>383</v>
      </c>
      <c r="M200" s="199"/>
    </row>
    <row r="201" spans="1:13">
      <c r="A201" s="200" t="s">
        <v>405</v>
      </c>
      <c r="B201" s="517" t="s">
        <v>406</v>
      </c>
      <c r="C201" s="517"/>
      <c r="D201" s="517" t="s">
        <v>407</v>
      </c>
      <c r="E201" s="517"/>
      <c r="F201" s="517" t="s">
        <v>408</v>
      </c>
      <c r="G201" s="517"/>
      <c r="H201" s="197"/>
      <c r="I201" s="197"/>
      <c r="J201" s="518">
        <v>1</v>
      </c>
      <c r="K201" s="519"/>
      <c r="L201" s="196" t="s">
        <v>409</v>
      </c>
      <c r="M201" s="199"/>
    </row>
    <row r="202" spans="1:13" ht="15.75" thickBot="1">
      <c r="A202" s="201" t="s">
        <v>410</v>
      </c>
      <c r="B202" s="516" t="s">
        <v>411</v>
      </c>
      <c r="C202" s="516"/>
      <c r="D202" s="516" t="s">
        <v>412</v>
      </c>
      <c r="E202" s="516"/>
      <c r="F202" s="516" t="s">
        <v>413</v>
      </c>
      <c r="G202" s="516"/>
      <c r="H202" s="202"/>
      <c r="I202" s="202"/>
      <c r="J202" s="202"/>
      <c r="K202" s="202"/>
      <c r="L202" s="202"/>
      <c r="M202" s="203"/>
    </row>
    <row r="204" spans="1:13" ht="15.75" thickBot="1"/>
    <row r="205" spans="1:13" ht="15.75">
      <c r="A205" s="178"/>
      <c r="B205" s="561" t="s">
        <v>489</v>
      </c>
      <c r="C205" s="561"/>
      <c r="D205" s="561"/>
      <c r="E205" s="561"/>
      <c r="F205" s="561"/>
      <c r="G205" s="561"/>
      <c r="H205" s="561"/>
      <c r="I205" s="562"/>
      <c r="J205" s="563" t="s">
        <v>490</v>
      </c>
      <c r="K205" s="561"/>
      <c r="L205" s="561"/>
      <c r="M205" s="564"/>
    </row>
    <row r="206" spans="1:13" ht="21">
      <c r="A206" s="565" t="s">
        <v>491</v>
      </c>
      <c r="B206" s="566"/>
      <c r="C206" s="566"/>
      <c r="D206" s="566"/>
      <c r="E206" s="566"/>
      <c r="F206" s="566"/>
      <c r="G206" s="566"/>
      <c r="H206" s="566"/>
      <c r="I206" s="566"/>
      <c r="J206" s="566"/>
      <c r="K206" s="566"/>
      <c r="L206" s="566"/>
      <c r="M206" s="567"/>
    </row>
    <row r="207" spans="1:13" ht="21">
      <c r="A207" s="179"/>
      <c r="B207" s="556" t="s">
        <v>492</v>
      </c>
      <c r="C207" s="556"/>
      <c r="D207" s="556"/>
      <c r="E207" s="557"/>
      <c r="F207" s="180" t="s">
        <v>493</v>
      </c>
      <c r="G207" s="180"/>
      <c r="H207" s="553" t="s">
        <v>494</v>
      </c>
      <c r="I207" s="554"/>
      <c r="J207" s="555"/>
      <c r="K207" s="205" t="s">
        <v>495</v>
      </c>
      <c r="L207" s="10"/>
      <c r="M207" s="181"/>
    </row>
    <row r="208" spans="1:13">
      <c r="A208" s="558" t="s">
        <v>496</v>
      </c>
      <c r="B208" s="554"/>
      <c r="C208" s="554"/>
      <c r="D208" s="554"/>
      <c r="E208" s="554"/>
      <c r="F208" s="554"/>
      <c r="G208" s="554"/>
      <c r="H208" s="554"/>
      <c r="I208" s="554"/>
      <c r="J208" s="554"/>
      <c r="K208" s="554"/>
      <c r="L208" s="554"/>
      <c r="M208" s="559"/>
    </row>
    <row r="209" spans="1:13">
      <c r="A209" s="533" t="s">
        <v>497</v>
      </c>
      <c r="B209" s="534"/>
      <c r="C209" s="534"/>
      <c r="D209" s="534"/>
      <c r="E209" s="534"/>
      <c r="F209" s="534"/>
      <c r="G209" s="534"/>
      <c r="H209" s="534"/>
      <c r="I209" s="534"/>
      <c r="J209" s="534"/>
      <c r="K209" s="534"/>
      <c r="L209" s="534"/>
      <c r="M209" s="560"/>
    </row>
    <row r="210" spans="1:13">
      <c r="A210" s="540" t="s">
        <v>498</v>
      </c>
      <c r="B210" s="541"/>
      <c r="C210" s="553" t="s">
        <v>65</v>
      </c>
      <c r="D210" s="554"/>
      <c r="E210" s="554"/>
      <c r="F210" s="554"/>
      <c r="G210" s="555"/>
      <c r="H210" s="10" t="s">
        <v>499</v>
      </c>
      <c r="I210" s="206"/>
      <c r="J210" s="377">
        <v>5</v>
      </c>
      <c r="K210" s="377"/>
      <c r="L210" s="377"/>
      <c r="M210" s="532"/>
    </row>
    <row r="211" spans="1:13">
      <c r="A211" s="540" t="s">
        <v>500</v>
      </c>
      <c r="B211" s="541"/>
      <c r="C211" s="553" t="s">
        <v>533</v>
      </c>
      <c r="D211" s="554"/>
      <c r="E211" s="554"/>
      <c r="F211" s="554"/>
      <c r="G211" s="555"/>
      <c r="H211" s="10" t="s">
        <v>501</v>
      </c>
      <c r="I211" s="206"/>
      <c r="J211" s="377">
        <v>1247</v>
      </c>
      <c r="K211" s="377"/>
      <c r="L211" s="377"/>
      <c r="M211" s="532"/>
    </row>
    <row r="212" spans="1:13">
      <c r="A212" s="540" t="s">
        <v>502</v>
      </c>
      <c r="B212" s="541"/>
      <c r="C212" s="553" t="s">
        <v>562</v>
      </c>
      <c r="D212" s="554"/>
      <c r="E212" s="554"/>
      <c r="F212" s="554"/>
      <c r="G212" s="555"/>
      <c r="H212" s="10" t="s">
        <v>503</v>
      </c>
      <c r="I212" s="206"/>
      <c r="J212" s="377">
        <v>9622290260</v>
      </c>
      <c r="K212" s="377"/>
      <c r="L212" s="377"/>
      <c r="M212" s="532"/>
    </row>
    <row r="213" spans="1:13">
      <c r="A213" s="540" t="s">
        <v>504</v>
      </c>
      <c r="B213" s="541"/>
      <c r="C213" s="553" t="s">
        <v>66</v>
      </c>
      <c r="D213" s="554"/>
      <c r="E213" s="554"/>
      <c r="F213" s="554"/>
      <c r="G213" s="555"/>
      <c r="H213" s="540" t="s">
        <v>363</v>
      </c>
      <c r="I213" s="541"/>
      <c r="J213" s="377" t="s">
        <v>67</v>
      </c>
      <c r="K213" s="377"/>
      <c r="L213" s="377"/>
      <c r="M213" s="532"/>
    </row>
    <row r="214" spans="1:13">
      <c r="A214" s="540" t="s">
        <v>535</v>
      </c>
      <c r="B214" s="541"/>
      <c r="C214" s="569" t="s">
        <v>70</v>
      </c>
      <c r="D214" s="570"/>
      <c r="E214" s="570"/>
      <c r="F214" s="570"/>
      <c r="G214" s="570"/>
      <c r="H214" s="570"/>
      <c r="I214" s="570"/>
      <c r="J214" s="570"/>
      <c r="K214" s="570"/>
      <c r="L214" s="570"/>
      <c r="M214" s="571"/>
    </row>
    <row r="215" spans="1:13">
      <c r="A215" s="531" t="s">
        <v>505</v>
      </c>
      <c r="B215" s="377"/>
      <c r="C215" s="377"/>
      <c r="D215" s="377"/>
      <c r="E215" s="377"/>
      <c r="F215" s="377"/>
      <c r="G215" s="377"/>
      <c r="H215" s="377"/>
      <c r="I215" s="377"/>
      <c r="J215" s="377"/>
      <c r="K215" s="377"/>
      <c r="L215" s="377"/>
      <c r="M215" s="532"/>
    </row>
    <row r="216" spans="1:13">
      <c r="A216" s="546" t="s">
        <v>506</v>
      </c>
      <c r="B216" s="377" t="s">
        <v>507</v>
      </c>
      <c r="C216" s="377"/>
      <c r="D216" s="377"/>
      <c r="E216" s="377"/>
      <c r="F216" s="377"/>
      <c r="G216" s="377"/>
      <c r="H216" s="377" t="s">
        <v>508</v>
      </c>
      <c r="I216" s="377"/>
      <c r="J216" s="377"/>
      <c r="K216" s="377"/>
      <c r="L216" s="377"/>
      <c r="M216" s="532"/>
    </row>
    <row r="217" spans="1:13" ht="30">
      <c r="A217" s="546"/>
      <c r="B217" s="183" t="s">
        <v>509</v>
      </c>
      <c r="C217" s="183" t="s">
        <v>510</v>
      </c>
      <c r="D217" s="183" t="s">
        <v>511</v>
      </c>
      <c r="E217" s="183" t="s">
        <v>512</v>
      </c>
      <c r="F217" s="183">
        <v>100</v>
      </c>
      <c r="G217" s="184" t="s">
        <v>244</v>
      </c>
      <c r="H217" s="183" t="s">
        <v>513</v>
      </c>
      <c r="I217" s="183" t="s">
        <v>510</v>
      </c>
      <c r="J217" s="183" t="s">
        <v>511</v>
      </c>
      <c r="K217" s="183" t="s">
        <v>537</v>
      </c>
      <c r="L217" s="183">
        <v>100</v>
      </c>
      <c r="M217" s="185" t="s">
        <v>244</v>
      </c>
    </row>
    <row r="218" spans="1:13">
      <c r="A218" s="186" t="s">
        <v>285</v>
      </c>
      <c r="B218" s="214">
        <v>5</v>
      </c>
      <c r="C218" s="207">
        <v>4</v>
      </c>
      <c r="D218" s="207">
        <v>5</v>
      </c>
      <c r="E218" s="214">
        <v>34</v>
      </c>
      <c r="F218" s="26">
        <f t="shared" ref="F218" si="27">SUM(B218:E218)</f>
        <v>48</v>
      </c>
      <c r="G218" s="11" t="str">
        <f t="shared" ref="G218:G222" si="28">IF(F218&gt;=90,"A1",IF(F218&gt;=80,"A2",IF(F218&gt;=70,"B1",IF(F218&gt;=60,"B2",IF(F218&gt;=50,"C1",IF(F218&gt;=40,"C2",IF(F218&gt;=33,"D","E")))))))</f>
        <v>C2</v>
      </c>
      <c r="H218" s="207">
        <v>6</v>
      </c>
      <c r="I218" s="13">
        <v>4</v>
      </c>
      <c r="J218" s="13">
        <v>4</v>
      </c>
      <c r="K218" s="214">
        <v>53</v>
      </c>
      <c r="L218" s="26">
        <f t="shared" ref="L218:L222" si="29">SUM(H218:K218)</f>
        <v>67</v>
      </c>
      <c r="M218" s="204" t="str">
        <f t="shared" ref="M218" si="30">IF(L218&gt;=90,"A1",IF(L218&gt;=80,"A2",IF(L218&gt;=70,"B1",IF(L218&gt;=60,"B2",IF(L218&gt;=50,"C1",IF(L218&gt;=40,"C2",IF(L218&gt;=33,"D","E")))))))</f>
        <v>B2</v>
      </c>
    </row>
    <row r="219" spans="1:13">
      <c r="A219" s="186" t="s">
        <v>286</v>
      </c>
      <c r="B219" s="214">
        <v>3.5</v>
      </c>
      <c r="C219" s="207">
        <v>4</v>
      </c>
      <c r="D219" s="207">
        <v>4</v>
      </c>
      <c r="E219" s="207">
        <v>37.5</v>
      </c>
      <c r="F219" s="26">
        <f t="shared" ref="F219:F222" si="31">(B219+C219+D219+E219)</f>
        <v>49</v>
      </c>
      <c r="G219" s="11" t="str">
        <f t="shared" si="28"/>
        <v>C2</v>
      </c>
      <c r="H219" s="13">
        <v>8</v>
      </c>
      <c r="I219" s="13">
        <v>5</v>
      </c>
      <c r="J219" s="13">
        <v>4</v>
      </c>
      <c r="K219" s="207">
        <v>59.5</v>
      </c>
      <c r="L219" s="26">
        <f t="shared" si="29"/>
        <v>76.5</v>
      </c>
      <c r="M219" s="204" t="str">
        <f t="shared" ref="M219:M222" si="32">IF(L219&gt;=91,"A1",IF(L219&gt;=81,"A2",IF(L219&gt;=71,"B1",IF(L219&gt;=61,"B2",IF(L219&gt;=51,"C1",IF(L219&gt;=41,"C2",IF(L219&gt;=33,"D","E")))))))</f>
        <v>B1</v>
      </c>
    </row>
    <row r="220" spans="1:13">
      <c r="A220" s="186" t="s">
        <v>515</v>
      </c>
      <c r="B220" s="207">
        <v>8.5</v>
      </c>
      <c r="C220" s="207">
        <v>4</v>
      </c>
      <c r="D220" s="207">
        <v>4</v>
      </c>
      <c r="E220" s="214">
        <v>52.5</v>
      </c>
      <c r="F220" s="11">
        <f t="shared" si="31"/>
        <v>69</v>
      </c>
      <c r="G220" s="11" t="str">
        <f t="shared" si="28"/>
        <v>B2</v>
      </c>
      <c r="H220" s="13">
        <v>4.25</v>
      </c>
      <c r="I220" s="13">
        <v>4</v>
      </c>
      <c r="J220" s="13">
        <v>4</v>
      </c>
      <c r="K220" s="214">
        <v>50</v>
      </c>
      <c r="L220" s="26">
        <f t="shared" si="29"/>
        <v>62.25</v>
      </c>
      <c r="M220" s="204" t="str">
        <f t="shared" si="32"/>
        <v>B2</v>
      </c>
    </row>
    <row r="221" spans="1:13">
      <c r="A221" s="186" t="s">
        <v>288</v>
      </c>
      <c r="B221" s="207">
        <v>6.25</v>
      </c>
      <c r="C221" s="207">
        <v>4</v>
      </c>
      <c r="D221" s="207">
        <v>5</v>
      </c>
      <c r="E221" s="207">
        <v>65</v>
      </c>
      <c r="F221" s="11">
        <f t="shared" si="31"/>
        <v>80.25</v>
      </c>
      <c r="G221" s="11" t="str">
        <f t="shared" si="28"/>
        <v>A2</v>
      </c>
      <c r="H221" s="207">
        <v>9</v>
      </c>
      <c r="I221" s="209">
        <v>5</v>
      </c>
      <c r="J221" s="209">
        <v>4</v>
      </c>
      <c r="K221" s="207">
        <v>55</v>
      </c>
      <c r="L221" s="26">
        <f t="shared" si="29"/>
        <v>73</v>
      </c>
      <c r="M221" s="215" t="str">
        <f t="shared" si="32"/>
        <v>B1</v>
      </c>
    </row>
    <row r="222" spans="1:13">
      <c r="A222" s="186" t="s">
        <v>371</v>
      </c>
      <c r="B222" s="207">
        <v>6.75</v>
      </c>
      <c r="C222" s="207">
        <v>3</v>
      </c>
      <c r="D222" s="207">
        <v>4</v>
      </c>
      <c r="E222" s="207">
        <v>41</v>
      </c>
      <c r="F222" s="26">
        <f t="shared" si="31"/>
        <v>54.75</v>
      </c>
      <c r="G222" s="11" t="str">
        <f t="shared" si="28"/>
        <v>C1</v>
      </c>
      <c r="H222" s="13">
        <v>5</v>
      </c>
      <c r="I222" s="13">
        <v>4</v>
      </c>
      <c r="J222" s="13">
        <v>4</v>
      </c>
      <c r="K222" s="207">
        <v>48</v>
      </c>
      <c r="L222" s="26">
        <f t="shared" si="29"/>
        <v>61</v>
      </c>
      <c r="M222" s="204" t="str">
        <f t="shared" si="32"/>
        <v>B2</v>
      </c>
    </row>
    <row r="223" spans="1:13">
      <c r="A223" s="186" t="s">
        <v>538</v>
      </c>
      <c r="B223" s="13"/>
      <c r="C223" s="13"/>
      <c r="D223" s="13"/>
      <c r="E223" s="13">
        <v>18</v>
      </c>
      <c r="F223" s="13"/>
      <c r="G223" s="13"/>
      <c r="H223" s="13"/>
      <c r="I223" s="13"/>
      <c r="J223" s="13"/>
      <c r="K223" s="13">
        <v>36</v>
      </c>
      <c r="L223" s="13"/>
      <c r="M223" s="187"/>
    </row>
    <row r="224" spans="1:13">
      <c r="A224" s="186" t="s">
        <v>539</v>
      </c>
      <c r="B224" s="13"/>
      <c r="C224" s="13"/>
      <c r="D224" s="13"/>
      <c r="E224" s="13">
        <v>23</v>
      </c>
      <c r="F224" s="13"/>
      <c r="G224" s="13"/>
      <c r="H224" s="13"/>
      <c r="I224" s="13"/>
      <c r="J224" s="13"/>
      <c r="K224" s="13">
        <v>31</v>
      </c>
      <c r="L224" s="13"/>
      <c r="M224" s="187"/>
    </row>
    <row r="225" spans="1:13">
      <c r="A225" s="186" t="s">
        <v>540</v>
      </c>
      <c r="B225" s="13"/>
      <c r="C225" s="13"/>
      <c r="D225" s="13"/>
      <c r="E225" s="13">
        <v>28</v>
      </c>
      <c r="F225" s="13"/>
      <c r="G225" s="13"/>
      <c r="H225" s="13"/>
      <c r="I225" s="13"/>
      <c r="J225" s="13"/>
      <c r="K225" s="13">
        <v>37</v>
      </c>
      <c r="L225" s="13"/>
      <c r="M225" s="187"/>
    </row>
    <row r="226" spans="1:13" ht="26.25">
      <c r="A226" s="186" t="s">
        <v>517</v>
      </c>
      <c r="B226" s="10"/>
      <c r="C226" s="188" t="s">
        <v>518</v>
      </c>
      <c r="D226" s="189">
        <f>(F218+F219+F220+F221+F222)</f>
        <v>301</v>
      </c>
      <c r="E226" s="189"/>
      <c r="F226" s="188" t="s">
        <v>519</v>
      </c>
      <c r="G226" s="189">
        <f>(D226/500)*100</f>
        <v>60.199999999999996</v>
      </c>
      <c r="H226" s="189"/>
      <c r="I226" s="190"/>
      <c r="J226" s="545" t="s">
        <v>520</v>
      </c>
      <c r="K226" s="545"/>
      <c r="L226" s="527" t="str">
        <f>IF(G226&gt;=91,"A1",IF(G226&gt;=81,"A2",IF(G226&gt;=71,"B1",IF(G226&gt;=61,"B2",IF(G226&gt;=51,"C1",IF(G226&gt;=41,"C2",IF(G226&gt;=33,"D","E")))))))</f>
        <v>C1</v>
      </c>
      <c r="M226" s="528" t="str">
        <f t="shared" ref="M226:M227" si="33">IF(K226&gt;=91,"A1",IF(K226&gt;=81,"A2",IF(K226&gt;=71,"B1",IF(K226&gt;=61,"B2",IF(K226&gt;=51,"C1",IF(K226&gt;=41,"C2",IF(K226&gt;=33,"D","E")))))))</f>
        <v>E</v>
      </c>
    </row>
    <row r="227" spans="1:13" ht="26.25">
      <c r="A227" s="216" t="s">
        <v>521</v>
      </c>
      <c r="B227" s="10"/>
      <c r="C227" s="188" t="s">
        <v>522</v>
      </c>
      <c r="D227" s="189">
        <f>(L218+L219+L220+L221+L222)</f>
        <v>339.75</v>
      </c>
      <c r="E227" s="189"/>
      <c r="F227" s="188" t="s">
        <v>523</v>
      </c>
      <c r="G227" s="192">
        <f>D227/500*100</f>
        <v>67.95</v>
      </c>
      <c r="H227" s="192"/>
      <c r="I227" s="193"/>
      <c r="J227" s="545" t="s">
        <v>524</v>
      </c>
      <c r="K227" s="545"/>
      <c r="L227" s="527" t="str">
        <f>IF(G227&gt;=91,"A1",IF(G227&gt;=81,"A2",IF(G227&gt;=71,"B1",IF(G227&gt;=61,"B2",IF(G227&gt;=51,"C1",IF(G227&gt;=41,"C2",IF(G227&gt;=33,"D","E")))))))</f>
        <v>B2</v>
      </c>
      <c r="M227" s="528" t="str">
        <f t="shared" si="33"/>
        <v>E</v>
      </c>
    </row>
    <row r="228" spans="1:13">
      <c r="A228" s="186" t="s">
        <v>541</v>
      </c>
      <c r="B228" s="10"/>
      <c r="C228" s="10"/>
      <c r="D228" s="10">
        <f>SUM(D226:D227)</f>
        <v>640.75</v>
      </c>
      <c r="E228" s="10"/>
      <c r="F228" s="10" t="s">
        <v>526</v>
      </c>
      <c r="G228" s="10"/>
      <c r="H228" s="10"/>
      <c r="I228" s="26">
        <f>(D228/1000)*100</f>
        <v>64.075000000000003</v>
      </c>
      <c r="J228" s="10" t="s">
        <v>527</v>
      </c>
      <c r="K228" s="10"/>
      <c r="L228" s="10"/>
      <c r="M228" s="181" t="str">
        <f>IF(I228&gt;=91,"A1",IF(I228&gt;=81,"A2",IF(I228&gt;=71,"B1",IF(I228&gt;=61,"B2",IF(I228&gt;=51,"C1",IF(I228&gt;=41,"C2",IF(I228&gt;=33,"D","E")))))))</f>
        <v>B2</v>
      </c>
    </row>
    <row r="229" spans="1:13">
      <c r="A229" s="542" t="s">
        <v>378</v>
      </c>
      <c r="B229" s="543"/>
      <c r="C229" s="543"/>
      <c r="D229" s="543"/>
      <c r="E229" s="543"/>
      <c r="F229" s="543"/>
      <c r="G229" s="543"/>
      <c r="H229" s="543"/>
      <c r="I229" s="543"/>
      <c r="J229" s="543"/>
      <c r="K229" s="543"/>
      <c r="L229" s="543"/>
      <c r="M229" s="544"/>
    </row>
    <row r="230" spans="1:13">
      <c r="A230" s="531" t="s">
        <v>379</v>
      </c>
      <c r="B230" s="377"/>
      <c r="C230" s="377"/>
      <c r="D230" s="377"/>
      <c r="E230" s="377"/>
      <c r="F230" s="377"/>
      <c r="G230" s="377"/>
      <c r="H230" s="377"/>
      <c r="I230" s="377"/>
      <c r="J230" s="377"/>
      <c r="K230" s="377"/>
      <c r="L230" s="377"/>
      <c r="M230" s="532"/>
    </row>
    <row r="231" spans="1:13">
      <c r="A231" s="531" t="s">
        <v>380</v>
      </c>
      <c r="B231" s="377"/>
      <c r="C231" s="377"/>
      <c r="D231" s="377"/>
      <c r="E231" s="377"/>
      <c r="F231" s="377" t="s">
        <v>381</v>
      </c>
      <c r="G231" s="377"/>
      <c r="H231" s="377"/>
      <c r="I231" s="377"/>
      <c r="J231" s="377"/>
      <c r="K231" s="377" t="s">
        <v>528</v>
      </c>
      <c r="L231" s="377"/>
      <c r="M231" s="532"/>
    </row>
    <row r="232" spans="1:13">
      <c r="A232" s="525" t="s">
        <v>382</v>
      </c>
      <c r="B232" s="526"/>
      <c r="C232" s="526"/>
      <c r="D232" s="526"/>
      <c r="E232" s="526"/>
      <c r="F232" s="527" t="s">
        <v>383</v>
      </c>
      <c r="G232" s="527"/>
      <c r="H232" s="527"/>
      <c r="I232" s="527"/>
      <c r="J232" s="527"/>
      <c r="K232" s="527" t="s">
        <v>383</v>
      </c>
      <c r="L232" s="527"/>
      <c r="M232" s="528"/>
    </row>
    <row r="233" spans="1:13">
      <c r="A233" s="531" t="s">
        <v>384</v>
      </c>
      <c r="B233" s="377"/>
      <c r="C233" s="377"/>
      <c r="D233" s="377"/>
      <c r="E233" s="377"/>
      <c r="F233" s="377"/>
      <c r="G233" s="377"/>
      <c r="H233" s="377"/>
      <c r="I233" s="377"/>
      <c r="J233" s="377"/>
      <c r="K233" s="377"/>
      <c r="L233" s="377"/>
      <c r="M233" s="532"/>
    </row>
    <row r="234" spans="1:13">
      <c r="A234" s="531" t="s">
        <v>380</v>
      </c>
      <c r="B234" s="377"/>
      <c r="C234" s="377"/>
      <c r="D234" s="377"/>
      <c r="E234" s="377"/>
      <c r="F234" s="377" t="s">
        <v>381</v>
      </c>
      <c r="G234" s="377"/>
      <c r="H234" s="377"/>
      <c r="I234" s="377"/>
      <c r="J234" s="377"/>
      <c r="K234" s="377" t="s">
        <v>528</v>
      </c>
      <c r="L234" s="377"/>
      <c r="M234" s="532"/>
    </row>
    <row r="235" spans="1:13">
      <c r="A235" s="540" t="s">
        <v>385</v>
      </c>
      <c r="B235" s="541"/>
      <c r="C235" s="541"/>
      <c r="D235" s="541"/>
      <c r="E235" s="541"/>
      <c r="F235" s="377" t="s">
        <v>563</v>
      </c>
      <c r="G235" s="377"/>
      <c r="H235" s="377"/>
      <c r="I235" s="377"/>
      <c r="J235" s="377"/>
      <c r="K235" s="377" t="s">
        <v>563</v>
      </c>
      <c r="L235" s="377"/>
      <c r="M235" s="532"/>
    </row>
    <row r="236" spans="1:13">
      <c r="A236" s="540" t="s">
        <v>529</v>
      </c>
      <c r="B236" s="541"/>
      <c r="C236" s="541"/>
      <c r="D236" s="541"/>
      <c r="E236" s="541"/>
      <c r="F236" s="527" t="s">
        <v>387</v>
      </c>
      <c r="G236" s="527"/>
      <c r="H236" s="527"/>
      <c r="I236" s="527"/>
      <c r="J236" s="527"/>
      <c r="K236" s="527" t="s">
        <v>387</v>
      </c>
      <c r="L236" s="527"/>
      <c r="M236" s="528"/>
    </row>
    <row r="237" spans="1:13">
      <c r="A237" s="533" t="s">
        <v>386</v>
      </c>
      <c r="B237" s="534"/>
      <c r="C237" s="534"/>
      <c r="D237" s="534"/>
      <c r="E237" s="535"/>
      <c r="F237" s="536" t="s">
        <v>387</v>
      </c>
      <c r="G237" s="537"/>
      <c r="H237" s="537"/>
      <c r="I237" s="537"/>
      <c r="J237" s="538"/>
      <c r="K237" s="536" t="s">
        <v>387</v>
      </c>
      <c r="L237" s="537"/>
      <c r="M237" s="539"/>
    </row>
    <row r="238" spans="1:13">
      <c r="A238" s="533" t="s">
        <v>388</v>
      </c>
      <c r="B238" s="534"/>
      <c r="C238" s="534"/>
      <c r="D238" s="534"/>
      <c r="E238" s="535"/>
      <c r="F238" s="536" t="s">
        <v>387</v>
      </c>
      <c r="G238" s="537"/>
      <c r="H238" s="537"/>
      <c r="I238" s="537"/>
      <c r="J238" s="538"/>
      <c r="K238" s="536" t="s">
        <v>387</v>
      </c>
      <c r="L238" s="537"/>
      <c r="M238" s="539"/>
    </row>
    <row r="239" spans="1:13">
      <c r="A239" s="531" t="s">
        <v>389</v>
      </c>
      <c r="B239" s="377"/>
      <c r="C239" s="377"/>
      <c r="D239" s="377"/>
      <c r="E239" s="377"/>
      <c r="F239" s="377"/>
      <c r="G239" s="377"/>
      <c r="H239" s="377"/>
      <c r="I239" s="377"/>
      <c r="J239" s="377"/>
      <c r="K239" s="377"/>
      <c r="L239" s="377"/>
      <c r="M239" s="532"/>
    </row>
    <row r="240" spans="1:13">
      <c r="A240" s="531" t="s">
        <v>380</v>
      </c>
      <c r="B240" s="377"/>
      <c r="C240" s="377"/>
      <c r="D240" s="377"/>
      <c r="E240" s="377"/>
      <c r="F240" s="377" t="s">
        <v>381</v>
      </c>
      <c r="G240" s="377"/>
      <c r="H240" s="377"/>
      <c r="I240" s="377"/>
      <c r="J240" s="377"/>
      <c r="K240" s="377" t="s">
        <v>528</v>
      </c>
      <c r="L240" s="377"/>
      <c r="M240" s="532"/>
    </row>
    <row r="241" spans="1:13">
      <c r="A241" s="533" t="s">
        <v>564</v>
      </c>
      <c r="B241" s="534"/>
      <c r="C241" s="534"/>
      <c r="D241" s="534"/>
      <c r="E241" s="534"/>
      <c r="F241" s="534"/>
      <c r="G241" s="534"/>
      <c r="H241" s="534"/>
      <c r="I241" s="534"/>
      <c r="J241" s="534"/>
      <c r="K241" s="534"/>
      <c r="L241" s="534"/>
      <c r="M241" s="560"/>
    </row>
    <row r="242" spans="1:13">
      <c r="A242" s="186" t="s">
        <v>530</v>
      </c>
      <c r="B242" s="541" t="s">
        <v>565</v>
      </c>
      <c r="C242" s="541"/>
      <c r="D242" s="541"/>
      <c r="E242" s="541"/>
      <c r="F242" s="541"/>
      <c r="G242" s="541"/>
      <c r="H242" s="541"/>
      <c r="I242" s="541"/>
      <c r="J242" s="541"/>
      <c r="K242" s="541"/>
      <c r="L242" s="541"/>
      <c r="M242" s="568"/>
    </row>
    <row r="243" spans="1:13">
      <c r="A243" s="186" t="s">
        <v>392</v>
      </c>
      <c r="B243" s="541" t="s">
        <v>545</v>
      </c>
      <c r="C243" s="541"/>
      <c r="D243" s="541"/>
      <c r="E243" s="541"/>
      <c r="F243" s="541"/>
      <c r="G243" s="541"/>
      <c r="H243" s="541"/>
      <c r="I243" s="541"/>
      <c r="J243" s="541"/>
      <c r="K243" s="541"/>
      <c r="L243" s="541"/>
      <c r="M243" s="568"/>
    </row>
    <row r="244" spans="1:13">
      <c r="A244" s="531" t="s">
        <v>531</v>
      </c>
      <c r="B244" s="377"/>
      <c r="C244" s="377"/>
      <c r="D244" s="527"/>
      <c r="E244" s="527"/>
      <c r="F244" s="527"/>
      <c r="G244" s="527"/>
      <c r="H244" s="527"/>
      <c r="I244" s="527"/>
      <c r="J244" s="377" t="s">
        <v>532</v>
      </c>
      <c r="K244" s="377"/>
      <c r="L244" s="377"/>
      <c r="M244" s="532"/>
    </row>
    <row r="245" spans="1:13">
      <c r="A245" s="531"/>
      <c r="B245" s="377"/>
      <c r="C245" s="377"/>
      <c r="D245" s="527"/>
      <c r="E245" s="527"/>
      <c r="F245" s="527"/>
      <c r="G245" s="527"/>
      <c r="H245" s="527"/>
      <c r="I245" s="527"/>
      <c r="J245" s="377"/>
      <c r="K245" s="377"/>
      <c r="L245" s="377"/>
      <c r="M245" s="532"/>
    </row>
    <row r="246" spans="1:13">
      <c r="A246" s="531"/>
      <c r="B246" s="377"/>
      <c r="C246" s="377"/>
      <c r="D246" s="527"/>
      <c r="E246" s="527"/>
      <c r="F246" s="527"/>
      <c r="G246" s="527"/>
      <c r="H246" s="527"/>
      <c r="I246" s="527"/>
      <c r="J246" s="377"/>
      <c r="K246" s="377"/>
      <c r="L246" s="377"/>
      <c r="M246" s="532"/>
    </row>
    <row r="247" spans="1:13" hidden="1">
      <c r="A247" s="531"/>
      <c r="B247" s="377"/>
      <c r="C247" s="377"/>
      <c r="D247" s="527"/>
      <c r="E247" s="527"/>
      <c r="F247" s="527"/>
      <c r="G247" s="527"/>
      <c r="H247" s="527"/>
      <c r="I247" s="527"/>
      <c r="J247" s="377"/>
      <c r="K247" s="377"/>
      <c r="L247" s="377"/>
      <c r="M247" s="532"/>
    </row>
    <row r="248" spans="1:13">
      <c r="A248" s="520" t="s">
        <v>393</v>
      </c>
      <c r="B248" s="521"/>
      <c r="C248" s="521"/>
      <c r="D248" s="521"/>
      <c r="E248" s="521"/>
      <c r="F248" s="521"/>
      <c r="G248" s="521"/>
      <c r="H248" s="522" t="s">
        <v>394</v>
      </c>
      <c r="I248" s="523"/>
      <c r="J248" s="523"/>
      <c r="K248" s="523"/>
      <c r="L248" s="523"/>
      <c r="M248" s="524"/>
    </row>
    <row r="249" spans="1:13">
      <c r="A249" s="194" t="s">
        <v>395</v>
      </c>
      <c r="B249" s="521" t="s">
        <v>284</v>
      </c>
      <c r="C249" s="521"/>
      <c r="D249" s="195" t="s">
        <v>395</v>
      </c>
      <c r="E249" s="196"/>
      <c r="F249" s="521" t="s">
        <v>284</v>
      </c>
      <c r="G249" s="521"/>
      <c r="H249" s="197"/>
      <c r="I249" s="197"/>
      <c r="J249" s="198" t="s">
        <v>396</v>
      </c>
      <c r="K249" s="197"/>
      <c r="L249" s="198" t="s">
        <v>284</v>
      </c>
      <c r="M249" s="199"/>
    </row>
    <row r="250" spans="1:13">
      <c r="A250" s="200" t="s">
        <v>397</v>
      </c>
      <c r="B250" s="517" t="s">
        <v>398</v>
      </c>
      <c r="C250" s="517"/>
      <c r="D250" s="517" t="s">
        <v>399</v>
      </c>
      <c r="E250" s="517"/>
      <c r="F250" s="517" t="s">
        <v>400</v>
      </c>
      <c r="G250" s="517"/>
      <c r="H250" s="197"/>
      <c r="I250" s="197"/>
      <c r="J250" s="518">
        <v>3</v>
      </c>
      <c r="K250" s="519"/>
      <c r="L250" s="196" t="s">
        <v>387</v>
      </c>
      <c r="M250" s="199"/>
    </row>
    <row r="251" spans="1:13">
      <c r="A251" s="200" t="s">
        <v>401</v>
      </c>
      <c r="B251" s="517" t="s">
        <v>402</v>
      </c>
      <c r="C251" s="517"/>
      <c r="D251" s="517" t="s">
        <v>403</v>
      </c>
      <c r="E251" s="517"/>
      <c r="F251" s="517" t="s">
        <v>404</v>
      </c>
      <c r="G251" s="517"/>
      <c r="H251" s="197"/>
      <c r="I251" s="197"/>
      <c r="J251" s="518">
        <v>2</v>
      </c>
      <c r="K251" s="519"/>
      <c r="L251" s="196" t="s">
        <v>383</v>
      </c>
      <c r="M251" s="199"/>
    </row>
    <row r="252" spans="1:13">
      <c r="A252" s="200" t="s">
        <v>405</v>
      </c>
      <c r="B252" s="517" t="s">
        <v>406</v>
      </c>
      <c r="C252" s="517"/>
      <c r="D252" s="517" t="s">
        <v>407</v>
      </c>
      <c r="E252" s="517"/>
      <c r="F252" s="517" t="s">
        <v>408</v>
      </c>
      <c r="G252" s="517"/>
      <c r="H252" s="197"/>
      <c r="I252" s="197"/>
      <c r="J252" s="518">
        <v>1</v>
      </c>
      <c r="K252" s="519"/>
      <c r="L252" s="196" t="s">
        <v>409</v>
      </c>
      <c r="M252" s="199"/>
    </row>
    <row r="253" spans="1:13" ht="15.75" thickBot="1">
      <c r="A253" s="201" t="s">
        <v>410</v>
      </c>
      <c r="B253" s="516" t="s">
        <v>411</v>
      </c>
      <c r="C253" s="516"/>
      <c r="D253" s="516" t="s">
        <v>412</v>
      </c>
      <c r="E253" s="516"/>
      <c r="F253" s="516" t="s">
        <v>413</v>
      </c>
      <c r="G253" s="516"/>
      <c r="H253" s="202"/>
      <c r="I253" s="202"/>
      <c r="J253" s="202"/>
      <c r="K253" s="202"/>
      <c r="L253" s="202"/>
      <c r="M253" s="203"/>
    </row>
    <row r="255" spans="1:13" ht="15.75" thickBot="1"/>
    <row r="256" spans="1:13" ht="15.75">
      <c r="A256" s="178"/>
      <c r="B256" s="561" t="s">
        <v>489</v>
      </c>
      <c r="C256" s="561"/>
      <c r="D256" s="561"/>
      <c r="E256" s="561"/>
      <c r="F256" s="561"/>
      <c r="G256" s="561"/>
      <c r="H256" s="561"/>
      <c r="I256" s="562"/>
      <c r="J256" s="563" t="s">
        <v>490</v>
      </c>
      <c r="K256" s="561"/>
      <c r="L256" s="561"/>
      <c r="M256" s="564"/>
    </row>
    <row r="257" spans="1:13" ht="21">
      <c r="A257" s="565" t="s">
        <v>491</v>
      </c>
      <c r="B257" s="566"/>
      <c r="C257" s="566"/>
      <c r="D257" s="566"/>
      <c r="E257" s="566"/>
      <c r="F257" s="566"/>
      <c r="G257" s="566"/>
      <c r="H257" s="566"/>
      <c r="I257" s="566"/>
      <c r="J257" s="566"/>
      <c r="K257" s="566"/>
      <c r="L257" s="566"/>
      <c r="M257" s="567"/>
    </row>
    <row r="258" spans="1:13" ht="21">
      <c r="A258" s="179"/>
      <c r="B258" s="556" t="s">
        <v>492</v>
      </c>
      <c r="C258" s="556"/>
      <c r="D258" s="556"/>
      <c r="E258" s="557"/>
      <c r="F258" s="180" t="s">
        <v>493</v>
      </c>
      <c r="G258" s="180"/>
      <c r="H258" s="553" t="s">
        <v>494</v>
      </c>
      <c r="I258" s="554"/>
      <c r="J258" s="555"/>
      <c r="K258" s="205" t="s">
        <v>495</v>
      </c>
      <c r="L258" s="10"/>
      <c r="M258" s="181"/>
    </row>
    <row r="259" spans="1:13">
      <c r="A259" s="558" t="s">
        <v>496</v>
      </c>
      <c r="B259" s="554"/>
      <c r="C259" s="554"/>
      <c r="D259" s="554"/>
      <c r="E259" s="554"/>
      <c r="F259" s="554"/>
      <c r="G259" s="554"/>
      <c r="H259" s="554"/>
      <c r="I259" s="554"/>
      <c r="J259" s="554"/>
      <c r="K259" s="554"/>
      <c r="L259" s="554"/>
      <c r="M259" s="559"/>
    </row>
    <row r="260" spans="1:13">
      <c r="A260" s="533" t="s">
        <v>497</v>
      </c>
      <c r="B260" s="534"/>
      <c r="C260" s="534"/>
      <c r="D260" s="534"/>
      <c r="E260" s="534"/>
      <c r="F260" s="534"/>
      <c r="G260" s="534"/>
      <c r="H260" s="534"/>
      <c r="I260" s="534"/>
      <c r="J260" s="534"/>
      <c r="K260" s="534"/>
      <c r="L260" s="534"/>
      <c r="M260" s="560"/>
    </row>
    <row r="261" spans="1:13">
      <c r="A261" s="540" t="s">
        <v>498</v>
      </c>
      <c r="B261" s="541"/>
      <c r="C261" s="553" t="s">
        <v>75</v>
      </c>
      <c r="D261" s="554"/>
      <c r="E261" s="554"/>
      <c r="F261" s="554"/>
      <c r="G261" s="555"/>
      <c r="H261" s="10" t="s">
        <v>499</v>
      </c>
      <c r="I261" s="206"/>
      <c r="J261" s="377">
        <v>6</v>
      </c>
      <c r="K261" s="377"/>
      <c r="L261" s="377"/>
      <c r="M261" s="532"/>
    </row>
    <row r="262" spans="1:13">
      <c r="A262" s="540" t="s">
        <v>500</v>
      </c>
      <c r="B262" s="541"/>
      <c r="C262" s="553" t="s">
        <v>533</v>
      </c>
      <c r="D262" s="554"/>
      <c r="E262" s="554"/>
      <c r="F262" s="554"/>
      <c r="G262" s="555"/>
      <c r="H262" s="10" t="s">
        <v>501</v>
      </c>
      <c r="I262" s="206"/>
      <c r="J262" s="377">
        <v>1033</v>
      </c>
      <c r="K262" s="377"/>
      <c r="L262" s="377"/>
      <c r="M262" s="532"/>
    </row>
    <row r="263" spans="1:13">
      <c r="A263" s="540" t="s">
        <v>502</v>
      </c>
      <c r="B263" s="541"/>
      <c r="C263" s="572">
        <v>40797</v>
      </c>
      <c r="D263" s="554"/>
      <c r="E263" s="554"/>
      <c r="F263" s="554"/>
      <c r="G263" s="555"/>
      <c r="H263" s="10" t="s">
        <v>503</v>
      </c>
      <c r="I263" s="206"/>
      <c r="J263" s="377">
        <v>9419106730</v>
      </c>
      <c r="K263" s="377"/>
      <c r="L263" s="377"/>
      <c r="M263" s="532"/>
    </row>
    <row r="264" spans="1:13">
      <c r="A264" s="540" t="s">
        <v>504</v>
      </c>
      <c r="B264" s="541"/>
      <c r="C264" s="553" t="s">
        <v>77</v>
      </c>
      <c r="D264" s="554"/>
      <c r="E264" s="554"/>
      <c r="F264" s="554"/>
      <c r="G264" s="555"/>
      <c r="H264" s="540" t="s">
        <v>363</v>
      </c>
      <c r="I264" s="541"/>
      <c r="J264" s="377" t="s">
        <v>79</v>
      </c>
      <c r="K264" s="377"/>
      <c r="L264" s="377"/>
      <c r="M264" s="532"/>
    </row>
    <row r="265" spans="1:13">
      <c r="A265" s="540" t="s">
        <v>535</v>
      </c>
      <c r="B265" s="541"/>
      <c r="C265" s="553" t="s">
        <v>566</v>
      </c>
      <c r="D265" s="554"/>
      <c r="E265" s="554"/>
      <c r="F265" s="554"/>
      <c r="G265" s="554"/>
      <c r="H265" s="554"/>
      <c r="I265" s="554"/>
      <c r="J265" s="554"/>
      <c r="K265" s="554"/>
      <c r="L265" s="554"/>
      <c r="M265" s="559"/>
    </row>
    <row r="266" spans="1:13">
      <c r="A266" s="531" t="s">
        <v>505</v>
      </c>
      <c r="B266" s="377"/>
      <c r="C266" s="377"/>
      <c r="D266" s="377"/>
      <c r="E266" s="377"/>
      <c r="F266" s="377"/>
      <c r="G266" s="377"/>
      <c r="H266" s="377"/>
      <c r="I266" s="377"/>
      <c r="J266" s="377"/>
      <c r="K266" s="377"/>
      <c r="L266" s="377"/>
      <c r="M266" s="532"/>
    </row>
    <row r="267" spans="1:13">
      <c r="A267" s="546" t="s">
        <v>506</v>
      </c>
      <c r="B267" s="377" t="s">
        <v>507</v>
      </c>
      <c r="C267" s="377"/>
      <c r="D267" s="377"/>
      <c r="E267" s="377"/>
      <c r="F267" s="377"/>
      <c r="G267" s="377"/>
      <c r="H267" s="377" t="s">
        <v>508</v>
      </c>
      <c r="I267" s="377"/>
      <c r="J267" s="377"/>
      <c r="K267" s="377"/>
      <c r="L267" s="377"/>
      <c r="M267" s="532"/>
    </row>
    <row r="268" spans="1:13" ht="30">
      <c r="A268" s="546"/>
      <c r="B268" s="183" t="s">
        <v>509</v>
      </c>
      <c r="C268" s="183" t="s">
        <v>510</v>
      </c>
      <c r="D268" s="183" t="s">
        <v>511</v>
      </c>
      <c r="E268" s="183" t="s">
        <v>512</v>
      </c>
      <c r="F268" s="183">
        <v>100</v>
      </c>
      <c r="G268" s="184" t="s">
        <v>244</v>
      </c>
      <c r="H268" s="183" t="s">
        <v>513</v>
      </c>
      <c r="I268" s="183" t="s">
        <v>510</v>
      </c>
      <c r="J268" s="183" t="s">
        <v>511</v>
      </c>
      <c r="K268" s="183" t="s">
        <v>537</v>
      </c>
      <c r="L268" s="183">
        <v>100</v>
      </c>
      <c r="M268" s="185" t="s">
        <v>244</v>
      </c>
    </row>
    <row r="269" spans="1:13">
      <c r="A269" s="186" t="s">
        <v>285</v>
      </c>
      <c r="B269" s="214">
        <v>8.75</v>
      </c>
      <c r="C269" s="207">
        <v>4</v>
      </c>
      <c r="D269" s="207">
        <v>5</v>
      </c>
      <c r="E269" s="214">
        <v>57.5</v>
      </c>
      <c r="F269" s="26">
        <f t="shared" ref="F269" si="34">SUM(B269:E269)</f>
        <v>75.25</v>
      </c>
      <c r="G269" s="11" t="str">
        <f t="shared" ref="G269:G273" si="35">IF(F269&gt;=90,"A1",IF(F269&gt;=80,"A2",IF(F269&gt;=70,"B1",IF(F269&gt;=60,"B2",IF(F269&gt;=50,"C1",IF(F269&gt;=40,"C2",IF(F269&gt;=33,"D","E")))))))</f>
        <v>B1</v>
      </c>
      <c r="H269" s="207">
        <v>9.5</v>
      </c>
      <c r="I269" s="13">
        <v>5</v>
      </c>
      <c r="J269" s="13">
        <v>4</v>
      </c>
      <c r="K269" s="214">
        <v>54.5</v>
      </c>
      <c r="L269" s="26">
        <f t="shared" ref="L269:L273" si="36">SUM(H269:K269)</f>
        <v>73</v>
      </c>
      <c r="M269" s="11" t="str">
        <f t="shared" ref="M269" si="37">IF(L269&gt;=90,"A1",IF(L269&gt;=80,"A2",IF(L269&gt;=70,"B1",IF(L269&gt;=60,"B2",IF(L269&gt;=50,"C1",IF(L269&gt;=40,"C2",IF(L269&gt;=33,"D","E")))))))</f>
        <v>B1</v>
      </c>
    </row>
    <row r="270" spans="1:13">
      <c r="A270" s="186" t="s">
        <v>286</v>
      </c>
      <c r="B270" s="214">
        <v>7</v>
      </c>
      <c r="C270" s="207">
        <v>4</v>
      </c>
      <c r="D270" s="207">
        <v>5</v>
      </c>
      <c r="E270" s="207">
        <v>54.5</v>
      </c>
      <c r="F270" s="26">
        <f t="shared" ref="F270:F273" si="38">(B270+C270+D270+E270)</f>
        <v>70.5</v>
      </c>
      <c r="G270" s="11" t="str">
        <f t="shared" si="35"/>
        <v>B1</v>
      </c>
      <c r="H270" s="13">
        <v>9.25</v>
      </c>
      <c r="I270" s="13">
        <v>5</v>
      </c>
      <c r="J270" s="13">
        <v>5</v>
      </c>
      <c r="K270" s="207">
        <v>71.5</v>
      </c>
      <c r="L270" s="26">
        <f t="shared" si="36"/>
        <v>90.75</v>
      </c>
      <c r="M270" s="11" t="str">
        <f t="shared" ref="M270:M273" si="39">IF(L270&gt;=91,"A1",IF(L270&gt;=81,"A2",IF(L270&gt;=71,"B1",IF(L270&gt;=61,"B2",IF(L270&gt;=51,"C1",IF(L270&gt;=41,"C2",IF(L270&gt;=33,"D","E")))))))</f>
        <v>A2</v>
      </c>
    </row>
    <row r="271" spans="1:13">
      <c r="A271" s="186" t="s">
        <v>515</v>
      </c>
      <c r="B271" s="207">
        <v>8.25</v>
      </c>
      <c r="C271" s="207">
        <v>4</v>
      </c>
      <c r="D271" s="207">
        <v>5</v>
      </c>
      <c r="E271" s="214">
        <v>52.5</v>
      </c>
      <c r="F271" s="11">
        <f t="shared" si="38"/>
        <v>69.75</v>
      </c>
      <c r="G271" s="11" t="str">
        <f t="shared" si="35"/>
        <v>B2</v>
      </c>
      <c r="H271" s="13">
        <v>8</v>
      </c>
      <c r="I271" s="177">
        <v>5</v>
      </c>
      <c r="J271" s="13">
        <v>4</v>
      </c>
      <c r="K271" s="214">
        <v>55</v>
      </c>
      <c r="L271" s="26">
        <f t="shared" si="36"/>
        <v>72</v>
      </c>
      <c r="M271" s="11" t="str">
        <f t="shared" si="39"/>
        <v>B1</v>
      </c>
    </row>
    <row r="272" spans="1:13">
      <c r="A272" s="186" t="s">
        <v>288</v>
      </c>
      <c r="B272" s="207">
        <v>10</v>
      </c>
      <c r="C272" s="207">
        <v>5</v>
      </c>
      <c r="D272" s="207">
        <v>5</v>
      </c>
      <c r="E272" s="207">
        <v>71.5</v>
      </c>
      <c r="F272" s="11">
        <f t="shared" si="38"/>
        <v>91.5</v>
      </c>
      <c r="G272" s="11" t="str">
        <f t="shared" si="35"/>
        <v>A1</v>
      </c>
      <c r="H272" s="207">
        <v>10</v>
      </c>
      <c r="I272" s="209">
        <v>5</v>
      </c>
      <c r="J272" s="209">
        <v>5</v>
      </c>
      <c r="K272" s="207">
        <v>75.5</v>
      </c>
      <c r="L272" s="26">
        <f t="shared" si="36"/>
        <v>95.5</v>
      </c>
      <c r="M272" s="26" t="str">
        <f t="shared" si="39"/>
        <v>A1</v>
      </c>
    </row>
    <row r="273" spans="1:13">
      <c r="A273" s="186" t="s">
        <v>371</v>
      </c>
      <c r="B273" s="207">
        <v>8</v>
      </c>
      <c r="C273" s="207">
        <v>5</v>
      </c>
      <c r="D273" s="207">
        <v>5</v>
      </c>
      <c r="E273" s="207">
        <v>61.5</v>
      </c>
      <c r="F273" s="26">
        <f t="shared" si="38"/>
        <v>79.5</v>
      </c>
      <c r="G273" s="11" t="str">
        <f t="shared" si="35"/>
        <v>B1</v>
      </c>
      <c r="H273" s="13">
        <v>9.75</v>
      </c>
      <c r="I273" s="13">
        <v>4.5</v>
      </c>
      <c r="J273" s="13">
        <v>4</v>
      </c>
      <c r="K273" s="207">
        <v>64</v>
      </c>
      <c r="L273" s="26">
        <f t="shared" si="36"/>
        <v>82.25</v>
      </c>
      <c r="M273" s="11" t="str">
        <f t="shared" si="39"/>
        <v>A2</v>
      </c>
    </row>
    <row r="274" spans="1:13">
      <c r="A274" s="186" t="s">
        <v>538</v>
      </c>
      <c r="B274" s="13"/>
      <c r="C274" s="13"/>
      <c r="D274" s="13"/>
      <c r="E274" s="13">
        <v>32.5</v>
      </c>
      <c r="F274" s="13"/>
      <c r="G274" s="13"/>
      <c r="H274" s="13"/>
      <c r="I274" s="13"/>
      <c r="J274" s="13"/>
      <c r="K274" s="13">
        <v>35.5</v>
      </c>
      <c r="L274" s="13"/>
      <c r="M274" s="187"/>
    </row>
    <row r="275" spans="1:13">
      <c r="A275" s="186" t="s">
        <v>539</v>
      </c>
      <c r="B275" s="13"/>
      <c r="C275" s="13"/>
      <c r="D275" s="13"/>
      <c r="E275" s="13">
        <v>30</v>
      </c>
      <c r="F275" s="13"/>
      <c r="G275" s="13"/>
      <c r="H275" s="13"/>
      <c r="I275" s="13"/>
      <c r="J275" s="13"/>
      <c r="K275" s="13">
        <v>37</v>
      </c>
      <c r="L275" s="13"/>
      <c r="M275" s="187"/>
    </row>
    <row r="276" spans="1:13">
      <c r="A276" s="186" t="s">
        <v>555</v>
      </c>
      <c r="B276" s="13"/>
      <c r="C276" s="13"/>
      <c r="D276" s="13"/>
      <c r="E276" s="13">
        <v>35</v>
      </c>
      <c r="F276" s="13"/>
      <c r="G276" s="13"/>
      <c r="H276" s="13"/>
      <c r="I276" s="13"/>
      <c r="J276" s="13"/>
      <c r="K276" s="13">
        <v>32</v>
      </c>
      <c r="L276" s="13"/>
      <c r="M276" s="187"/>
    </row>
    <row r="277" spans="1:13" ht="26.25">
      <c r="A277" s="10" t="s">
        <v>517</v>
      </c>
      <c r="B277" s="10"/>
      <c r="C277" s="188" t="s">
        <v>518</v>
      </c>
      <c r="D277" s="189">
        <f>(F269+F270+F271+F272+F273)</f>
        <v>386.5</v>
      </c>
      <c r="E277" s="189"/>
      <c r="F277" s="188" t="s">
        <v>519</v>
      </c>
      <c r="G277" s="189">
        <f>(D277/500)*100</f>
        <v>77.3</v>
      </c>
      <c r="H277" s="189"/>
      <c r="I277" s="190"/>
      <c r="J277" s="545" t="s">
        <v>520</v>
      </c>
      <c r="K277" s="545"/>
      <c r="L277" s="527" t="str">
        <f>IF(G277&gt;=91,"A1",IF(G277&gt;=81,"A2",IF(G277&gt;=71,"B1",IF(G277&gt;=61,"B2",IF(G277&gt;=51,"C1",IF(G277&gt;=41,"C2",IF(G277&gt;=33,"D","E")))))))</f>
        <v>B1</v>
      </c>
      <c r="M277" s="527" t="str">
        <f t="shared" ref="M277:M278" si="40">IF(K277&gt;=91,"A1",IF(K277&gt;=81,"A2",IF(K277&gt;=71,"B1",IF(K277&gt;=61,"B2",IF(K277&gt;=51,"C1",IF(K277&gt;=41,"C2",IF(K277&gt;=33,"D","E")))))))</f>
        <v>E</v>
      </c>
    </row>
    <row r="278" spans="1:13" ht="26.25">
      <c r="A278" s="191" t="s">
        <v>521</v>
      </c>
      <c r="B278" s="10"/>
      <c r="C278" s="188" t="s">
        <v>522</v>
      </c>
      <c r="D278" s="189">
        <f>(L269+L270+L271+L272+L273)</f>
        <v>413.5</v>
      </c>
      <c r="E278" s="189"/>
      <c r="F278" s="188" t="s">
        <v>523</v>
      </c>
      <c r="G278" s="192">
        <f>D278/500*100</f>
        <v>82.699999999999989</v>
      </c>
      <c r="H278" s="192"/>
      <c r="I278" s="193"/>
      <c r="J278" s="545" t="s">
        <v>524</v>
      </c>
      <c r="K278" s="545"/>
      <c r="L278" s="527" t="str">
        <f>IF(G278&gt;=91,"A1",IF(G278&gt;=81,"A2",IF(G278&gt;=71,"B1",IF(G278&gt;=61,"B2",IF(G278&gt;=51,"C1",IF(G278&gt;=41,"C2",IF(G278&gt;=33,"D","E")))))))</f>
        <v>A2</v>
      </c>
      <c r="M278" s="527" t="str">
        <f t="shared" si="40"/>
        <v>E</v>
      </c>
    </row>
    <row r="279" spans="1:13">
      <c r="A279" s="10" t="s">
        <v>541</v>
      </c>
      <c r="B279" s="10"/>
      <c r="C279" s="10"/>
      <c r="D279" s="11">
        <f>SUM(D277:D278)</f>
        <v>800</v>
      </c>
      <c r="E279" s="10"/>
      <c r="F279" s="10" t="s">
        <v>526</v>
      </c>
      <c r="G279" s="10"/>
      <c r="H279" s="10"/>
      <c r="I279" s="11">
        <f>(D279/1000)*100</f>
        <v>80</v>
      </c>
      <c r="J279" s="10" t="s">
        <v>527</v>
      </c>
      <c r="K279" s="10"/>
      <c r="L279" s="10"/>
      <c r="M279" s="10" t="str">
        <f>IF(I279&gt;=91,"A1",IF(I279&gt;=81,"A2",IF(I279&gt;=71,"B1",IF(I279&gt;=61,"B2",IF(I279&gt;=51,"C1",IF(I279&gt;=41,"C2",IF(I279&gt;=33,"D","E")))))))</f>
        <v>B1</v>
      </c>
    </row>
    <row r="280" spans="1:13">
      <c r="A280" s="542" t="s">
        <v>378</v>
      </c>
      <c r="B280" s="543"/>
      <c r="C280" s="543"/>
      <c r="D280" s="543"/>
      <c r="E280" s="543"/>
      <c r="F280" s="543"/>
      <c r="G280" s="543"/>
      <c r="H280" s="543"/>
      <c r="I280" s="543"/>
      <c r="J280" s="543"/>
      <c r="K280" s="543"/>
      <c r="L280" s="543"/>
      <c r="M280" s="544"/>
    </row>
    <row r="281" spans="1:13">
      <c r="A281" s="531" t="s">
        <v>379</v>
      </c>
      <c r="B281" s="377"/>
      <c r="C281" s="377"/>
      <c r="D281" s="377"/>
      <c r="E281" s="377"/>
      <c r="F281" s="377"/>
      <c r="G281" s="377"/>
      <c r="H281" s="377"/>
      <c r="I281" s="377"/>
      <c r="J281" s="377"/>
      <c r="K281" s="377"/>
      <c r="L281" s="377"/>
      <c r="M281" s="532"/>
    </row>
    <row r="282" spans="1:13">
      <c r="A282" s="531" t="s">
        <v>380</v>
      </c>
      <c r="B282" s="377"/>
      <c r="C282" s="377"/>
      <c r="D282" s="377"/>
      <c r="E282" s="377"/>
      <c r="F282" s="377" t="s">
        <v>381</v>
      </c>
      <c r="G282" s="377"/>
      <c r="H282" s="377"/>
      <c r="I282" s="377"/>
      <c r="J282" s="377"/>
      <c r="K282" s="377" t="s">
        <v>528</v>
      </c>
      <c r="L282" s="377"/>
      <c r="M282" s="532"/>
    </row>
    <row r="283" spans="1:13">
      <c r="A283" s="525" t="s">
        <v>382</v>
      </c>
      <c r="B283" s="526"/>
      <c r="C283" s="526"/>
      <c r="D283" s="526"/>
      <c r="E283" s="526"/>
      <c r="F283" s="527" t="s">
        <v>398</v>
      </c>
      <c r="G283" s="527"/>
      <c r="H283" s="527"/>
      <c r="I283" s="527"/>
      <c r="J283" s="527"/>
      <c r="K283" s="527" t="s">
        <v>398</v>
      </c>
      <c r="L283" s="527"/>
      <c r="M283" s="528"/>
    </row>
    <row r="284" spans="1:13">
      <c r="A284" s="531" t="s">
        <v>384</v>
      </c>
      <c r="B284" s="377"/>
      <c r="C284" s="377"/>
      <c r="D284" s="377"/>
      <c r="E284" s="377"/>
      <c r="F284" s="377"/>
      <c r="G284" s="377"/>
      <c r="H284" s="377"/>
      <c r="I284" s="377"/>
      <c r="J284" s="377"/>
      <c r="K284" s="377"/>
      <c r="L284" s="377"/>
      <c r="M284" s="532"/>
    </row>
    <row r="285" spans="1:13">
      <c r="A285" s="531" t="s">
        <v>380</v>
      </c>
      <c r="B285" s="377"/>
      <c r="C285" s="377"/>
      <c r="D285" s="377"/>
      <c r="E285" s="377"/>
      <c r="F285" s="377" t="s">
        <v>381</v>
      </c>
      <c r="G285" s="377"/>
      <c r="H285" s="377"/>
      <c r="I285" s="377"/>
      <c r="J285" s="377"/>
      <c r="K285" s="377" t="s">
        <v>528</v>
      </c>
      <c r="L285" s="377"/>
      <c r="M285" s="532"/>
    </row>
    <row r="286" spans="1:13">
      <c r="A286" s="540" t="s">
        <v>385</v>
      </c>
      <c r="B286" s="541"/>
      <c r="C286" s="541"/>
      <c r="D286" s="541"/>
      <c r="E286" s="541"/>
      <c r="F286" s="377" t="s">
        <v>387</v>
      </c>
      <c r="G286" s="377"/>
      <c r="H286" s="377"/>
      <c r="I286" s="377"/>
      <c r="J286" s="377"/>
      <c r="K286" s="377" t="s">
        <v>387</v>
      </c>
      <c r="L286" s="377"/>
      <c r="M286" s="532"/>
    </row>
    <row r="287" spans="1:13">
      <c r="A287" s="540" t="s">
        <v>529</v>
      </c>
      <c r="B287" s="541"/>
      <c r="C287" s="541"/>
      <c r="D287" s="541"/>
      <c r="E287" s="541"/>
      <c r="F287" s="527" t="s">
        <v>398</v>
      </c>
      <c r="G287" s="527"/>
      <c r="H287" s="527"/>
      <c r="I287" s="527"/>
      <c r="J287" s="527"/>
      <c r="K287" s="527" t="s">
        <v>398</v>
      </c>
      <c r="L287" s="527"/>
      <c r="M287" s="528"/>
    </row>
    <row r="288" spans="1:13">
      <c r="A288" s="533" t="s">
        <v>386</v>
      </c>
      <c r="B288" s="534"/>
      <c r="C288" s="534"/>
      <c r="D288" s="534"/>
      <c r="E288" s="535"/>
      <c r="F288" s="536" t="s">
        <v>398</v>
      </c>
      <c r="G288" s="537"/>
      <c r="H288" s="537"/>
      <c r="I288" s="537"/>
      <c r="J288" s="538"/>
      <c r="K288" s="536" t="s">
        <v>398</v>
      </c>
      <c r="L288" s="537"/>
      <c r="M288" s="539"/>
    </row>
    <row r="289" spans="1:13">
      <c r="A289" s="533" t="s">
        <v>388</v>
      </c>
      <c r="B289" s="534"/>
      <c r="C289" s="534"/>
      <c r="D289" s="534"/>
      <c r="E289" s="535"/>
      <c r="F289" s="536" t="s">
        <v>398</v>
      </c>
      <c r="G289" s="537"/>
      <c r="H289" s="537"/>
      <c r="I289" s="537"/>
      <c r="J289" s="538"/>
      <c r="K289" s="536" t="s">
        <v>398</v>
      </c>
      <c r="L289" s="537"/>
      <c r="M289" s="539"/>
    </row>
    <row r="290" spans="1:13">
      <c r="A290" s="531" t="s">
        <v>389</v>
      </c>
      <c r="B290" s="377"/>
      <c r="C290" s="377"/>
      <c r="D290" s="377"/>
      <c r="E290" s="377"/>
      <c r="F290" s="377"/>
      <c r="G290" s="377"/>
      <c r="H290" s="377"/>
      <c r="I290" s="377"/>
      <c r="J290" s="377"/>
      <c r="K290" s="377"/>
      <c r="L290" s="377"/>
      <c r="M290" s="532"/>
    </row>
    <row r="291" spans="1:13">
      <c r="A291" s="531" t="s">
        <v>380</v>
      </c>
      <c r="B291" s="377"/>
      <c r="C291" s="377"/>
      <c r="D291" s="377"/>
      <c r="E291" s="377"/>
      <c r="F291" s="377" t="s">
        <v>381</v>
      </c>
      <c r="G291" s="377"/>
      <c r="H291" s="377"/>
      <c r="I291" s="377"/>
      <c r="J291" s="377"/>
      <c r="K291" s="377" t="s">
        <v>528</v>
      </c>
      <c r="L291" s="377"/>
      <c r="M291" s="532"/>
    </row>
    <row r="292" spans="1:13">
      <c r="A292" s="533" t="s">
        <v>567</v>
      </c>
      <c r="B292" s="534"/>
      <c r="C292" s="534"/>
      <c r="D292" s="534"/>
      <c r="E292" s="534"/>
      <c r="F292" s="534"/>
      <c r="G292" s="534"/>
      <c r="H292" s="534"/>
      <c r="I292" s="534"/>
      <c r="J292" s="534"/>
      <c r="K292" s="534"/>
      <c r="L292" s="534"/>
      <c r="M292" s="560"/>
    </row>
    <row r="293" spans="1:13">
      <c r="A293" s="186" t="s">
        <v>530</v>
      </c>
      <c r="B293" s="541" t="s">
        <v>568</v>
      </c>
      <c r="C293" s="541"/>
      <c r="D293" s="541"/>
      <c r="E293" s="541"/>
      <c r="F293" s="541"/>
      <c r="G293" s="541"/>
      <c r="H293" s="541"/>
      <c r="I293" s="541"/>
      <c r="J293" s="541"/>
      <c r="K293" s="541"/>
      <c r="L293" s="541"/>
      <c r="M293" s="568"/>
    </row>
    <row r="294" spans="1:13">
      <c r="A294" s="186" t="s">
        <v>392</v>
      </c>
      <c r="B294" s="541" t="s">
        <v>545</v>
      </c>
      <c r="C294" s="541"/>
      <c r="D294" s="541"/>
      <c r="E294" s="541"/>
      <c r="F294" s="541"/>
      <c r="G294" s="541"/>
      <c r="H294" s="541"/>
      <c r="I294" s="541"/>
      <c r="J294" s="541"/>
      <c r="K294" s="541"/>
      <c r="L294" s="541"/>
      <c r="M294" s="568"/>
    </row>
    <row r="295" spans="1:13">
      <c r="A295" s="531" t="s">
        <v>531</v>
      </c>
      <c r="B295" s="377"/>
      <c r="C295" s="377"/>
      <c r="D295" s="527"/>
      <c r="E295" s="527"/>
      <c r="F295" s="527"/>
      <c r="G295" s="527"/>
      <c r="H295" s="527"/>
      <c r="I295" s="527"/>
      <c r="J295" s="377" t="s">
        <v>532</v>
      </c>
      <c r="K295" s="377"/>
      <c r="L295" s="377"/>
      <c r="M295" s="532"/>
    </row>
    <row r="296" spans="1:13">
      <c r="A296" s="531"/>
      <c r="B296" s="377"/>
      <c r="C296" s="377"/>
      <c r="D296" s="527"/>
      <c r="E296" s="527"/>
      <c r="F296" s="527"/>
      <c r="G296" s="527"/>
      <c r="H296" s="527"/>
      <c r="I296" s="527"/>
      <c r="J296" s="377"/>
      <c r="K296" s="377"/>
      <c r="L296" s="377"/>
      <c r="M296" s="532"/>
    </row>
    <row r="297" spans="1:13">
      <c r="A297" s="531"/>
      <c r="B297" s="377"/>
      <c r="C297" s="377"/>
      <c r="D297" s="527"/>
      <c r="E297" s="527"/>
      <c r="F297" s="527"/>
      <c r="G297" s="527"/>
      <c r="H297" s="527"/>
      <c r="I297" s="527"/>
      <c r="J297" s="377"/>
      <c r="K297" s="377"/>
      <c r="L297" s="377"/>
      <c r="M297" s="532"/>
    </row>
    <row r="298" spans="1:13">
      <c r="A298" s="531"/>
      <c r="B298" s="377"/>
      <c r="C298" s="377"/>
      <c r="D298" s="527"/>
      <c r="E298" s="527"/>
      <c r="F298" s="527"/>
      <c r="G298" s="527"/>
      <c r="H298" s="527"/>
      <c r="I298" s="527"/>
      <c r="J298" s="377"/>
      <c r="K298" s="377"/>
      <c r="L298" s="377"/>
      <c r="M298" s="532"/>
    </row>
    <row r="299" spans="1:13">
      <c r="A299" s="520" t="s">
        <v>393</v>
      </c>
      <c r="B299" s="521"/>
      <c r="C299" s="521"/>
      <c r="D299" s="521"/>
      <c r="E299" s="521"/>
      <c r="F299" s="521"/>
      <c r="G299" s="521"/>
      <c r="H299" s="522" t="s">
        <v>394</v>
      </c>
      <c r="I299" s="523"/>
      <c r="J299" s="523"/>
      <c r="K299" s="523"/>
      <c r="L299" s="523"/>
      <c r="M299" s="524"/>
    </row>
    <row r="300" spans="1:13">
      <c r="A300" s="194" t="s">
        <v>395</v>
      </c>
      <c r="B300" s="521" t="s">
        <v>284</v>
      </c>
      <c r="C300" s="521"/>
      <c r="D300" s="195" t="s">
        <v>395</v>
      </c>
      <c r="E300" s="196"/>
      <c r="F300" s="521" t="s">
        <v>284</v>
      </c>
      <c r="G300" s="521"/>
      <c r="H300" s="197"/>
      <c r="I300" s="197"/>
      <c r="J300" s="198" t="s">
        <v>396</v>
      </c>
      <c r="K300" s="197"/>
      <c r="L300" s="198" t="s">
        <v>284</v>
      </c>
      <c r="M300" s="199"/>
    </row>
    <row r="301" spans="1:13">
      <c r="A301" s="200" t="s">
        <v>397</v>
      </c>
      <c r="B301" s="517" t="s">
        <v>398</v>
      </c>
      <c r="C301" s="517"/>
      <c r="D301" s="517" t="s">
        <v>399</v>
      </c>
      <c r="E301" s="517"/>
      <c r="F301" s="517" t="s">
        <v>400</v>
      </c>
      <c r="G301" s="517"/>
      <c r="H301" s="197"/>
      <c r="I301" s="197"/>
      <c r="J301" s="518">
        <v>3</v>
      </c>
      <c r="K301" s="519"/>
      <c r="L301" s="196" t="s">
        <v>387</v>
      </c>
      <c r="M301" s="199"/>
    </row>
    <row r="302" spans="1:13">
      <c r="A302" s="200" t="s">
        <v>401</v>
      </c>
      <c r="B302" s="517" t="s">
        <v>402</v>
      </c>
      <c r="C302" s="517"/>
      <c r="D302" s="517" t="s">
        <v>403</v>
      </c>
      <c r="E302" s="517"/>
      <c r="F302" s="517" t="s">
        <v>404</v>
      </c>
      <c r="G302" s="517"/>
      <c r="H302" s="197"/>
      <c r="I302" s="197"/>
      <c r="J302" s="518">
        <v>2</v>
      </c>
      <c r="K302" s="519"/>
      <c r="L302" s="196" t="s">
        <v>383</v>
      </c>
      <c r="M302" s="199"/>
    </row>
    <row r="303" spans="1:13">
      <c r="A303" s="200" t="s">
        <v>405</v>
      </c>
      <c r="B303" s="517" t="s">
        <v>406</v>
      </c>
      <c r="C303" s="517"/>
      <c r="D303" s="517" t="s">
        <v>407</v>
      </c>
      <c r="E303" s="517"/>
      <c r="F303" s="517" t="s">
        <v>408</v>
      </c>
      <c r="G303" s="517"/>
      <c r="H303" s="197"/>
      <c r="I303" s="197"/>
      <c r="J303" s="518">
        <v>1</v>
      </c>
      <c r="K303" s="519"/>
      <c r="L303" s="196" t="s">
        <v>409</v>
      </c>
      <c r="M303" s="199"/>
    </row>
    <row r="304" spans="1:13" ht="15.75" thickBot="1">
      <c r="A304" s="201" t="s">
        <v>410</v>
      </c>
      <c r="B304" s="516" t="s">
        <v>411</v>
      </c>
      <c r="C304" s="516"/>
      <c r="D304" s="516" t="s">
        <v>412</v>
      </c>
      <c r="E304" s="516"/>
      <c r="F304" s="516" t="s">
        <v>413</v>
      </c>
      <c r="G304" s="516"/>
      <c r="H304" s="202"/>
      <c r="I304" s="202"/>
      <c r="J304" s="202"/>
      <c r="K304" s="202"/>
      <c r="L304" s="202"/>
      <c r="M304" s="203"/>
    </row>
    <row r="306" spans="1:13" ht="15.75" thickBot="1"/>
    <row r="307" spans="1:13" ht="15.75">
      <c r="A307" s="178"/>
      <c r="B307" s="561" t="s">
        <v>489</v>
      </c>
      <c r="C307" s="561"/>
      <c r="D307" s="561"/>
      <c r="E307" s="561"/>
      <c r="F307" s="561"/>
      <c r="G307" s="561"/>
      <c r="H307" s="561"/>
      <c r="I307" s="562"/>
      <c r="J307" s="563" t="s">
        <v>490</v>
      </c>
      <c r="K307" s="561"/>
      <c r="L307" s="561"/>
      <c r="M307" s="564"/>
    </row>
    <row r="308" spans="1:13" ht="21">
      <c r="A308" s="565" t="s">
        <v>491</v>
      </c>
      <c r="B308" s="566"/>
      <c r="C308" s="566"/>
      <c r="D308" s="566"/>
      <c r="E308" s="566"/>
      <c r="F308" s="566"/>
      <c r="G308" s="566"/>
      <c r="H308" s="566"/>
      <c r="I308" s="566"/>
      <c r="J308" s="566"/>
      <c r="K308" s="566"/>
      <c r="L308" s="566"/>
      <c r="M308" s="567"/>
    </row>
    <row r="309" spans="1:13" ht="21">
      <c r="A309" s="179"/>
      <c r="B309" s="556" t="s">
        <v>492</v>
      </c>
      <c r="C309" s="556"/>
      <c r="D309" s="556"/>
      <c r="E309" s="557"/>
      <c r="F309" s="180" t="s">
        <v>493</v>
      </c>
      <c r="G309" s="180"/>
      <c r="H309" s="553" t="s">
        <v>494</v>
      </c>
      <c r="I309" s="554"/>
      <c r="J309" s="555"/>
      <c r="K309" s="205" t="s">
        <v>495</v>
      </c>
      <c r="L309" s="10"/>
      <c r="M309" s="181"/>
    </row>
    <row r="310" spans="1:13">
      <c r="A310" s="558" t="s">
        <v>496</v>
      </c>
      <c r="B310" s="554"/>
      <c r="C310" s="554"/>
      <c r="D310" s="554"/>
      <c r="E310" s="554"/>
      <c r="F310" s="554"/>
      <c r="G310" s="554"/>
      <c r="H310" s="554"/>
      <c r="I310" s="554"/>
      <c r="J310" s="554"/>
      <c r="K310" s="554"/>
      <c r="L310" s="554"/>
      <c r="M310" s="559"/>
    </row>
    <row r="311" spans="1:13">
      <c r="A311" s="533" t="s">
        <v>497</v>
      </c>
      <c r="B311" s="534"/>
      <c r="C311" s="534"/>
      <c r="D311" s="534"/>
      <c r="E311" s="534"/>
      <c r="F311" s="534"/>
      <c r="G311" s="534"/>
      <c r="H311" s="534"/>
      <c r="I311" s="534"/>
      <c r="J311" s="534"/>
      <c r="K311" s="534"/>
      <c r="L311" s="534"/>
      <c r="M311" s="560"/>
    </row>
    <row r="312" spans="1:13">
      <c r="A312" s="540" t="s">
        <v>498</v>
      </c>
      <c r="B312" s="541"/>
      <c r="C312" s="553" t="s">
        <v>85</v>
      </c>
      <c r="D312" s="554"/>
      <c r="E312" s="554"/>
      <c r="F312" s="554"/>
      <c r="G312" s="555"/>
      <c r="H312" s="10" t="s">
        <v>499</v>
      </c>
      <c r="I312" s="206"/>
      <c r="J312" s="377">
        <v>7</v>
      </c>
      <c r="K312" s="377"/>
      <c r="L312" s="377"/>
      <c r="M312" s="532"/>
    </row>
    <row r="313" spans="1:13">
      <c r="A313" s="540" t="s">
        <v>500</v>
      </c>
      <c r="B313" s="541"/>
      <c r="C313" s="553" t="s">
        <v>533</v>
      </c>
      <c r="D313" s="554"/>
      <c r="E313" s="554"/>
      <c r="F313" s="554"/>
      <c r="G313" s="555"/>
      <c r="H313" s="10" t="s">
        <v>501</v>
      </c>
      <c r="I313" s="206"/>
      <c r="J313" s="377">
        <v>961</v>
      </c>
      <c r="K313" s="377"/>
      <c r="L313" s="377"/>
      <c r="M313" s="532"/>
    </row>
    <row r="314" spans="1:13">
      <c r="A314" s="540" t="s">
        <v>502</v>
      </c>
      <c r="B314" s="541"/>
      <c r="C314" s="572">
        <v>41487</v>
      </c>
      <c r="D314" s="554"/>
      <c r="E314" s="554"/>
      <c r="F314" s="554"/>
      <c r="G314" s="555"/>
      <c r="H314" s="10" t="s">
        <v>503</v>
      </c>
      <c r="I314" s="206"/>
      <c r="J314" s="377">
        <v>7780975092</v>
      </c>
      <c r="K314" s="377"/>
      <c r="L314" s="377"/>
      <c r="M314" s="532"/>
    </row>
    <row r="315" spans="1:13">
      <c r="A315" s="540" t="s">
        <v>504</v>
      </c>
      <c r="B315" s="541"/>
      <c r="C315" s="553" t="s">
        <v>34</v>
      </c>
      <c r="D315" s="554"/>
      <c r="E315" s="554"/>
      <c r="F315" s="554"/>
      <c r="G315" s="555"/>
      <c r="H315" s="540" t="s">
        <v>363</v>
      </c>
      <c r="I315" s="541"/>
      <c r="J315" s="377" t="s">
        <v>89</v>
      </c>
      <c r="K315" s="377"/>
      <c r="L315" s="377"/>
      <c r="M315" s="532"/>
    </row>
    <row r="316" spans="1:13">
      <c r="A316" s="540" t="s">
        <v>535</v>
      </c>
      <c r="B316" s="541"/>
      <c r="C316" s="569" t="s">
        <v>90</v>
      </c>
      <c r="D316" s="570"/>
      <c r="E316" s="570"/>
      <c r="F316" s="570"/>
      <c r="G316" s="570"/>
      <c r="H316" s="570"/>
      <c r="I316" s="570"/>
      <c r="J316" s="570"/>
      <c r="K316" s="570"/>
      <c r="L316" s="570"/>
      <c r="M316" s="571"/>
    </row>
    <row r="317" spans="1:13">
      <c r="A317" s="531" t="s">
        <v>505</v>
      </c>
      <c r="B317" s="377"/>
      <c r="C317" s="377"/>
      <c r="D317" s="377"/>
      <c r="E317" s="377"/>
      <c r="F317" s="377"/>
      <c r="G317" s="377"/>
      <c r="H317" s="377"/>
      <c r="I317" s="377"/>
      <c r="J317" s="377"/>
      <c r="K317" s="377"/>
      <c r="L317" s="377"/>
      <c r="M317" s="532"/>
    </row>
    <row r="318" spans="1:13">
      <c r="A318" s="546" t="s">
        <v>506</v>
      </c>
      <c r="B318" s="377" t="s">
        <v>507</v>
      </c>
      <c r="C318" s="377"/>
      <c r="D318" s="377"/>
      <c r="E318" s="377"/>
      <c r="F318" s="377"/>
      <c r="G318" s="377"/>
      <c r="H318" s="377" t="s">
        <v>508</v>
      </c>
      <c r="I318" s="377"/>
      <c r="J318" s="377"/>
      <c r="K318" s="377"/>
      <c r="L318" s="377"/>
      <c r="M318" s="532"/>
    </row>
    <row r="319" spans="1:13" ht="30">
      <c r="A319" s="546"/>
      <c r="B319" s="183" t="s">
        <v>509</v>
      </c>
      <c r="C319" s="183" t="s">
        <v>510</v>
      </c>
      <c r="D319" s="183" t="s">
        <v>511</v>
      </c>
      <c r="E319" s="183" t="s">
        <v>512</v>
      </c>
      <c r="F319" s="183">
        <v>100</v>
      </c>
      <c r="G319" s="184" t="s">
        <v>244</v>
      </c>
      <c r="H319" s="183" t="s">
        <v>513</v>
      </c>
      <c r="I319" s="183" t="s">
        <v>510</v>
      </c>
      <c r="J319" s="183" t="s">
        <v>511</v>
      </c>
      <c r="K319" s="183" t="s">
        <v>537</v>
      </c>
      <c r="L319" s="183">
        <v>100</v>
      </c>
      <c r="M319" s="185" t="s">
        <v>244</v>
      </c>
    </row>
    <row r="320" spans="1:13">
      <c r="A320" s="186" t="s">
        <v>285</v>
      </c>
      <c r="B320" s="214">
        <v>8.25</v>
      </c>
      <c r="C320" s="207">
        <v>5</v>
      </c>
      <c r="D320" s="207">
        <v>5</v>
      </c>
      <c r="E320" s="214">
        <v>54.5</v>
      </c>
      <c r="F320" s="175">
        <f t="shared" ref="F320" si="41">SUM(B320:E320)</f>
        <v>72.75</v>
      </c>
      <c r="G320" s="11" t="str">
        <f t="shared" ref="G320:G324" si="42">IF(F320&gt;=90,"A1",IF(F320&gt;=80,"A2",IF(F320&gt;=70,"B1",IF(F320&gt;=60,"B2",IF(F320&gt;=50,"C1",IF(F320&gt;=40,"C2",IF(F320&gt;=33,"D","E")))))))</f>
        <v>B1</v>
      </c>
      <c r="H320" s="207">
        <v>8.5</v>
      </c>
      <c r="I320" s="13">
        <v>5</v>
      </c>
      <c r="J320" s="13">
        <v>4</v>
      </c>
      <c r="K320" s="214">
        <v>62.5</v>
      </c>
      <c r="L320" s="26">
        <f t="shared" ref="L320:L324" si="43">SUM(H320:K320)</f>
        <v>80</v>
      </c>
      <c r="M320" s="11" t="str">
        <f t="shared" ref="M320" si="44">IF(L320&gt;=90,"A1",IF(L320&gt;=80,"A2",IF(L320&gt;=70,"B1",IF(L320&gt;=60,"B2",IF(L320&gt;=50,"C1",IF(L320&gt;=40,"C2",IF(L320&gt;=33,"D","E")))))))</f>
        <v>A2</v>
      </c>
    </row>
    <row r="321" spans="1:13">
      <c r="A321" s="186" t="s">
        <v>286</v>
      </c>
      <c r="B321" s="214">
        <v>5.25</v>
      </c>
      <c r="C321" s="207">
        <v>5</v>
      </c>
      <c r="D321" s="207">
        <v>5</v>
      </c>
      <c r="E321" s="207">
        <v>58.5</v>
      </c>
      <c r="F321" s="175">
        <f t="shared" ref="F321:F324" si="45">(B321+C321+D321+E321)</f>
        <v>73.75</v>
      </c>
      <c r="G321" s="11" t="str">
        <f t="shared" si="42"/>
        <v>B1</v>
      </c>
      <c r="H321" s="13">
        <v>8.75</v>
      </c>
      <c r="I321" s="13">
        <v>5</v>
      </c>
      <c r="J321" s="13">
        <v>5</v>
      </c>
      <c r="K321" s="207">
        <v>76</v>
      </c>
      <c r="L321" s="26">
        <f t="shared" si="43"/>
        <v>94.75</v>
      </c>
      <c r="M321" s="11" t="str">
        <f t="shared" ref="M321:M324" si="46">IF(L321&gt;=91,"A1",IF(L321&gt;=81,"A2",IF(L321&gt;=71,"B1",IF(L321&gt;=61,"B2",IF(L321&gt;=51,"C1",IF(L321&gt;=41,"C2",IF(L321&gt;=33,"D","E")))))))</f>
        <v>A1</v>
      </c>
    </row>
    <row r="322" spans="1:13">
      <c r="A322" s="186" t="s">
        <v>515</v>
      </c>
      <c r="B322" s="207">
        <v>6.5</v>
      </c>
      <c r="C322" s="207">
        <v>4</v>
      </c>
      <c r="D322" s="207">
        <v>5</v>
      </c>
      <c r="E322" s="214">
        <v>57</v>
      </c>
      <c r="F322" s="182">
        <f t="shared" si="45"/>
        <v>72.5</v>
      </c>
      <c r="G322" s="11" t="str">
        <f t="shared" si="42"/>
        <v>B1</v>
      </c>
      <c r="H322" s="13">
        <v>6.5</v>
      </c>
      <c r="I322" s="177">
        <v>5</v>
      </c>
      <c r="J322" s="13">
        <v>4</v>
      </c>
      <c r="K322" s="214">
        <v>59</v>
      </c>
      <c r="L322" s="26">
        <f t="shared" si="43"/>
        <v>74.5</v>
      </c>
      <c r="M322" s="11" t="str">
        <f t="shared" si="46"/>
        <v>B1</v>
      </c>
    </row>
    <row r="323" spans="1:13">
      <c r="A323" s="186" t="s">
        <v>288</v>
      </c>
      <c r="B323" s="207">
        <v>7.5</v>
      </c>
      <c r="C323" s="207">
        <v>5</v>
      </c>
      <c r="D323" s="207">
        <v>5</v>
      </c>
      <c r="E323" s="207">
        <v>75.5</v>
      </c>
      <c r="F323" s="182">
        <f t="shared" si="45"/>
        <v>93</v>
      </c>
      <c r="G323" s="11" t="str">
        <f t="shared" si="42"/>
        <v>A1</v>
      </c>
      <c r="H323" s="207">
        <v>9.5</v>
      </c>
      <c r="I323" s="209">
        <v>5</v>
      </c>
      <c r="J323" s="209">
        <v>5</v>
      </c>
      <c r="K323" s="207">
        <v>71</v>
      </c>
      <c r="L323" s="26">
        <f t="shared" si="43"/>
        <v>90.5</v>
      </c>
      <c r="M323" s="26" t="str">
        <f t="shared" si="46"/>
        <v>A2</v>
      </c>
    </row>
    <row r="324" spans="1:13">
      <c r="A324" s="186" t="s">
        <v>371</v>
      </c>
      <c r="B324" s="207">
        <v>9.5</v>
      </c>
      <c r="C324" s="207">
        <v>4</v>
      </c>
      <c r="D324" s="207">
        <v>5</v>
      </c>
      <c r="E324" s="207">
        <v>72</v>
      </c>
      <c r="F324" s="175">
        <f t="shared" si="45"/>
        <v>90.5</v>
      </c>
      <c r="G324" s="11" t="str">
        <f t="shared" si="42"/>
        <v>A1</v>
      </c>
      <c r="H324" s="13">
        <v>7.75</v>
      </c>
      <c r="I324" s="173">
        <v>5</v>
      </c>
      <c r="J324" s="13">
        <v>5</v>
      </c>
      <c r="K324" s="207">
        <v>70.5</v>
      </c>
      <c r="L324" s="26">
        <f t="shared" si="43"/>
        <v>88.25</v>
      </c>
      <c r="M324" s="11" t="str">
        <f t="shared" si="46"/>
        <v>A2</v>
      </c>
    </row>
    <row r="325" spans="1:13">
      <c r="A325" s="186" t="s">
        <v>538</v>
      </c>
      <c r="B325" s="13"/>
      <c r="C325" s="13"/>
      <c r="D325" s="13"/>
      <c r="E325" s="13">
        <v>36</v>
      </c>
      <c r="F325" s="13"/>
      <c r="G325" s="13"/>
      <c r="H325" s="13"/>
      <c r="I325" s="13"/>
      <c r="J325" s="13"/>
      <c r="K325" s="13">
        <v>37.5</v>
      </c>
      <c r="L325" s="13"/>
      <c r="M325" s="187"/>
    </row>
    <row r="326" spans="1:13">
      <c r="A326" s="186" t="s">
        <v>539</v>
      </c>
      <c r="B326" s="13"/>
      <c r="C326" s="13"/>
      <c r="D326" s="13"/>
      <c r="E326" s="13">
        <v>27</v>
      </c>
      <c r="F326" s="13"/>
      <c r="G326" s="13"/>
      <c r="H326" s="13"/>
      <c r="I326" s="13"/>
      <c r="J326" s="13"/>
      <c r="K326" s="13">
        <v>36</v>
      </c>
      <c r="L326" s="13"/>
      <c r="M326" s="187"/>
    </row>
    <row r="327" spans="1:13">
      <c r="A327" s="186" t="s">
        <v>555</v>
      </c>
      <c r="B327" s="13"/>
      <c r="C327" s="13"/>
      <c r="D327" s="13"/>
      <c r="E327" s="13">
        <v>30</v>
      </c>
      <c r="F327" s="13"/>
      <c r="G327" s="13"/>
      <c r="H327" s="13"/>
      <c r="I327" s="13"/>
      <c r="J327" s="13"/>
      <c r="K327" s="13">
        <v>27</v>
      </c>
      <c r="L327" s="13"/>
      <c r="M327" s="187"/>
    </row>
    <row r="328" spans="1:13" ht="26.25">
      <c r="A328" s="10" t="s">
        <v>517</v>
      </c>
      <c r="B328" s="10"/>
      <c r="C328" s="188" t="s">
        <v>518</v>
      </c>
      <c r="D328" s="189">
        <f>(F320+F321+F322+F323+F324)</f>
        <v>402.5</v>
      </c>
      <c r="E328" s="189"/>
      <c r="F328" s="188" t="s">
        <v>519</v>
      </c>
      <c r="G328" s="189">
        <f>(D328/500)*100</f>
        <v>80.5</v>
      </c>
      <c r="H328" s="189"/>
      <c r="I328" s="190"/>
      <c r="J328" s="545" t="s">
        <v>520</v>
      </c>
      <c r="K328" s="545"/>
      <c r="L328" s="527" t="str">
        <f>IF(G328&gt;=91,"A1",IF(G328&gt;=81,"A2",IF(G328&gt;=71,"B1",IF(G328&gt;=61,"B2",IF(G328&gt;=51,"C1",IF(G328&gt;=41,"C2",IF(G328&gt;=33,"D","E")))))))</f>
        <v>B1</v>
      </c>
      <c r="M328" s="527" t="str">
        <f t="shared" ref="M328:M329" si="47">IF(K328&gt;=91,"A1",IF(K328&gt;=81,"A2",IF(K328&gt;=71,"B1",IF(K328&gt;=61,"B2",IF(K328&gt;=51,"C1",IF(K328&gt;=41,"C2",IF(K328&gt;=33,"D","E")))))))</f>
        <v>E</v>
      </c>
    </row>
    <row r="329" spans="1:13" ht="26.25">
      <c r="A329" s="191" t="s">
        <v>521</v>
      </c>
      <c r="B329" s="10"/>
      <c r="C329" s="188" t="s">
        <v>522</v>
      </c>
      <c r="D329" s="189">
        <f>(L320+L321+L322+L323+L324)</f>
        <v>428</v>
      </c>
      <c r="E329" s="189"/>
      <c r="F329" s="188" t="s">
        <v>523</v>
      </c>
      <c r="G329" s="192">
        <f>D329/500*100</f>
        <v>85.6</v>
      </c>
      <c r="H329" s="192"/>
      <c r="I329" s="193"/>
      <c r="J329" s="545" t="s">
        <v>524</v>
      </c>
      <c r="K329" s="545"/>
      <c r="L329" s="527" t="str">
        <f>IF(G329&gt;=91,"A1",IF(G329&gt;=81,"A2",IF(G329&gt;=71,"B1",IF(G329&gt;=61,"B2",IF(G329&gt;=51,"C1",IF(G329&gt;=41,"C2",IF(G329&gt;=33,"D","E")))))))</f>
        <v>A2</v>
      </c>
      <c r="M329" s="527" t="str">
        <f t="shared" si="47"/>
        <v>E</v>
      </c>
    </row>
    <row r="330" spans="1:13">
      <c r="A330" s="10" t="s">
        <v>541</v>
      </c>
      <c r="B330" s="10"/>
      <c r="C330" s="10"/>
      <c r="D330" s="10">
        <f>SUM(D328:D329)</f>
        <v>830.5</v>
      </c>
      <c r="E330" s="10"/>
      <c r="F330" s="10" t="s">
        <v>526</v>
      </c>
      <c r="G330" s="10"/>
      <c r="H330" s="10"/>
      <c r="I330" s="11">
        <f>(D330/1000)*100</f>
        <v>83.05</v>
      </c>
      <c r="J330" s="10" t="s">
        <v>527</v>
      </c>
      <c r="K330" s="10"/>
      <c r="L330" s="10"/>
      <c r="M330" s="10" t="str">
        <f>IF(I330&gt;=91,"A1",IF(I330&gt;=81,"A2",IF(I330&gt;=71,"B1",IF(I330&gt;=61,"B2",IF(I330&gt;=51,"C1",IF(I330&gt;=41,"C2",IF(I330&gt;=33,"D","E")))))))</f>
        <v>A2</v>
      </c>
    </row>
    <row r="331" spans="1:13">
      <c r="A331" s="542" t="s">
        <v>378</v>
      </c>
      <c r="B331" s="543"/>
      <c r="C331" s="543"/>
      <c r="D331" s="543"/>
      <c r="E331" s="543"/>
      <c r="F331" s="543"/>
      <c r="G331" s="543"/>
      <c r="H331" s="543"/>
      <c r="I331" s="543"/>
      <c r="J331" s="543"/>
      <c r="K331" s="543"/>
      <c r="L331" s="543"/>
      <c r="M331" s="544"/>
    </row>
    <row r="332" spans="1:13">
      <c r="A332" s="531" t="s">
        <v>379</v>
      </c>
      <c r="B332" s="377"/>
      <c r="C332" s="377"/>
      <c r="D332" s="377"/>
      <c r="E332" s="377"/>
      <c r="F332" s="377"/>
      <c r="G332" s="377"/>
      <c r="H332" s="377"/>
      <c r="I332" s="377"/>
      <c r="J332" s="377"/>
      <c r="K332" s="377"/>
      <c r="L332" s="377"/>
      <c r="M332" s="532"/>
    </row>
    <row r="333" spans="1:13">
      <c r="A333" s="531" t="s">
        <v>380</v>
      </c>
      <c r="B333" s="377"/>
      <c r="C333" s="377"/>
      <c r="D333" s="377"/>
      <c r="E333" s="377"/>
      <c r="F333" s="377" t="s">
        <v>381</v>
      </c>
      <c r="G333" s="377"/>
      <c r="H333" s="377"/>
      <c r="I333" s="377"/>
      <c r="J333" s="377"/>
      <c r="K333" s="377" t="s">
        <v>528</v>
      </c>
      <c r="L333" s="377"/>
      <c r="M333" s="532"/>
    </row>
    <row r="334" spans="1:13">
      <c r="A334" s="525" t="s">
        <v>382</v>
      </c>
      <c r="B334" s="526"/>
      <c r="C334" s="526"/>
      <c r="D334" s="526"/>
      <c r="E334" s="526"/>
      <c r="F334" s="527" t="s">
        <v>387</v>
      </c>
      <c r="G334" s="527"/>
      <c r="H334" s="527"/>
      <c r="I334" s="527"/>
      <c r="J334" s="527"/>
      <c r="K334" s="527" t="s">
        <v>387</v>
      </c>
      <c r="L334" s="527"/>
      <c r="M334" s="528"/>
    </row>
    <row r="335" spans="1:13">
      <c r="A335" s="531" t="s">
        <v>384</v>
      </c>
      <c r="B335" s="377"/>
      <c r="C335" s="377"/>
      <c r="D335" s="377"/>
      <c r="E335" s="377"/>
      <c r="F335" s="377"/>
      <c r="G335" s="377"/>
      <c r="H335" s="377"/>
      <c r="I335" s="377"/>
      <c r="J335" s="377"/>
      <c r="K335" s="377"/>
      <c r="L335" s="377"/>
      <c r="M335" s="532"/>
    </row>
    <row r="336" spans="1:13">
      <c r="A336" s="531" t="s">
        <v>380</v>
      </c>
      <c r="B336" s="377"/>
      <c r="C336" s="377"/>
      <c r="D336" s="377"/>
      <c r="E336" s="377"/>
      <c r="F336" s="377" t="s">
        <v>381</v>
      </c>
      <c r="G336" s="377"/>
      <c r="H336" s="377"/>
      <c r="I336" s="377"/>
      <c r="J336" s="377"/>
      <c r="K336" s="377" t="s">
        <v>528</v>
      </c>
      <c r="L336" s="377"/>
      <c r="M336" s="532"/>
    </row>
    <row r="337" spans="1:13">
      <c r="A337" s="540" t="s">
        <v>385</v>
      </c>
      <c r="B337" s="541"/>
      <c r="C337" s="541"/>
      <c r="D337" s="541"/>
      <c r="E337" s="541"/>
      <c r="F337" s="377" t="s">
        <v>398</v>
      </c>
      <c r="G337" s="377"/>
      <c r="H337" s="377"/>
      <c r="I337" s="377"/>
      <c r="J337" s="377"/>
      <c r="K337" s="377" t="s">
        <v>398</v>
      </c>
      <c r="L337" s="377"/>
      <c r="M337" s="532"/>
    </row>
    <row r="338" spans="1:13">
      <c r="A338" s="540" t="s">
        <v>529</v>
      </c>
      <c r="B338" s="541"/>
      <c r="C338" s="541"/>
      <c r="D338" s="541"/>
      <c r="E338" s="541"/>
      <c r="F338" s="527" t="s">
        <v>387</v>
      </c>
      <c r="G338" s="527"/>
      <c r="H338" s="527"/>
      <c r="I338" s="527"/>
      <c r="J338" s="527"/>
      <c r="K338" s="527" t="s">
        <v>387</v>
      </c>
      <c r="L338" s="527"/>
      <c r="M338" s="528"/>
    </row>
    <row r="339" spans="1:13">
      <c r="A339" s="533" t="s">
        <v>386</v>
      </c>
      <c r="B339" s="534"/>
      <c r="C339" s="534"/>
      <c r="D339" s="534"/>
      <c r="E339" s="535"/>
      <c r="F339" s="536" t="s">
        <v>398</v>
      </c>
      <c r="G339" s="537"/>
      <c r="H339" s="537"/>
      <c r="I339" s="537"/>
      <c r="J339" s="538"/>
      <c r="K339" s="536" t="s">
        <v>398</v>
      </c>
      <c r="L339" s="537"/>
      <c r="M339" s="539"/>
    </row>
    <row r="340" spans="1:13">
      <c r="A340" s="533" t="s">
        <v>388</v>
      </c>
      <c r="B340" s="534"/>
      <c r="C340" s="534"/>
      <c r="D340" s="534"/>
      <c r="E340" s="535"/>
      <c r="F340" s="536" t="s">
        <v>398</v>
      </c>
      <c r="G340" s="537"/>
      <c r="H340" s="537"/>
      <c r="I340" s="537"/>
      <c r="J340" s="538"/>
      <c r="K340" s="536" t="s">
        <v>398</v>
      </c>
      <c r="L340" s="537"/>
      <c r="M340" s="539"/>
    </row>
    <row r="341" spans="1:13">
      <c r="A341" s="531" t="s">
        <v>389</v>
      </c>
      <c r="B341" s="377"/>
      <c r="C341" s="377"/>
      <c r="D341" s="377"/>
      <c r="E341" s="377"/>
      <c r="F341" s="377"/>
      <c r="G341" s="377"/>
      <c r="H341" s="377"/>
      <c r="I341" s="377"/>
      <c r="J341" s="377"/>
      <c r="K341" s="377"/>
      <c r="L341" s="377"/>
      <c r="M341" s="532"/>
    </row>
    <row r="342" spans="1:13">
      <c r="A342" s="531" t="s">
        <v>380</v>
      </c>
      <c r="B342" s="377"/>
      <c r="C342" s="377"/>
      <c r="D342" s="377"/>
      <c r="E342" s="377"/>
      <c r="F342" s="377" t="s">
        <v>381</v>
      </c>
      <c r="G342" s="377"/>
      <c r="H342" s="377"/>
      <c r="I342" s="377"/>
      <c r="J342" s="377"/>
      <c r="K342" s="377" t="s">
        <v>528</v>
      </c>
      <c r="L342" s="377"/>
      <c r="M342" s="532"/>
    </row>
    <row r="343" spans="1:13">
      <c r="A343" s="533" t="s">
        <v>569</v>
      </c>
      <c r="B343" s="534"/>
      <c r="C343" s="534"/>
      <c r="D343" s="534"/>
      <c r="E343" s="534"/>
      <c r="F343" s="534"/>
      <c r="G343" s="534"/>
      <c r="H343" s="534"/>
      <c r="I343" s="534"/>
      <c r="J343" s="534"/>
      <c r="K343" s="534"/>
      <c r="L343" s="534"/>
      <c r="M343" s="560"/>
    </row>
    <row r="344" spans="1:13">
      <c r="A344" s="186" t="s">
        <v>530</v>
      </c>
      <c r="B344" s="541" t="s">
        <v>544</v>
      </c>
      <c r="C344" s="541"/>
      <c r="D344" s="541"/>
      <c r="E344" s="541"/>
      <c r="F344" s="541"/>
      <c r="G344" s="541"/>
      <c r="H344" s="541"/>
      <c r="I344" s="541"/>
      <c r="J344" s="541"/>
      <c r="K344" s="541"/>
      <c r="L344" s="541"/>
      <c r="M344" s="568"/>
    </row>
    <row r="345" spans="1:13">
      <c r="A345" s="186" t="s">
        <v>392</v>
      </c>
      <c r="B345" s="541" t="s">
        <v>545</v>
      </c>
      <c r="C345" s="541"/>
      <c r="D345" s="541"/>
      <c r="E345" s="541"/>
      <c r="F345" s="541"/>
      <c r="G345" s="541"/>
      <c r="H345" s="541"/>
      <c r="I345" s="541"/>
      <c r="J345" s="541"/>
      <c r="K345" s="541"/>
      <c r="L345" s="541"/>
      <c r="M345" s="568"/>
    </row>
    <row r="346" spans="1:13">
      <c r="A346" s="531" t="s">
        <v>531</v>
      </c>
      <c r="B346" s="377"/>
      <c r="C346" s="377"/>
      <c r="D346" s="527"/>
      <c r="E346" s="527"/>
      <c r="F346" s="527"/>
      <c r="G346" s="527"/>
      <c r="H346" s="527"/>
      <c r="I346" s="527"/>
      <c r="J346" s="377" t="s">
        <v>532</v>
      </c>
      <c r="K346" s="377"/>
      <c r="L346" s="377"/>
      <c r="M346" s="532"/>
    </row>
    <row r="347" spans="1:13">
      <c r="A347" s="531"/>
      <c r="B347" s="377"/>
      <c r="C347" s="377"/>
      <c r="D347" s="527"/>
      <c r="E347" s="527"/>
      <c r="F347" s="527"/>
      <c r="G347" s="527"/>
      <c r="H347" s="527"/>
      <c r="I347" s="527"/>
      <c r="J347" s="377"/>
      <c r="K347" s="377"/>
      <c r="L347" s="377"/>
      <c r="M347" s="532"/>
    </row>
    <row r="348" spans="1:13">
      <c r="A348" s="531"/>
      <c r="B348" s="377"/>
      <c r="C348" s="377"/>
      <c r="D348" s="527"/>
      <c r="E348" s="527"/>
      <c r="F348" s="527"/>
      <c r="G348" s="527"/>
      <c r="H348" s="527"/>
      <c r="I348" s="527"/>
      <c r="J348" s="377"/>
      <c r="K348" s="377"/>
      <c r="L348" s="377"/>
      <c r="M348" s="532"/>
    </row>
    <row r="349" spans="1:13">
      <c r="A349" s="531"/>
      <c r="B349" s="377"/>
      <c r="C349" s="377"/>
      <c r="D349" s="527"/>
      <c r="E349" s="527"/>
      <c r="F349" s="527"/>
      <c r="G349" s="527"/>
      <c r="H349" s="527"/>
      <c r="I349" s="527"/>
      <c r="J349" s="377"/>
      <c r="K349" s="377"/>
      <c r="L349" s="377"/>
      <c r="M349" s="532"/>
    </row>
    <row r="350" spans="1:13">
      <c r="A350" s="520" t="s">
        <v>393</v>
      </c>
      <c r="B350" s="521"/>
      <c r="C350" s="521"/>
      <c r="D350" s="521"/>
      <c r="E350" s="521"/>
      <c r="F350" s="521"/>
      <c r="G350" s="521"/>
      <c r="H350" s="522" t="s">
        <v>394</v>
      </c>
      <c r="I350" s="523"/>
      <c r="J350" s="523"/>
      <c r="K350" s="523"/>
      <c r="L350" s="523"/>
      <c r="M350" s="524"/>
    </row>
    <row r="351" spans="1:13">
      <c r="A351" s="194" t="s">
        <v>395</v>
      </c>
      <c r="B351" s="521" t="s">
        <v>284</v>
      </c>
      <c r="C351" s="521"/>
      <c r="D351" s="195" t="s">
        <v>395</v>
      </c>
      <c r="E351" s="196"/>
      <c r="F351" s="521" t="s">
        <v>284</v>
      </c>
      <c r="G351" s="521"/>
      <c r="H351" s="197"/>
      <c r="I351" s="197"/>
      <c r="J351" s="198" t="s">
        <v>396</v>
      </c>
      <c r="K351" s="197"/>
      <c r="L351" s="198" t="s">
        <v>284</v>
      </c>
      <c r="M351" s="199"/>
    </row>
    <row r="352" spans="1:13">
      <c r="A352" s="200" t="s">
        <v>397</v>
      </c>
      <c r="B352" s="517" t="s">
        <v>398</v>
      </c>
      <c r="C352" s="517"/>
      <c r="D352" s="517" t="s">
        <v>399</v>
      </c>
      <c r="E352" s="517"/>
      <c r="F352" s="517" t="s">
        <v>400</v>
      </c>
      <c r="G352" s="517"/>
      <c r="H352" s="197"/>
      <c r="I352" s="197"/>
      <c r="J352" s="518">
        <v>3</v>
      </c>
      <c r="K352" s="519"/>
      <c r="L352" s="196" t="s">
        <v>387</v>
      </c>
      <c r="M352" s="199"/>
    </row>
    <row r="353" spans="1:13">
      <c r="A353" s="200" t="s">
        <v>401</v>
      </c>
      <c r="B353" s="517" t="s">
        <v>402</v>
      </c>
      <c r="C353" s="517"/>
      <c r="D353" s="517" t="s">
        <v>403</v>
      </c>
      <c r="E353" s="517"/>
      <c r="F353" s="517" t="s">
        <v>404</v>
      </c>
      <c r="G353" s="517"/>
      <c r="H353" s="197"/>
      <c r="I353" s="197"/>
      <c r="J353" s="518">
        <v>2</v>
      </c>
      <c r="K353" s="519"/>
      <c r="L353" s="196" t="s">
        <v>383</v>
      </c>
      <c r="M353" s="199"/>
    </row>
    <row r="354" spans="1:13">
      <c r="A354" s="200" t="s">
        <v>405</v>
      </c>
      <c r="B354" s="517" t="s">
        <v>406</v>
      </c>
      <c r="C354" s="517"/>
      <c r="D354" s="517" t="s">
        <v>407</v>
      </c>
      <c r="E354" s="517"/>
      <c r="F354" s="517" t="s">
        <v>408</v>
      </c>
      <c r="G354" s="517"/>
      <c r="H354" s="197"/>
      <c r="I354" s="197"/>
      <c r="J354" s="518">
        <v>1</v>
      </c>
      <c r="K354" s="519"/>
      <c r="L354" s="196" t="s">
        <v>409</v>
      </c>
      <c r="M354" s="199"/>
    </row>
    <row r="355" spans="1:13" ht="15.75" thickBot="1">
      <c r="A355" s="201" t="s">
        <v>410</v>
      </c>
      <c r="B355" s="516" t="s">
        <v>411</v>
      </c>
      <c r="C355" s="516"/>
      <c r="D355" s="516" t="s">
        <v>412</v>
      </c>
      <c r="E355" s="516"/>
      <c r="F355" s="516" t="s">
        <v>413</v>
      </c>
      <c r="G355" s="516"/>
      <c r="H355" s="202"/>
      <c r="I355" s="202"/>
      <c r="J355" s="202"/>
      <c r="K355" s="202"/>
      <c r="L355" s="202"/>
      <c r="M355" s="203"/>
    </row>
    <row r="357" spans="1:13" ht="15.75" thickBot="1"/>
    <row r="358" spans="1:13" ht="15.75">
      <c r="A358" s="178"/>
      <c r="B358" s="561" t="s">
        <v>489</v>
      </c>
      <c r="C358" s="561"/>
      <c r="D358" s="561"/>
      <c r="E358" s="561"/>
      <c r="F358" s="561"/>
      <c r="G358" s="561"/>
      <c r="H358" s="561"/>
      <c r="I358" s="562"/>
      <c r="J358" s="563" t="s">
        <v>490</v>
      </c>
      <c r="K358" s="561"/>
      <c r="L358" s="561"/>
      <c r="M358" s="564"/>
    </row>
    <row r="359" spans="1:13" ht="21">
      <c r="A359" s="565" t="s">
        <v>491</v>
      </c>
      <c r="B359" s="566"/>
      <c r="C359" s="566"/>
      <c r="D359" s="566"/>
      <c r="E359" s="566"/>
      <c r="F359" s="566"/>
      <c r="G359" s="566"/>
      <c r="H359" s="566"/>
      <c r="I359" s="566"/>
      <c r="J359" s="566"/>
      <c r="K359" s="566"/>
      <c r="L359" s="566"/>
      <c r="M359" s="567"/>
    </row>
    <row r="360" spans="1:13" ht="21">
      <c r="A360" s="179"/>
      <c r="B360" s="556" t="s">
        <v>492</v>
      </c>
      <c r="C360" s="556"/>
      <c r="D360" s="556"/>
      <c r="E360" s="557"/>
      <c r="F360" s="180" t="s">
        <v>493</v>
      </c>
      <c r="G360" s="180"/>
      <c r="H360" s="553" t="s">
        <v>494</v>
      </c>
      <c r="I360" s="554"/>
      <c r="J360" s="555"/>
      <c r="K360" s="205" t="s">
        <v>495</v>
      </c>
      <c r="L360" s="10"/>
      <c r="M360" s="181"/>
    </row>
    <row r="361" spans="1:13">
      <c r="A361" s="558" t="s">
        <v>496</v>
      </c>
      <c r="B361" s="554"/>
      <c r="C361" s="554"/>
      <c r="D361" s="554"/>
      <c r="E361" s="554"/>
      <c r="F361" s="554"/>
      <c r="G361" s="554"/>
      <c r="H361" s="554"/>
      <c r="I361" s="554"/>
      <c r="J361" s="554"/>
      <c r="K361" s="554"/>
      <c r="L361" s="554"/>
      <c r="M361" s="559"/>
    </row>
    <row r="362" spans="1:13">
      <c r="A362" s="533" t="s">
        <v>497</v>
      </c>
      <c r="B362" s="534"/>
      <c r="C362" s="534"/>
      <c r="D362" s="534"/>
      <c r="E362" s="534"/>
      <c r="F362" s="534"/>
      <c r="G362" s="534"/>
      <c r="H362" s="534"/>
      <c r="I362" s="534"/>
      <c r="J362" s="534"/>
      <c r="K362" s="534"/>
      <c r="L362" s="534"/>
      <c r="M362" s="560"/>
    </row>
    <row r="363" spans="1:13">
      <c r="A363" s="540" t="s">
        <v>498</v>
      </c>
      <c r="B363" s="541"/>
      <c r="C363" s="553" t="s">
        <v>94</v>
      </c>
      <c r="D363" s="554"/>
      <c r="E363" s="554"/>
      <c r="F363" s="554"/>
      <c r="G363" s="555"/>
      <c r="H363" s="10" t="s">
        <v>499</v>
      </c>
      <c r="I363" s="206"/>
      <c r="J363" s="377">
        <v>8</v>
      </c>
      <c r="K363" s="377"/>
      <c r="L363" s="377"/>
      <c r="M363" s="532"/>
    </row>
    <row r="364" spans="1:13">
      <c r="A364" s="540" t="s">
        <v>500</v>
      </c>
      <c r="B364" s="541"/>
      <c r="C364" s="553" t="s">
        <v>533</v>
      </c>
      <c r="D364" s="554"/>
      <c r="E364" s="554"/>
      <c r="F364" s="554"/>
      <c r="G364" s="555"/>
      <c r="H364" s="10" t="s">
        <v>501</v>
      </c>
      <c r="I364" s="206"/>
      <c r="J364" s="377">
        <v>1322</v>
      </c>
      <c r="K364" s="377"/>
      <c r="L364" s="377"/>
      <c r="M364" s="532"/>
    </row>
    <row r="365" spans="1:13">
      <c r="A365" s="540" t="s">
        <v>502</v>
      </c>
      <c r="B365" s="541"/>
      <c r="C365" s="553" t="s">
        <v>570</v>
      </c>
      <c r="D365" s="554"/>
      <c r="E365" s="554"/>
      <c r="F365" s="554"/>
      <c r="G365" s="555"/>
      <c r="H365" s="10" t="s">
        <v>503</v>
      </c>
      <c r="I365" s="206"/>
      <c r="J365" s="377" t="s">
        <v>570</v>
      </c>
      <c r="K365" s="377"/>
      <c r="L365" s="377"/>
      <c r="M365" s="532"/>
    </row>
    <row r="366" spans="1:13">
      <c r="A366" s="540" t="s">
        <v>504</v>
      </c>
      <c r="B366" s="541"/>
      <c r="C366" s="553" t="s">
        <v>96</v>
      </c>
      <c r="D366" s="554"/>
      <c r="E366" s="554"/>
      <c r="F366" s="554"/>
      <c r="G366" s="555"/>
      <c r="H366" s="540" t="s">
        <v>363</v>
      </c>
      <c r="I366" s="541"/>
      <c r="J366" s="377" t="s">
        <v>98</v>
      </c>
      <c r="K366" s="377"/>
      <c r="L366" s="377"/>
      <c r="M366" s="532"/>
    </row>
    <row r="367" spans="1:13">
      <c r="A367" s="540" t="s">
        <v>535</v>
      </c>
      <c r="B367" s="541"/>
      <c r="C367" s="569" t="s">
        <v>571</v>
      </c>
      <c r="D367" s="570"/>
      <c r="E367" s="570"/>
      <c r="F367" s="570"/>
      <c r="G367" s="570"/>
      <c r="H367" s="570"/>
      <c r="I367" s="570"/>
      <c r="J367" s="570"/>
      <c r="K367" s="570"/>
      <c r="L367" s="570"/>
      <c r="M367" s="571"/>
    </row>
    <row r="368" spans="1:13">
      <c r="A368" s="531" t="s">
        <v>505</v>
      </c>
      <c r="B368" s="377"/>
      <c r="C368" s="377"/>
      <c r="D368" s="377"/>
      <c r="E368" s="377"/>
      <c r="F368" s="377"/>
      <c r="G368" s="377"/>
      <c r="H368" s="377"/>
      <c r="I368" s="377"/>
      <c r="J368" s="377"/>
      <c r="K368" s="377"/>
      <c r="L368" s="377"/>
      <c r="M368" s="532"/>
    </row>
    <row r="369" spans="1:13">
      <c r="A369" s="546" t="s">
        <v>506</v>
      </c>
      <c r="B369" s="377" t="s">
        <v>507</v>
      </c>
      <c r="C369" s="377"/>
      <c r="D369" s="377"/>
      <c r="E369" s="377"/>
      <c r="F369" s="377"/>
      <c r="G369" s="377"/>
      <c r="H369" s="377" t="s">
        <v>508</v>
      </c>
      <c r="I369" s="377"/>
      <c r="J369" s="377"/>
      <c r="K369" s="377"/>
      <c r="L369" s="377"/>
      <c r="M369" s="532"/>
    </row>
    <row r="370" spans="1:13" ht="30">
      <c r="A370" s="546"/>
      <c r="B370" s="183" t="s">
        <v>509</v>
      </c>
      <c r="C370" s="183" t="s">
        <v>510</v>
      </c>
      <c r="D370" s="183" t="s">
        <v>511</v>
      </c>
      <c r="E370" s="183" t="s">
        <v>512</v>
      </c>
      <c r="F370" s="183">
        <v>100</v>
      </c>
      <c r="G370" s="184" t="s">
        <v>244</v>
      </c>
      <c r="H370" s="183" t="s">
        <v>513</v>
      </c>
      <c r="I370" s="183" t="s">
        <v>510</v>
      </c>
      <c r="J370" s="183" t="s">
        <v>511</v>
      </c>
      <c r="K370" s="183" t="s">
        <v>537</v>
      </c>
      <c r="L370" s="183">
        <v>100</v>
      </c>
      <c r="M370" s="185" t="s">
        <v>244</v>
      </c>
    </row>
    <row r="371" spans="1:13">
      <c r="A371" s="186" t="s">
        <v>285</v>
      </c>
      <c r="B371" s="214">
        <v>8.75</v>
      </c>
      <c r="C371" s="207">
        <v>5</v>
      </c>
      <c r="D371" s="207">
        <v>5</v>
      </c>
      <c r="E371" s="214">
        <v>64</v>
      </c>
      <c r="F371" s="175">
        <f t="shared" ref="F371" si="48">SUM(B371:E371)</f>
        <v>82.75</v>
      </c>
      <c r="G371" s="11" t="str">
        <f t="shared" ref="G371:G375" si="49">IF(F371&gt;=90,"A1",IF(F371&gt;=80,"A2",IF(F371&gt;=70,"B1",IF(F371&gt;=60,"B2",IF(F371&gt;=50,"C1",IF(F371&gt;=40,"C2",IF(F371&gt;=33,"D","E")))))))</f>
        <v>A2</v>
      </c>
      <c r="H371" s="207">
        <v>9.5</v>
      </c>
      <c r="I371" s="13">
        <v>5</v>
      </c>
      <c r="J371" s="13">
        <v>5</v>
      </c>
      <c r="K371" s="214">
        <v>73.5</v>
      </c>
      <c r="L371" s="26">
        <f t="shared" ref="L371:L375" si="50">SUM(H371:K371)</f>
        <v>93</v>
      </c>
      <c r="M371" s="11" t="str">
        <f t="shared" ref="M371" si="51">IF(L371&gt;=90,"A1",IF(L371&gt;=80,"A2",IF(L371&gt;=70,"B1",IF(L371&gt;=60,"B2",IF(L371&gt;=50,"C1",IF(L371&gt;=40,"C2",IF(L371&gt;=33,"D","E")))))))</f>
        <v>A1</v>
      </c>
    </row>
    <row r="372" spans="1:13">
      <c r="A372" s="186" t="s">
        <v>286</v>
      </c>
      <c r="B372" s="214">
        <v>6</v>
      </c>
      <c r="C372" s="207">
        <v>5</v>
      </c>
      <c r="D372" s="207">
        <v>5</v>
      </c>
      <c r="E372" s="207">
        <v>55.5</v>
      </c>
      <c r="F372" s="175">
        <f t="shared" ref="F372:F375" si="52">(B372+C372+D372+E372)</f>
        <v>71.5</v>
      </c>
      <c r="G372" s="11" t="str">
        <f t="shared" si="49"/>
        <v>B1</v>
      </c>
      <c r="H372" s="13">
        <v>9.75</v>
      </c>
      <c r="I372" s="13">
        <v>5</v>
      </c>
      <c r="J372" s="13">
        <v>5</v>
      </c>
      <c r="K372" s="207">
        <v>76</v>
      </c>
      <c r="L372" s="26">
        <f t="shared" si="50"/>
        <v>95.75</v>
      </c>
      <c r="M372" s="11" t="str">
        <f t="shared" ref="M372:M375" si="53">IF(L372&gt;=91,"A1",IF(L372&gt;=81,"A2",IF(L372&gt;=71,"B1",IF(L372&gt;=61,"B2",IF(L372&gt;=51,"C1",IF(L372&gt;=41,"C2",IF(L372&gt;=33,"D","E")))))))</f>
        <v>A1</v>
      </c>
    </row>
    <row r="373" spans="1:13">
      <c r="A373" s="186" t="s">
        <v>515</v>
      </c>
      <c r="B373" s="207">
        <v>6.75</v>
      </c>
      <c r="C373" s="207">
        <v>4.5</v>
      </c>
      <c r="D373" s="207">
        <v>5</v>
      </c>
      <c r="E373" s="214">
        <v>55.5</v>
      </c>
      <c r="F373" s="182">
        <f t="shared" si="52"/>
        <v>71.75</v>
      </c>
      <c r="G373" s="11" t="str">
        <f t="shared" si="49"/>
        <v>B1</v>
      </c>
      <c r="H373" s="13">
        <v>4.5</v>
      </c>
      <c r="I373" s="159">
        <v>5</v>
      </c>
      <c r="J373" s="13">
        <v>5</v>
      </c>
      <c r="K373" s="214">
        <v>69.5</v>
      </c>
      <c r="L373" s="26">
        <f t="shared" si="50"/>
        <v>84</v>
      </c>
      <c r="M373" s="11" t="str">
        <f t="shared" si="53"/>
        <v>A2</v>
      </c>
    </row>
    <row r="374" spans="1:13">
      <c r="A374" s="186" t="s">
        <v>288</v>
      </c>
      <c r="B374" s="207">
        <v>9.75</v>
      </c>
      <c r="C374" s="207">
        <v>5</v>
      </c>
      <c r="D374" s="207">
        <v>5</v>
      </c>
      <c r="E374" s="207">
        <v>76</v>
      </c>
      <c r="F374" s="182">
        <f t="shared" si="52"/>
        <v>95.75</v>
      </c>
      <c r="G374" s="11" t="str">
        <f t="shared" si="49"/>
        <v>A1</v>
      </c>
      <c r="H374" s="207">
        <v>10</v>
      </c>
      <c r="I374" s="209">
        <v>5</v>
      </c>
      <c r="J374" s="209">
        <v>5</v>
      </c>
      <c r="K374" s="207">
        <v>79</v>
      </c>
      <c r="L374" s="26">
        <f t="shared" si="50"/>
        <v>99</v>
      </c>
      <c r="M374" s="26" t="str">
        <f t="shared" si="53"/>
        <v>A1</v>
      </c>
    </row>
    <row r="375" spans="1:13">
      <c r="A375" s="186" t="s">
        <v>371</v>
      </c>
      <c r="B375" s="207">
        <v>9.25</v>
      </c>
      <c r="C375" s="207">
        <v>5</v>
      </c>
      <c r="D375" s="207">
        <v>5</v>
      </c>
      <c r="E375" s="207">
        <v>73</v>
      </c>
      <c r="F375" s="175">
        <f t="shared" si="52"/>
        <v>92.25</v>
      </c>
      <c r="G375" s="11" t="str">
        <f t="shared" si="49"/>
        <v>A1</v>
      </c>
      <c r="H375" s="13">
        <v>6.75</v>
      </c>
      <c r="I375" s="13">
        <v>5</v>
      </c>
      <c r="J375" s="13">
        <v>5</v>
      </c>
      <c r="K375" s="207">
        <v>67</v>
      </c>
      <c r="L375" s="26">
        <f t="shared" si="50"/>
        <v>83.75</v>
      </c>
      <c r="M375" s="11" t="str">
        <f t="shared" si="53"/>
        <v>A2</v>
      </c>
    </row>
    <row r="376" spans="1:13">
      <c r="A376" s="186" t="s">
        <v>538</v>
      </c>
      <c r="B376" s="13"/>
      <c r="C376" s="13"/>
      <c r="D376" s="13"/>
      <c r="E376" s="13">
        <v>36</v>
      </c>
      <c r="F376" s="13"/>
      <c r="G376" s="13"/>
      <c r="H376" s="13"/>
      <c r="I376" s="13"/>
      <c r="J376" s="13"/>
      <c r="K376" s="13">
        <v>39.5</v>
      </c>
      <c r="L376" s="13"/>
      <c r="M376" s="187"/>
    </row>
    <row r="377" spans="1:13">
      <c r="A377" s="186" t="s">
        <v>539</v>
      </c>
      <c r="B377" s="13"/>
      <c r="C377" s="13"/>
      <c r="D377" s="13"/>
      <c r="E377" s="13">
        <v>34</v>
      </c>
      <c r="F377" s="13"/>
      <c r="G377" s="13"/>
      <c r="H377" s="13"/>
      <c r="I377" s="13"/>
      <c r="J377" s="13"/>
      <c r="K377" s="13">
        <v>37</v>
      </c>
      <c r="L377" s="13"/>
      <c r="M377" s="187"/>
    </row>
    <row r="378" spans="1:13">
      <c r="A378" s="186" t="s">
        <v>540</v>
      </c>
      <c r="B378" s="13"/>
      <c r="C378" s="13"/>
      <c r="D378" s="13"/>
      <c r="E378" s="13">
        <v>36</v>
      </c>
      <c r="F378" s="13"/>
      <c r="G378" s="13"/>
      <c r="H378" s="13"/>
      <c r="I378" s="13"/>
      <c r="J378" s="13"/>
      <c r="K378" s="13">
        <v>35</v>
      </c>
      <c r="L378" s="13"/>
      <c r="M378" s="187"/>
    </row>
    <row r="379" spans="1:13" ht="26.25">
      <c r="A379" s="10" t="s">
        <v>517</v>
      </c>
      <c r="B379" s="10"/>
      <c r="C379" s="188" t="s">
        <v>518</v>
      </c>
      <c r="D379" s="189">
        <f>(F371+F372+F373+F374+F375)</f>
        <v>414</v>
      </c>
      <c r="E379" s="189"/>
      <c r="F379" s="188" t="s">
        <v>519</v>
      </c>
      <c r="G379" s="189">
        <f>(D379/500)*100</f>
        <v>82.8</v>
      </c>
      <c r="H379" s="189"/>
      <c r="I379" s="190"/>
      <c r="J379" s="545" t="s">
        <v>520</v>
      </c>
      <c r="K379" s="545"/>
      <c r="L379" s="527" t="str">
        <f>IF(G379&gt;=91,"A1",IF(G379&gt;=81,"A2",IF(G379&gt;=71,"B1",IF(G379&gt;=61,"B2",IF(G379&gt;=51,"C1",IF(G379&gt;=41,"C2",IF(G379&gt;=33,"D","E")))))))</f>
        <v>A2</v>
      </c>
      <c r="M379" s="527" t="str">
        <f t="shared" ref="M379:M380" si="54">IF(K379&gt;=91,"A1",IF(K379&gt;=81,"A2",IF(K379&gt;=71,"B1",IF(K379&gt;=61,"B2",IF(K379&gt;=51,"C1",IF(K379&gt;=41,"C2",IF(K379&gt;=33,"D","E")))))))</f>
        <v>E</v>
      </c>
    </row>
    <row r="380" spans="1:13" ht="26.25">
      <c r="A380" s="191" t="s">
        <v>521</v>
      </c>
      <c r="B380" s="10"/>
      <c r="C380" s="188" t="s">
        <v>522</v>
      </c>
      <c r="D380" s="189">
        <f>(L371+L372+L373+L374+L375)</f>
        <v>455.5</v>
      </c>
      <c r="E380" s="189"/>
      <c r="F380" s="188" t="s">
        <v>523</v>
      </c>
      <c r="G380" s="192">
        <f>D380/500*100</f>
        <v>91.100000000000009</v>
      </c>
      <c r="H380" s="192"/>
      <c r="I380" s="193"/>
      <c r="J380" s="545" t="s">
        <v>524</v>
      </c>
      <c r="K380" s="545"/>
      <c r="L380" s="527" t="str">
        <f>IF(G380&gt;=91,"A1",IF(G380&gt;=81,"A2",IF(G380&gt;=71,"B1",IF(G380&gt;=61,"B2",IF(G380&gt;=51,"C1",IF(G380&gt;=41,"C2",IF(G380&gt;=33,"D","E")))))))</f>
        <v>A1</v>
      </c>
      <c r="M380" s="527" t="str">
        <f t="shared" si="54"/>
        <v>E</v>
      </c>
    </row>
    <row r="381" spans="1:13">
      <c r="A381" s="10" t="s">
        <v>541</v>
      </c>
      <c r="B381" s="10"/>
      <c r="C381" s="10"/>
      <c r="D381" s="11">
        <f>SUM(D379:D380)</f>
        <v>869.5</v>
      </c>
      <c r="E381" s="10"/>
      <c r="F381" s="10" t="s">
        <v>526</v>
      </c>
      <c r="G381" s="10"/>
      <c r="H381" s="10"/>
      <c r="I381" s="11">
        <f>(D381/1000)*100</f>
        <v>86.95</v>
      </c>
      <c r="J381" s="10" t="s">
        <v>527</v>
      </c>
      <c r="K381" s="10"/>
      <c r="L381" s="10"/>
      <c r="M381" s="10" t="str">
        <f>IF(I381&gt;=91,"A1",IF(I381&gt;=81,"A2",IF(I381&gt;=71,"B1",IF(I381&gt;=61,"B2",IF(I381&gt;=51,"C1",IF(I381&gt;=41,"C2",IF(I381&gt;=33,"D","E")))))))</f>
        <v>A2</v>
      </c>
    </row>
    <row r="382" spans="1:13">
      <c r="A382" s="542" t="s">
        <v>378</v>
      </c>
      <c r="B382" s="543"/>
      <c r="C382" s="543"/>
      <c r="D382" s="543"/>
      <c r="E382" s="543"/>
      <c r="F382" s="543"/>
      <c r="G382" s="543"/>
      <c r="H382" s="543"/>
      <c r="I382" s="543"/>
      <c r="J382" s="543"/>
      <c r="K382" s="543"/>
      <c r="L382" s="543"/>
      <c r="M382" s="544"/>
    </row>
    <row r="383" spans="1:13">
      <c r="A383" s="531" t="s">
        <v>379</v>
      </c>
      <c r="B383" s="377"/>
      <c r="C383" s="377"/>
      <c r="D383" s="377"/>
      <c r="E383" s="377"/>
      <c r="F383" s="377"/>
      <c r="G383" s="377"/>
      <c r="H383" s="377"/>
      <c r="I383" s="377"/>
      <c r="J383" s="377"/>
      <c r="K383" s="377"/>
      <c r="L383" s="377"/>
      <c r="M383" s="532"/>
    </row>
    <row r="384" spans="1:13">
      <c r="A384" s="531" t="s">
        <v>380</v>
      </c>
      <c r="B384" s="377"/>
      <c r="C384" s="377"/>
      <c r="D384" s="377"/>
      <c r="E384" s="377"/>
      <c r="F384" s="377" t="s">
        <v>381</v>
      </c>
      <c r="G384" s="377"/>
      <c r="H384" s="377"/>
      <c r="I384" s="377"/>
      <c r="J384" s="377"/>
      <c r="K384" s="377" t="s">
        <v>528</v>
      </c>
      <c r="L384" s="377"/>
      <c r="M384" s="532"/>
    </row>
    <row r="385" spans="1:13">
      <c r="A385" s="525" t="s">
        <v>382</v>
      </c>
      <c r="B385" s="526"/>
      <c r="C385" s="526"/>
      <c r="D385" s="526"/>
      <c r="E385" s="526"/>
      <c r="F385" s="527" t="s">
        <v>387</v>
      </c>
      <c r="G385" s="527"/>
      <c r="H385" s="527"/>
      <c r="I385" s="527"/>
      <c r="J385" s="527"/>
      <c r="K385" s="527" t="s">
        <v>387</v>
      </c>
      <c r="L385" s="527"/>
      <c r="M385" s="528"/>
    </row>
    <row r="386" spans="1:13">
      <c r="A386" s="531" t="s">
        <v>384</v>
      </c>
      <c r="B386" s="377"/>
      <c r="C386" s="377"/>
      <c r="D386" s="377"/>
      <c r="E386" s="377"/>
      <c r="F386" s="377"/>
      <c r="G386" s="377"/>
      <c r="H386" s="377"/>
      <c r="I386" s="377"/>
      <c r="J386" s="377"/>
      <c r="K386" s="377"/>
      <c r="L386" s="377"/>
      <c r="M386" s="532"/>
    </row>
    <row r="387" spans="1:13">
      <c r="A387" s="531" t="s">
        <v>380</v>
      </c>
      <c r="B387" s="377"/>
      <c r="C387" s="377"/>
      <c r="D387" s="377"/>
      <c r="E387" s="377"/>
      <c r="F387" s="377" t="s">
        <v>381</v>
      </c>
      <c r="G387" s="377"/>
      <c r="H387" s="377"/>
      <c r="I387" s="377"/>
      <c r="J387" s="377"/>
      <c r="K387" s="377" t="s">
        <v>528</v>
      </c>
      <c r="L387" s="377"/>
      <c r="M387" s="532"/>
    </row>
    <row r="388" spans="1:13">
      <c r="A388" s="540" t="s">
        <v>385</v>
      </c>
      <c r="B388" s="541"/>
      <c r="C388" s="541"/>
      <c r="D388" s="541"/>
      <c r="E388" s="541"/>
      <c r="F388" s="377" t="s">
        <v>383</v>
      </c>
      <c r="G388" s="377"/>
      <c r="H388" s="377"/>
      <c r="I388" s="377"/>
      <c r="J388" s="377"/>
      <c r="K388" s="377" t="s">
        <v>383</v>
      </c>
      <c r="L388" s="377"/>
      <c r="M388" s="532"/>
    </row>
    <row r="389" spans="1:13">
      <c r="A389" s="540" t="s">
        <v>529</v>
      </c>
      <c r="B389" s="541"/>
      <c r="C389" s="541"/>
      <c r="D389" s="541"/>
      <c r="E389" s="541"/>
      <c r="F389" s="527" t="s">
        <v>387</v>
      </c>
      <c r="G389" s="527"/>
      <c r="H389" s="527"/>
      <c r="I389" s="527"/>
      <c r="J389" s="527"/>
      <c r="K389" s="527" t="s">
        <v>387</v>
      </c>
      <c r="L389" s="527"/>
      <c r="M389" s="528"/>
    </row>
    <row r="390" spans="1:13">
      <c r="A390" s="533" t="s">
        <v>386</v>
      </c>
      <c r="B390" s="534"/>
      <c r="C390" s="534"/>
      <c r="D390" s="534"/>
      <c r="E390" s="535"/>
      <c r="F390" s="536" t="s">
        <v>387</v>
      </c>
      <c r="G390" s="537"/>
      <c r="H390" s="537"/>
      <c r="I390" s="537"/>
      <c r="J390" s="538"/>
      <c r="K390" s="536" t="s">
        <v>387</v>
      </c>
      <c r="L390" s="537"/>
      <c r="M390" s="539"/>
    </row>
    <row r="391" spans="1:13">
      <c r="A391" s="533" t="s">
        <v>388</v>
      </c>
      <c r="B391" s="534"/>
      <c r="C391" s="534"/>
      <c r="D391" s="534"/>
      <c r="E391" s="535"/>
      <c r="F391" s="536" t="s">
        <v>398</v>
      </c>
      <c r="G391" s="537"/>
      <c r="H391" s="537"/>
      <c r="I391" s="537"/>
      <c r="J391" s="538"/>
      <c r="K391" s="536" t="s">
        <v>398</v>
      </c>
      <c r="L391" s="537"/>
      <c r="M391" s="539"/>
    </row>
    <row r="392" spans="1:13">
      <c r="A392" s="531" t="s">
        <v>389</v>
      </c>
      <c r="B392" s="377"/>
      <c r="C392" s="377"/>
      <c r="D392" s="377"/>
      <c r="E392" s="377"/>
      <c r="F392" s="377"/>
      <c r="G392" s="377"/>
      <c r="H392" s="377"/>
      <c r="I392" s="377"/>
      <c r="J392" s="377"/>
      <c r="K392" s="377"/>
      <c r="L392" s="377"/>
      <c r="M392" s="532"/>
    </row>
    <row r="393" spans="1:13">
      <c r="A393" s="531" t="s">
        <v>380</v>
      </c>
      <c r="B393" s="377"/>
      <c r="C393" s="377"/>
      <c r="D393" s="377"/>
      <c r="E393" s="377"/>
      <c r="F393" s="377" t="s">
        <v>381</v>
      </c>
      <c r="G393" s="377"/>
      <c r="H393" s="377"/>
      <c r="I393" s="377"/>
      <c r="J393" s="377"/>
      <c r="K393" s="377" t="s">
        <v>528</v>
      </c>
      <c r="L393" s="377"/>
      <c r="M393" s="532"/>
    </row>
    <row r="394" spans="1:13">
      <c r="A394" s="533" t="s">
        <v>572</v>
      </c>
      <c r="B394" s="534"/>
      <c r="C394" s="534"/>
      <c r="D394" s="534"/>
      <c r="E394" s="534"/>
      <c r="F394" s="534"/>
      <c r="G394" s="534"/>
      <c r="H394" s="534"/>
      <c r="I394" s="534"/>
      <c r="J394" s="534"/>
      <c r="K394" s="534"/>
      <c r="L394" s="534"/>
      <c r="M394" s="560"/>
    </row>
    <row r="395" spans="1:13">
      <c r="A395" s="186" t="s">
        <v>530</v>
      </c>
      <c r="B395" s="541" t="s">
        <v>553</v>
      </c>
      <c r="C395" s="541"/>
      <c r="D395" s="541"/>
      <c r="E395" s="541"/>
      <c r="F395" s="541"/>
      <c r="G395" s="541"/>
      <c r="H395" s="541"/>
      <c r="I395" s="541"/>
      <c r="J395" s="541"/>
      <c r="K395" s="541"/>
      <c r="L395" s="541"/>
      <c r="M395" s="568"/>
    </row>
    <row r="396" spans="1:13">
      <c r="A396" s="186" t="s">
        <v>392</v>
      </c>
      <c r="B396" s="541" t="s">
        <v>545</v>
      </c>
      <c r="C396" s="541"/>
      <c r="D396" s="541"/>
      <c r="E396" s="541"/>
      <c r="F396" s="541"/>
      <c r="G396" s="541"/>
      <c r="H396" s="541"/>
      <c r="I396" s="541"/>
      <c r="J396" s="541"/>
      <c r="K396" s="541"/>
      <c r="L396" s="541"/>
      <c r="M396" s="568"/>
    </row>
    <row r="397" spans="1:13">
      <c r="A397" s="531" t="s">
        <v>531</v>
      </c>
      <c r="B397" s="377"/>
      <c r="C397" s="377"/>
      <c r="D397" s="527"/>
      <c r="E397" s="527"/>
      <c r="F397" s="527"/>
      <c r="G397" s="527"/>
      <c r="H397" s="527"/>
      <c r="I397" s="527"/>
      <c r="J397" s="377" t="s">
        <v>532</v>
      </c>
      <c r="K397" s="377"/>
      <c r="L397" s="377"/>
      <c r="M397" s="532"/>
    </row>
    <row r="398" spans="1:13">
      <c r="A398" s="531"/>
      <c r="B398" s="377"/>
      <c r="C398" s="377"/>
      <c r="D398" s="527"/>
      <c r="E398" s="527"/>
      <c r="F398" s="527"/>
      <c r="G398" s="527"/>
      <c r="H398" s="527"/>
      <c r="I398" s="527"/>
      <c r="J398" s="377"/>
      <c r="K398" s="377"/>
      <c r="L398" s="377"/>
      <c r="M398" s="532"/>
    </row>
    <row r="399" spans="1:13">
      <c r="A399" s="531"/>
      <c r="B399" s="377"/>
      <c r="C399" s="377"/>
      <c r="D399" s="527"/>
      <c r="E399" s="527"/>
      <c r="F399" s="527"/>
      <c r="G399" s="527"/>
      <c r="H399" s="527"/>
      <c r="I399" s="527"/>
      <c r="J399" s="377"/>
      <c r="K399" s="377"/>
      <c r="L399" s="377"/>
      <c r="M399" s="532"/>
    </row>
    <row r="400" spans="1:13">
      <c r="A400" s="531"/>
      <c r="B400" s="377"/>
      <c r="C400" s="377"/>
      <c r="D400" s="527"/>
      <c r="E400" s="527"/>
      <c r="F400" s="527"/>
      <c r="G400" s="527"/>
      <c r="H400" s="527"/>
      <c r="I400" s="527"/>
      <c r="J400" s="377"/>
      <c r="K400" s="377"/>
      <c r="L400" s="377"/>
      <c r="M400" s="532"/>
    </row>
    <row r="401" spans="1:13">
      <c r="A401" s="520" t="s">
        <v>393</v>
      </c>
      <c r="B401" s="521"/>
      <c r="C401" s="521"/>
      <c r="D401" s="521"/>
      <c r="E401" s="521"/>
      <c r="F401" s="521"/>
      <c r="G401" s="521"/>
      <c r="H401" s="522" t="s">
        <v>394</v>
      </c>
      <c r="I401" s="523"/>
      <c r="J401" s="523"/>
      <c r="K401" s="523"/>
      <c r="L401" s="523"/>
      <c r="M401" s="524"/>
    </row>
    <row r="402" spans="1:13">
      <c r="A402" s="194" t="s">
        <v>395</v>
      </c>
      <c r="B402" s="521" t="s">
        <v>284</v>
      </c>
      <c r="C402" s="521"/>
      <c r="D402" s="195" t="s">
        <v>395</v>
      </c>
      <c r="E402" s="196"/>
      <c r="F402" s="521" t="s">
        <v>284</v>
      </c>
      <c r="G402" s="521"/>
      <c r="H402" s="197"/>
      <c r="I402" s="197"/>
      <c r="J402" s="198" t="s">
        <v>396</v>
      </c>
      <c r="K402" s="197"/>
      <c r="L402" s="198" t="s">
        <v>284</v>
      </c>
      <c r="M402" s="199"/>
    </row>
    <row r="403" spans="1:13">
      <c r="A403" s="200" t="s">
        <v>397</v>
      </c>
      <c r="B403" s="517" t="s">
        <v>398</v>
      </c>
      <c r="C403" s="517"/>
      <c r="D403" s="517" t="s">
        <v>399</v>
      </c>
      <c r="E403" s="517"/>
      <c r="F403" s="517" t="s">
        <v>400</v>
      </c>
      <c r="G403" s="517"/>
      <c r="H403" s="197"/>
      <c r="I403" s="197"/>
      <c r="J403" s="518">
        <v>3</v>
      </c>
      <c r="K403" s="519"/>
      <c r="L403" s="196" t="s">
        <v>387</v>
      </c>
      <c r="M403" s="199"/>
    </row>
    <row r="404" spans="1:13">
      <c r="A404" s="200" t="s">
        <v>401</v>
      </c>
      <c r="B404" s="517" t="s">
        <v>402</v>
      </c>
      <c r="C404" s="517"/>
      <c r="D404" s="517" t="s">
        <v>403</v>
      </c>
      <c r="E404" s="517"/>
      <c r="F404" s="517" t="s">
        <v>404</v>
      </c>
      <c r="G404" s="517"/>
      <c r="H404" s="197"/>
      <c r="I404" s="197"/>
      <c r="J404" s="518">
        <v>2</v>
      </c>
      <c r="K404" s="519"/>
      <c r="L404" s="196" t="s">
        <v>383</v>
      </c>
      <c r="M404" s="199"/>
    </row>
    <row r="405" spans="1:13">
      <c r="A405" s="200" t="s">
        <v>405</v>
      </c>
      <c r="B405" s="517" t="s">
        <v>406</v>
      </c>
      <c r="C405" s="517"/>
      <c r="D405" s="517" t="s">
        <v>407</v>
      </c>
      <c r="E405" s="517"/>
      <c r="F405" s="517" t="s">
        <v>408</v>
      </c>
      <c r="G405" s="517"/>
      <c r="H405" s="197"/>
      <c r="I405" s="197"/>
      <c r="J405" s="518">
        <v>1</v>
      </c>
      <c r="K405" s="519"/>
      <c r="L405" s="196" t="s">
        <v>409</v>
      </c>
      <c r="M405" s="199"/>
    </row>
    <row r="406" spans="1:13" ht="15.75" thickBot="1">
      <c r="A406" s="201" t="s">
        <v>410</v>
      </c>
      <c r="B406" s="516" t="s">
        <v>411</v>
      </c>
      <c r="C406" s="516"/>
      <c r="D406" s="516" t="s">
        <v>412</v>
      </c>
      <c r="E406" s="516"/>
      <c r="F406" s="516" t="s">
        <v>413</v>
      </c>
      <c r="G406" s="516"/>
      <c r="H406" s="202"/>
      <c r="I406" s="202"/>
      <c r="J406" s="202"/>
      <c r="K406" s="202"/>
      <c r="L406" s="202"/>
      <c r="M406" s="203"/>
    </row>
    <row r="408" spans="1:13" ht="15.75" thickBot="1"/>
    <row r="409" spans="1:13" ht="15.75">
      <c r="A409" s="178"/>
      <c r="B409" s="561" t="s">
        <v>489</v>
      </c>
      <c r="C409" s="561"/>
      <c r="D409" s="561"/>
      <c r="E409" s="561"/>
      <c r="F409" s="561"/>
      <c r="G409" s="561"/>
      <c r="H409" s="561"/>
      <c r="I409" s="562"/>
      <c r="J409" s="563" t="s">
        <v>490</v>
      </c>
      <c r="K409" s="561"/>
      <c r="L409" s="561"/>
      <c r="M409" s="564"/>
    </row>
    <row r="410" spans="1:13" ht="21">
      <c r="A410" s="565" t="s">
        <v>491</v>
      </c>
      <c r="B410" s="566"/>
      <c r="C410" s="566"/>
      <c r="D410" s="566"/>
      <c r="E410" s="566"/>
      <c r="F410" s="566"/>
      <c r="G410" s="566"/>
      <c r="H410" s="566"/>
      <c r="I410" s="566"/>
      <c r="J410" s="566"/>
      <c r="K410" s="566"/>
      <c r="L410" s="566"/>
      <c r="M410" s="567"/>
    </row>
    <row r="411" spans="1:13" ht="21">
      <c r="A411" s="179"/>
      <c r="B411" s="556" t="s">
        <v>492</v>
      </c>
      <c r="C411" s="556"/>
      <c r="D411" s="556"/>
      <c r="E411" s="557"/>
      <c r="F411" s="180" t="s">
        <v>493</v>
      </c>
      <c r="G411" s="180"/>
      <c r="H411" s="553" t="s">
        <v>494</v>
      </c>
      <c r="I411" s="554"/>
      <c r="J411" s="555"/>
      <c r="K411" s="205" t="s">
        <v>495</v>
      </c>
      <c r="L411" s="10"/>
      <c r="M411" s="181"/>
    </row>
    <row r="412" spans="1:13">
      <c r="A412" s="558" t="s">
        <v>496</v>
      </c>
      <c r="B412" s="554"/>
      <c r="C412" s="554"/>
      <c r="D412" s="554"/>
      <c r="E412" s="554"/>
      <c r="F412" s="554"/>
      <c r="G412" s="554"/>
      <c r="H412" s="554"/>
      <c r="I412" s="554"/>
      <c r="J412" s="554"/>
      <c r="K412" s="554"/>
      <c r="L412" s="554"/>
      <c r="M412" s="559"/>
    </row>
    <row r="413" spans="1:13">
      <c r="A413" s="533" t="s">
        <v>497</v>
      </c>
      <c r="B413" s="534"/>
      <c r="C413" s="534"/>
      <c r="D413" s="534"/>
      <c r="E413" s="534"/>
      <c r="F413" s="534"/>
      <c r="G413" s="534"/>
      <c r="H413" s="534"/>
      <c r="I413" s="534"/>
      <c r="J413" s="534"/>
      <c r="K413" s="534"/>
      <c r="L413" s="534"/>
      <c r="M413" s="560"/>
    </row>
    <row r="414" spans="1:13">
      <c r="A414" s="540" t="s">
        <v>498</v>
      </c>
      <c r="B414" s="541"/>
      <c r="C414" s="553" t="s">
        <v>103</v>
      </c>
      <c r="D414" s="554"/>
      <c r="E414" s="554"/>
      <c r="F414" s="554"/>
      <c r="G414" s="555"/>
      <c r="H414" s="10" t="s">
        <v>499</v>
      </c>
      <c r="I414" s="206"/>
      <c r="J414" s="377">
        <v>9</v>
      </c>
      <c r="K414" s="377"/>
      <c r="L414" s="377"/>
      <c r="M414" s="532"/>
    </row>
    <row r="415" spans="1:13">
      <c r="A415" s="540" t="s">
        <v>500</v>
      </c>
      <c r="B415" s="541"/>
      <c r="C415" s="553" t="s">
        <v>533</v>
      </c>
      <c r="D415" s="554"/>
      <c r="E415" s="554"/>
      <c r="F415" s="554"/>
      <c r="G415" s="555"/>
      <c r="H415" s="10" t="s">
        <v>501</v>
      </c>
      <c r="I415" s="206"/>
      <c r="J415" s="377">
        <v>1042</v>
      </c>
      <c r="K415" s="377"/>
      <c r="L415" s="377"/>
      <c r="M415" s="532"/>
    </row>
    <row r="416" spans="1:13">
      <c r="A416" s="540" t="s">
        <v>502</v>
      </c>
      <c r="B416" s="541"/>
      <c r="C416" s="572">
        <v>41124</v>
      </c>
      <c r="D416" s="554"/>
      <c r="E416" s="554"/>
      <c r="F416" s="554"/>
      <c r="G416" s="555"/>
      <c r="H416" s="10" t="s">
        <v>503</v>
      </c>
      <c r="I416" s="206"/>
      <c r="J416" s="377">
        <v>7889512620</v>
      </c>
      <c r="K416" s="377"/>
      <c r="L416" s="377"/>
      <c r="M416" s="532"/>
    </row>
    <row r="417" spans="1:13">
      <c r="A417" s="540" t="s">
        <v>504</v>
      </c>
      <c r="B417" s="541"/>
      <c r="C417" s="553" t="s">
        <v>104</v>
      </c>
      <c r="D417" s="554"/>
      <c r="E417" s="554"/>
      <c r="F417" s="554"/>
      <c r="G417" s="555"/>
      <c r="H417" s="540" t="s">
        <v>363</v>
      </c>
      <c r="I417" s="541"/>
      <c r="J417" s="377" t="s">
        <v>106</v>
      </c>
      <c r="K417" s="377"/>
      <c r="L417" s="377"/>
      <c r="M417" s="532"/>
    </row>
    <row r="418" spans="1:13">
      <c r="A418" s="540" t="s">
        <v>535</v>
      </c>
      <c r="B418" s="541"/>
      <c r="C418" s="553" t="s">
        <v>573</v>
      </c>
      <c r="D418" s="554"/>
      <c r="E418" s="554"/>
      <c r="F418" s="554"/>
      <c r="G418" s="554"/>
      <c r="H418" s="554"/>
      <c r="I418" s="554"/>
      <c r="J418" s="554"/>
      <c r="K418" s="554"/>
      <c r="L418" s="554"/>
      <c r="M418" s="559"/>
    </row>
    <row r="419" spans="1:13">
      <c r="A419" s="531" t="s">
        <v>505</v>
      </c>
      <c r="B419" s="377"/>
      <c r="C419" s="377"/>
      <c r="D419" s="377"/>
      <c r="E419" s="377"/>
      <c r="F419" s="377"/>
      <c r="G419" s="377"/>
      <c r="H419" s="377"/>
      <c r="I419" s="377"/>
      <c r="J419" s="377"/>
      <c r="K419" s="377"/>
      <c r="L419" s="377"/>
      <c r="M419" s="532"/>
    </row>
    <row r="420" spans="1:13">
      <c r="A420" s="546" t="s">
        <v>506</v>
      </c>
      <c r="B420" s="377" t="s">
        <v>507</v>
      </c>
      <c r="C420" s="377"/>
      <c r="D420" s="377"/>
      <c r="E420" s="377"/>
      <c r="F420" s="377"/>
      <c r="G420" s="377"/>
      <c r="H420" s="377" t="s">
        <v>508</v>
      </c>
      <c r="I420" s="377"/>
      <c r="J420" s="377"/>
      <c r="K420" s="377"/>
      <c r="L420" s="377"/>
      <c r="M420" s="532"/>
    </row>
    <row r="421" spans="1:13" ht="30">
      <c r="A421" s="546"/>
      <c r="B421" s="183" t="s">
        <v>509</v>
      </c>
      <c r="C421" s="183" t="s">
        <v>510</v>
      </c>
      <c r="D421" s="183" t="s">
        <v>511</v>
      </c>
      <c r="E421" s="183" t="s">
        <v>512</v>
      </c>
      <c r="F421" s="183">
        <v>100</v>
      </c>
      <c r="G421" s="184" t="s">
        <v>244</v>
      </c>
      <c r="H421" s="183" t="s">
        <v>513</v>
      </c>
      <c r="I421" s="183" t="s">
        <v>510</v>
      </c>
      <c r="J421" s="183" t="s">
        <v>511</v>
      </c>
      <c r="K421" s="183" t="s">
        <v>537</v>
      </c>
      <c r="L421" s="183">
        <v>100</v>
      </c>
      <c r="M421" s="185" t="s">
        <v>244</v>
      </c>
    </row>
    <row r="422" spans="1:13">
      <c r="A422" s="186" t="s">
        <v>285</v>
      </c>
      <c r="B422" s="214">
        <v>2.25</v>
      </c>
      <c r="C422" s="207">
        <v>3</v>
      </c>
      <c r="D422" s="207">
        <v>4</v>
      </c>
      <c r="E422" s="214">
        <v>6</v>
      </c>
      <c r="F422" s="26">
        <f t="shared" ref="F422" si="55">SUM(B422:E422)</f>
        <v>15.25</v>
      </c>
      <c r="G422" s="11" t="str">
        <f t="shared" ref="G422:G426" si="56">IF(F422&gt;=90,"A1",IF(F422&gt;=80,"A2",IF(F422&gt;=70,"B1",IF(F422&gt;=60,"B2",IF(F422&gt;=50,"C1",IF(F422&gt;=40,"C2",IF(F422&gt;=33,"D","E")))))))</f>
        <v>E</v>
      </c>
      <c r="H422" s="207">
        <v>3.5</v>
      </c>
      <c r="I422" s="13">
        <v>4</v>
      </c>
      <c r="J422" s="13">
        <v>3</v>
      </c>
      <c r="K422" s="214">
        <v>10</v>
      </c>
      <c r="L422" s="26">
        <f t="shared" ref="L422:L426" si="57">SUM(H422:K422)</f>
        <v>20.5</v>
      </c>
      <c r="M422" s="11" t="str">
        <f t="shared" ref="M422" si="58">IF(L422&gt;=90,"A1",IF(L422&gt;=80,"A2",IF(L422&gt;=70,"B1",IF(L422&gt;=60,"B2",IF(L422&gt;=50,"C1",IF(L422&gt;=40,"C2",IF(L422&gt;=33,"D","E")))))))</f>
        <v>E</v>
      </c>
    </row>
    <row r="423" spans="1:13">
      <c r="A423" s="186" t="s">
        <v>286</v>
      </c>
      <c r="B423" s="214">
        <v>1</v>
      </c>
      <c r="C423" s="207">
        <v>2</v>
      </c>
      <c r="D423" s="207">
        <v>4</v>
      </c>
      <c r="E423" s="207">
        <v>14</v>
      </c>
      <c r="F423" s="26">
        <f t="shared" ref="F423:F426" si="59">(B423+C423+D423+E423)</f>
        <v>21</v>
      </c>
      <c r="G423" s="11" t="str">
        <f t="shared" si="56"/>
        <v>E</v>
      </c>
      <c r="H423" s="13">
        <v>4.5</v>
      </c>
      <c r="I423" s="13">
        <v>4</v>
      </c>
      <c r="J423" s="13">
        <v>3</v>
      </c>
      <c r="K423" s="207">
        <v>38</v>
      </c>
      <c r="L423" s="26">
        <f t="shared" si="57"/>
        <v>49.5</v>
      </c>
      <c r="M423" s="11" t="str">
        <f t="shared" ref="M423:M426" si="60">IF(L423&gt;=91,"A1",IF(L423&gt;=81,"A2",IF(L423&gt;=71,"B1",IF(L423&gt;=61,"B2",IF(L423&gt;=51,"C1",IF(L423&gt;=41,"C2",IF(L423&gt;=33,"D","E")))))))</f>
        <v>C2</v>
      </c>
    </row>
    <row r="424" spans="1:13">
      <c r="A424" s="186" t="s">
        <v>515</v>
      </c>
      <c r="B424" s="207">
        <v>3</v>
      </c>
      <c r="C424" s="207">
        <v>2</v>
      </c>
      <c r="D424" s="207">
        <v>4</v>
      </c>
      <c r="E424" s="214">
        <v>2</v>
      </c>
      <c r="F424" s="11">
        <f t="shared" si="59"/>
        <v>11</v>
      </c>
      <c r="G424" s="11" t="str">
        <f t="shared" si="56"/>
        <v>E</v>
      </c>
      <c r="H424" s="13">
        <v>0.5</v>
      </c>
      <c r="I424" s="177">
        <v>5</v>
      </c>
      <c r="J424" s="13">
        <v>2</v>
      </c>
      <c r="K424" s="214">
        <v>2</v>
      </c>
      <c r="L424" s="26">
        <f t="shared" si="57"/>
        <v>9.5</v>
      </c>
      <c r="M424" s="11" t="str">
        <f t="shared" si="60"/>
        <v>E</v>
      </c>
    </row>
    <row r="425" spans="1:13">
      <c r="A425" s="186" t="s">
        <v>288</v>
      </c>
      <c r="B425" s="207">
        <v>0.5</v>
      </c>
      <c r="C425" s="207">
        <v>3.5</v>
      </c>
      <c r="D425" s="207">
        <v>5</v>
      </c>
      <c r="E425" s="207">
        <v>27</v>
      </c>
      <c r="F425" s="11">
        <f t="shared" si="59"/>
        <v>36</v>
      </c>
      <c r="G425" s="11" t="str">
        <f t="shared" si="56"/>
        <v>D</v>
      </c>
      <c r="H425" s="207">
        <v>1.5</v>
      </c>
      <c r="I425" s="217">
        <v>4</v>
      </c>
      <c r="J425" s="209">
        <v>3</v>
      </c>
      <c r="K425" s="207">
        <v>24</v>
      </c>
      <c r="L425" s="26">
        <f t="shared" si="57"/>
        <v>32.5</v>
      </c>
      <c r="M425" s="26" t="str">
        <f t="shared" si="60"/>
        <v>E</v>
      </c>
    </row>
    <row r="426" spans="1:13">
      <c r="A426" s="186" t="s">
        <v>371</v>
      </c>
      <c r="B426" s="207">
        <v>2</v>
      </c>
      <c r="C426" s="207">
        <v>3</v>
      </c>
      <c r="D426" s="207">
        <v>4</v>
      </c>
      <c r="E426" s="207">
        <v>0</v>
      </c>
      <c r="F426" s="26">
        <f t="shared" si="59"/>
        <v>9</v>
      </c>
      <c r="G426" s="11" t="str">
        <f t="shared" si="56"/>
        <v>E</v>
      </c>
      <c r="H426" s="13">
        <v>0</v>
      </c>
      <c r="I426" s="13">
        <v>4</v>
      </c>
      <c r="J426" s="13">
        <v>5</v>
      </c>
      <c r="K426" s="207">
        <v>5</v>
      </c>
      <c r="L426" s="26">
        <f t="shared" si="57"/>
        <v>14</v>
      </c>
      <c r="M426" s="11" t="str">
        <f t="shared" si="60"/>
        <v>E</v>
      </c>
    </row>
    <row r="427" spans="1:13">
      <c r="A427" s="186" t="s">
        <v>538</v>
      </c>
      <c r="B427" s="13"/>
      <c r="C427" s="13"/>
      <c r="D427" s="13"/>
      <c r="E427" s="13">
        <v>0.5</v>
      </c>
      <c r="F427" s="13"/>
      <c r="G427" s="13"/>
      <c r="H427" s="13"/>
      <c r="I427" s="13"/>
      <c r="J427" s="13"/>
      <c r="K427" s="13">
        <v>8.5</v>
      </c>
      <c r="L427" s="13"/>
      <c r="M427" s="187"/>
    </row>
    <row r="428" spans="1:13">
      <c r="A428" s="186" t="s">
        <v>539</v>
      </c>
      <c r="B428" s="13"/>
      <c r="C428" s="13"/>
      <c r="D428" s="13"/>
      <c r="E428" s="13">
        <v>11</v>
      </c>
      <c r="F428" s="13"/>
      <c r="G428" s="13"/>
      <c r="H428" s="13"/>
      <c r="I428" s="13"/>
      <c r="J428" s="13"/>
      <c r="K428" s="13">
        <v>3</v>
      </c>
      <c r="L428" s="13"/>
      <c r="M428" s="187"/>
    </row>
    <row r="429" spans="1:13">
      <c r="A429" s="186" t="s">
        <v>540</v>
      </c>
      <c r="B429" s="13"/>
      <c r="C429" s="13"/>
      <c r="D429" s="13"/>
      <c r="E429" s="13">
        <v>4</v>
      </c>
      <c r="F429" s="13"/>
      <c r="G429" s="13"/>
      <c r="H429" s="13"/>
      <c r="I429" s="13"/>
      <c r="J429" s="13"/>
      <c r="K429" s="13">
        <v>3</v>
      </c>
      <c r="L429" s="13"/>
      <c r="M429" s="187"/>
    </row>
    <row r="430" spans="1:13" ht="26.25">
      <c r="A430" s="10" t="s">
        <v>517</v>
      </c>
      <c r="B430" s="10"/>
      <c r="C430" s="188" t="s">
        <v>518</v>
      </c>
      <c r="D430" s="189">
        <f>(F422+F423+F424+F425+F426)</f>
        <v>92.25</v>
      </c>
      <c r="E430" s="189"/>
      <c r="F430" s="188" t="s">
        <v>519</v>
      </c>
      <c r="G430" s="189">
        <f>(D430/500)*100</f>
        <v>18.45</v>
      </c>
      <c r="H430" s="189"/>
      <c r="I430" s="190"/>
      <c r="J430" s="545" t="s">
        <v>520</v>
      </c>
      <c r="K430" s="545"/>
      <c r="L430" s="527" t="str">
        <f>IF(G430&gt;=91,"A1",IF(G430&gt;=81,"A2",IF(G430&gt;=71,"B1",IF(G430&gt;=61,"B2",IF(G430&gt;=51,"C1",IF(G430&gt;=41,"C2",IF(G430&gt;=33,"D","E")))))))</f>
        <v>E</v>
      </c>
      <c r="M430" s="527" t="str">
        <f t="shared" ref="M430:M431" si="61">IF(K430&gt;=91,"A1",IF(K430&gt;=81,"A2",IF(K430&gt;=71,"B1",IF(K430&gt;=61,"B2",IF(K430&gt;=51,"C1",IF(K430&gt;=41,"C2",IF(K430&gt;=33,"D","E")))))))</f>
        <v>E</v>
      </c>
    </row>
    <row r="431" spans="1:13" ht="26.25">
      <c r="A431" s="191" t="s">
        <v>521</v>
      </c>
      <c r="B431" s="10"/>
      <c r="C431" s="188" t="s">
        <v>522</v>
      </c>
      <c r="D431" s="189">
        <f>(L422+L423+L424+L425+L426)</f>
        <v>126</v>
      </c>
      <c r="E431" s="189"/>
      <c r="F431" s="188" t="s">
        <v>523</v>
      </c>
      <c r="G431" s="192">
        <f>D431/500*100</f>
        <v>25.2</v>
      </c>
      <c r="H431" s="192"/>
      <c r="I431" s="193"/>
      <c r="J431" s="545" t="s">
        <v>524</v>
      </c>
      <c r="K431" s="545"/>
      <c r="L431" s="527" t="str">
        <f>IF(G431&gt;=91,"A1",IF(G431&gt;=81,"A2",IF(G431&gt;=71,"B1",IF(G431&gt;=61,"B2",IF(G431&gt;=51,"C1",IF(G431&gt;=41,"C2",IF(G431&gt;=33,"D","E")))))))</f>
        <v>E</v>
      </c>
      <c r="M431" s="527" t="str">
        <f t="shared" si="61"/>
        <v>E</v>
      </c>
    </row>
    <row r="432" spans="1:13">
      <c r="A432" s="10" t="s">
        <v>541</v>
      </c>
      <c r="B432" s="10"/>
      <c r="C432" s="10"/>
      <c r="D432" s="10">
        <f>SUM(D430:D431)</f>
        <v>218.25</v>
      </c>
      <c r="E432" s="10"/>
      <c r="F432" s="10" t="s">
        <v>526</v>
      </c>
      <c r="G432" s="10"/>
      <c r="H432" s="10"/>
      <c r="I432" s="26">
        <f>(D432/1000)*100</f>
        <v>21.824999999999999</v>
      </c>
      <c r="J432" s="10" t="s">
        <v>527</v>
      </c>
      <c r="K432" s="10"/>
      <c r="L432" s="10"/>
      <c r="M432" s="10" t="str">
        <f>IF(I432&gt;=91,"A1",IF(I432&gt;=81,"A2",IF(I432&gt;=71,"B1",IF(I432&gt;=61,"B2",IF(I432&gt;=51,"C1",IF(I432&gt;=41,"C2",IF(I432&gt;=33,"D","E")))))))</f>
        <v>E</v>
      </c>
    </row>
    <row r="433" spans="1:13">
      <c r="A433" s="542" t="s">
        <v>378</v>
      </c>
      <c r="B433" s="543"/>
      <c r="C433" s="543"/>
      <c r="D433" s="543"/>
      <c r="E433" s="543"/>
      <c r="F433" s="543"/>
      <c r="G433" s="543"/>
      <c r="H433" s="543"/>
      <c r="I433" s="543"/>
      <c r="J433" s="543"/>
      <c r="K433" s="543"/>
      <c r="L433" s="543"/>
      <c r="M433" s="544"/>
    </row>
    <row r="434" spans="1:13">
      <c r="A434" s="531" t="s">
        <v>379</v>
      </c>
      <c r="B434" s="377"/>
      <c r="C434" s="377"/>
      <c r="D434" s="377"/>
      <c r="E434" s="377"/>
      <c r="F434" s="377"/>
      <c r="G434" s="377"/>
      <c r="H434" s="377"/>
      <c r="I434" s="377"/>
      <c r="J434" s="377"/>
      <c r="K434" s="377"/>
      <c r="L434" s="377"/>
      <c r="M434" s="532"/>
    </row>
    <row r="435" spans="1:13">
      <c r="A435" s="531" t="s">
        <v>380</v>
      </c>
      <c r="B435" s="377"/>
      <c r="C435" s="377"/>
      <c r="D435" s="377"/>
      <c r="E435" s="377"/>
      <c r="F435" s="377" t="s">
        <v>381</v>
      </c>
      <c r="G435" s="377"/>
      <c r="H435" s="377"/>
      <c r="I435" s="377"/>
      <c r="J435" s="377"/>
      <c r="K435" s="377" t="s">
        <v>528</v>
      </c>
      <c r="L435" s="377"/>
      <c r="M435" s="532"/>
    </row>
    <row r="436" spans="1:13">
      <c r="A436" s="525" t="s">
        <v>382</v>
      </c>
      <c r="B436" s="526"/>
      <c r="C436" s="526"/>
      <c r="D436" s="526"/>
      <c r="E436" s="526"/>
      <c r="F436" s="527" t="s">
        <v>387</v>
      </c>
      <c r="G436" s="527"/>
      <c r="H436" s="527"/>
      <c r="I436" s="527"/>
      <c r="J436" s="527"/>
      <c r="K436" s="527" t="s">
        <v>387</v>
      </c>
      <c r="L436" s="527"/>
      <c r="M436" s="528"/>
    </row>
    <row r="437" spans="1:13">
      <c r="A437" s="531" t="s">
        <v>384</v>
      </c>
      <c r="B437" s="377"/>
      <c r="C437" s="377"/>
      <c r="D437" s="377"/>
      <c r="E437" s="377"/>
      <c r="F437" s="377"/>
      <c r="G437" s="377"/>
      <c r="H437" s="377"/>
      <c r="I437" s="377"/>
      <c r="J437" s="377"/>
      <c r="K437" s="377"/>
      <c r="L437" s="377"/>
      <c r="M437" s="532"/>
    </row>
    <row r="438" spans="1:13">
      <c r="A438" s="531" t="s">
        <v>380</v>
      </c>
      <c r="B438" s="377"/>
      <c r="C438" s="377"/>
      <c r="D438" s="377"/>
      <c r="E438" s="377"/>
      <c r="F438" s="377" t="s">
        <v>381</v>
      </c>
      <c r="G438" s="377"/>
      <c r="H438" s="377"/>
      <c r="I438" s="377"/>
      <c r="J438" s="377"/>
      <c r="K438" s="377" t="s">
        <v>528</v>
      </c>
      <c r="L438" s="377"/>
      <c r="M438" s="532"/>
    </row>
    <row r="439" spans="1:13">
      <c r="A439" s="540" t="s">
        <v>385</v>
      </c>
      <c r="B439" s="541"/>
      <c r="C439" s="541"/>
      <c r="D439" s="541"/>
      <c r="E439" s="541"/>
      <c r="F439" s="377" t="s">
        <v>387</v>
      </c>
      <c r="G439" s="377"/>
      <c r="H439" s="377"/>
      <c r="I439" s="377"/>
      <c r="J439" s="377"/>
      <c r="K439" s="377" t="s">
        <v>387</v>
      </c>
      <c r="L439" s="377"/>
      <c r="M439" s="532"/>
    </row>
    <row r="440" spans="1:13">
      <c r="A440" s="540" t="s">
        <v>529</v>
      </c>
      <c r="B440" s="541"/>
      <c r="C440" s="541"/>
      <c r="D440" s="541"/>
      <c r="E440" s="541"/>
      <c r="F440" s="527" t="s">
        <v>387</v>
      </c>
      <c r="G440" s="527"/>
      <c r="H440" s="527"/>
      <c r="I440" s="527"/>
      <c r="J440" s="527"/>
      <c r="K440" s="527" t="s">
        <v>387</v>
      </c>
      <c r="L440" s="527"/>
      <c r="M440" s="528"/>
    </row>
    <row r="441" spans="1:13">
      <c r="A441" s="533" t="s">
        <v>386</v>
      </c>
      <c r="B441" s="534"/>
      <c r="C441" s="534"/>
      <c r="D441" s="534"/>
      <c r="E441" s="535"/>
      <c r="F441" s="536" t="s">
        <v>387</v>
      </c>
      <c r="G441" s="537"/>
      <c r="H441" s="537"/>
      <c r="I441" s="537"/>
      <c r="J441" s="538"/>
      <c r="K441" s="536" t="s">
        <v>387</v>
      </c>
      <c r="L441" s="537"/>
      <c r="M441" s="539"/>
    </row>
    <row r="442" spans="1:13">
      <c r="A442" s="533" t="s">
        <v>388</v>
      </c>
      <c r="B442" s="534"/>
      <c r="C442" s="534"/>
      <c r="D442" s="534"/>
      <c r="E442" s="535"/>
      <c r="F442" s="536" t="s">
        <v>387</v>
      </c>
      <c r="G442" s="537"/>
      <c r="H442" s="537"/>
      <c r="I442" s="537"/>
      <c r="J442" s="538"/>
      <c r="K442" s="536" t="s">
        <v>387</v>
      </c>
      <c r="L442" s="537"/>
      <c r="M442" s="539"/>
    </row>
    <row r="443" spans="1:13">
      <c r="A443" s="531" t="s">
        <v>389</v>
      </c>
      <c r="B443" s="377"/>
      <c r="C443" s="377"/>
      <c r="D443" s="377"/>
      <c r="E443" s="377"/>
      <c r="F443" s="377"/>
      <c r="G443" s="377"/>
      <c r="H443" s="377"/>
      <c r="I443" s="377"/>
      <c r="J443" s="377"/>
      <c r="K443" s="377"/>
      <c r="L443" s="377"/>
      <c r="M443" s="532"/>
    </row>
    <row r="444" spans="1:13">
      <c r="A444" s="531" t="s">
        <v>380</v>
      </c>
      <c r="B444" s="377"/>
      <c r="C444" s="377"/>
      <c r="D444" s="377"/>
      <c r="E444" s="377"/>
      <c r="F444" s="377" t="s">
        <v>381</v>
      </c>
      <c r="G444" s="377"/>
      <c r="H444" s="377"/>
      <c r="I444" s="377"/>
      <c r="J444" s="377"/>
      <c r="K444" s="377" t="s">
        <v>528</v>
      </c>
      <c r="L444" s="377"/>
      <c r="M444" s="532"/>
    </row>
    <row r="445" spans="1:13">
      <c r="A445" s="533" t="s">
        <v>574</v>
      </c>
      <c r="B445" s="534"/>
      <c r="C445" s="534"/>
      <c r="D445" s="534"/>
      <c r="E445" s="534"/>
      <c r="F445" s="534"/>
      <c r="G445" s="534"/>
      <c r="H445" s="534"/>
      <c r="I445" s="534"/>
      <c r="J445" s="534"/>
      <c r="K445" s="534"/>
      <c r="L445" s="534"/>
      <c r="M445" s="560"/>
    </row>
    <row r="446" spans="1:13">
      <c r="A446" s="186" t="s">
        <v>530</v>
      </c>
      <c r="B446" s="529"/>
      <c r="C446" s="529"/>
      <c r="D446" s="529"/>
      <c r="E446" s="529"/>
      <c r="F446" s="529"/>
      <c r="G446" s="529"/>
      <c r="H446" s="529"/>
      <c r="I446" s="529"/>
      <c r="J446" s="529"/>
      <c r="K446" s="529"/>
      <c r="L446" s="529"/>
      <c r="M446" s="530"/>
    </row>
    <row r="447" spans="1:13">
      <c r="A447" s="186" t="s">
        <v>392</v>
      </c>
      <c r="B447" s="529"/>
      <c r="C447" s="529"/>
      <c r="D447" s="529"/>
      <c r="E447" s="529"/>
      <c r="F447" s="529"/>
      <c r="G447" s="529"/>
      <c r="H447" s="529"/>
      <c r="I447" s="529"/>
      <c r="J447" s="529"/>
      <c r="K447" s="529"/>
      <c r="L447" s="529"/>
      <c r="M447" s="530"/>
    </row>
    <row r="448" spans="1:13">
      <c r="A448" s="531" t="s">
        <v>531</v>
      </c>
      <c r="B448" s="377"/>
      <c r="C448" s="377"/>
      <c r="D448" s="527"/>
      <c r="E448" s="527"/>
      <c r="F448" s="527"/>
      <c r="G448" s="527"/>
      <c r="H448" s="527"/>
      <c r="I448" s="527"/>
      <c r="J448" s="377" t="s">
        <v>532</v>
      </c>
      <c r="K448" s="377"/>
      <c r="L448" s="377"/>
      <c r="M448" s="532"/>
    </row>
    <row r="449" spans="1:13">
      <c r="A449" s="531"/>
      <c r="B449" s="377"/>
      <c r="C449" s="377"/>
      <c r="D449" s="527"/>
      <c r="E449" s="527"/>
      <c r="F449" s="527"/>
      <c r="G449" s="527"/>
      <c r="H449" s="527"/>
      <c r="I449" s="527"/>
      <c r="J449" s="377"/>
      <c r="K449" s="377"/>
      <c r="L449" s="377"/>
      <c r="M449" s="532"/>
    </row>
    <row r="450" spans="1:13">
      <c r="A450" s="531"/>
      <c r="B450" s="377"/>
      <c r="C450" s="377"/>
      <c r="D450" s="527"/>
      <c r="E450" s="527"/>
      <c r="F450" s="527"/>
      <c r="G450" s="527"/>
      <c r="H450" s="527"/>
      <c r="I450" s="527"/>
      <c r="J450" s="377"/>
      <c r="K450" s="377"/>
      <c r="L450" s="377"/>
      <c r="M450" s="532"/>
    </row>
    <row r="451" spans="1:13">
      <c r="A451" s="531"/>
      <c r="B451" s="377"/>
      <c r="C451" s="377"/>
      <c r="D451" s="527"/>
      <c r="E451" s="527"/>
      <c r="F451" s="527"/>
      <c r="G451" s="527"/>
      <c r="H451" s="527"/>
      <c r="I451" s="527"/>
      <c r="J451" s="377"/>
      <c r="K451" s="377"/>
      <c r="L451" s="377"/>
      <c r="M451" s="532"/>
    </row>
    <row r="452" spans="1:13">
      <c r="A452" s="520" t="s">
        <v>393</v>
      </c>
      <c r="B452" s="521"/>
      <c r="C452" s="521"/>
      <c r="D452" s="521"/>
      <c r="E452" s="521"/>
      <c r="F452" s="521"/>
      <c r="G452" s="521"/>
      <c r="H452" s="522" t="s">
        <v>394</v>
      </c>
      <c r="I452" s="523"/>
      <c r="J452" s="523"/>
      <c r="K452" s="523"/>
      <c r="L452" s="523"/>
      <c r="M452" s="524"/>
    </row>
    <row r="453" spans="1:13">
      <c r="A453" s="194" t="s">
        <v>395</v>
      </c>
      <c r="B453" s="521" t="s">
        <v>284</v>
      </c>
      <c r="C453" s="521"/>
      <c r="D453" s="195" t="s">
        <v>395</v>
      </c>
      <c r="E453" s="196"/>
      <c r="F453" s="521" t="s">
        <v>284</v>
      </c>
      <c r="G453" s="521"/>
      <c r="H453" s="197"/>
      <c r="I453" s="197"/>
      <c r="J453" s="198" t="s">
        <v>396</v>
      </c>
      <c r="K453" s="197"/>
      <c r="L453" s="198" t="s">
        <v>284</v>
      </c>
      <c r="M453" s="199"/>
    </row>
    <row r="454" spans="1:13">
      <c r="A454" s="200" t="s">
        <v>397</v>
      </c>
      <c r="B454" s="517" t="s">
        <v>398</v>
      </c>
      <c r="C454" s="517"/>
      <c r="D454" s="517" t="s">
        <v>399</v>
      </c>
      <c r="E454" s="517"/>
      <c r="F454" s="517" t="s">
        <v>400</v>
      </c>
      <c r="G454" s="517"/>
      <c r="H454" s="197"/>
      <c r="I454" s="197"/>
      <c r="J454" s="518">
        <v>3</v>
      </c>
      <c r="K454" s="519"/>
      <c r="L454" s="196" t="s">
        <v>387</v>
      </c>
      <c r="M454" s="199"/>
    </row>
    <row r="455" spans="1:13">
      <c r="A455" s="200" t="s">
        <v>401</v>
      </c>
      <c r="B455" s="517" t="s">
        <v>402</v>
      </c>
      <c r="C455" s="517"/>
      <c r="D455" s="517" t="s">
        <v>403</v>
      </c>
      <c r="E455" s="517"/>
      <c r="F455" s="517" t="s">
        <v>404</v>
      </c>
      <c r="G455" s="517"/>
      <c r="H455" s="197"/>
      <c r="I455" s="197"/>
      <c r="J455" s="518">
        <v>2</v>
      </c>
      <c r="K455" s="519"/>
      <c r="L455" s="196" t="s">
        <v>383</v>
      </c>
      <c r="M455" s="199"/>
    </row>
    <row r="456" spans="1:13">
      <c r="A456" s="200" t="s">
        <v>405</v>
      </c>
      <c r="B456" s="517" t="s">
        <v>406</v>
      </c>
      <c r="C456" s="517"/>
      <c r="D456" s="517" t="s">
        <v>407</v>
      </c>
      <c r="E456" s="517"/>
      <c r="F456" s="517" t="s">
        <v>408</v>
      </c>
      <c r="G456" s="517"/>
      <c r="H456" s="197"/>
      <c r="I456" s="197"/>
      <c r="J456" s="518">
        <v>1</v>
      </c>
      <c r="K456" s="519"/>
      <c r="L456" s="196" t="s">
        <v>409</v>
      </c>
      <c r="M456" s="199"/>
    </row>
    <row r="457" spans="1:13" ht="15.75" thickBot="1">
      <c r="A457" s="201" t="s">
        <v>410</v>
      </c>
      <c r="B457" s="516" t="s">
        <v>411</v>
      </c>
      <c r="C457" s="516"/>
      <c r="D457" s="516" t="s">
        <v>412</v>
      </c>
      <c r="E457" s="516"/>
      <c r="F457" s="516" t="s">
        <v>413</v>
      </c>
      <c r="G457" s="516"/>
      <c r="H457" s="202"/>
      <c r="I457" s="202"/>
      <c r="J457" s="202"/>
      <c r="K457" s="202"/>
      <c r="L457" s="202"/>
      <c r="M457" s="203"/>
    </row>
    <row r="459" spans="1:13" ht="15.75" thickBot="1"/>
    <row r="460" spans="1:13" ht="15.75">
      <c r="A460" s="178"/>
      <c r="B460" s="561" t="s">
        <v>489</v>
      </c>
      <c r="C460" s="561"/>
      <c r="D460" s="561"/>
      <c r="E460" s="561"/>
      <c r="F460" s="561"/>
      <c r="G460" s="561"/>
      <c r="H460" s="561"/>
      <c r="I460" s="562"/>
      <c r="J460" s="563" t="s">
        <v>490</v>
      </c>
      <c r="K460" s="561"/>
      <c r="L460" s="561"/>
      <c r="M460" s="564"/>
    </row>
    <row r="461" spans="1:13" ht="21">
      <c r="A461" s="565" t="s">
        <v>491</v>
      </c>
      <c r="B461" s="566"/>
      <c r="C461" s="566"/>
      <c r="D461" s="566"/>
      <c r="E461" s="566"/>
      <c r="F461" s="566"/>
      <c r="G461" s="566"/>
      <c r="H461" s="566"/>
      <c r="I461" s="566"/>
      <c r="J461" s="566"/>
      <c r="K461" s="566"/>
      <c r="L461" s="566"/>
      <c r="M461" s="567"/>
    </row>
    <row r="462" spans="1:13" ht="21">
      <c r="A462" s="179"/>
      <c r="B462" s="556" t="s">
        <v>492</v>
      </c>
      <c r="C462" s="556"/>
      <c r="D462" s="556"/>
      <c r="E462" s="557"/>
      <c r="F462" s="180" t="s">
        <v>493</v>
      </c>
      <c r="G462" s="180"/>
      <c r="H462" s="553" t="s">
        <v>494</v>
      </c>
      <c r="I462" s="554"/>
      <c r="J462" s="555"/>
      <c r="K462" s="205" t="s">
        <v>495</v>
      </c>
      <c r="L462" s="10"/>
      <c r="M462" s="181"/>
    </row>
    <row r="463" spans="1:13">
      <c r="A463" s="558" t="s">
        <v>496</v>
      </c>
      <c r="B463" s="554"/>
      <c r="C463" s="554"/>
      <c r="D463" s="554"/>
      <c r="E463" s="554"/>
      <c r="F463" s="554"/>
      <c r="G463" s="554"/>
      <c r="H463" s="554"/>
      <c r="I463" s="554"/>
      <c r="J463" s="554"/>
      <c r="K463" s="554"/>
      <c r="L463" s="554"/>
      <c r="M463" s="559"/>
    </row>
    <row r="464" spans="1:13">
      <c r="A464" s="533" t="s">
        <v>497</v>
      </c>
      <c r="B464" s="534"/>
      <c r="C464" s="534"/>
      <c r="D464" s="534"/>
      <c r="E464" s="534"/>
      <c r="F464" s="534"/>
      <c r="G464" s="534"/>
      <c r="H464" s="534"/>
      <c r="I464" s="534"/>
      <c r="J464" s="534"/>
      <c r="K464" s="534"/>
      <c r="L464" s="534"/>
      <c r="M464" s="560"/>
    </row>
    <row r="465" spans="1:13">
      <c r="A465" s="540" t="s">
        <v>498</v>
      </c>
      <c r="B465" s="541"/>
      <c r="C465" s="553" t="s">
        <v>111</v>
      </c>
      <c r="D465" s="554"/>
      <c r="E465" s="554"/>
      <c r="F465" s="554"/>
      <c r="G465" s="555"/>
      <c r="H465" s="10" t="s">
        <v>499</v>
      </c>
      <c r="I465" s="206"/>
      <c r="J465" s="377">
        <v>10</v>
      </c>
      <c r="K465" s="377"/>
      <c r="L465" s="377"/>
      <c r="M465" s="532"/>
    </row>
    <row r="466" spans="1:13">
      <c r="A466" s="540" t="s">
        <v>500</v>
      </c>
      <c r="B466" s="541"/>
      <c r="C466" s="553" t="s">
        <v>533</v>
      </c>
      <c r="D466" s="554"/>
      <c r="E466" s="554"/>
      <c r="F466" s="554"/>
      <c r="G466" s="555"/>
      <c r="H466" s="10" t="s">
        <v>501</v>
      </c>
      <c r="I466" s="206"/>
      <c r="J466" s="377">
        <v>1187</v>
      </c>
      <c r="K466" s="377"/>
      <c r="L466" s="377"/>
      <c r="M466" s="532"/>
    </row>
    <row r="467" spans="1:13">
      <c r="A467" s="540" t="s">
        <v>502</v>
      </c>
      <c r="B467" s="541"/>
      <c r="C467" s="553" t="s">
        <v>575</v>
      </c>
      <c r="D467" s="554"/>
      <c r="E467" s="554"/>
      <c r="F467" s="554"/>
      <c r="G467" s="555"/>
      <c r="H467" s="10" t="s">
        <v>503</v>
      </c>
      <c r="I467" s="206"/>
      <c r="J467" s="377">
        <v>9419122353</v>
      </c>
      <c r="K467" s="377"/>
      <c r="L467" s="377"/>
      <c r="M467" s="532"/>
    </row>
    <row r="468" spans="1:13">
      <c r="A468" s="540" t="s">
        <v>504</v>
      </c>
      <c r="B468" s="541"/>
      <c r="C468" s="553" t="s">
        <v>113</v>
      </c>
      <c r="D468" s="554"/>
      <c r="E468" s="554"/>
      <c r="F468" s="554"/>
      <c r="G468" s="555"/>
      <c r="H468" s="540" t="s">
        <v>363</v>
      </c>
      <c r="I468" s="541"/>
      <c r="J468" s="377" t="s">
        <v>114</v>
      </c>
      <c r="K468" s="377"/>
      <c r="L468" s="377"/>
      <c r="M468" s="532"/>
    </row>
    <row r="469" spans="1:13">
      <c r="A469" s="540" t="s">
        <v>535</v>
      </c>
      <c r="B469" s="541"/>
      <c r="C469" s="569" t="s">
        <v>576</v>
      </c>
      <c r="D469" s="570"/>
      <c r="E469" s="570"/>
      <c r="F469" s="570"/>
      <c r="G469" s="570"/>
      <c r="H469" s="570"/>
      <c r="I469" s="570"/>
      <c r="J469" s="570"/>
      <c r="K469" s="570"/>
      <c r="L469" s="570"/>
      <c r="M469" s="571"/>
    </row>
    <row r="470" spans="1:13">
      <c r="A470" s="531" t="s">
        <v>505</v>
      </c>
      <c r="B470" s="377"/>
      <c r="C470" s="377"/>
      <c r="D470" s="377"/>
      <c r="E470" s="377"/>
      <c r="F470" s="377"/>
      <c r="G470" s="377"/>
      <c r="H470" s="377"/>
      <c r="I470" s="377"/>
      <c r="J470" s="377"/>
      <c r="K470" s="377"/>
      <c r="L470" s="377"/>
      <c r="M470" s="532"/>
    </row>
    <row r="471" spans="1:13">
      <c r="A471" s="546" t="s">
        <v>506</v>
      </c>
      <c r="B471" s="377" t="s">
        <v>507</v>
      </c>
      <c r="C471" s="377"/>
      <c r="D471" s="377"/>
      <c r="E471" s="377"/>
      <c r="F471" s="377"/>
      <c r="G471" s="377"/>
      <c r="H471" s="377" t="s">
        <v>508</v>
      </c>
      <c r="I471" s="377"/>
      <c r="J471" s="377"/>
      <c r="K471" s="377"/>
      <c r="L471" s="377"/>
      <c r="M471" s="532"/>
    </row>
    <row r="472" spans="1:13" ht="30">
      <c r="A472" s="546"/>
      <c r="B472" s="183" t="s">
        <v>509</v>
      </c>
      <c r="C472" s="183" t="s">
        <v>510</v>
      </c>
      <c r="D472" s="183" t="s">
        <v>511</v>
      </c>
      <c r="E472" s="183" t="s">
        <v>512</v>
      </c>
      <c r="F472" s="183">
        <v>100</v>
      </c>
      <c r="G472" s="184" t="s">
        <v>244</v>
      </c>
      <c r="H472" s="183" t="s">
        <v>513</v>
      </c>
      <c r="I472" s="183" t="s">
        <v>510</v>
      </c>
      <c r="J472" s="183" t="s">
        <v>511</v>
      </c>
      <c r="K472" s="183" t="s">
        <v>577</v>
      </c>
      <c r="L472" s="183">
        <v>100</v>
      </c>
      <c r="M472" s="185" t="s">
        <v>244</v>
      </c>
    </row>
    <row r="473" spans="1:13">
      <c r="A473" s="186" t="s">
        <v>285</v>
      </c>
      <c r="B473" s="214">
        <v>8.75</v>
      </c>
      <c r="C473" s="207">
        <v>5</v>
      </c>
      <c r="D473" s="207">
        <v>5</v>
      </c>
      <c r="E473" s="214">
        <v>73.5</v>
      </c>
      <c r="F473" s="26">
        <f t="shared" ref="F473" si="62">SUM(B473:E473)</f>
        <v>92.25</v>
      </c>
      <c r="G473" s="11" t="str">
        <f t="shared" ref="G473:G477" si="63">IF(F473&gt;=90,"A1",IF(F473&gt;=80,"A2",IF(F473&gt;=70,"B1",IF(F473&gt;=60,"B2",IF(F473&gt;=50,"C1",IF(F473&gt;=40,"C2",IF(F473&gt;=33,"D","E")))))))</f>
        <v>A1</v>
      </c>
      <c r="H473" s="207">
        <v>9.5</v>
      </c>
      <c r="I473" s="13">
        <v>5</v>
      </c>
      <c r="J473" s="13">
        <v>5</v>
      </c>
      <c r="K473" s="214">
        <v>70.5</v>
      </c>
      <c r="L473" s="26">
        <f t="shared" ref="L473:L477" si="64">SUM(H473:K473)</f>
        <v>90</v>
      </c>
      <c r="M473" s="11" t="str">
        <f t="shared" ref="M473" si="65">IF(L473&gt;=90,"A1",IF(L473&gt;=80,"A2",IF(L473&gt;=70,"B1",IF(L473&gt;=60,"B2",IF(L473&gt;=50,"C1",IF(L473&gt;=40,"C2",IF(L473&gt;=33,"D","E")))))))</f>
        <v>A1</v>
      </c>
    </row>
    <row r="474" spans="1:13">
      <c r="A474" s="186" t="s">
        <v>286</v>
      </c>
      <c r="B474" s="214">
        <v>6</v>
      </c>
      <c r="C474" s="207">
        <v>5</v>
      </c>
      <c r="D474" s="207">
        <v>5</v>
      </c>
      <c r="E474" s="207">
        <v>49.5</v>
      </c>
      <c r="F474" s="26">
        <f t="shared" ref="F474:F477" si="66">(B474+C474+D474+E474)</f>
        <v>65.5</v>
      </c>
      <c r="G474" s="11" t="str">
        <f t="shared" si="63"/>
        <v>B2</v>
      </c>
      <c r="H474" s="13">
        <v>8.5</v>
      </c>
      <c r="I474" s="13">
        <v>5</v>
      </c>
      <c r="J474" s="13">
        <v>5</v>
      </c>
      <c r="K474" s="207">
        <v>72.5</v>
      </c>
      <c r="L474" s="26">
        <f t="shared" si="64"/>
        <v>91</v>
      </c>
      <c r="M474" s="11" t="str">
        <f t="shared" ref="M474:M477" si="67">IF(L474&gt;=91,"A1",IF(L474&gt;=81,"A2",IF(L474&gt;=71,"B1",IF(L474&gt;=61,"B2",IF(L474&gt;=51,"C1",IF(L474&gt;=41,"C2",IF(L474&gt;=33,"D","E")))))))</f>
        <v>A1</v>
      </c>
    </row>
    <row r="475" spans="1:13">
      <c r="A475" s="186" t="s">
        <v>515</v>
      </c>
      <c r="B475" s="207">
        <v>8</v>
      </c>
      <c r="C475" s="207">
        <v>5</v>
      </c>
      <c r="D475" s="207">
        <v>5</v>
      </c>
      <c r="E475" s="214">
        <v>63</v>
      </c>
      <c r="F475" s="11">
        <f t="shared" si="66"/>
        <v>81</v>
      </c>
      <c r="G475" s="11" t="str">
        <f t="shared" si="63"/>
        <v>A2</v>
      </c>
      <c r="H475" s="13">
        <v>8.75</v>
      </c>
      <c r="I475" s="177">
        <v>5</v>
      </c>
      <c r="J475" s="13">
        <v>5</v>
      </c>
      <c r="K475" s="214">
        <v>74</v>
      </c>
      <c r="L475" s="26">
        <f t="shared" si="64"/>
        <v>92.75</v>
      </c>
      <c r="M475" s="11" t="str">
        <f t="shared" si="67"/>
        <v>A1</v>
      </c>
    </row>
    <row r="476" spans="1:13">
      <c r="A476" s="186" t="s">
        <v>288</v>
      </c>
      <c r="B476" s="207">
        <v>9.5</v>
      </c>
      <c r="C476" s="207">
        <v>5</v>
      </c>
      <c r="D476" s="207">
        <v>5</v>
      </c>
      <c r="E476" s="207">
        <v>78</v>
      </c>
      <c r="F476" s="11">
        <f t="shared" si="66"/>
        <v>97.5</v>
      </c>
      <c r="G476" s="11" t="str">
        <f t="shared" si="63"/>
        <v>A1</v>
      </c>
      <c r="H476" s="207">
        <v>10</v>
      </c>
      <c r="I476" s="217">
        <v>5</v>
      </c>
      <c r="J476" s="209">
        <v>5</v>
      </c>
      <c r="K476" s="207">
        <v>76</v>
      </c>
      <c r="L476" s="26">
        <f t="shared" si="64"/>
        <v>96</v>
      </c>
      <c r="M476" s="26" t="str">
        <f t="shared" si="67"/>
        <v>A1</v>
      </c>
    </row>
    <row r="477" spans="1:13">
      <c r="A477" s="186" t="s">
        <v>371</v>
      </c>
      <c r="B477" s="207">
        <v>9.25</v>
      </c>
      <c r="C477" s="207">
        <v>4</v>
      </c>
      <c r="D477" s="207">
        <v>4.5</v>
      </c>
      <c r="E477" s="207">
        <v>63</v>
      </c>
      <c r="F477" s="26">
        <f t="shared" si="66"/>
        <v>80.75</v>
      </c>
      <c r="G477" s="11" t="str">
        <f t="shared" si="63"/>
        <v>A2</v>
      </c>
      <c r="H477" s="13">
        <v>9.75</v>
      </c>
      <c r="I477" s="13">
        <v>4.5</v>
      </c>
      <c r="J477" s="13">
        <v>5</v>
      </c>
      <c r="K477" s="207">
        <v>79</v>
      </c>
      <c r="L477" s="26">
        <f t="shared" si="64"/>
        <v>98.25</v>
      </c>
      <c r="M477" s="11" t="str">
        <f t="shared" si="67"/>
        <v>A1</v>
      </c>
    </row>
    <row r="478" spans="1:13">
      <c r="A478" s="186" t="s">
        <v>538</v>
      </c>
      <c r="B478" s="13"/>
      <c r="C478" s="13"/>
      <c r="D478" s="13"/>
      <c r="E478" s="13">
        <v>38.5</v>
      </c>
      <c r="F478" s="13"/>
      <c r="G478" s="13"/>
      <c r="H478" s="13"/>
      <c r="I478" s="13"/>
      <c r="J478" s="13"/>
      <c r="K478" s="13">
        <v>37</v>
      </c>
      <c r="L478" s="13"/>
      <c r="M478" s="187"/>
    </row>
    <row r="479" spans="1:13">
      <c r="A479" s="186" t="s">
        <v>539</v>
      </c>
      <c r="B479" s="13"/>
      <c r="C479" s="13"/>
      <c r="D479" s="13"/>
      <c r="E479" s="13">
        <v>36.5</v>
      </c>
      <c r="F479" s="13"/>
      <c r="G479" s="13"/>
      <c r="H479" s="13"/>
      <c r="I479" s="13"/>
      <c r="J479" s="13"/>
      <c r="K479" s="13">
        <v>37</v>
      </c>
      <c r="L479" s="13"/>
      <c r="M479" s="187"/>
    </row>
    <row r="480" spans="1:13">
      <c r="A480" s="186" t="s">
        <v>540</v>
      </c>
      <c r="B480" s="13"/>
      <c r="C480" s="13"/>
      <c r="D480" s="13"/>
      <c r="E480" s="13">
        <v>33</v>
      </c>
      <c r="F480" s="13"/>
      <c r="G480" s="13"/>
      <c r="H480" s="13"/>
      <c r="I480" s="13"/>
      <c r="J480" s="13"/>
      <c r="K480" s="13">
        <v>32</v>
      </c>
      <c r="L480" s="13"/>
      <c r="M480" s="187"/>
    </row>
    <row r="481" spans="1:13" ht="26.25">
      <c r="A481" s="10" t="s">
        <v>517</v>
      </c>
      <c r="B481" s="10"/>
      <c r="C481" s="188" t="s">
        <v>518</v>
      </c>
      <c r="D481" s="189">
        <f>(F473+F474+F475+F476+F477)</f>
        <v>417</v>
      </c>
      <c r="E481" s="189"/>
      <c r="F481" s="188" t="s">
        <v>519</v>
      </c>
      <c r="G481" s="189">
        <f>(D481/500)*100</f>
        <v>83.399999999999991</v>
      </c>
      <c r="H481" s="189"/>
      <c r="I481" s="190"/>
      <c r="J481" s="545" t="s">
        <v>520</v>
      </c>
      <c r="K481" s="545"/>
      <c r="L481" s="527" t="str">
        <f>IF(G481&gt;=91,"A1",IF(G481&gt;=81,"A2",IF(G481&gt;=71,"B1",IF(G481&gt;=61,"B2",IF(G481&gt;=51,"C1",IF(G481&gt;=41,"C2",IF(G481&gt;=33,"D","E")))))))</f>
        <v>A2</v>
      </c>
      <c r="M481" s="527" t="str">
        <f t="shared" ref="M481:M482" si="68">IF(K481&gt;=91,"A1",IF(K481&gt;=81,"A2",IF(K481&gt;=71,"B1",IF(K481&gt;=61,"B2",IF(K481&gt;=51,"C1",IF(K481&gt;=41,"C2",IF(K481&gt;=33,"D","E")))))))</f>
        <v>E</v>
      </c>
    </row>
    <row r="482" spans="1:13" ht="26.25">
      <c r="A482" s="191" t="s">
        <v>521</v>
      </c>
      <c r="B482" s="10"/>
      <c r="C482" s="188" t="s">
        <v>522</v>
      </c>
      <c r="D482" s="189">
        <f>(L473+L474+L475+L476+L477)</f>
        <v>468</v>
      </c>
      <c r="E482" s="189"/>
      <c r="F482" s="188" t="s">
        <v>523</v>
      </c>
      <c r="G482" s="192">
        <f>D482/500*100</f>
        <v>93.600000000000009</v>
      </c>
      <c r="H482" s="192"/>
      <c r="I482" s="193"/>
      <c r="J482" s="545" t="s">
        <v>524</v>
      </c>
      <c r="K482" s="545"/>
      <c r="L482" s="527" t="str">
        <f>IF(G482&gt;=91,"A1",IF(G482&gt;=81,"A2",IF(G482&gt;=71,"B1",IF(G482&gt;=61,"B2",IF(G482&gt;=51,"C1",IF(G482&gt;=41,"C2",IF(G482&gt;=33,"D","E")))))))</f>
        <v>A1</v>
      </c>
      <c r="M482" s="527" t="str">
        <f t="shared" si="68"/>
        <v>E</v>
      </c>
    </row>
    <row r="483" spans="1:13">
      <c r="A483" s="10" t="s">
        <v>541</v>
      </c>
      <c r="B483" s="10"/>
      <c r="C483" s="10"/>
      <c r="D483" s="11">
        <f>SUM(D481:D482)</f>
        <v>885</v>
      </c>
      <c r="E483" s="10"/>
      <c r="F483" s="10" t="s">
        <v>526</v>
      </c>
      <c r="G483" s="10"/>
      <c r="H483" s="10"/>
      <c r="I483" s="11">
        <f>(D483/1000)*100</f>
        <v>88.5</v>
      </c>
      <c r="J483" s="10" t="s">
        <v>527</v>
      </c>
      <c r="K483" s="10"/>
      <c r="L483" s="10"/>
      <c r="M483" s="10" t="str">
        <f>IF(I483&gt;=91,"A1",IF(I483&gt;=81,"A2",IF(I483&gt;=71,"B1",IF(I483&gt;=61,"B2",IF(I483&gt;=51,"C1",IF(I483&gt;=41,"C2",IF(I483&gt;=33,"D","E")))))))</f>
        <v>A2</v>
      </c>
    </row>
    <row r="484" spans="1:13">
      <c r="A484" s="542" t="s">
        <v>378</v>
      </c>
      <c r="B484" s="543"/>
      <c r="C484" s="543"/>
      <c r="D484" s="543"/>
      <c r="E484" s="543"/>
      <c r="F484" s="543"/>
      <c r="G484" s="543"/>
      <c r="H484" s="543"/>
      <c r="I484" s="543"/>
      <c r="J484" s="543"/>
      <c r="K484" s="543"/>
      <c r="L484" s="543"/>
      <c r="M484" s="544"/>
    </row>
    <row r="485" spans="1:13">
      <c r="A485" s="531" t="s">
        <v>379</v>
      </c>
      <c r="B485" s="377"/>
      <c r="C485" s="377"/>
      <c r="D485" s="377"/>
      <c r="E485" s="377"/>
      <c r="F485" s="377"/>
      <c r="G485" s="377"/>
      <c r="H485" s="377"/>
      <c r="I485" s="377"/>
      <c r="J485" s="377"/>
      <c r="K485" s="377"/>
      <c r="L485" s="377"/>
      <c r="M485" s="532"/>
    </row>
    <row r="486" spans="1:13">
      <c r="A486" s="531" t="s">
        <v>380</v>
      </c>
      <c r="B486" s="377"/>
      <c r="C486" s="377"/>
      <c r="D486" s="377"/>
      <c r="E486" s="377"/>
      <c r="F486" s="377" t="s">
        <v>381</v>
      </c>
      <c r="G486" s="377"/>
      <c r="H486" s="377"/>
      <c r="I486" s="377"/>
      <c r="J486" s="377"/>
      <c r="K486" s="377" t="s">
        <v>528</v>
      </c>
      <c r="L486" s="377"/>
      <c r="M486" s="532"/>
    </row>
    <row r="487" spans="1:13">
      <c r="A487" s="525" t="s">
        <v>382</v>
      </c>
      <c r="B487" s="526"/>
      <c r="C487" s="526"/>
      <c r="D487" s="526"/>
      <c r="E487" s="526"/>
      <c r="F487" s="527" t="s">
        <v>387</v>
      </c>
      <c r="G487" s="527"/>
      <c r="H487" s="527"/>
      <c r="I487" s="527"/>
      <c r="J487" s="527"/>
      <c r="K487" s="527" t="s">
        <v>387</v>
      </c>
      <c r="L487" s="527"/>
      <c r="M487" s="528"/>
    </row>
    <row r="488" spans="1:13">
      <c r="A488" s="531" t="s">
        <v>384</v>
      </c>
      <c r="B488" s="377"/>
      <c r="C488" s="377"/>
      <c r="D488" s="377"/>
      <c r="E488" s="377"/>
      <c r="F488" s="377"/>
      <c r="G488" s="377"/>
      <c r="H488" s="377"/>
      <c r="I488" s="377"/>
      <c r="J488" s="377"/>
      <c r="K488" s="377"/>
      <c r="L488" s="377"/>
      <c r="M488" s="532"/>
    </row>
    <row r="489" spans="1:13">
      <c r="A489" s="531" t="s">
        <v>380</v>
      </c>
      <c r="B489" s="377"/>
      <c r="C489" s="377"/>
      <c r="D489" s="377"/>
      <c r="E489" s="377"/>
      <c r="F489" s="377" t="s">
        <v>381</v>
      </c>
      <c r="G489" s="377"/>
      <c r="H489" s="377"/>
      <c r="I489" s="377"/>
      <c r="J489" s="377"/>
      <c r="K489" s="377" t="s">
        <v>528</v>
      </c>
      <c r="L489" s="377"/>
      <c r="M489" s="532"/>
    </row>
    <row r="490" spans="1:13">
      <c r="A490" s="540" t="s">
        <v>385</v>
      </c>
      <c r="B490" s="541"/>
      <c r="C490" s="541"/>
      <c r="D490" s="541"/>
      <c r="E490" s="541"/>
      <c r="F490" s="377" t="s">
        <v>398</v>
      </c>
      <c r="G490" s="377"/>
      <c r="H490" s="377"/>
      <c r="I490" s="377"/>
      <c r="J490" s="377"/>
      <c r="K490" s="377" t="s">
        <v>398</v>
      </c>
      <c r="L490" s="377"/>
      <c r="M490" s="532"/>
    </row>
    <row r="491" spans="1:13">
      <c r="A491" s="540" t="s">
        <v>529</v>
      </c>
      <c r="B491" s="541"/>
      <c r="C491" s="541"/>
      <c r="D491" s="541"/>
      <c r="E491" s="541"/>
      <c r="F491" s="527" t="s">
        <v>387</v>
      </c>
      <c r="G491" s="527"/>
      <c r="H491" s="527"/>
      <c r="I491" s="527"/>
      <c r="J491" s="527"/>
      <c r="K491" s="527" t="s">
        <v>387</v>
      </c>
      <c r="L491" s="527"/>
      <c r="M491" s="528"/>
    </row>
    <row r="492" spans="1:13">
      <c r="A492" s="533" t="s">
        <v>386</v>
      </c>
      <c r="B492" s="534"/>
      <c r="C492" s="534"/>
      <c r="D492" s="534"/>
      <c r="E492" s="535"/>
      <c r="F492" s="536" t="s">
        <v>398</v>
      </c>
      <c r="G492" s="537"/>
      <c r="H492" s="537"/>
      <c r="I492" s="537"/>
      <c r="J492" s="538"/>
      <c r="K492" s="536" t="s">
        <v>398</v>
      </c>
      <c r="L492" s="537"/>
      <c r="M492" s="539"/>
    </row>
    <row r="493" spans="1:13">
      <c r="A493" s="533" t="s">
        <v>388</v>
      </c>
      <c r="B493" s="534"/>
      <c r="C493" s="534"/>
      <c r="D493" s="534"/>
      <c r="E493" s="535"/>
      <c r="F493" s="536" t="s">
        <v>387</v>
      </c>
      <c r="G493" s="537"/>
      <c r="H493" s="537"/>
      <c r="I493" s="537"/>
      <c r="J493" s="538"/>
      <c r="K493" s="536" t="s">
        <v>387</v>
      </c>
      <c r="L493" s="537"/>
      <c r="M493" s="539"/>
    </row>
    <row r="494" spans="1:13">
      <c r="A494" s="531" t="s">
        <v>389</v>
      </c>
      <c r="B494" s="377"/>
      <c r="C494" s="377"/>
      <c r="D494" s="377"/>
      <c r="E494" s="377"/>
      <c r="F494" s="377"/>
      <c r="G494" s="377"/>
      <c r="H494" s="377"/>
      <c r="I494" s="377"/>
      <c r="J494" s="377"/>
      <c r="K494" s="377"/>
      <c r="L494" s="377"/>
      <c r="M494" s="532"/>
    </row>
    <row r="495" spans="1:13">
      <c r="A495" s="531" t="s">
        <v>380</v>
      </c>
      <c r="B495" s="377"/>
      <c r="C495" s="377"/>
      <c r="D495" s="377"/>
      <c r="E495" s="377"/>
      <c r="F495" s="377" t="s">
        <v>381</v>
      </c>
      <c r="G495" s="377"/>
      <c r="H495" s="377"/>
      <c r="I495" s="377"/>
      <c r="J495" s="377"/>
      <c r="K495" s="377" t="s">
        <v>528</v>
      </c>
      <c r="L495" s="377"/>
      <c r="M495" s="532"/>
    </row>
    <row r="496" spans="1:13">
      <c r="A496" s="533" t="s">
        <v>578</v>
      </c>
      <c r="B496" s="534"/>
      <c r="C496" s="534"/>
      <c r="D496" s="534"/>
      <c r="E496" s="534"/>
      <c r="F496" s="534"/>
      <c r="G496" s="534"/>
      <c r="H496" s="534"/>
      <c r="I496" s="534"/>
      <c r="J496" s="534"/>
      <c r="K496" s="534"/>
      <c r="L496" s="534"/>
      <c r="M496" s="560"/>
    </row>
    <row r="497" spans="1:13">
      <c r="A497" s="186" t="s">
        <v>530</v>
      </c>
      <c r="B497" s="541" t="s">
        <v>553</v>
      </c>
      <c r="C497" s="541"/>
      <c r="D497" s="541"/>
      <c r="E497" s="541"/>
      <c r="F497" s="541"/>
      <c r="G497" s="541"/>
      <c r="H497" s="541"/>
      <c r="I497" s="541"/>
      <c r="J497" s="541"/>
      <c r="K497" s="541"/>
      <c r="L497" s="541"/>
      <c r="M497" s="568"/>
    </row>
    <row r="498" spans="1:13">
      <c r="A498" s="186" t="s">
        <v>392</v>
      </c>
      <c r="B498" s="541" t="s">
        <v>545</v>
      </c>
      <c r="C498" s="541"/>
      <c r="D498" s="541"/>
      <c r="E498" s="541"/>
      <c r="F498" s="541"/>
      <c r="G498" s="541"/>
      <c r="H498" s="541"/>
      <c r="I498" s="541"/>
      <c r="J498" s="541"/>
      <c r="K498" s="541"/>
      <c r="L498" s="541"/>
      <c r="M498" s="568"/>
    </row>
    <row r="499" spans="1:13">
      <c r="A499" s="531" t="s">
        <v>531</v>
      </c>
      <c r="B499" s="377"/>
      <c r="C499" s="377"/>
      <c r="D499" s="527"/>
      <c r="E499" s="527"/>
      <c r="F499" s="527"/>
      <c r="G499" s="527"/>
      <c r="H499" s="527"/>
      <c r="I499" s="527"/>
      <c r="J499" s="377" t="s">
        <v>532</v>
      </c>
      <c r="K499" s="377"/>
      <c r="L499" s="377"/>
      <c r="M499" s="532"/>
    </row>
    <row r="500" spans="1:13">
      <c r="A500" s="531"/>
      <c r="B500" s="377"/>
      <c r="C500" s="377"/>
      <c r="D500" s="527"/>
      <c r="E500" s="527"/>
      <c r="F500" s="527"/>
      <c r="G500" s="527"/>
      <c r="H500" s="527"/>
      <c r="I500" s="527"/>
      <c r="J500" s="377"/>
      <c r="K500" s="377"/>
      <c r="L500" s="377"/>
      <c r="M500" s="532"/>
    </row>
    <row r="501" spans="1:13">
      <c r="A501" s="531"/>
      <c r="B501" s="377"/>
      <c r="C501" s="377"/>
      <c r="D501" s="527"/>
      <c r="E501" s="527"/>
      <c r="F501" s="527"/>
      <c r="G501" s="527"/>
      <c r="H501" s="527"/>
      <c r="I501" s="527"/>
      <c r="J501" s="377"/>
      <c r="K501" s="377"/>
      <c r="L501" s="377"/>
      <c r="M501" s="532"/>
    </row>
    <row r="502" spans="1:13">
      <c r="A502" s="531"/>
      <c r="B502" s="377"/>
      <c r="C502" s="377"/>
      <c r="D502" s="527"/>
      <c r="E502" s="527"/>
      <c r="F502" s="527"/>
      <c r="G502" s="527"/>
      <c r="H502" s="527"/>
      <c r="I502" s="527"/>
      <c r="J502" s="377"/>
      <c r="K502" s="377"/>
      <c r="L502" s="377"/>
      <c r="M502" s="532"/>
    </row>
    <row r="503" spans="1:13">
      <c r="A503" s="520" t="s">
        <v>393</v>
      </c>
      <c r="B503" s="521"/>
      <c r="C503" s="521"/>
      <c r="D503" s="521"/>
      <c r="E503" s="521"/>
      <c r="F503" s="521"/>
      <c r="G503" s="521"/>
      <c r="H503" s="522" t="s">
        <v>394</v>
      </c>
      <c r="I503" s="523"/>
      <c r="J503" s="523"/>
      <c r="K503" s="523"/>
      <c r="L503" s="523"/>
      <c r="M503" s="524"/>
    </row>
    <row r="504" spans="1:13">
      <c r="A504" s="194" t="s">
        <v>395</v>
      </c>
      <c r="B504" s="521" t="s">
        <v>284</v>
      </c>
      <c r="C504" s="521"/>
      <c r="D504" s="195" t="s">
        <v>395</v>
      </c>
      <c r="E504" s="196"/>
      <c r="F504" s="521" t="s">
        <v>284</v>
      </c>
      <c r="G504" s="521"/>
      <c r="H504" s="197"/>
      <c r="I504" s="197"/>
      <c r="J504" s="198" t="s">
        <v>396</v>
      </c>
      <c r="K504" s="197"/>
      <c r="L504" s="198" t="s">
        <v>284</v>
      </c>
      <c r="M504" s="199"/>
    </row>
    <row r="505" spans="1:13">
      <c r="A505" s="200" t="s">
        <v>397</v>
      </c>
      <c r="B505" s="517" t="s">
        <v>398</v>
      </c>
      <c r="C505" s="517"/>
      <c r="D505" s="517" t="s">
        <v>399</v>
      </c>
      <c r="E505" s="517"/>
      <c r="F505" s="517" t="s">
        <v>400</v>
      </c>
      <c r="G505" s="517"/>
      <c r="H505" s="197"/>
      <c r="I505" s="197"/>
      <c r="J505" s="518">
        <v>3</v>
      </c>
      <c r="K505" s="519"/>
      <c r="L505" s="196" t="s">
        <v>387</v>
      </c>
      <c r="M505" s="199"/>
    </row>
    <row r="506" spans="1:13">
      <c r="A506" s="200" t="s">
        <v>401</v>
      </c>
      <c r="B506" s="517" t="s">
        <v>402</v>
      </c>
      <c r="C506" s="517"/>
      <c r="D506" s="517" t="s">
        <v>403</v>
      </c>
      <c r="E506" s="517"/>
      <c r="F506" s="517" t="s">
        <v>404</v>
      </c>
      <c r="G506" s="517"/>
      <c r="H506" s="197"/>
      <c r="I506" s="197"/>
      <c r="J506" s="518">
        <v>2</v>
      </c>
      <c r="K506" s="519"/>
      <c r="L506" s="196" t="s">
        <v>383</v>
      </c>
      <c r="M506" s="199"/>
    </row>
    <row r="507" spans="1:13">
      <c r="A507" s="200" t="s">
        <v>405</v>
      </c>
      <c r="B507" s="517" t="s">
        <v>406</v>
      </c>
      <c r="C507" s="517"/>
      <c r="D507" s="517" t="s">
        <v>407</v>
      </c>
      <c r="E507" s="517"/>
      <c r="F507" s="517" t="s">
        <v>408</v>
      </c>
      <c r="G507" s="517"/>
      <c r="H507" s="197"/>
      <c r="I507" s="197"/>
      <c r="J507" s="518">
        <v>1</v>
      </c>
      <c r="K507" s="519"/>
      <c r="L507" s="196" t="s">
        <v>409</v>
      </c>
      <c r="M507" s="199"/>
    </row>
    <row r="508" spans="1:13" ht="15.75" thickBot="1">
      <c r="A508" s="201" t="s">
        <v>410</v>
      </c>
      <c r="B508" s="516" t="s">
        <v>411</v>
      </c>
      <c r="C508" s="516"/>
      <c r="D508" s="516" t="s">
        <v>412</v>
      </c>
      <c r="E508" s="516"/>
      <c r="F508" s="516" t="s">
        <v>413</v>
      </c>
      <c r="G508" s="516"/>
      <c r="H508" s="202"/>
      <c r="I508" s="202"/>
      <c r="J508" s="202"/>
      <c r="K508" s="202"/>
      <c r="L508" s="202"/>
      <c r="M508" s="203"/>
    </row>
    <row r="510" spans="1:13" ht="15.75" thickBot="1"/>
    <row r="511" spans="1:13" ht="15.75">
      <c r="A511" s="178"/>
      <c r="B511" s="561" t="s">
        <v>489</v>
      </c>
      <c r="C511" s="561"/>
      <c r="D511" s="561"/>
      <c r="E511" s="561"/>
      <c r="F511" s="561"/>
      <c r="G511" s="561"/>
      <c r="H511" s="561"/>
      <c r="I511" s="562"/>
      <c r="J511" s="563" t="s">
        <v>490</v>
      </c>
      <c r="K511" s="561"/>
      <c r="L511" s="561"/>
      <c r="M511" s="564"/>
    </row>
    <row r="512" spans="1:13" ht="21">
      <c r="A512" s="565" t="s">
        <v>491</v>
      </c>
      <c r="B512" s="566"/>
      <c r="C512" s="566"/>
      <c r="D512" s="566"/>
      <c r="E512" s="566"/>
      <c r="F512" s="566"/>
      <c r="G512" s="566"/>
      <c r="H512" s="566"/>
      <c r="I512" s="566"/>
      <c r="J512" s="566"/>
      <c r="K512" s="566"/>
      <c r="L512" s="566"/>
      <c r="M512" s="567"/>
    </row>
    <row r="513" spans="1:13" ht="21">
      <c r="A513" s="179"/>
      <c r="B513" s="556" t="s">
        <v>492</v>
      </c>
      <c r="C513" s="556"/>
      <c r="D513" s="556"/>
      <c r="E513" s="557"/>
      <c r="F513" s="180" t="s">
        <v>493</v>
      </c>
      <c r="G513" s="180"/>
      <c r="H513" s="553" t="s">
        <v>494</v>
      </c>
      <c r="I513" s="554"/>
      <c r="J513" s="555"/>
      <c r="K513" s="205" t="s">
        <v>495</v>
      </c>
      <c r="L513" s="10"/>
      <c r="M513" s="181"/>
    </row>
    <row r="514" spans="1:13">
      <c r="A514" s="558" t="s">
        <v>496</v>
      </c>
      <c r="B514" s="554"/>
      <c r="C514" s="554"/>
      <c r="D514" s="554"/>
      <c r="E514" s="554"/>
      <c r="F514" s="554"/>
      <c r="G514" s="554"/>
      <c r="H514" s="554"/>
      <c r="I514" s="554"/>
      <c r="J514" s="554"/>
      <c r="K514" s="554"/>
      <c r="L514" s="554"/>
      <c r="M514" s="559"/>
    </row>
    <row r="515" spans="1:13">
      <c r="A515" s="533" t="s">
        <v>497</v>
      </c>
      <c r="B515" s="534"/>
      <c r="C515" s="534"/>
      <c r="D515" s="534"/>
      <c r="E515" s="534"/>
      <c r="F515" s="534"/>
      <c r="G515" s="534"/>
      <c r="H515" s="534"/>
      <c r="I515" s="534"/>
      <c r="J515" s="534"/>
      <c r="K515" s="534"/>
      <c r="L515" s="534"/>
      <c r="M515" s="560"/>
    </row>
    <row r="516" spans="1:13">
      <c r="A516" s="540" t="s">
        <v>498</v>
      </c>
      <c r="B516" s="541"/>
      <c r="C516" s="553" t="s">
        <v>127</v>
      </c>
      <c r="D516" s="554"/>
      <c r="E516" s="554"/>
      <c r="F516" s="554"/>
      <c r="G516" s="555"/>
      <c r="H516" s="10" t="s">
        <v>499</v>
      </c>
      <c r="I516" s="206"/>
      <c r="J516" s="377">
        <v>11</v>
      </c>
      <c r="K516" s="377"/>
      <c r="L516" s="377"/>
      <c r="M516" s="532"/>
    </row>
    <row r="517" spans="1:13">
      <c r="A517" s="540" t="s">
        <v>500</v>
      </c>
      <c r="B517" s="541"/>
      <c r="C517" s="553" t="s">
        <v>533</v>
      </c>
      <c r="D517" s="554"/>
      <c r="E517" s="554"/>
      <c r="F517" s="554"/>
      <c r="G517" s="555"/>
      <c r="H517" s="10" t="s">
        <v>501</v>
      </c>
      <c r="I517" s="206"/>
      <c r="J517" s="377">
        <v>1160</v>
      </c>
      <c r="K517" s="377"/>
      <c r="L517" s="377"/>
      <c r="M517" s="532"/>
    </row>
    <row r="518" spans="1:13">
      <c r="A518" s="540" t="s">
        <v>502</v>
      </c>
      <c r="B518" s="541"/>
      <c r="C518" s="553" t="s">
        <v>579</v>
      </c>
      <c r="D518" s="554"/>
      <c r="E518" s="554"/>
      <c r="F518" s="554"/>
      <c r="G518" s="555"/>
      <c r="H518" s="10" t="s">
        <v>503</v>
      </c>
      <c r="I518" s="206"/>
      <c r="J518" s="377">
        <v>9419872124</v>
      </c>
      <c r="K518" s="377"/>
      <c r="L518" s="377"/>
      <c r="M518" s="532"/>
    </row>
    <row r="519" spans="1:13">
      <c r="A519" s="540" t="s">
        <v>504</v>
      </c>
      <c r="B519" s="541"/>
      <c r="C519" s="553" t="s">
        <v>127</v>
      </c>
      <c r="D519" s="554"/>
      <c r="E519" s="554"/>
      <c r="F519" s="554"/>
      <c r="G519" s="555"/>
      <c r="H519" s="540" t="s">
        <v>363</v>
      </c>
      <c r="I519" s="541"/>
      <c r="J519" s="377" t="s">
        <v>130</v>
      </c>
      <c r="K519" s="377"/>
      <c r="L519" s="377"/>
      <c r="M519" s="532"/>
    </row>
    <row r="520" spans="1:13">
      <c r="A520" s="540" t="s">
        <v>535</v>
      </c>
      <c r="B520" s="541"/>
      <c r="C520" s="569" t="s">
        <v>132</v>
      </c>
      <c r="D520" s="570"/>
      <c r="E520" s="570"/>
      <c r="F520" s="570"/>
      <c r="G520" s="570"/>
      <c r="H520" s="570"/>
      <c r="I520" s="570"/>
      <c r="J520" s="570"/>
      <c r="K520" s="570"/>
      <c r="L520" s="570"/>
      <c r="M520" s="571"/>
    </row>
    <row r="521" spans="1:13">
      <c r="A521" s="531" t="s">
        <v>505</v>
      </c>
      <c r="B521" s="377"/>
      <c r="C521" s="377"/>
      <c r="D521" s="377"/>
      <c r="E521" s="377"/>
      <c r="F521" s="377"/>
      <c r="G521" s="377"/>
      <c r="H521" s="377"/>
      <c r="I521" s="377"/>
      <c r="J521" s="377"/>
      <c r="K521" s="377"/>
      <c r="L521" s="377"/>
      <c r="M521" s="532"/>
    </row>
    <row r="522" spans="1:13">
      <c r="A522" s="546" t="s">
        <v>506</v>
      </c>
      <c r="B522" s="377" t="s">
        <v>507</v>
      </c>
      <c r="C522" s="377"/>
      <c r="D522" s="377"/>
      <c r="E522" s="377"/>
      <c r="F522" s="377"/>
      <c r="G522" s="377"/>
      <c r="H522" s="377" t="s">
        <v>508</v>
      </c>
      <c r="I522" s="377"/>
      <c r="J522" s="377"/>
      <c r="K522" s="377"/>
      <c r="L522" s="377"/>
      <c r="M522" s="532"/>
    </row>
    <row r="523" spans="1:13" ht="30">
      <c r="A523" s="546"/>
      <c r="B523" s="183" t="s">
        <v>509</v>
      </c>
      <c r="C523" s="183" t="s">
        <v>510</v>
      </c>
      <c r="D523" s="183" t="s">
        <v>511</v>
      </c>
      <c r="E523" s="183" t="s">
        <v>512</v>
      </c>
      <c r="F523" s="183">
        <v>100</v>
      </c>
      <c r="G523" s="184" t="s">
        <v>244</v>
      </c>
      <c r="H523" s="183" t="s">
        <v>513</v>
      </c>
      <c r="I523" s="183" t="s">
        <v>510</v>
      </c>
      <c r="J523" s="183" t="s">
        <v>511</v>
      </c>
      <c r="K523" s="183" t="s">
        <v>537</v>
      </c>
      <c r="L523" s="183">
        <v>100</v>
      </c>
      <c r="M523" s="185" t="s">
        <v>244</v>
      </c>
    </row>
    <row r="524" spans="1:13">
      <c r="A524" s="186" t="s">
        <v>285</v>
      </c>
      <c r="B524" s="214">
        <v>6.5</v>
      </c>
      <c r="C524" s="207">
        <v>4</v>
      </c>
      <c r="D524" s="207">
        <v>5</v>
      </c>
      <c r="E524" s="214">
        <v>53</v>
      </c>
      <c r="F524" s="26">
        <f t="shared" ref="F524" si="69">SUM(B524:E524)</f>
        <v>68.5</v>
      </c>
      <c r="G524" s="11" t="str">
        <f t="shared" ref="G524:G528" si="70">IF(F524&gt;=90,"A1",IF(F524&gt;=80,"A2",IF(F524&gt;=70,"B1",IF(F524&gt;=60,"B2",IF(F524&gt;=50,"C1",IF(F524&gt;=40,"C2",IF(F524&gt;=33,"D","E")))))))</f>
        <v>B2</v>
      </c>
      <c r="H524" s="207">
        <v>8.25</v>
      </c>
      <c r="I524" s="13">
        <v>5</v>
      </c>
      <c r="J524" s="13">
        <v>4</v>
      </c>
      <c r="K524" s="214">
        <v>48.5</v>
      </c>
      <c r="L524" s="26">
        <f t="shared" ref="L524:L528" si="71">SUM(H524:K524)</f>
        <v>65.75</v>
      </c>
      <c r="M524" s="11" t="str">
        <f t="shared" ref="M524" si="72">IF(L524&gt;=90,"A1",IF(L524&gt;=80,"A2",IF(L524&gt;=70,"B1",IF(L524&gt;=60,"B2",IF(L524&gt;=50,"C1",IF(L524&gt;=40,"C2",IF(L524&gt;=33,"D","E")))))))</f>
        <v>B2</v>
      </c>
    </row>
    <row r="525" spans="1:13">
      <c r="A525" s="186" t="s">
        <v>286</v>
      </c>
      <c r="B525" s="214">
        <v>3</v>
      </c>
      <c r="C525" s="207">
        <v>4</v>
      </c>
      <c r="D525" s="207">
        <v>5</v>
      </c>
      <c r="E525" s="207">
        <v>47</v>
      </c>
      <c r="F525" s="26">
        <f t="shared" ref="F525:F528" si="73">(B525+C525+D525+E525)</f>
        <v>59</v>
      </c>
      <c r="G525" s="11" t="str">
        <f t="shared" si="70"/>
        <v>C1</v>
      </c>
      <c r="H525" s="4">
        <v>7.25</v>
      </c>
      <c r="I525" s="13">
        <v>5</v>
      </c>
      <c r="J525" s="13">
        <v>4</v>
      </c>
      <c r="K525" s="207">
        <v>74.5</v>
      </c>
      <c r="L525" s="26">
        <f t="shared" si="71"/>
        <v>90.75</v>
      </c>
      <c r="M525" s="11" t="str">
        <f t="shared" ref="M525:M528" si="74">IF(L525&gt;=91,"A1",IF(L525&gt;=81,"A2",IF(L525&gt;=71,"B1",IF(L525&gt;=61,"B2",IF(L525&gt;=51,"C1",IF(L525&gt;=41,"C2",IF(L525&gt;=33,"D","E")))))))</f>
        <v>A2</v>
      </c>
    </row>
    <row r="526" spans="1:13">
      <c r="A526" s="186" t="s">
        <v>515</v>
      </c>
      <c r="B526" s="207">
        <v>7</v>
      </c>
      <c r="C526" s="207">
        <v>3.5</v>
      </c>
      <c r="D526" s="207">
        <v>4</v>
      </c>
      <c r="E526" s="214">
        <v>41.5</v>
      </c>
      <c r="F526" s="11">
        <f t="shared" si="73"/>
        <v>56</v>
      </c>
      <c r="G526" s="11" t="str">
        <f t="shared" si="70"/>
        <v>C1</v>
      </c>
      <c r="H526" s="4">
        <v>0.75</v>
      </c>
      <c r="I526" s="177">
        <v>5</v>
      </c>
      <c r="J526" s="13">
        <v>3</v>
      </c>
      <c r="K526" s="214">
        <v>32.5</v>
      </c>
      <c r="L526" s="26">
        <f t="shared" si="71"/>
        <v>41.25</v>
      </c>
      <c r="M526" s="11" t="str">
        <f t="shared" si="74"/>
        <v>C2</v>
      </c>
    </row>
    <row r="527" spans="1:13">
      <c r="A527" s="186" t="s">
        <v>288</v>
      </c>
      <c r="B527" s="207">
        <v>7.5</v>
      </c>
      <c r="C527" s="207">
        <v>4</v>
      </c>
      <c r="D527" s="207">
        <v>5</v>
      </c>
      <c r="E527" s="207">
        <v>57</v>
      </c>
      <c r="F527" s="11">
        <f t="shared" si="73"/>
        <v>73.5</v>
      </c>
      <c r="G527" s="11" t="str">
        <f t="shared" si="70"/>
        <v>B1</v>
      </c>
      <c r="H527" s="207">
        <v>6.25</v>
      </c>
      <c r="I527" s="217">
        <v>5</v>
      </c>
      <c r="J527" s="209">
        <v>4</v>
      </c>
      <c r="K527" s="207">
        <v>62.5</v>
      </c>
      <c r="L527" s="26">
        <f t="shared" si="71"/>
        <v>77.75</v>
      </c>
      <c r="M527" s="26" t="str">
        <f t="shared" si="74"/>
        <v>B1</v>
      </c>
    </row>
    <row r="528" spans="1:13">
      <c r="A528" s="186" t="s">
        <v>371</v>
      </c>
      <c r="B528" s="207">
        <v>6</v>
      </c>
      <c r="C528" s="207">
        <v>2</v>
      </c>
      <c r="D528" s="207">
        <v>4.5</v>
      </c>
      <c r="E528" s="207">
        <v>26.5</v>
      </c>
      <c r="F528" s="26">
        <f t="shared" si="73"/>
        <v>39</v>
      </c>
      <c r="G528" s="11" t="str">
        <f t="shared" si="70"/>
        <v>D</v>
      </c>
      <c r="H528" s="4">
        <v>2</v>
      </c>
      <c r="I528" s="13">
        <v>4.5</v>
      </c>
      <c r="J528" s="13">
        <v>4</v>
      </c>
      <c r="K528" s="207">
        <v>27</v>
      </c>
      <c r="L528" s="26">
        <f t="shared" si="71"/>
        <v>37.5</v>
      </c>
      <c r="M528" s="11" t="str">
        <f t="shared" si="74"/>
        <v>D</v>
      </c>
    </row>
    <row r="529" spans="1:13">
      <c r="A529" s="186" t="s">
        <v>538</v>
      </c>
      <c r="B529" s="13"/>
      <c r="C529" s="13"/>
      <c r="D529" s="13"/>
      <c r="E529" s="13">
        <v>21.5</v>
      </c>
      <c r="F529" s="13"/>
      <c r="G529" s="13"/>
      <c r="H529" s="13"/>
      <c r="I529" s="13"/>
      <c r="J529" s="13"/>
      <c r="K529" s="13">
        <v>35.5</v>
      </c>
      <c r="L529" s="13"/>
      <c r="M529" s="187"/>
    </row>
    <row r="530" spans="1:13">
      <c r="A530" s="186" t="s">
        <v>539</v>
      </c>
      <c r="B530" s="13"/>
      <c r="C530" s="13"/>
      <c r="D530" s="13"/>
      <c r="E530" s="13">
        <v>24</v>
      </c>
      <c r="F530" s="13"/>
      <c r="G530" s="13"/>
      <c r="H530" s="13"/>
      <c r="I530" s="13"/>
      <c r="J530" s="13"/>
      <c r="K530" s="13">
        <v>37</v>
      </c>
      <c r="L530" s="13"/>
      <c r="M530" s="187"/>
    </row>
    <row r="531" spans="1:13">
      <c r="A531" s="186" t="s">
        <v>540</v>
      </c>
      <c r="B531" s="13"/>
      <c r="C531" s="13"/>
      <c r="D531" s="13"/>
      <c r="E531" s="13">
        <v>32</v>
      </c>
      <c r="F531" s="13"/>
      <c r="G531" s="13"/>
      <c r="H531" s="13"/>
      <c r="I531" s="13"/>
      <c r="J531" s="13"/>
      <c r="K531" s="13">
        <v>31</v>
      </c>
      <c r="L531" s="13"/>
      <c r="M531" s="187"/>
    </row>
    <row r="532" spans="1:13" ht="26.25">
      <c r="A532" s="10" t="s">
        <v>517</v>
      </c>
      <c r="B532" s="10"/>
      <c r="C532" s="188" t="s">
        <v>518</v>
      </c>
      <c r="D532" s="189">
        <f>(F524+F525+F526+F527+F528)</f>
        <v>296</v>
      </c>
      <c r="E532" s="189"/>
      <c r="F532" s="188" t="s">
        <v>519</v>
      </c>
      <c r="G532" s="189">
        <f>(D532/500)*100</f>
        <v>59.199999999999996</v>
      </c>
      <c r="H532" s="189"/>
      <c r="I532" s="190"/>
      <c r="J532" s="545" t="s">
        <v>520</v>
      </c>
      <c r="K532" s="545"/>
      <c r="L532" s="527" t="str">
        <f>IF(G532&gt;=91,"A1",IF(G532&gt;=81,"A2",IF(G532&gt;=71,"B1",IF(G532&gt;=61,"B2",IF(G532&gt;=51,"C1",IF(G532&gt;=41,"C2",IF(G532&gt;=33,"D","E")))))))</f>
        <v>C1</v>
      </c>
      <c r="M532" s="527" t="str">
        <f t="shared" ref="M532:M533" si="75">IF(K532&gt;=91,"A1",IF(K532&gt;=81,"A2",IF(K532&gt;=71,"B1",IF(K532&gt;=61,"B2",IF(K532&gt;=51,"C1",IF(K532&gt;=41,"C2",IF(K532&gt;=33,"D","E")))))))</f>
        <v>E</v>
      </c>
    </row>
    <row r="533" spans="1:13" ht="26.25">
      <c r="A533" s="191" t="s">
        <v>521</v>
      </c>
      <c r="B533" s="10"/>
      <c r="C533" s="188" t="s">
        <v>522</v>
      </c>
      <c r="D533" s="189">
        <f>(L524+L525+L526+L527+L528)</f>
        <v>313</v>
      </c>
      <c r="E533" s="189"/>
      <c r="F533" s="188" t="s">
        <v>523</v>
      </c>
      <c r="G533" s="192">
        <f>D533/500*100</f>
        <v>62.6</v>
      </c>
      <c r="H533" s="192"/>
      <c r="I533" s="193"/>
      <c r="J533" s="545" t="s">
        <v>524</v>
      </c>
      <c r="K533" s="545"/>
      <c r="L533" s="527" t="str">
        <f>IF(G533&gt;=91,"A1",IF(G533&gt;=81,"A2",IF(G533&gt;=71,"B1",IF(G533&gt;=61,"B2",IF(G533&gt;=51,"C1",IF(G533&gt;=41,"C2",IF(G533&gt;=33,"D","E")))))))</f>
        <v>B2</v>
      </c>
      <c r="M533" s="527" t="str">
        <f t="shared" si="75"/>
        <v>E</v>
      </c>
    </row>
    <row r="534" spans="1:13">
      <c r="A534" s="10" t="s">
        <v>541</v>
      </c>
      <c r="B534" s="10"/>
      <c r="C534" s="10"/>
      <c r="D534" s="10">
        <f>SUM(D532:D533)</f>
        <v>609</v>
      </c>
      <c r="E534" s="10"/>
      <c r="F534" s="10" t="s">
        <v>526</v>
      </c>
      <c r="G534" s="10"/>
      <c r="H534" s="10"/>
      <c r="I534" s="11">
        <f>(D534/1000)*100</f>
        <v>60.9</v>
      </c>
      <c r="J534" s="10" t="s">
        <v>527</v>
      </c>
      <c r="K534" s="10"/>
      <c r="L534" s="10"/>
      <c r="M534" s="10" t="str">
        <f>IF(I534&gt;=91,"A1",IF(I534&gt;=81,"A2",IF(I534&gt;=71,"B1",IF(I534&gt;=61,"B2",IF(I534&gt;=51,"C1",IF(I534&gt;=41,"C2",IF(I534&gt;=33,"D","E")))))))</f>
        <v>C1</v>
      </c>
    </row>
    <row r="535" spans="1:13">
      <c r="A535" s="542" t="s">
        <v>378</v>
      </c>
      <c r="B535" s="543"/>
      <c r="C535" s="543"/>
      <c r="D535" s="543"/>
      <c r="E535" s="543"/>
      <c r="F535" s="543"/>
      <c r="G535" s="543"/>
      <c r="H535" s="543"/>
      <c r="I535" s="543"/>
      <c r="J535" s="543"/>
      <c r="K535" s="543"/>
      <c r="L535" s="543"/>
      <c r="M535" s="544"/>
    </row>
    <row r="536" spans="1:13">
      <c r="A536" s="531" t="s">
        <v>379</v>
      </c>
      <c r="B536" s="377"/>
      <c r="C536" s="377"/>
      <c r="D536" s="377"/>
      <c r="E536" s="377"/>
      <c r="F536" s="377"/>
      <c r="G536" s="377"/>
      <c r="H536" s="377"/>
      <c r="I536" s="377"/>
      <c r="J536" s="377"/>
      <c r="K536" s="377"/>
      <c r="L536" s="377"/>
      <c r="M536" s="532"/>
    </row>
    <row r="537" spans="1:13">
      <c r="A537" s="531" t="s">
        <v>380</v>
      </c>
      <c r="B537" s="377"/>
      <c r="C537" s="377"/>
      <c r="D537" s="377"/>
      <c r="E537" s="377"/>
      <c r="F537" s="377" t="s">
        <v>381</v>
      </c>
      <c r="G537" s="377"/>
      <c r="H537" s="377"/>
      <c r="I537" s="377"/>
      <c r="J537" s="377"/>
      <c r="K537" s="377" t="s">
        <v>528</v>
      </c>
      <c r="L537" s="377"/>
      <c r="M537" s="532"/>
    </row>
    <row r="538" spans="1:13">
      <c r="A538" s="525" t="s">
        <v>382</v>
      </c>
      <c r="B538" s="526"/>
      <c r="C538" s="526"/>
      <c r="D538" s="526"/>
      <c r="E538" s="526"/>
      <c r="F538" s="527" t="s">
        <v>387</v>
      </c>
      <c r="G538" s="527"/>
      <c r="H538" s="527"/>
      <c r="I538" s="527"/>
      <c r="J538" s="527"/>
      <c r="K538" s="527" t="s">
        <v>387</v>
      </c>
      <c r="L538" s="527"/>
      <c r="M538" s="528"/>
    </row>
    <row r="539" spans="1:13">
      <c r="A539" s="531" t="s">
        <v>384</v>
      </c>
      <c r="B539" s="377"/>
      <c r="C539" s="377"/>
      <c r="D539" s="377"/>
      <c r="E539" s="377"/>
      <c r="F539" s="377"/>
      <c r="G539" s="377"/>
      <c r="H539" s="377"/>
      <c r="I539" s="377"/>
      <c r="J539" s="377"/>
      <c r="K539" s="377"/>
      <c r="L539" s="377"/>
      <c r="M539" s="532"/>
    </row>
    <row r="540" spans="1:13">
      <c r="A540" s="531" t="s">
        <v>380</v>
      </c>
      <c r="B540" s="377"/>
      <c r="C540" s="377"/>
      <c r="D540" s="377"/>
      <c r="E540" s="377"/>
      <c r="F540" s="377" t="s">
        <v>381</v>
      </c>
      <c r="G540" s="377"/>
      <c r="H540" s="377"/>
      <c r="I540" s="377"/>
      <c r="J540" s="377"/>
      <c r="K540" s="377" t="s">
        <v>528</v>
      </c>
      <c r="L540" s="377"/>
      <c r="M540" s="532"/>
    </row>
    <row r="541" spans="1:13">
      <c r="A541" s="540" t="s">
        <v>385</v>
      </c>
      <c r="B541" s="541"/>
      <c r="C541" s="541"/>
      <c r="D541" s="541"/>
      <c r="E541" s="541"/>
      <c r="F541" s="377" t="s">
        <v>383</v>
      </c>
      <c r="G541" s="377"/>
      <c r="H541" s="377"/>
      <c r="I541" s="377"/>
      <c r="J541" s="377"/>
      <c r="K541" s="377" t="s">
        <v>383</v>
      </c>
      <c r="L541" s="377"/>
      <c r="M541" s="532"/>
    </row>
    <row r="542" spans="1:13">
      <c r="A542" s="540" t="s">
        <v>529</v>
      </c>
      <c r="B542" s="541"/>
      <c r="C542" s="541"/>
      <c r="D542" s="541"/>
      <c r="E542" s="541"/>
      <c r="F542" s="527" t="s">
        <v>398</v>
      </c>
      <c r="G542" s="527"/>
      <c r="H542" s="527"/>
      <c r="I542" s="527"/>
      <c r="J542" s="527"/>
      <c r="K542" s="527" t="s">
        <v>398</v>
      </c>
      <c r="L542" s="527"/>
      <c r="M542" s="528"/>
    </row>
    <row r="543" spans="1:13">
      <c r="A543" s="533" t="s">
        <v>386</v>
      </c>
      <c r="B543" s="534"/>
      <c r="C543" s="534"/>
      <c r="D543" s="534"/>
      <c r="E543" s="535"/>
      <c r="F543" s="536" t="s">
        <v>398</v>
      </c>
      <c r="G543" s="537"/>
      <c r="H543" s="537"/>
      <c r="I543" s="537"/>
      <c r="J543" s="538"/>
      <c r="K543" s="536" t="s">
        <v>398</v>
      </c>
      <c r="L543" s="537"/>
      <c r="M543" s="539"/>
    </row>
    <row r="544" spans="1:13">
      <c r="A544" s="533" t="s">
        <v>388</v>
      </c>
      <c r="B544" s="534"/>
      <c r="C544" s="534"/>
      <c r="D544" s="534"/>
      <c r="E544" s="535"/>
      <c r="F544" s="536" t="s">
        <v>398</v>
      </c>
      <c r="G544" s="537"/>
      <c r="H544" s="537"/>
      <c r="I544" s="537"/>
      <c r="J544" s="538"/>
      <c r="K544" s="536" t="s">
        <v>398</v>
      </c>
      <c r="L544" s="537"/>
      <c r="M544" s="539"/>
    </row>
    <row r="545" spans="1:13">
      <c r="A545" s="531" t="s">
        <v>389</v>
      </c>
      <c r="B545" s="377"/>
      <c r="C545" s="377"/>
      <c r="D545" s="377"/>
      <c r="E545" s="377"/>
      <c r="F545" s="377"/>
      <c r="G545" s="377"/>
      <c r="H545" s="377"/>
      <c r="I545" s="377"/>
      <c r="J545" s="377"/>
      <c r="K545" s="377"/>
      <c r="L545" s="377"/>
      <c r="M545" s="532"/>
    </row>
    <row r="546" spans="1:13">
      <c r="A546" s="531" t="s">
        <v>380</v>
      </c>
      <c r="B546" s="377"/>
      <c r="C546" s="377"/>
      <c r="D546" s="377"/>
      <c r="E546" s="377"/>
      <c r="F546" s="377" t="s">
        <v>381</v>
      </c>
      <c r="G546" s="377"/>
      <c r="H546" s="377"/>
      <c r="I546" s="377"/>
      <c r="J546" s="377"/>
      <c r="K546" s="377" t="s">
        <v>528</v>
      </c>
      <c r="L546" s="377"/>
      <c r="M546" s="532"/>
    </row>
    <row r="547" spans="1:13">
      <c r="A547" s="533" t="s">
        <v>580</v>
      </c>
      <c r="B547" s="534"/>
      <c r="C547" s="534"/>
      <c r="D547" s="534"/>
      <c r="E547" s="534"/>
      <c r="F547" s="534"/>
      <c r="G547" s="534"/>
      <c r="H547" s="534"/>
      <c r="I547" s="534"/>
      <c r="J547" s="534"/>
      <c r="K547" s="534"/>
      <c r="L547" s="534"/>
      <c r="M547" s="560"/>
    </row>
    <row r="548" spans="1:13">
      <c r="A548" s="186" t="s">
        <v>530</v>
      </c>
      <c r="B548" s="541" t="s">
        <v>565</v>
      </c>
      <c r="C548" s="541"/>
      <c r="D548" s="541"/>
      <c r="E548" s="541"/>
      <c r="F548" s="541"/>
      <c r="G548" s="541"/>
      <c r="H548" s="541"/>
      <c r="I548" s="541"/>
      <c r="J548" s="541"/>
      <c r="K548" s="541"/>
      <c r="L548" s="541"/>
      <c r="M548" s="568"/>
    </row>
    <row r="549" spans="1:13">
      <c r="A549" s="186" t="s">
        <v>392</v>
      </c>
      <c r="B549" s="541" t="s">
        <v>545</v>
      </c>
      <c r="C549" s="541"/>
      <c r="D549" s="541"/>
      <c r="E549" s="541"/>
      <c r="F549" s="541"/>
      <c r="G549" s="541"/>
      <c r="H549" s="541"/>
      <c r="I549" s="541"/>
      <c r="J549" s="541"/>
      <c r="K549" s="541"/>
      <c r="L549" s="541"/>
      <c r="M549" s="568"/>
    </row>
    <row r="550" spans="1:13">
      <c r="A550" s="531" t="s">
        <v>531</v>
      </c>
      <c r="B550" s="377"/>
      <c r="C550" s="377"/>
      <c r="D550" s="527"/>
      <c r="E550" s="527"/>
      <c r="F550" s="527"/>
      <c r="G550" s="527"/>
      <c r="H550" s="527"/>
      <c r="I550" s="527"/>
      <c r="J550" s="377" t="s">
        <v>532</v>
      </c>
      <c r="K550" s="377"/>
      <c r="L550" s="377"/>
      <c r="M550" s="532"/>
    </row>
    <row r="551" spans="1:13">
      <c r="A551" s="531"/>
      <c r="B551" s="377"/>
      <c r="C551" s="377"/>
      <c r="D551" s="527"/>
      <c r="E551" s="527"/>
      <c r="F551" s="527"/>
      <c r="G551" s="527"/>
      <c r="H551" s="527"/>
      <c r="I551" s="527"/>
      <c r="J551" s="377"/>
      <c r="K551" s="377"/>
      <c r="L551" s="377"/>
      <c r="M551" s="532"/>
    </row>
    <row r="552" spans="1:13">
      <c r="A552" s="531"/>
      <c r="B552" s="377"/>
      <c r="C552" s="377"/>
      <c r="D552" s="527"/>
      <c r="E552" s="527"/>
      <c r="F552" s="527"/>
      <c r="G552" s="527"/>
      <c r="H552" s="527"/>
      <c r="I552" s="527"/>
      <c r="J552" s="377"/>
      <c r="K552" s="377"/>
      <c r="L552" s="377"/>
      <c r="M552" s="532"/>
    </row>
    <row r="553" spans="1:13">
      <c r="A553" s="531"/>
      <c r="B553" s="377"/>
      <c r="C553" s="377"/>
      <c r="D553" s="527"/>
      <c r="E553" s="527"/>
      <c r="F553" s="527"/>
      <c r="G553" s="527"/>
      <c r="H553" s="527"/>
      <c r="I553" s="527"/>
      <c r="J553" s="377"/>
      <c r="K553" s="377"/>
      <c r="L553" s="377"/>
      <c r="M553" s="532"/>
    </row>
    <row r="554" spans="1:13">
      <c r="A554" s="520" t="s">
        <v>393</v>
      </c>
      <c r="B554" s="521"/>
      <c r="C554" s="521"/>
      <c r="D554" s="521"/>
      <c r="E554" s="521"/>
      <c r="F554" s="521"/>
      <c r="G554" s="521"/>
      <c r="H554" s="522" t="s">
        <v>394</v>
      </c>
      <c r="I554" s="523"/>
      <c r="J554" s="523"/>
      <c r="K554" s="523"/>
      <c r="L554" s="523"/>
      <c r="M554" s="524"/>
    </row>
    <row r="555" spans="1:13">
      <c r="A555" s="194" t="s">
        <v>395</v>
      </c>
      <c r="B555" s="521" t="s">
        <v>284</v>
      </c>
      <c r="C555" s="521"/>
      <c r="D555" s="195" t="s">
        <v>395</v>
      </c>
      <c r="E555" s="196"/>
      <c r="F555" s="521" t="s">
        <v>284</v>
      </c>
      <c r="G555" s="521"/>
      <c r="H555" s="197"/>
      <c r="I555" s="197"/>
      <c r="J555" s="198" t="s">
        <v>396</v>
      </c>
      <c r="K555" s="197"/>
      <c r="L555" s="198" t="s">
        <v>284</v>
      </c>
      <c r="M555" s="199"/>
    </row>
    <row r="556" spans="1:13">
      <c r="A556" s="200" t="s">
        <v>397</v>
      </c>
      <c r="B556" s="517" t="s">
        <v>398</v>
      </c>
      <c r="C556" s="517"/>
      <c r="D556" s="517" t="s">
        <v>399</v>
      </c>
      <c r="E556" s="517"/>
      <c r="F556" s="517" t="s">
        <v>400</v>
      </c>
      <c r="G556" s="517"/>
      <c r="H556" s="197"/>
      <c r="I556" s="197"/>
      <c r="J556" s="518">
        <v>3</v>
      </c>
      <c r="K556" s="519"/>
      <c r="L556" s="196" t="s">
        <v>387</v>
      </c>
      <c r="M556" s="199"/>
    </row>
    <row r="557" spans="1:13">
      <c r="A557" s="200" t="s">
        <v>401</v>
      </c>
      <c r="B557" s="517" t="s">
        <v>402</v>
      </c>
      <c r="C557" s="517"/>
      <c r="D557" s="517" t="s">
        <v>403</v>
      </c>
      <c r="E557" s="517"/>
      <c r="F557" s="517" t="s">
        <v>404</v>
      </c>
      <c r="G557" s="517"/>
      <c r="H557" s="197"/>
      <c r="I557" s="197"/>
      <c r="J557" s="518">
        <v>2</v>
      </c>
      <c r="K557" s="519"/>
      <c r="L557" s="196" t="s">
        <v>383</v>
      </c>
      <c r="M557" s="199"/>
    </row>
    <row r="558" spans="1:13">
      <c r="A558" s="200" t="s">
        <v>405</v>
      </c>
      <c r="B558" s="517" t="s">
        <v>406</v>
      </c>
      <c r="C558" s="517"/>
      <c r="D558" s="517" t="s">
        <v>407</v>
      </c>
      <c r="E558" s="517"/>
      <c r="F558" s="517" t="s">
        <v>408</v>
      </c>
      <c r="G558" s="517"/>
      <c r="H558" s="197"/>
      <c r="I558" s="197"/>
      <c r="J558" s="518">
        <v>1</v>
      </c>
      <c r="K558" s="519"/>
      <c r="L558" s="196" t="s">
        <v>409</v>
      </c>
      <c r="M558" s="199"/>
    </row>
    <row r="559" spans="1:13" ht="15.75" thickBot="1">
      <c r="A559" s="201" t="s">
        <v>410</v>
      </c>
      <c r="B559" s="516" t="s">
        <v>411</v>
      </c>
      <c r="C559" s="516"/>
      <c r="D559" s="516" t="s">
        <v>412</v>
      </c>
      <c r="E559" s="516"/>
      <c r="F559" s="516" t="s">
        <v>413</v>
      </c>
      <c r="G559" s="516"/>
      <c r="H559" s="202"/>
      <c r="I559" s="202"/>
      <c r="J559" s="202"/>
      <c r="K559" s="202"/>
      <c r="L559" s="202"/>
      <c r="M559" s="203"/>
    </row>
    <row r="561" spans="1:13" ht="15.75" thickBot="1"/>
    <row r="562" spans="1:13" ht="15.75">
      <c r="A562" s="178"/>
      <c r="B562" s="561" t="s">
        <v>489</v>
      </c>
      <c r="C562" s="561"/>
      <c r="D562" s="561"/>
      <c r="E562" s="561"/>
      <c r="F562" s="561"/>
      <c r="G562" s="561"/>
      <c r="H562" s="561"/>
      <c r="I562" s="562"/>
      <c r="J562" s="563" t="s">
        <v>490</v>
      </c>
      <c r="K562" s="561"/>
      <c r="L562" s="561"/>
      <c r="M562" s="564"/>
    </row>
    <row r="563" spans="1:13" ht="21">
      <c r="A563" s="565" t="s">
        <v>491</v>
      </c>
      <c r="B563" s="566"/>
      <c r="C563" s="566"/>
      <c r="D563" s="566"/>
      <c r="E563" s="566"/>
      <c r="F563" s="566"/>
      <c r="G563" s="566"/>
      <c r="H563" s="566"/>
      <c r="I563" s="566"/>
      <c r="J563" s="566"/>
      <c r="K563" s="566"/>
      <c r="L563" s="566"/>
      <c r="M563" s="567"/>
    </row>
    <row r="564" spans="1:13" ht="21">
      <c r="A564" s="179"/>
      <c r="B564" s="556" t="s">
        <v>492</v>
      </c>
      <c r="C564" s="556"/>
      <c r="D564" s="556"/>
      <c r="E564" s="557"/>
      <c r="F564" s="180" t="s">
        <v>493</v>
      </c>
      <c r="G564" s="180"/>
      <c r="H564" s="553" t="s">
        <v>494</v>
      </c>
      <c r="I564" s="554"/>
      <c r="J564" s="555"/>
      <c r="K564" s="205" t="s">
        <v>495</v>
      </c>
      <c r="L564" s="10"/>
      <c r="M564" s="181"/>
    </row>
    <row r="565" spans="1:13">
      <c r="A565" s="558" t="s">
        <v>496</v>
      </c>
      <c r="B565" s="554"/>
      <c r="C565" s="554"/>
      <c r="D565" s="554"/>
      <c r="E565" s="554"/>
      <c r="F565" s="554"/>
      <c r="G565" s="554"/>
      <c r="H565" s="554"/>
      <c r="I565" s="554"/>
      <c r="J565" s="554"/>
      <c r="K565" s="554"/>
      <c r="L565" s="554"/>
      <c r="M565" s="559"/>
    </row>
    <row r="566" spans="1:13">
      <c r="A566" s="533" t="s">
        <v>497</v>
      </c>
      <c r="B566" s="534"/>
      <c r="C566" s="534"/>
      <c r="D566" s="534"/>
      <c r="E566" s="534"/>
      <c r="F566" s="534"/>
      <c r="G566" s="534"/>
      <c r="H566" s="534"/>
      <c r="I566" s="534"/>
      <c r="J566" s="534"/>
      <c r="K566" s="534"/>
      <c r="L566" s="534"/>
      <c r="M566" s="560"/>
    </row>
    <row r="567" spans="1:13">
      <c r="A567" s="540" t="s">
        <v>498</v>
      </c>
      <c r="B567" s="541"/>
      <c r="C567" s="553" t="s">
        <v>135</v>
      </c>
      <c r="D567" s="554"/>
      <c r="E567" s="554"/>
      <c r="F567" s="554"/>
      <c r="G567" s="555"/>
      <c r="H567" s="10" t="s">
        <v>499</v>
      </c>
      <c r="I567" s="206"/>
      <c r="J567" s="377">
        <v>12</v>
      </c>
      <c r="K567" s="377"/>
      <c r="L567" s="377"/>
      <c r="M567" s="532"/>
    </row>
    <row r="568" spans="1:13">
      <c r="A568" s="540" t="s">
        <v>500</v>
      </c>
      <c r="B568" s="541"/>
      <c r="C568" s="553" t="s">
        <v>533</v>
      </c>
      <c r="D568" s="554"/>
      <c r="E568" s="554"/>
      <c r="F568" s="554"/>
      <c r="G568" s="555"/>
      <c r="H568" s="10" t="s">
        <v>501</v>
      </c>
      <c r="I568" s="206"/>
      <c r="J568" s="377">
        <v>1007</v>
      </c>
      <c r="K568" s="377"/>
      <c r="L568" s="377"/>
      <c r="M568" s="532"/>
    </row>
    <row r="569" spans="1:13">
      <c r="A569" s="540" t="s">
        <v>502</v>
      </c>
      <c r="B569" s="541"/>
      <c r="C569" s="553" t="s">
        <v>581</v>
      </c>
      <c r="D569" s="554"/>
      <c r="E569" s="554"/>
      <c r="F569" s="554"/>
      <c r="G569" s="555"/>
      <c r="H569" s="10" t="s">
        <v>503</v>
      </c>
      <c r="I569" s="206"/>
      <c r="J569" s="377">
        <v>9149761905</v>
      </c>
      <c r="K569" s="377"/>
      <c r="L569" s="377"/>
      <c r="M569" s="532"/>
    </row>
    <row r="570" spans="1:13">
      <c r="A570" s="540" t="s">
        <v>504</v>
      </c>
      <c r="B570" s="541"/>
      <c r="C570" s="553" t="s">
        <v>138</v>
      </c>
      <c r="D570" s="554"/>
      <c r="E570" s="554"/>
      <c r="F570" s="554"/>
      <c r="G570" s="555"/>
      <c r="H570" s="540" t="s">
        <v>363</v>
      </c>
      <c r="I570" s="541"/>
      <c r="J570" s="377" t="s">
        <v>139</v>
      </c>
      <c r="K570" s="377"/>
      <c r="L570" s="377"/>
      <c r="M570" s="532"/>
    </row>
    <row r="571" spans="1:13">
      <c r="A571" s="540" t="s">
        <v>535</v>
      </c>
      <c r="B571" s="541"/>
      <c r="C571" s="569" t="s">
        <v>142</v>
      </c>
      <c r="D571" s="570"/>
      <c r="E571" s="570"/>
      <c r="F571" s="570"/>
      <c r="G571" s="570"/>
      <c r="H571" s="570"/>
      <c r="I571" s="570"/>
      <c r="J571" s="570"/>
      <c r="K571" s="570"/>
      <c r="L571" s="570"/>
      <c r="M571" s="571"/>
    </row>
    <row r="572" spans="1:13">
      <c r="A572" s="531" t="s">
        <v>505</v>
      </c>
      <c r="B572" s="377"/>
      <c r="C572" s="377"/>
      <c r="D572" s="377"/>
      <c r="E572" s="377"/>
      <c r="F572" s="377"/>
      <c r="G572" s="377"/>
      <c r="H572" s="377"/>
      <c r="I572" s="377"/>
      <c r="J572" s="377"/>
      <c r="K572" s="377"/>
      <c r="L572" s="377"/>
      <c r="M572" s="532"/>
    </row>
    <row r="573" spans="1:13">
      <c r="A573" s="546" t="s">
        <v>506</v>
      </c>
      <c r="B573" s="377" t="s">
        <v>507</v>
      </c>
      <c r="C573" s="377"/>
      <c r="D573" s="377"/>
      <c r="E573" s="377"/>
      <c r="F573" s="377"/>
      <c r="G573" s="377"/>
      <c r="H573" s="377" t="s">
        <v>508</v>
      </c>
      <c r="I573" s="377"/>
      <c r="J573" s="377"/>
      <c r="K573" s="377"/>
      <c r="L573" s="377"/>
      <c r="M573" s="532"/>
    </row>
    <row r="574" spans="1:13" ht="30">
      <c r="A574" s="546"/>
      <c r="B574" s="183" t="s">
        <v>509</v>
      </c>
      <c r="C574" s="183" t="s">
        <v>510</v>
      </c>
      <c r="D574" s="183" t="s">
        <v>511</v>
      </c>
      <c r="E574" s="183" t="s">
        <v>512</v>
      </c>
      <c r="F574" s="183">
        <v>100</v>
      </c>
      <c r="G574" s="184" t="s">
        <v>244</v>
      </c>
      <c r="H574" s="183" t="s">
        <v>513</v>
      </c>
      <c r="I574" s="183" t="s">
        <v>510</v>
      </c>
      <c r="J574" s="183" t="s">
        <v>511</v>
      </c>
      <c r="K574" s="183" t="s">
        <v>537</v>
      </c>
      <c r="L574" s="183">
        <v>100</v>
      </c>
      <c r="M574" s="185" t="s">
        <v>244</v>
      </c>
    </row>
    <row r="575" spans="1:13">
      <c r="A575" s="186" t="s">
        <v>285</v>
      </c>
      <c r="B575" s="214">
        <v>4.25</v>
      </c>
      <c r="C575" s="207">
        <v>4</v>
      </c>
      <c r="D575" s="207">
        <v>5</v>
      </c>
      <c r="E575" s="214">
        <v>44.5</v>
      </c>
      <c r="F575" s="26">
        <f t="shared" ref="F575" si="76">SUM(B575:E575)</f>
        <v>57.75</v>
      </c>
      <c r="G575" s="11" t="str">
        <f t="shared" ref="G575:G579" si="77">IF(F575&gt;=90,"A1",IF(F575&gt;=80,"A2",IF(F575&gt;=70,"B1",IF(F575&gt;=60,"B2",IF(F575&gt;=50,"C1",IF(F575&gt;=40,"C2",IF(F575&gt;=33,"D","E")))))))</f>
        <v>C1</v>
      </c>
      <c r="H575" s="207">
        <v>9.25</v>
      </c>
      <c r="I575" s="13">
        <v>4</v>
      </c>
      <c r="J575" s="13">
        <v>4</v>
      </c>
      <c r="K575" s="214">
        <v>54</v>
      </c>
      <c r="L575" s="26">
        <f t="shared" ref="L575:L579" si="78">SUM(H575:K575)</f>
        <v>71.25</v>
      </c>
      <c r="M575" s="13" t="str">
        <f t="shared" ref="M575" si="79">IF(L575&gt;=90,"A1",IF(L575&gt;=80,"A2",IF(L575&gt;=70,"B1",IF(L575&gt;=60,"B2",IF(L575&gt;=50,"C1",IF(L575&gt;=40,"C2",IF(L575&gt;=33,"D","E")))))))</f>
        <v>B1</v>
      </c>
    </row>
    <row r="576" spans="1:13">
      <c r="A576" s="186" t="s">
        <v>286</v>
      </c>
      <c r="B576" s="214">
        <v>4.5</v>
      </c>
      <c r="C576" s="207">
        <v>4</v>
      </c>
      <c r="D576" s="207">
        <v>4</v>
      </c>
      <c r="E576" s="207">
        <v>48.5</v>
      </c>
      <c r="F576" s="26">
        <f t="shared" ref="F576:F579" si="80">(B576+C576+D576+E576)</f>
        <v>61</v>
      </c>
      <c r="G576" s="11" t="str">
        <f t="shared" si="77"/>
        <v>B2</v>
      </c>
      <c r="H576" s="13">
        <v>7.75</v>
      </c>
      <c r="I576" s="13">
        <v>5</v>
      </c>
      <c r="J576" s="13">
        <v>4</v>
      </c>
      <c r="K576" s="207">
        <v>70</v>
      </c>
      <c r="L576" s="26">
        <f t="shared" si="78"/>
        <v>86.75</v>
      </c>
      <c r="M576" s="11" t="str">
        <f t="shared" ref="M576:M579" si="81">IF(L576&gt;=91,"A1",IF(L576&gt;=81,"A2",IF(L576&gt;=71,"B1",IF(L576&gt;=61,"B2",IF(L576&gt;=51,"C1",IF(L576&gt;=41,"C2",IF(L576&gt;=33,"D","E")))))))</f>
        <v>A2</v>
      </c>
    </row>
    <row r="577" spans="1:13">
      <c r="A577" s="186" t="s">
        <v>515</v>
      </c>
      <c r="B577" s="207">
        <v>4.25</v>
      </c>
      <c r="C577" s="207">
        <v>3</v>
      </c>
      <c r="D577" s="207">
        <v>4</v>
      </c>
      <c r="E577" s="214">
        <v>34</v>
      </c>
      <c r="F577" s="11">
        <f t="shared" si="80"/>
        <v>45.25</v>
      </c>
      <c r="G577" s="11" t="str">
        <f t="shared" si="77"/>
        <v>C2</v>
      </c>
      <c r="H577" s="13">
        <v>5.5</v>
      </c>
      <c r="I577" s="159">
        <v>5</v>
      </c>
      <c r="J577" s="13">
        <v>4</v>
      </c>
      <c r="K577" s="214">
        <v>57</v>
      </c>
      <c r="L577" s="26">
        <f t="shared" si="78"/>
        <v>71.5</v>
      </c>
      <c r="M577" s="11" t="str">
        <f t="shared" si="81"/>
        <v>B1</v>
      </c>
    </row>
    <row r="578" spans="1:13">
      <c r="A578" s="186" t="s">
        <v>288</v>
      </c>
      <c r="B578" s="207">
        <v>4</v>
      </c>
      <c r="C578" s="207">
        <v>4</v>
      </c>
      <c r="D578" s="207">
        <v>5</v>
      </c>
      <c r="E578" s="207">
        <v>51.5</v>
      </c>
      <c r="F578" s="11">
        <f t="shared" si="80"/>
        <v>64.5</v>
      </c>
      <c r="G578" s="11" t="str">
        <f t="shared" si="77"/>
        <v>B2</v>
      </c>
      <c r="H578" s="207">
        <v>8.5</v>
      </c>
      <c r="I578" s="217">
        <v>5</v>
      </c>
      <c r="J578" s="209">
        <v>4</v>
      </c>
      <c r="K578" s="207">
        <v>66.5</v>
      </c>
      <c r="L578" s="26">
        <f t="shared" si="78"/>
        <v>84</v>
      </c>
      <c r="M578" s="26" t="str">
        <f t="shared" si="81"/>
        <v>A2</v>
      </c>
    </row>
    <row r="579" spans="1:13">
      <c r="A579" s="186" t="s">
        <v>371</v>
      </c>
      <c r="B579" s="207">
        <v>5</v>
      </c>
      <c r="C579" s="218">
        <v>2</v>
      </c>
      <c r="D579" s="207">
        <v>4.5</v>
      </c>
      <c r="E579" s="207">
        <v>40</v>
      </c>
      <c r="F579" s="26">
        <f t="shared" si="80"/>
        <v>51.5</v>
      </c>
      <c r="G579" s="11" t="str">
        <f t="shared" si="77"/>
        <v>C1</v>
      </c>
      <c r="H579" s="13">
        <v>5.25</v>
      </c>
      <c r="I579" s="13">
        <v>5</v>
      </c>
      <c r="J579" s="13">
        <v>4</v>
      </c>
      <c r="K579" s="207">
        <v>54.5</v>
      </c>
      <c r="L579" s="26">
        <f t="shared" si="78"/>
        <v>68.75</v>
      </c>
      <c r="M579" s="11" t="str">
        <f t="shared" si="81"/>
        <v>B2</v>
      </c>
    </row>
    <row r="580" spans="1:13">
      <c r="A580" s="186" t="s">
        <v>538</v>
      </c>
      <c r="B580" s="13"/>
      <c r="C580" s="13"/>
      <c r="D580" s="13"/>
      <c r="E580" s="13">
        <v>31.5</v>
      </c>
      <c r="F580" s="13"/>
      <c r="G580" s="13"/>
      <c r="H580" s="13"/>
      <c r="I580" s="13"/>
      <c r="J580" s="13"/>
      <c r="K580" s="13">
        <v>29</v>
      </c>
      <c r="L580" s="13"/>
      <c r="M580" s="187"/>
    </row>
    <row r="581" spans="1:13">
      <c r="A581" s="186" t="s">
        <v>539</v>
      </c>
      <c r="B581" s="13"/>
      <c r="C581" s="13"/>
      <c r="D581" s="13"/>
      <c r="E581" s="13">
        <v>18</v>
      </c>
      <c r="F581" s="13"/>
      <c r="G581" s="13"/>
      <c r="H581" s="13"/>
      <c r="I581" s="13"/>
      <c r="J581" s="13"/>
      <c r="K581" s="13">
        <v>26</v>
      </c>
      <c r="L581" s="13"/>
      <c r="M581" s="187"/>
    </row>
    <row r="582" spans="1:13">
      <c r="A582" s="186" t="s">
        <v>540</v>
      </c>
      <c r="B582" s="13"/>
      <c r="C582" s="13"/>
      <c r="D582" s="13"/>
      <c r="E582" s="13">
        <v>27</v>
      </c>
      <c r="F582" s="13"/>
      <c r="G582" s="13"/>
      <c r="H582" s="13"/>
      <c r="I582" s="13"/>
      <c r="J582" s="13"/>
      <c r="K582" s="13">
        <v>23</v>
      </c>
      <c r="L582" s="13"/>
      <c r="M582" s="187"/>
    </row>
    <row r="583" spans="1:13" ht="26.25">
      <c r="A583" s="10" t="s">
        <v>517</v>
      </c>
      <c r="B583" s="10"/>
      <c r="C583" s="188" t="s">
        <v>518</v>
      </c>
      <c r="D583" s="189">
        <f>(F575+F576+F577+F578+F579)</f>
        <v>280</v>
      </c>
      <c r="E583" s="189"/>
      <c r="F583" s="188" t="s">
        <v>519</v>
      </c>
      <c r="G583" s="189">
        <f>(D583/500)*100</f>
        <v>56.000000000000007</v>
      </c>
      <c r="H583" s="189"/>
      <c r="I583" s="190"/>
      <c r="J583" s="545" t="s">
        <v>520</v>
      </c>
      <c r="K583" s="545"/>
      <c r="L583" s="527" t="str">
        <f>IF(G583&gt;=91,"A1",IF(G583&gt;=81,"A2",IF(G583&gt;=71,"B1",IF(G583&gt;=61,"B2",IF(G583&gt;=51,"C1",IF(G583&gt;=41,"C2",IF(G583&gt;=33,"D","E")))))))</f>
        <v>C1</v>
      </c>
      <c r="M583" s="527" t="str">
        <f t="shared" ref="M583:M584" si="82">IF(K583&gt;=91,"A1",IF(K583&gt;=81,"A2",IF(K583&gt;=71,"B1",IF(K583&gt;=61,"B2",IF(K583&gt;=51,"C1",IF(K583&gt;=41,"C2",IF(K583&gt;=33,"D","E")))))))</f>
        <v>E</v>
      </c>
    </row>
    <row r="584" spans="1:13" ht="26.25">
      <c r="A584" s="191" t="s">
        <v>521</v>
      </c>
      <c r="B584" s="10"/>
      <c r="C584" s="188" t="s">
        <v>522</v>
      </c>
      <c r="D584" s="189">
        <f>(L575+L576+L577+L578+L579)</f>
        <v>382.25</v>
      </c>
      <c r="E584" s="189"/>
      <c r="F584" s="188" t="s">
        <v>523</v>
      </c>
      <c r="G584" s="192">
        <f>D584/500*100</f>
        <v>76.449999999999989</v>
      </c>
      <c r="H584" s="192"/>
      <c r="I584" s="193"/>
      <c r="J584" s="545" t="s">
        <v>524</v>
      </c>
      <c r="K584" s="545"/>
      <c r="L584" s="527" t="str">
        <f>IF(G584&gt;=91,"A1",IF(G584&gt;=81,"A2",IF(G584&gt;=71,"B1",IF(G584&gt;=61,"B2",IF(G584&gt;=51,"C1",IF(G584&gt;=41,"C2",IF(G584&gt;=33,"D","E")))))))</f>
        <v>B1</v>
      </c>
      <c r="M584" s="527" t="str">
        <f t="shared" si="82"/>
        <v>E</v>
      </c>
    </row>
    <row r="585" spans="1:13">
      <c r="A585" s="10" t="s">
        <v>541</v>
      </c>
      <c r="B585" s="10"/>
      <c r="C585" s="10"/>
      <c r="D585" s="10">
        <f>SUM(D583:D584)</f>
        <v>662.25</v>
      </c>
      <c r="E585" s="10"/>
      <c r="F585" s="10" t="s">
        <v>526</v>
      </c>
      <c r="G585" s="10"/>
      <c r="H585" s="10"/>
      <c r="I585" s="26">
        <f>(D585/1000)*100</f>
        <v>66.224999999999994</v>
      </c>
      <c r="J585" s="10" t="s">
        <v>527</v>
      </c>
      <c r="K585" s="10"/>
      <c r="L585" s="10"/>
      <c r="M585" s="10" t="str">
        <f>IF(I585&gt;=91,"A1",IF(I585&gt;=81,"A2",IF(I585&gt;=71,"B1",IF(I585&gt;=61,"B2",IF(I585&gt;=51,"C1",IF(I585&gt;=41,"C2",IF(I585&gt;=33,"D","E")))))))</f>
        <v>B2</v>
      </c>
    </row>
    <row r="586" spans="1:13">
      <c r="A586" s="542" t="s">
        <v>378</v>
      </c>
      <c r="B586" s="543"/>
      <c r="C586" s="543"/>
      <c r="D586" s="543"/>
      <c r="E586" s="543"/>
      <c r="F586" s="543"/>
      <c r="G586" s="543"/>
      <c r="H586" s="543"/>
      <c r="I586" s="543"/>
      <c r="J586" s="543"/>
      <c r="K586" s="543"/>
      <c r="L586" s="543"/>
      <c r="M586" s="544"/>
    </row>
    <row r="587" spans="1:13">
      <c r="A587" s="531" t="s">
        <v>379</v>
      </c>
      <c r="B587" s="377"/>
      <c r="C587" s="377"/>
      <c r="D587" s="377"/>
      <c r="E587" s="377"/>
      <c r="F587" s="377"/>
      <c r="G587" s="377"/>
      <c r="H587" s="377"/>
      <c r="I587" s="377"/>
      <c r="J587" s="377"/>
      <c r="K587" s="377"/>
      <c r="L587" s="377"/>
      <c r="M587" s="532"/>
    </row>
    <row r="588" spans="1:13">
      <c r="A588" s="531" t="s">
        <v>380</v>
      </c>
      <c r="B588" s="377"/>
      <c r="C588" s="377"/>
      <c r="D588" s="377"/>
      <c r="E588" s="377"/>
      <c r="F588" s="377" t="s">
        <v>381</v>
      </c>
      <c r="G588" s="377"/>
      <c r="H588" s="377"/>
      <c r="I588" s="377"/>
      <c r="J588" s="377"/>
      <c r="K588" s="377" t="s">
        <v>528</v>
      </c>
      <c r="L588" s="377"/>
      <c r="M588" s="532"/>
    </row>
    <row r="589" spans="1:13">
      <c r="A589" s="525" t="s">
        <v>382</v>
      </c>
      <c r="B589" s="526"/>
      <c r="C589" s="526"/>
      <c r="D589" s="526"/>
      <c r="E589" s="526"/>
      <c r="F589" s="527" t="s">
        <v>383</v>
      </c>
      <c r="G589" s="527"/>
      <c r="H589" s="527"/>
      <c r="I589" s="527"/>
      <c r="J589" s="527"/>
      <c r="K589" s="527" t="s">
        <v>383</v>
      </c>
      <c r="L589" s="527"/>
      <c r="M589" s="528"/>
    </row>
    <row r="590" spans="1:13">
      <c r="A590" s="531" t="s">
        <v>384</v>
      </c>
      <c r="B590" s="377"/>
      <c r="C590" s="377"/>
      <c r="D590" s="377"/>
      <c r="E590" s="377"/>
      <c r="F590" s="377"/>
      <c r="G590" s="377"/>
      <c r="H590" s="377"/>
      <c r="I590" s="377"/>
      <c r="J590" s="377"/>
      <c r="K590" s="377"/>
      <c r="L590" s="377"/>
      <c r="M590" s="532"/>
    </row>
    <row r="591" spans="1:13">
      <c r="A591" s="531" t="s">
        <v>380</v>
      </c>
      <c r="B591" s="377"/>
      <c r="C591" s="377"/>
      <c r="D591" s="377"/>
      <c r="E591" s="377"/>
      <c r="F591" s="377" t="s">
        <v>381</v>
      </c>
      <c r="G591" s="377"/>
      <c r="H591" s="377"/>
      <c r="I591" s="377"/>
      <c r="J591" s="377"/>
      <c r="K591" s="377" t="s">
        <v>528</v>
      </c>
      <c r="L591" s="377"/>
      <c r="M591" s="532"/>
    </row>
    <row r="592" spans="1:13">
      <c r="A592" s="540" t="s">
        <v>385</v>
      </c>
      <c r="B592" s="541"/>
      <c r="C592" s="541"/>
      <c r="D592" s="541"/>
      <c r="E592" s="541"/>
      <c r="F592" s="377" t="s">
        <v>398</v>
      </c>
      <c r="G592" s="377"/>
      <c r="H592" s="377"/>
      <c r="I592" s="377"/>
      <c r="J592" s="377"/>
      <c r="K592" s="377" t="s">
        <v>582</v>
      </c>
      <c r="L592" s="377"/>
      <c r="M592" s="532"/>
    </row>
    <row r="593" spans="1:13">
      <c r="A593" s="540" t="s">
        <v>529</v>
      </c>
      <c r="B593" s="541"/>
      <c r="C593" s="541"/>
      <c r="D593" s="541"/>
      <c r="E593" s="541"/>
      <c r="F593" s="527" t="s">
        <v>398</v>
      </c>
      <c r="G593" s="527"/>
      <c r="H593" s="527"/>
      <c r="I593" s="527"/>
      <c r="J593" s="527"/>
      <c r="K593" s="527" t="s">
        <v>582</v>
      </c>
      <c r="L593" s="527"/>
      <c r="M593" s="528"/>
    </row>
    <row r="594" spans="1:13">
      <c r="A594" s="533" t="s">
        <v>386</v>
      </c>
      <c r="B594" s="534"/>
      <c r="C594" s="534"/>
      <c r="D594" s="534"/>
      <c r="E594" s="535"/>
      <c r="F594" s="536" t="s">
        <v>387</v>
      </c>
      <c r="G594" s="537"/>
      <c r="H594" s="537"/>
      <c r="I594" s="537"/>
      <c r="J594" s="538"/>
      <c r="K594" s="536" t="s">
        <v>387</v>
      </c>
      <c r="L594" s="537"/>
      <c r="M594" s="539"/>
    </row>
    <row r="595" spans="1:13">
      <c r="A595" s="533" t="s">
        <v>388</v>
      </c>
      <c r="B595" s="534"/>
      <c r="C595" s="534"/>
      <c r="D595" s="534"/>
      <c r="E595" s="535"/>
      <c r="F595" s="536" t="s">
        <v>398</v>
      </c>
      <c r="G595" s="537"/>
      <c r="H595" s="537"/>
      <c r="I595" s="537"/>
      <c r="J595" s="538"/>
      <c r="K595" s="536" t="s">
        <v>582</v>
      </c>
      <c r="L595" s="537"/>
      <c r="M595" s="539"/>
    </row>
    <row r="596" spans="1:13">
      <c r="A596" s="531" t="s">
        <v>389</v>
      </c>
      <c r="B596" s="377"/>
      <c r="C596" s="377"/>
      <c r="D596" s="377"/>
      <c r="E596" s="377"/>
      <c r="F596" s="377"/>
      <c r="G596" s="377"/>
      <c r="H596" s="377"/>
      <c r="I596" s="377"/>
      <c r="J596" s="377"/>
      <c r="K596" s="377"/>
      <c r="L596" s="377"/>
      <c r="M596" s="532"/>
    </row>
    <row r="597" spans="1:13">
      <c r="A597" s="531" t="s">
        <v>380</v>
      </c>
      <c r="B597" s="377"/>
      <c r="C597" s="377"/>
      <c r="D597" s="377"/>
      <c r="E597" s="377"/>
      <c r="F597" s="377" t="s">
        <v>381</v>
      </c>
      <c r="G597" s="377"/>
      <c r="H597" s="377"/>
      <c r="I597" s="377"/>
      <c r="J597" s="377"/>
      <c r="K597" s="377" t="s">
        <v>528</v>
      </c>
      <c r="L597" s="377"/>
      <c r="M597" s="532"/>
    </row>
    <row r="598" spans="1:13">
      <c r="A598" s="533" t="s">
        <v>583</v>
      </c>
      <c r="B598" s="534"/>
      <c r="C598" s="534"/>
      <c r="D598" s="534"/>
      <c r="E598" s="534"/>
      <c r="F598" s="534"/>
      <c r="G598" s="534"/>
      <c r="H598" s="534"/>
      <c r="I598" s="534"/>
      <c r="J598" s="534"/>
      <c r="K598" s="534"/>
      <c r="L598" s="534"/>
      <c r="M598" s="560"/>
    </row>
    <row r="599" spans="1:13">
      <c r="A599" s="186" t="s">
        <v>530</v>
      </c>
      <c r="B599" s="541" t="s">
        <v>557</v>
      </c>
      <c r="C599" s="541"/>
      <c r="D599" s="541"/>
      <c r="E599" s="541"/>
      <c r="F599" s="541"/>
      <c r="G599" s="541"/>
      <c r="H599" s="541"/>
      <c r="I599" s="541"/>
      <c r="J599" s="541"/>
      <c r="K599" s="541"/>
      <c r="L599" s="541"/>
      <c r="M599" s="568"/>
    </row>
    <row r="600" spans="1:13">
      <c r="A600" s="186" t="s">
        <v>392</v>
      </c>
      <c r="B600" s="541" t="s">
        <v>545</v>
      </c>
      <c r="C600" s="541"/>
      <c r="D600" s="541"/>
      <c r="E600" s="541"/>
      <c r="F600" s="541"/>
      <c r="G600" s="541"/>
      <c r="H600" s="541"/>
      <c r="I600" s="541"/>
      <c r="J600" s="541"/>
      <c r="K600" s="541"/>
      <c r="L600" s="541"/>
      <c r="M600" s="568"/>
    </row>
    <row r="601" spans="1:13">
      <c r="A601" s="531" t="s">
        <v>531</v>
      </c>
      <c r="B601" s="377"/>
      <c r="C601" s="377"/>
      <c r="D601" s="527"/>
      <c r="E601" s="527"/>
      <c r="F601" s="527"/>
      <c r="G601" s="527"/>
      <c r="H601" s="527"/>
      <c r="I601" s="527"/>
      <c r="J601" s="377" t="s">
        <v>532</v>
      </c>
      <c r="K601" s="377"/>
      <c r="L601" s="377"/>
      <c r="M601" s="532"/>
    </row>
    <row r="602" spans="1:13">
      <c r="A602" s="531"/>
      <c r="B602" s="377"/>
      <c r="C602" s="377"/>
      <c r="D602" s="527"/>
      <c r="E602" s="527"/>
      <c r="F602" s="527"/>
      <c r="G602" s="527"/>
      <c r="H602" s="527"/>
      <c r="I602" s="527"/>
      <c r="J602" s="377"/>
      <c r="K602" s="377"/>
      <c r="L602" s="377"/>
      <c r="M602" s="532"/>
    </row>
    <row r="603" spans="1:13">
      <c r="A603" s="531"/>
      <c r="B603" s="377"/>
      <c r="C603" s="377"/>
      <c r="D603" s="527"/>
      <c r="E603" s="527"/>
      <c r="F603" s="527"/>
      <c r="G603" s="527"/>
      <c r="H603" s="527"/>
      <c r="I603" s="527"/>
      <c r="J603" s="377"/>
      <c r="K603" s="377"/>
      <c r="L603" s="377"/>
      <c r="M603" s="532"/>
    </row>
    <row r="604" spans="1:13">
      <c r="A604" s="531"/>
      <c r="B604" s="377"/>
      <c r="C604" s="377"/>
      <c r="D604" s="527"/>
      <c r="E604" s="527"/>
      <c r="F604" s="527"/>
      <c r="G604" s="527"/>
      <c r="H604" s="527"/>
      <c r="I604" s="527"/>
      <c r="J604" s="377"/>
      <c r="K604" s="377"/>
      <c r="L604" s="377"/>
      <c r="M604" s="532"/>
    </row>
    <row r="605" spans="1:13">
      <c r="A605" s="520" t="s">
        <v>393</v>
      </c>
      <c r="B605" s="521"/>
      <c r="C605" s="521"/>
      <c r="D605" s="521"/>
      <c r="E605" s="521"/>
      <c r="F605" s="521"/>
      <c r="G605" s="521"/>
      <c r="H605" s="522" t="s">
        <v>394</v>
      </c>
      <c r="I605" s="523"/>
      <c r="J605" s="523"/>
      <c r="K605" s="523"/>
      <c r="L605" s="523"/>
      <c r="M605" s="524"/>
    </row>
    <row r="606" spans="1:13">
      <c r="A606" s="194" t="s">
        <v>395</v>
      </c>
      <c r="B606" s="521" t="s">
        <v>284</v>
      </c>
      <c r="C606" s="521"/>
      <c r="D606" s="195" t="s">
        <v>395</v>
      </c>
      <c r="E606" s="196"/>
      <c r="F606" s="521" t="s">
        <v>284</v>
      </c>
      <c r="G606" s="521"/>
      <c r="H606" s="197"/>
      <c r="I606" s="197"/>
      <c r="J606" s="198" t="s">
        <v>396</v>
      </c>
      <c r="K606" s="197"/>
      <c r="L606" s="198" t="s">
        <v>284</v>
      </c>
      <c r="M606" s="199"/>
    </row>
    <row r="607" spans="1:13">
      <c r="A607" s="200" t="s">
        <v>397</v>
      </c>
      <c r="B607" s="517" t="s">
        <v>398</v>
      </c>
      <c r="C607" s="517"/>
      <c r="D607" s="517" t="s">
        <v>399</v>
      </c>
      <c r="E607" s="517"/>
      <c r="F607" s="517" t="s">
        <v>400</v>
      </c>
      <c r="G607" s="517"/>
      <c r="H607" s="197"/>
      <c r="I607" s="197"/>
      <c r="J607" s="518">
        <v>3</v>
      </c>
      <c r="K607" s="519"/>
      <c r="L607" s="196" t="s">
        <v>387</v>
      </c>
      <c r="M607" s="199"/>
    </row>
    <row r="608" spans="1:13">
      <c r="A608" s="200" t="s">
        <v>401</v>
      </c>
      <c r="B608" s="517" t="s">
        <v>402</v>
      </c>
      <c r="C608" s="517"/>
      <c r="D608" s="517" t="s">
        <v>403</v>
      </c>
      <c r="E608" s="517"/>
      <c r="F608" s="517" t="s">
        <v>404</v>
      </c>
      <c r="G608" s="517"/>
      <c r="H608" s="197"/>
      <c r="I608" s="197"/>
      <c r="J608" s="518">
        <v>2</v>
      </c>
      <c r="K608" s="519"/>
      <c r="L608" s="196" t="s">
        <v>383</v>
      </c>
      <c r="M608" s="199"/>
    </row>
    <row r="609" spans="1:13">
      <c r="A609" s="200" t="s">
        <v>405</v>
      </c>
      <c r="B609" s="517" t="s">
        <v>406</v>
      </c>
      <c r="C609" s="517"/>
      <c r="D609" s="517" t="s">
        <v>407</v>
      </c>
      <c r="E609" s="517"/>
      <c r="F609" s="517" t="s">
        <v>408</v>
      </c>
      <c r="G609" s="517"/>
      <c r="H609" s="197"/>
      <c r="I609" s="197"/>
      <c r="J609" s="518">
        <v>1</v>
      </c>
      <c r="K609" s="519"/>
      <c r="L609" s="196" t="s">
        <v>409</v>
      </c>
      <c r="M609" s="199"/>
    </row>
    <row r="610" spans="1:13" ht="15.75" thickBot="1">
      <c r="A610" s="201" t="s">
        <v>410</v>
      </c>
      <c r="B610" s="516" t="s">
        <v>411</v>
      </c>
      <c r="C610" s="516"/>
      <c r="D610" s="516" t="s">
        <v>412</v>
      </c>
      <c r="E610" s="516"/>
      <c r="F610" s="516" t="s">
        <v>413</v>
      </c>
      <c r="G610" s="516"/>
      <c r="H610" s="202"/>
      <c r="I610" s="202"/>
      <c r="J610" s="202"/>
      <c r="K610" s="202"/>
      <c r="L610" s="202"/>
      <c r="M610" s="203"/>
    </row>
    <row r="612" spans="1:13" ht="15.75" thickBot="1"/>
    <row r="613" spans="1:13" ht="15.75">
      <c r="A613" s="178"/>
      <c r="B613" s="561" t="s">
        <v>489</v>
      </c>
      <c r="C613" s="561"/>
      <c r="D613" s="561"/>
      <c r="E613" s="561"/>
      <c r="F613" s="561"/>
      <c r="G613" s="561"/>
      <c r="H613" s="561"/>
      <c r="I613" s="562"/>
      <c r="J613" s="563" t="s">
        <v>490</v>
      </c>
      <c r="K613" s="561"/>
      <c r="L613" s="561"/>
      <c r="M613" s="564"/>
    </row>
    <row r="614" spans="1:13" ht="21">
      <c r="A614" s="565" t="s">
        <v>491</v>
      </c>
      <c r="B614" s="566"/>
      <c r="C614" s="566"/>
      <c r="D614" s="566"/>
      <c r="E614" s="566"/>
      <c r="F614" s="566"/>
      <c r="G614" s="566"/>
      <c r="H614" s="566"/>
      <c r="I614" s="566"/>
      <c r="J614" s="566"/>
      <c r="K614" s="566"/>
      <c r="L614" s="566"/>
      <c r="M614" s="567"/>
    </row>
    <row r="615" spans="1:13" ht="21">
      <c r="A615" s="179"/>
      <c r="B615" s="556" t="s">
        <v>492</v>
      </c>
      <c r="C615" s="556"/>
      <c r="D615" s="556"/>
      <c r="E615" s="557"/>
      <c r="F615" s="180" t="s">
        <v>493</v>
      </c>
      <c r="G615" s="180"/>
      <c r="H615" s="553" t="s">
        <v>494</v>
      </c>
      <c r="I615" s="554"/>
      <c r="J615" s="555"/>
      <c r="K615" s="205" t="s">
        <v>495</v>
      </c>
      <c r="L615" s="10"/>
      <c r="M615" s="181"/>
    </row>
    <row r="616" spans="1:13">
      <c r="A616" s="558" t="s">
        <v>496</v>
      </c>
      <c r="B616" s="554"/>
      <c r="C616" s="554"/>
      <c r="D616" s="554"/>
      <c r="E616" s="554"/>
      <c r="F616" s="554"/>
      <c r="G616" s="554"/>
      <c r="H616" s="554"/>
      <c r="I616" s="554"/>
      <c r="J616" s="554"/>
      <c r="K616" s="554"/>
      <c r="L616" s="554"/>
      <c r="M616" s="559"/>
    </row>
    <row r="617" spans="1:13">
      <c r="A617" s="533" t="s">
        <v>497</v>
      </c>
      <c r="B617" s="534"/>
      <c r="C617" s="534"/>
      <c r="D617" s="534"/>
      <c r="E617" s="534"/>
      <c r="F617" s="534"/>
      <c r="G617" s="534"/>
      <c r="H617" s="534"/>
      <c r="I617" s="534"/>
      <c r="J617" s="534"/>
      <c r="K617" s="534"/>
      <c r="L617" s="534"/>
      <c r="M617" s="560"/>
    </row>
    <row r="618" spans="1:13">
      <c r="A618" s="540" t="s">
        <v>498</v>
      </c>
      <c r="B618" s="541"/>
      <c r="C618" s="553" t="s">
        <v>146</v>
      </c>
      <c r="D618" s="554"/>
      <c r="E618" s="554"/>
      <c r="F618" s="554"/>
      <c r="G618" s="555"/>
      <c r="H618" s="10" t="s">
        <v>499</v>
      </c>
      <c r="I618" s="206"/>
      <c r="J618" s="377">
        <v>13</v>
      </c>
      <c r="K618" s="377"/>
      <c r="L618" s="377"/>
      <c r="M618" s="532"/>
    </row>
    <row r="619" spans="1:13">
      <c r="A619" s="540" t="s">
        <v>500</v>
      </c>
      <c r="B619" s="541"/>
      <c r="C619" s="553" t="s">
        <v>533</v>
      </c>
      <c r="D619" s="554"/>
      <c r="E619" s="554"/>
      <c r="F619" s="554"/>
      <c r="G619" s="555"/>
      <c r="H619" s="10" t="s">
        <v>501</v>
      </c>
      <c r="I619" s="206"/>
      <c r="J619" s="377">
        <v>1134</v>
      </c>
      <c r="K619" s="377"/>
      <c r="L619" s="377"/>
      <c r="M619" s="532"/>
    </row>
    <row r="620" spans="1:13">
      <c r="A620" s="540" t="s">
        <v>502</v>
      </c>
      <c r="B620" s="541"/>
      <c r="C620" s="553" t="s">
        <v>584</v>
      </c>
      <c r="D620" s="554"/>
      <c r="E620" s="554"/>
      <c r="F620" s="554"/>
      <c r="G620" s="555"/>
      <c r="H620" s="10" t="s">
        <v>503</v>
      </c>
      <c r="I620" s="206"/>
      <c r="J620" s="377">
        <v>9906098321</v>
      </c>
      <c r="K620" s="377"/>
      <c r="L620" s="377"/>
      <c r="M620" s="532"/>
    </row>
    <row r="621" spans="1:13">
      <c r="A621" s="540" t="s">
        <v>504</v>
      </c>
      <c r="B621" s="541"/>
      <c r="C621" s="553" t="s">
        <v>149</v>
      </c>
      <c r="D621" s="554"/>
      <c r="E621" s="554"/>
      <c r="F621" s="554"/>
      <c r="G621" s="555"/>
      <c r="H621" s="540" t="s">
        <v>363</v>
      </c>
      <c r="I621" s="541"/>
      <c r="J621" s="377" t="s">
        <v>150</v>
      </c>
      <c r="K621" s="377"/>
      <c r="L621" s="377"/>
      <c r="M621" s="532"/>
    </row>
    <row r="622" spans="1:13">
      <c r="A622" s="540" t="s">
        <v>535</v>
      </c>
      <c r="B622" s="541"/>
      <c r="C622" s="569" t="s">
        <v>153</v>
      </c>
      <c r="D622" s="570"/>
      <c r="E622" s="570"/>
      <c r="F622" s="570"/>
      <c r="G622" s="570"/>
      <c r="H622" s="570"/>
      <c r="I622" s="570"/>
      <c r="J622" s="570"/>
      <c r="K622" s="570"/>
      <c r="L622" s="570"/>
      <c r="M622" s="571"/>
    </row>
    <row r="623" spans="1:13">
      <c r="A623" s="531" t="s">
        <v>505</v>
      </c>
      <c r="B623" s="377"/>
      <c r="C623" s="377"/>
      <c r="D623" s="377"/>
      <c r="E623" s="377"/>
      <c r="F623" s="377"/>
      <c r="G623" s="377"/>
      <c r="H623" s="377"/>
      <c r="I623" s="377"/>
      <c r="J623" s="377"/>
      <c r="K623" s="377"/>
      <c r="L623" s="377"/>
      <c r="M623" s="532"/>
    </row>
    <row r="624" spans="1:13">
      <c r="A624" s="546" t="s">
        <v>506</v>
      </c>
      <c r="B624" s="377" t="s">
        <v>507</v>
      </c>
      <c r="C624" s="377"/>
      <c r="D624" s="377"/>
      <c r="E624" s="377"/>
      <c r="F624" s="377"/>
      <c r="G624" s="377"/>
      <c r="H624" s="377" t="s">
        <v>508</v>
      </c>
      <c r="I624" s="377"/>
      <c r="J624" s="377"/>
      <c r="K624" s="377"/>
      <c r="L624" s="377"/>
      <c r="M624" s="532"/>
    </row>
    <row r="625" spans="1:13" ht="30">
      <c r="A625" s="546"/>
      <c r="B625" s="183" t="s">
        <v>509</v>
      </c>
      <c r="C625" s="183" t="s">
        <v>510</v>
      </c>
      <c r="D625" s="183" t="s">
        <v>511</v>
      </c>
      <c r="E625" s="183" t="s">
        <v>512</v>
      </c>
      <c r="F625" s="183">
        <v>100</v>
      </c>
      <c r="G625" s="184" t="s">
        <v>244</v>
      </c>
      <c r="H625" s="183" t="s">
        <v>513</v>
      </c>
      <c r="I625" s="183" t="s">
        <v>510</v>
      </c>
      <c r="J625" s="183" t="s">
        <v>511</v>
      </c>
      <c r="K625" s="183" t="s">
        <v>537</v>
      </c>
      <c r="L625" s="183">
        <v>100</v>
      </c>
      <c r="M625" s="185" t="s">
        <v>244</v>
      </c>
    </row>
    <row r="626" spans="1:13">
      <c r="A626" s="186" t="s">
        <v>285</v>
      </c>
      <c r="B626" s="214">
        <v>8.75</v>
      </c>
      <c r="C626" s="207">
        <v>5</v>
      </c>
      <c r="D626" s="207">
        <v>5</v>
      </c>
      <c r="E626" s="214">
        <v>72.5</v>
      </c>
      <c r="F626" s="26">
        <f t="shared" ref="F626" si="83">SUM(B626:E626)</f>
        <v>91.25</v>
      </c>
      <c r="G626" s="11" t="str">
        <f t="shared" ref="G626:G630" si="84">IF(F626&gt;=90,"A1",IF(F626&gt;=80,"A2",IF(F626&gt;=70,"B1",IF(F626&gt;=60,"B2",IF(F626&gt;=50,"C1",IF(F626&gt;=40,"C2",IF(F626&gt;=33,"D","E")))))))</f>
        <v>A1</v>
      </c>
      <c r="H626" s="207">
        <v>9.75</v>
      </c>
      <c r="I626" s="13">
        <v>5</v>
      </c>
      <c r="J626" s="13">
        <v>5</v>
      </c>
      <c r="K626" s="214">
        <v>73</v>
      </c>
      <c r="L626" s="26">
        <f t="shared" ref="L626:L630" si="85">SUM(H626:K626)</f>
        <v>92.75</v>
      </c>
      <c r="M626" s="11" t="str">
        <f t="shared" ref="M626" si="86">IF(L626&gt;=90,"A1",IF(L626&gt;=80,"A2",IF(L626&gt;=70,"B1",IF(L626&gt;=60,"B2",IF(L626&gt;=50,"C1",IF(L626&gt;=40,"C2",IF(L626&gt;=33,"D","E")))))))</f>
        <v>A1</v>
      </c>
    </row>
    <row r="627" spans="1:13">
      <c r="A627" s="186" t="s">
        <v>286</v>
      </c>
      <c r="B627" s="214">
        <v>6</v>
      </c>
      <c r="C627" s="207">
        <v>5</v>
      </c>
      <c r="D627" s="207">
        <v>5</v>
      </c>
      <c r="E627" s="207">
        <v>53</v>
      </c>
      <c r="F627" s="26">
        <f t="shared" ref="F627:F630" si="87">(B627+C627+D627+E627)</f>
        <v>69</v>
      </c>
      <c r="G627" s="11" t="str">
        <f t="shared" si="84"/>
        <v>B2</v>
      </c>
      <c r="H627" s="13">
        <v>7.5</v>
      </c>
      <c r="I627" s="13">
        <v>5</v>
      </c>
      <c r="J627" s="13">
        <v>5</v>
      </c>
      <c r="K627" s="207">
        <v>73</v>
      </c>
      <c r="L627" s="26">
        <f t="shared" si="85"/>
        <v>90.5</v>
      </c>
      <c r="M627" s="11" t="str">
        <f t="shared" ref="M627:M630" si="88">IF(L627&gt;=91,"A1",IF(L627&gt;=81,"A2",IF(L627&gt;=71,"B1",IF(L627&gt;=61,"B2",IF(L627&gt;=51,"C1",IF(L627&gt;=41,"C2",IF(L627&gt;=33,"D","E")))))))</f>
        <v>A2</v>
      </c>
    </row>
    <row r="628" spans="1:13">
      <c r="A628" s="186" t="s">
        <v>515</v>
      </c>
      <c r="B628" s="207">
        <v>9.5</v>
      </c>
      <c r="C628" s="207">
        <v>5</v>
      </c>
      <c r="D628" s="207">
        <v>5</v>
      </c>
      <c r="E628" s="214">
        <v>74</v>
      </c>
      <c r="F628" s="11">
        <f t="shared" si="87"/>
        <v>93.5</v>
      </c>
      <c r="G628" s="11" t="str">
        <f t="shared" si="84"/>
        <v>A1</v>
      </c>
      <c r="H628" s="13">
        <v>10</v>
      </c>
      <c r="I628" s="177">
        <v>5</v>
      </c>
      <c r="J628" s="13">
        <v>5</v>
      </c>
      <c r="K628" s="214">
        <v>67</v>
      </c>
      <c r="L628" s="26">
        <f t="shared" si="85"/>
        <v>87</v>
      </c>
      <c r="M628" s="11" t="str">
        <f t="shared" si="88"/>
        <v>A2</v>
      </c>
    </row>
    <row r="629" spans="1:13">
      <c r="A629" s="186" t="s">
        <v>288</v>
      </c>
      <c r="B629" s="207">
        <v>9.5</v>
      </c>
      <c r="C629" s="207">
        <v>5</v>
      </c>
      <c r="D629" s="207">
        <v>5</v>
      </c>
      <c r="E629" s="207">
        <v>80</v>
      </c>
      <c r="F629" s="11">
        <f t="shared" si="87"/>
        <v>99.5</v>
      </c>
      <c r="G629" s="11" t="str">
        <f t="shared" si="84"/>
        <v>A1</v>
      </c>
      <c r="H629" s="207">
        <v>10</v>
      </c>
      <c r="I629" s="217">
        <v>5</v>
      </c>
      <c r="J629" s="209">
        <v>5</v>
      </c>
      <c r="K629" s="207">
        <v>77.5</v>
      </c>
      <c r="L629" s="26">
        <f t="shared" si="85"/>
        <v>97.5</v>
      </c>
      <c r="M629" s="26" t="str">
        <f t="shared" si="88"/>
        <v>A1</v>
      </c>
    </row>
    <row r="630" spans="1:13">
      <c r="A630" s="186" t="s">
        <v>371</v>
      </c>
      <c r="B630" s="207">
        <v>9.75</v>
      </c>
      <c r="C630" s="207">
        <v>5</v>
      </c>
      <c r="D630" s="207">
        <v>5</v>
      </c>
      <c r="E630" s="207">
        <v>70</v>
      </c>
      <c r="F630" s="26">
        <f t="shared" si="87"/>
        <v>89.75</v>
      </c>
      <c r="G630" s="11" t="str">
        <f t="shared" si="84"/>
        <v>A2</v>
      </c>
      <c r="H630" s="13">
        <v>9</v>
      </c>
      <c r="I630" s="13">
        <v>5</v>
      </c>
      <c r="J630" s="13">
        <v>5</v>
      </c>
      <c r="K630" s="207">
        <v>71</v>
      </c>
      <c r="L630" s="26">
        <f t="shared" si="85"/>
        <v>90</v>
      </c>
      <c r="M630" s="11" t="str">
        <f t="shared" si="88"/>
        <v>A2</v>
      </c>
    </row>
    <row r="631" spans="1:13">
      <c r="A631" s="186" t="s">
        <v>538</v>
      </c>
      <c r="B631" s="13"/>
      <c r="C631" s="13"/>
      <c r="D631" s="13"/>
      <c r="E631" s="13">
        <v>36</v>
      </c>
      <c r="F631" s="13"/>
      <c r="G631" s="13"/>
      <c r="H631" s="13"/>
      <c r="I631" s="13"/>
      <c r="J631" s="13"/>
      <c r="K631" s="13">
        <v>38.5</v>
      </c>
      <c r="L631" s="13"/>
      <c r="M631" s="187"/>
    </row>
    <row r="632" spans="1:13">
      <c r="A632" s="186" t="s">
        <v>539</v>
      </c>
      <c r="B632" s="13"/>
      <c r="C632" s="13"/>
      <c r="D632" s="13"/>
      <c r="E632" s="13">
        <v>33</v>
      </c>
      <c r="F632" s="13"/>
      <c r="G632" s="13"/>
      <c r="H632" s="13"/>
      <c r="I632" s="13"/>
      <c r="J632" s="13"/>
      <c r="K632" s="13">
        <v>37</v>
      </c>
      <c r="L632" s="13"/>
      <c r="M632" s="187"/>
    </row>
    <row r="633" spans="1:13">
      <c r="A633" s="186" t="s">
        <v>540</v>
      </c>
      <c r="B633" s="13"/>
      <c r="C633" s="13"/>
      <c r="D633" s="13"/>
      <c r="E633" s="13">
        <v>36</v>
      </c>
      <c r="F633" s="13"/>
      <c r="G633" s="13"/>
      <c r="H633" s="13"/>
      <c r="I633" s="13"/>
      <c r="J633" s="13"/>
      <c r="K633" s="13">
        <v>30</v>
      </c>
      <c r="L633" s="13"/>
      <c r="M633" s="187"/>
    </row>
    <row r="634" spans="1:13" ht="26.25">
      <c r="A634" s="10" t="s">
        <v>517</v>
      </c>
      <c r="B634" s="10"/>
      <c r="C634" s="188" t="s">
        <v>518</v>
      </c>
      <c r="D634" s="189">
        <f>(F626+F627+F628+F629+F630)</f>
        <v>443</v>
      </c>
      <c r="E634" s="189"/>
      <c r="F634" s="188" t="s">
        <v>519</v>
      </c>
      <c r="G634" s="189">
        <f>(D634/500)*100</f>
        <v>88.6</v>
      </c>
      <c r="H634" s="189"/>
      <c r="I634" s="190"/>
      <c r="J634" s="545" t="s">
        <v>520</v>
      </c>
      <c r="K634" s="545"/>
      <c r="L634" s="527" t="str">
        <f>IF(G634&gt;=91,"A1",IF(G634&gt;=81,"A2",IF(G634&gt;=71,"B1",IF(G634&gt;=61,"B2",IF(G634&gt;=51,"C1",IF(G634&gt;=41,"C2",IF(G634&gt;=33,"D","E")))))))</f>
        <v>A2</v>
      </c>
      <c r="M634" s="527" t="str">
        <f t="shared" ref="M634:M635" si="89">IF(K634&gt;=91,"A1",IF(K634&gt;=81,"A2",IF(K634&gt;=71,"B1",IF(K634&gt;=61,"B2",IF(K634&gt;=51,"C1",IF(K634&gt;=41,"C2",IF(K634&gt;=33,"D","E")))))))</f>
        <v>E</v>
      </c>
    </row>
    <row r="635" spans="1:13" ht="26.25">
      <c r="A635" s="191" t="s">
        <v>521</v>
      </c>
      <c r="B635" s="10"/>
      <c r="C635" s="188" t="s">
        <v>522</v>
      </c>
      <c r="D635" s="189">
        <f>(L626+L627+L628+L629+L630)</f>
        <v>457.75</v>
      </c>
      <c r="E635" s="189"/>
      <c r="F635" s="188" t="s">
        <v>523</v>
      </c>
      <c r="G635" s="192">
        <f>D635/500*100</f>
        <v>91.55</v>
      </c>
      <c r="H635" s="192"/>
      <c r="I635" s="193"/>
      <c r="J635" s="545" t="s">
        <v>524</v>
      </c>
      <c r="K635" s="545"/>
      <c r="L635" s="527" t="str">
        <f>IF(G635&gt;=91,"A1",IF(G635&gt;=81,"A2",IF(G635&gt;=71,"B1",IF(G635&gt;=61,"B2",IF(G635&gt;=51,"C1",IF(G635&gt;=41,"C2",IF(G635&gt;=33,"D","E")))))))</f>
        <v>A1</v>
      </c>
      <c r="M635" s="527" t="str">
        <f t="shared" si="89"/>
        <v>E</v>
      </c>
    </row>
    <row r="636" spans="1:13">
      <c r="A636" s="10" t="s">
        <v>541</v>
      </c>
      <c r="B636" s="10"/>
      <c r="C636" s="10"/>
      <c r="D636" s="10">
        <f>SUM(D634:D635)</f>
        <v>900.75</v>
      </c>
      <c r="E636" s="10"/>
      <c r="F636" s="10" t="s">
        <v>526</v>
      </c>
      <c r="G636" s="10"/>
      <c r="H636" s="10"/>
      <c r="I636" s="26">
        <f>(D636/1000)*100</f>
        <v>90.075000000000003</v>
      </c>
      <c r="J636" s="10" t="s">
        <v>527</v>
      </c>
      <c r="K636" s="10"/>
      <c r="L636" s="10"/>
      <c r="M636" s="10" t="str">
        <f>IF(I636&gt;=91,"A1",IF(I636&gt;=81,"A2",IF(I636&gt;=71,"B1",IF(I636&gt;=61,"B2",IF(I636&gt;=51,"C1",IF(I636&gt;=41,"C2",IF(I636&gt;=33,"D","E")))))))</f>
        <v>A2</v>
      </c>
    </row>
    <row r="637" spans="1:13">
      <c r="A637" s="542" t="s">
        <v>378</v>
      </c>
      <c r="B637" s="543"/>
      <c r="C637" s="543"/>
      <c r="D637" s="543"/>
      <c r="E637" s="543"/>
      <c r="F637" s="543"/>
      <c r="G637" s="543"/>
      <c r="H637" s="543"/>
      <c r="I637" s="543"/>
      <c r="J637" s="543"/>
      <c r="K637" s="543"/>
      <c r="L637" s="543"/>
      <c r="M637" s="544"/>
    </row>
    <row r="638" spans="1:13">
      <c r="A638" s="531" t="s">
        <v>379</v>
      </c>
      <c r="B638" s="377"/>
      <c r="C638" s="377"/>
      <c r="D638" s="377"/>
      <c r="E638" s="377"/>
      <c r="F638" s="377"/>
      <c r="G638" s="377"/>
      <c r="H638" s="377"/>
      <c r="I638" s="377"/>
      <c r="J638" s="377"/>
      <c r="K638" s="377"/>
      <c r="L638" s="377"/>
      <c r="M638" s="532"/>
    </row>
    <row r="639" spans="1:13">
      <c r="A639" s="531" t="s">
        <v>380</v>
      </c>
      <c r="B639" s="377"/>
      <c r="C639" s="377"/>
      <c r="D639" s="377"/>
      <c r="E639" s="377"/>
      <c r="F639" s="377" t="s">
        <v>381</v>
      </c>
      <c r="G639" s="377"/>
      <c r="H639" s="377"/>
      <c r="I639" s="377"/>
      <c r="J639" s="377"/>
      <c r="K639" s="377" t="s">
        <v>528</v>
      </c>
      <c r="L639" s="377"/>
      <c r="M639" s="532"/>
    </row>
    <row r="640" spans="1:13">
      <c r="A640" s="525" t="s">
        <v>382</v>
      </c>
      <c r="B640" s="526"/>
      <c r="C640" s="526"/>
      <c r="D640" s="526"/>
      <c r="E640" s="526"/>
      <c r="F640" s="527" t="s">
        <v>398</v>
      </c>
      <c r="G640" s="527"/>
      <c r="H640" s="527"/>
      <c r="I640" s="527"/>
      <c r="J640" s="527"/>
      <c r="K640" s="527" t="s">
        <v>398</v>
      </c>
      <c r="L640" s="527"/>
      <c r="M640" s="528"/>
    </row>
    <row r="641" spans="1:13">
      <c r="A641" s="531" t="s">
        <v>384</v>
      </c>
      <c r="B641" s="377"/>
      <c r="C641" s="377"/>
      <c r="D641" s="377"/>
      <c r="E641" s="377"/>
      <c r="F641" s="377"/>
      <c r="G641" s="377"/>
      <c r="H641" s="377"/>
      <c r="I641" s="377"/>
      <c r="J641" s="377"/>
      <c r="K641" s="377"/>
      <c r="L641" s="377"/>
      <c r="M641" s="532"/>
    </row>
    <row r="642" spans="1:13">
      <c r="A642" s="531" t="s">
        <v>380</v>
      </c>
      <c r="B642" s="377"/>
      <c r="C642" s="377"/>
      <c r="D642" s="377"/>
      <c r="E642" s="377"/>
      <c r="F642" s="377" t="s">
        <v>381</v>
      </c>
      <c r="G642" s="377"/>
      <c r="H642" s="377"/>
      <c r="I642" s="377"/>
      <c r="J642" s="377"/>
      <c r="K642" s="377" t="s">
        <v>528</v>
      </c>
      <c r="L642" s="377"/>
      <c r="M642" s="532"/>
    </row>
    <row r="643" spans="1:13">
      <c r="A643" s="540" t="s">
        <v>385</v>
      </c>
      <c r="B643" s="541"/>
      <c r="C643" s="541"/>
      <c r="D643" s="541"/>
      <c r="E643" s="541"/>
      <c r="F643" s="377" t="s">
        <v>387</v>
      </c>
      <c r="G643" s="377"/>
      <c r="H643" s="377"/>
      <c r="I643" s="377"/>
      <c r="J643" s="377"/>
      <c r="K643" s="377" t="s">
        <v>387</v>
      </c>
      <c r="L643" s="377"/>
      <c r="M643" s="532"/>
    </row>
    <row r="644" spans="1:13">
      <c r="A644" s="540" t="s">
        <v>529</v>
      </c>
      <c r="B644" s="541"/>
      <c r="C644" s="541"/>
      <c r="D644" s="541"/>
      <c r="E644" s="541"/>
      <c r="F644" s="527" t="s">
        <v>398</v>
      </c>
      <c r="G644" s="527"/>
      <c r="H644" s="527"/>
      <c r="I644" s="527"/>
      <c r="J644" s="527"/>
      <c r="K644" s="527" t="s">
        <v>398</v>
      </c>
      <c r="L644" s="527"/>
      <c r="M644" s="528"/>
    </row>
    <row r="645" spans="1:13">
      <c r="A645" s="533" t="s">
        <v>386</v>
      </c>
      <c r="B645" s="534"/>
      <c r="C645" s="534"/>
      <c r="D645" s="534"/>
      <c r="E645" s="535"/>
      <c r="F645" s="536" t="s">
        <v>387</v>
      </c>
      <c r="G645" s="537"/>
      <c r="H645" s="537"/>
      <c r="I645" s="537"/>
      <c r="J645" s="538"/>
      <c r="K645" s="536" t="s">
        <v>387</v>
      </c>
      <c r="L645" s="537"/>
      <c r="M645" s="539"/>
    </row>
    <row r="646" spans="1:13">
      <c r="A646" s="533" t="s">
        <v>388</v>
      </c>
      <c r="B646" s="534"/>
      <c r="C646" s="534"/>
      <c r="D646" s="534"/>
      <c r="E646" s="535"/>
      <c r="F646" s="536" t="s">
        <v>398</v>
      </c>
      <c r="G646" s="537"/>
      <c r="H646" s="537"/>
      <c r="I646" s="537"/>
      <c r="J646" s="538"/>
      <c r="K646" s="536" t="s">
        <v>398</v>
      </c>
      <c r="L646" s="537"/>
      <c r="M646" s="539"/>
    </row>
    <row r="647" spans="1:13">
      <c r="A647" s="531" t="s">
        <v>389</v>
      </c>
      <c r="B647" s="377"/>
      <c r="C647" s="377"/>
      <c r="D647" s="377"/>
      <c r="E647" s="377"/>
      <c r="F647" s="377"/>
      <c r="G647" s="377"/>
      <c r="H647" s="377"/>
      <c r="I647" s="377"/>
      <c r="J647" s="377"/>
      <c r="K647" s="377"/>
      <c r="L647" s="377"/>
      <c r="M647" s="532"/>
    </row>
    <row r="648" spans="1:13">
      <c r="A648" s="531" t="s">
        <v>380</v>
      </c>
      <c r="B648" s="377"/>
      <c r="C648" s="377"/>
      <c r="D648" s="377"/>
      <c r="E648" s="377"/>
      <c r="F648" s="377" t="s">
        <v>381</v>
      </c>
      <c r="G648" s="377"/>
      <c r="H648" s="377"/>
      <c r="I648" s="377"/>
      <c r="J648" s="377"/>
      <c r="K648" s="377" t="s">
        <v>528</v>
      </c>
      <c r="L648" s="377"/>
      <c r="M648" s="532"/>
    </row>
    <row r="649" spans="1:13">
      <c r="A649" s="533" t="s">
        <v>580</v>
      </c>
      <c r="B649" s="534"/>
      <c r="C649" s="534"/>
      <c r="D649" s="534"/>
      <c r="E649" s="534"/>
      <c r="F649" s="534"/>
      <c r="G649" s="534"/>
      <c r="H649" s="534"/>
      <c r="I649" s="534"/>
      <c r="J649" s="534"/>
      <c r="K649" s="534"/>
      <c r="L649" s="534"/>
      <c r="M649" s="560"/>
    </row>
    <row r="650" spans="1:13">
      <c r="A650" s="186" t="s">
        <v>530</v>
      </c>
      <c r="B650" s="541" t="s">
        <v>553</v>
      </c>
      <c r="C650" s="541"/>
      <c r="D650" s="541"/>
      <c r="E650" s="541"/>
      <c r="F650" s="541"/>
      <c r="G650" s="541"/>
      <c r="H650" s="541"/>
      <c r="I650" s="541"/>
      <c r="J650" s="541"/>
      <c r="K650" s="541"/>
      <c r="L650" s="541"/>
      <c r="M650" s="568"/>
    </row>
    <row r="651" spans="1:13">
      <c r="A651" s="186" t="s">
        <v>392</v>
      </c>
      <c r="B651" s="541" t="s">
        <v>545</v>
      </c>
      <c r="C651" s="541"/>
      <c r="D651" s="541"/>
      <c r="E651" s="541"/>
      <c r="F651" s="541"/>
      <c r="G651" s="541"/>
      <c r="H651" s="541"/>
      <c r="I651" s="541"/>
      <c r="J651" s="541"/>
      <c r="K651" s="541"/>
      <c r="L651" s="541"/>
      <c r="M651" s="568"/>
    </row>
    <row r="652" spans="1:13">
      <c r="A652" s="531" t="s">
        <v>531</v>
      </c>
      <c r="B652" s="377"/>
      <c r="C652" s="377"/>
      <c r="D652" s="527"/>
      <c r="E652" s="527"/>
      <c r="F652" s="527"/>
      <c r="G652" s="527"/>
      <c r="H652" s="527"/>
      <c r="I652" s="527"/>
      <c r="J652" s="377" t="s">
        <v>532</v>
      </c>
      <c r="K652" s="377"/>
      <c r="L652" s="377"/>
      <c r="M652" s="532"/>
    </row>
    <row r="653" spans="1:13">
      <c r="A653" s="531"/>
      <c r="B653" s="377"/>
      <c r="C653" s="377"/>
      <c r="D653" s="527"/>
      <c r="E653" s="527"/>
      <c r="F653" s="527"/>
      <c r="G653" s="527"/>
      <c r="H653" s="527"/>
      <c r="I653" s="527"/>
      <c r="J653" s="377"/>
      <c r="K653" s="377"/>
      <c r="L653" s="377"/>
      <c r="M653" s="532"/>
    </row>
    <row r="654" spans="1:13">
      <c r="A654" s="531"/>
      <c r="B654" s="377"/>
      <c r="C654" s="377"/>
      <c r="D654" s="527"/>
      <c r="E654" s="527"/>
      <c r="F654" s="527"/>
      <c r="G654" s="527"/>
      <c r="H654" s="527"/>
      <c r="I654" s="527"/>
      <c r="J654" s="377"/>
      <c r="K654" s="377"/>
      <c r="L654" s="377"/>
      <c r="M654" s="532"/>
    </row>
    <row r="655" spans="1:13">
      <c r="A655" s="531"/>
      <c r="B655" s="377"/>
      <c r="C655" s="377"/>
      <c r="D655" s="527"/>
      <c r="E655" s="527"/>
      <c r="F655" s="527"/>
      <c r="G655" s="527"/>
      <c r="H655" s="527"/>
      <c r="I655" s="527"/>
      <c r="J655" s="377"/>
      <c r="K655" s="377"/>
      <c r="L655" s="377"/>
      <c r="M655" s="532"/>
    </row>
    <row r="656" spans="1:13">
      <c r="A656" s="520" t="s">
        <v>393</v>
      </c>
      <c r="B656" s="521"/>
      <c r="C656" s="521"/>
      <c r="D656" s="521"/>
      <c r="E656" s="521"/>
      <c r="F656" s="521"/>
      <c r="G656" s="521"/>
      <c r="H656" s="522" t="s">
        <v>394</v>
      </c>
      <c r="I656" s="523"/>
      <c r="J656" s="523"/>
      <c r="K656" s="523"/>
      <c r="L656" s="523"/>
      <c r="M656" s="524"/>
    </row>
    <row r="657" spans="1:13">
      <c r="A657" s="194" t="s">
        <v>395</v>
      </c>
      <c r="B657" s="521" t="s">
        <v>284</v>
      </c>
      <c r="C657" s="521"/>
      <c r="D657" s="195" t="s">
        <v>395</v>
      </c>
      <c r="E657" s="196"/>
      <c r="F657" s="521" t="s">
        <v>284</v>
      </c>
      <c r="G657" s="521"/>
      <c r="H657" s="197"/>
      <c r="I657" s="197"/>
      <c r="J657" s="198" t="s">
        <v>396</v>
      </c>
      <c r="K657" s="197"/>
      <c r="L657" s="198" t="s">
        <v>284</v>
      </c>
      <c r="M657" s="199"/>
    </row>
    <row r="658" spans="1:13">
      <c r="A658" s="200" t="s">
        <v>397</v>
      </c>
      <c r="B658" s="517" t="s">
        <v>398</v>
      </c>
      <c r="C658" s="517"/>
      <c r="D658" s="517" t="s">
        <v>399</v>
      </c>
      <c r="E658" s="517"/>
      <c r="F658" s="517" t="s">
        <v>400</v>
      </c>
      <c r="G658" s="517"/>
      <c r="H658" s="197"/>
      <c r="I658" s="197"/>
      <c r="J658" s="518">
        <v>3</v>
      </c>
      <c r="K658" s="519"/>
      <c r="L658" s="196" t="s">
        <v>387</v>
      </c>
      <c r="M658" s="199"/>
    </row>
    <row r="659" spans="1:13">
      <c r="A659" s="200" t="s">
        <v>401</v>
      </c>
      <c r="B659" s="517" t="s">
        <v>402</v>
      </c>
      <c r="C659" s="517"/>
      <c r="D659" s="517" t="s">
        <v>403</v>
      </c>
      <c r="E659" s="517"/>
      <c r="F659" s="517" t="s">
        <v>404</v>
      </c>
      <c r="G659" s="517"/>
      <c r="H659" s="197"/>
      <c r="I659" s="197"/>
      <c r="J659" s="518">
        <v>2</v>
      </c>
      <c r="K659" s="519"/>
      <c r="L659" s="196" t="s">
        <v>383</v>
      </c>
      <c r="M659" s="199"/>
    </row>
    <row r="660" spans="1:13">
      <c r="A660" s="200" t="s">
        <v>405</v>
      </c>
      <c r="B660" s="517" t="s">
        <v>406</v>
      </c>
      <c r="C660" s="517"/>
      <c r="D660" s="517" t="s">
        <v>407</v>
      </c>
      <c r="E660" s="517"/>
      <c r="F660" s="517" t="s">
        <v>408</v>
      </c>
      <c r="G660" s="517"/>
      <c r="H660" s="197"/>
      <c r="I660" s="197"/>
      <c r="J660" s="518">
        <v>1</v>
      </c>
      <c r="K660" s="519"/>
      <c r="L660" s="196" t="s">
        <v>409</v>
      </c>
      <c r="M660" s="199"/>
    </row>
    <row r="661" spans="1:13" ht="15.75" thickBot="1">
      <c r="A661" s="201" t="s">
        <v>410</v>
      </c>
      <c r="B661" s="516" t="s">
        <v>411</v>
      </c>
      <c r="C661" s="516"/>
      <c r="D661" s="516" t="s">
        <v>412</v>
      </c>
      <c r="E661" s="516"/>
      <c r="F661" s="516" t="s">
        <v>413</v>
      </c>
      <c r="G661" s="516"/>
      <c r="H661" s="202"/>
      <c r="I661" s="202"/>
      <c r="J661" s="202"/>
      <c r="K661" s="202"/>
      <c r="L661" s="202"/>
      <c r="M661" s="203"/>
    </row>
    <row r="663" spans="1:13" ht="15.75" thickBot="1"/>
    <row r="664" spans="1:13" ht="15.75">
      <c r="A664" s="178"/>
      <c r="B664" s="561" t="s">
        <v>489</v>
      </c>
      <c r="C664" s="561"/>
      <c r="D664" s="561"/>
      <c r="E664" s="561"/>
      <c r="F664" s="561"/>
      <c r="G664" s="561"/>
      <c r="H664" s="561"/>
      <c r="I664" s="562"/>
      <c r="J664" s="563" t="s">
        <v>490</v>
      </c>
      <c r="K664" s="561"/>
      <c r="L664" s="561"/>
      <c r="M664" s="564"/>
    </row>
    <row r="665" spans="1:13" ht="21">
      <c r="A665" s="565" t="s">
        <v>491</v>
      </c>
      <c r="B665" s="566"/>
      <c r="C665" s="566"/>
      <c r="D665" s="566"/>
      <c r="E665" s="566"/>
      <c r="F665" s="566"/>
      <c r="G665" s="566"/>
      <c r="H665" s="566"/>
      <c r="I665" s="566"/>
      <c r="J665" s="566"/>
      <c r="K665" s="566"/>
      <c r="L665" s="566"/>
      <c r="M665" s="567"/>
    </row>
    <row r="666" spans="1:13" ht="21">
      <c r="A666" s="179"/>
      <c r="B666" s="556" t="s">
        <v>492</v>
      </c>
      <c r="C666" s="556"/>
      <c r="D666" s="556"/>
      <c r="E666" s="557"/>
      <c r="F666" s="180" t="s">
        <v>493</v>
      </c>
      <c r="G666" s="180"/>
      <c r="H666" s="553" t="s">
        <v>494</v>
      </c>
      <c r="I666" s="554"/>
      <c r="J666" s="555"/>
      <c r="K666" s="205" t="s">
        <v>495</v>
      </c>
      <c r="L666" s="10"/>
      <c r="M666" s="181"/>
    </row>
    <row r="667" spans="1:13">
      <c r="A667" s="558" t="s">
        <v>496</v>
      </c>
      <c r="B667" s="554"/>
      <c r="C667" s="554"/>
      <c r="D667" s="554"/>
      <c r="E667" s="554"/>
      <c r="F667" s="554"/>
      <c r="G667" s="554"/>
      <c r="H667" s="554"/>
      <c r="I667" s="554"/>
      <c r="J667" s="554"/>
      <c r="K667" s="554"/>
      <c r="L667" s="554"/>
      <c r="M667" s="559"/>
    </row>
    <row r="668" spans="1:13">
      <c r="A668" s="533" t="s">
        <v>497</v>
      </c>
      <c r="B668" s="534"/>
      <c r="C668" s="534"/>
      <c r="D668" s="534"/>
      <c r="E668" s="534"/>
      <c r="F668" s="534"/>
      <c r="G668" s="534"/>
      <c r="H668" s="534"/>
      <c r="I668" s="534"/>
      <c r="J668" s="534"/>
      <c r="K668" s="534"/>
      <c r="L668" s="534"/>
      <c r="M668" s="560"/>
    </row>
    <row r="669" spans="1:13">
      <c r="A669" s="540" t="s">
        <v>498</v>
      </c>
      <c r="B669" s="541"/>
      <c r="C669" s="553" t="s">
        <v>156</v>
      </c>
      <c r="D669" s="554"/>
      <c r="E669" s="554"/>
      <c r="F669" s="554"/>
      <c r="G669" s="555"/>
      <c r="H669" s="10" t="s">
        <v>499</v>
      </c>
      <c r="I669" s="206"/>
      <c r="J669" s="377">
        <v>14</v>
      </c>
      <c r="K669" s="377"/>
      <c r="L669" s="377"/>
      <c r="M669" s="532"/>
    </row>
    <row r="670" spans="1:13">
      <c r="A670" s="540" t="s">
        <v>500</v>
      </c>
      <c r="B670" s="541"/>
      <c r="C670" s="553" t="s">
        <v>533</v>
      </c>
      <c r="D670" s="554"/>
      <c r="E670" s="554"/>
      <c r="F670" s="554"/>
      <c r="G670" s="555"/>
      <c r="H670" s="10" t="s">
        <v>501</v>
      </c>
      <c r="I670" s="206"/>
      <c r="J670" s="377">
        <v>1036</v>
      </c>
      <c r="K670" s="377"/>
      <c r="L670" s="377"/>
      <c r="M670" s="532"/>
    </row>
    <row r="671" spans="1:13">
      <c r="A671" s="540" t="s">
        <v>502</v>
      </c>
      <c r="B671" s="541"/>
      <c r="C671" s="553" t="s">
        <v>585</v>
      </c>
      <c r="D671" s="554"/>
      <c r="E671" s="554"/>
      <c r="F671" s="554"/>
      <c r="G671" s="555"/>
      <c r="H671" s="10" t="s">
        <v>503</v>
      </c>
      <c r="I671" s="206"/>
      <c r="J671" s="377">
        <v>7051307617</v>
      </c>
      <c r="K671" s="377"/>
      <c r="L671" s="377"/>
      <c r="M671" s="532"/>
    </row>
    <row r="672" spans="1:13">
      <c r="A672" s="540" t="s">
        <v>504</v>
      </c>
      <c r="B672" s="541"/>
      <c r="C672" s="553" t="s">
        <v>157</v>
      </c>
      <c r="D672" s="554"/>
      <c r="E672" s="554"/>
      <c r="F672" s="554"/>
      <c r="G672" s="555"/>
      <c r="H672" s="540" t="s">
        <v>363</v>
      </c>
      <c r="I672" s="541"/>
      <c r="J672" s="377" t="s">
        <v>159</v>
      </c>
      <c r="K672" s="377"/>
      <c r="L672" s="377"/>
      <c r="M672" s="532"/>
    </row>
    <row r="673" spans="1:13">
      <c r="A673" s="540" t="s">
        <v>535</v>
      </c>
      <c r="B673" s="541"/>
      <c r="C673" s="569" t="s">
        <v>161</v>
      </c>
      <c r="D673" s="570"/>
      <c r="E673" s="570"/>
      <c r="F673" s="570"/>
      <c r="G673" s="570"/>
      <c r="H673" s="570"/>
      <c r="I673" s="570"/>
      <c r="J673" s="570"/>
      <c r="K673" s="570"/>
      <c r="L673" s="570"/>
      <c r="M673" s="571"/>
    </row>
    <row r="674" spans="1:13">
      <c r="A674" s="531" t="s">
        <v>505</v>
      </c>
      <c r="B674" s="377"/>
      <c r="C674" s="377"/>
      <c r="D674" s="377"/>
      <c r="E674" s="377"/>
      <c r="F674" s="377"/>
      <c r="G674" s="377"/>
      <c r="H674" s="377"/>
      <c r="I674" s="377"/>
      <c r="J674" s="377"/>
      <c r="K674" s="377"/>
      <c r="L674" s="377"/>
      <c r="M674" s="532"/>
    </row>
    <row r="675" spans="1:13">
      <c r="A675" s="546" t="s">
        <v>506</v>
      </c>
      <c r="B675" s="377" t="s">
        <v>507</v>
      </c>
      <c r="C675" s="377"/>
      <c r="D675" s="377"/>
      <c r="E675" s="377"/>
      <c r="F675" s="377"/>
      <c r="G675" s="377"/>
      <c r="H675" s="377" t="s">
        <v>508</v>
      </c>
      <c r="I675" s="377"/>
      <c r="J675" s="377"/>
      <c r="K675" s="377"/>
      <c r="L675" s="377"/>
      <c r="M675" s="532"/>
    </row>
    <row r="676" spans="1:13" ht="30">
      <c r="A676" s="546"/>
      <c r="B676" s="183" t="s">
        <v>509</v>
      </c>
      <c r="C676" s="183" t="s">
        <v>510</v>
      </c>
      <c r="D676" s="183" t="s">
        <v>511</v>
      </c>
      <c r="E676" s="183" t="s">
        <v>512</v>
      </c>
      <c r="F676" s="183">
        <v>100</v>
      </c>
      <c r="G676" s="184" t="s">
        <v>244</v>
      </c>
      <c r="H676" s="183" t="s">
        <v>513</v>
      </c>
      <c r="I676" s="183" t="s">
        <v>510</v>
      </c>
      <c r="J676" s="183" t="s">
        <v>511</v>
      </c>
      <c r="K676" s="183" t="s">
        <v>537</v>
      </c>
      <c r="L676" s="183">
        <v>100</v>
      </c>
      <c r="M676" s="185" t="s">
        <v>244</v>
      </c>
    </row>
    <row r="677" spans="1:13">
      <c r="A677" s="186" t="s">
        <v>285</v>
      </c>
      <c r="B677" s="214">
        <v>8.25</v>
      </c>
      <c r="C677" s="207">
        <v>5</v>
      </c>
      <c r="D677" s="207">
        <v>5</v>
      </c>
      <c r="E677" s="214">
        <v>66.5</v>
      </c>
      <c r="F677" s="26">
        <f t="shared" ref="F677" si="90">SUM(B677:E677)</f>
        <v>84.75</v>
      </c>
      <c r="G677" s="11" t="str">
        <f t="shared" ref="G677:G681" si="91">IF(F677&gt;=90,"A1",IF(F677&gt;=80,"A2",IF(F677&gt;=70,"B1",IF(F677&gt;=60,"B2",IF(F677&gt;=50,"C1",IF(F677&gt;=40,"C2",IF(F677&gt;=33,"D","E")))))))</f>
        <v>A2</v>
      </c>
      <c r="H677" s="207">
        <v>9.5</v>
      </c>
      <c r="I677" s="13">
        <v>5</v>
      </c>
      <c r="J677" s="13">
        <v>5</v>
      </c>
      <c r="K677" s="214">
        <v>65</v>
      </c>
      <c r="L677" s="26">
        <f>SUM(H677:K677)</f>
        <v>84.5</v>
      </c>
      <c r="M677" s="11" t="str">
        <f t="shared" ref="M677" si="92">IF(L677&gt;=90,"A1",IF(L677&gt;=80,"A2",IF(L677&gt;=70,"B1",IF(L677&gt;=60,"B2",IF(L677&gt;=50,"C1",IF(L677&gt;=40,"C2",IF(L677&gt;=33,"D","E")))))))</f>
        <v>A2</v>
      </c>
    </row>
    <row r="678" spans="1:13">
      <c r="A678" s="186" t="s">
        <v>286</v>
      </c>
      <c r="B678" s="214">
        <v>5.75</v>
      </c>
      <c r="C678" s="207">
        <v>5</v>
      </c>
      <c r="D678" s="207">
        <v>5</v>
      </c>
      <c r="E678" s="207">
        <v>58.5</v>
      </c>
      <c r="F678" s="26">
        <f t="shared" ref="F678:F681" si="93">(B678+C678+D678+E678)</f>
        <v>74.25</v>
      </c>
      <c r="G678" s="11" t="str">
        <f t="shared" si="91"/>
        <v>B1</v>
      </c>
      <c r="H678" s="13">
        <v>8.75</v>
      </c>
      <c r="I678" s="13">
        <v>5</v>
      </c>
      <c r="J678" s="13">
        <v>5</v>
      </c>
      <c r="K678" s="207">
        <v>69</v>
      </c>
      <c r="L678" s="26">
        <f t="shared" ref="L678:L679" si="94">SUM(H678:K678)</f>
        <v>87.75</v>
      </c>
      <c r="M678" s="11" t="str">
        <f t="shared" ref="M678:M681" si="95">IF(L678&gt;=91,"A1",IF(L678&gt;=81,"A2",IF(L678&gt;=71,"B1",IF(L678&gt;=61,"B2",IF(L678&gt;=51,"C1",IF(L678&gt;=41,"C2",IF(L678&gt;=33,"D","E")))))))</f>
        <v>A2</v>
      </c>
    </row>
    <row r="679" spans="1:13">
      <c r="A679" s="186" t="s">
        <v>515</v>
      </c>
      <c r="B679" s="207">
        <v>9</v>
      </c>
      <c r="C679" s="207">
        <v>4</v>
      </c>
      <c r="D679" s="207">
        <v>5</v>
      </c>
      <c r="E679" s="214">
        <v>57.5</v>
      </c>
      <c r="F679" s="11">
        <f t="shared" si="93"/>
        <v>75.5</v>
      </c>
      <c r="G679" s="11" t="str">
        <f t="shared" si="91"/>
        <v>B1</v>
      </c>
      <c r="H679" s="13">
        <v>6.25</v>
      </c>
      <c r="I679" s="177">
        <v>5</v>
      </c>
      <c r="J679" s="13">
        <v>5</v>
      </c>
      <c r="K679" s="214">
        <v>67.5</v>
      </c>
      <c r="L679" s="26">
        <f t="shared" si="94"/>
        <v>83.75</v>
      </c>
      <c r="M679" s="11" t="str">
        <f t="shared" si="95"/>
        <v>A2</v>
      </c>
    </row>
    <row r="680" spans="1:13">
      <c r="A680" s="186" t="s">
        <v>288</v>
      </c>
      <c r="B680" s="207">
        <v>9.25</v>
      </c>
      <c r="C680" s="207">
        <v>5</v>
      </c>
      <c r="D680" s="207">
        <v>5</v>
      </c>
      <c r="E680" s="207">
        <v>72</v>
      </c>
      <c r="F680" s="11">
        <f t="shared" si="93"/>
        <v>91.25</v>
      </c>
      <c r="G680" s="11" t="str">
        <f t="shared" si="91"/>
        <v>A1</v>
      </c>
      <c r="H680" s="207">
        <v>9.75</v>
      </c>
      <c r="I680" s="217">
        <v>5</v>
      </c>
      <c r="J680" s="209">
        <v>5</v>
      </c>
      <c r="K680" s="207">
        <v>68.5</v>
      </c>
      <c r="L680" s="26">
        <f t="shared" ref="L680:L681" si="96">SUM(H680:K680)</f>
        <v>88.25</v>
      </c>
      <c r="M680" s="26" t="str">
        <f t="shared" si="95"/>
        <v>A2</v>
      </c>
    </row>
    <row r="681" spans="1:13">
      <c r="A681" s="186" t="s">
        <v>371</v>
      </c>
      <c r="B681" s="207">
        <v>8.25</v>
      </c>
      <c r="C681" s="207">
        <v>5</v>
      </c>
      <c r="D681" s="207">
        <v>4.5</v>
      </c>
      <c r="E681" s="207">
        <v>64.5</v>
      </c>
      <c r="F681" s="26">
        <f t="shared" si="93"/>
        <v>82.25</v>
      </c>
      <c r="G681" s="11" t="str">
        <f t="shared" si="91"/>
        <v>A2</v>
      </c>
      <c r="H681" s="13">
        <v>6.25</v>
      </c>
      <c r="I681" s="13">
        <v>5</v>
      </c>
      <c r="J681" s="13">
        <v>5</v>
      </c>
      <c r="K681" s="207">
        <v>65</v>
      </c>
      <c r="L681" s="26">
        <f t="shared" si="96"/>
        <v>81.25</v>
      </c>
      <c r="M681" s="11" t="str">
        <f t="shared" si="95"/>
        <v>A2</v>
      </c>
    </row>
    <row r="682" spans="1:13">
      <c r="A682" s="186" t="s">
        <v>538</v>
      </c>
      <c r="B682" s="13"/>
      <c r="C682" s="13"/>
      <c r="D682" s="13"/>
      <c r="E682" s="13">
        <v>29.5</v>
      </c>
      <c r="F682" s="13"/>
      <c r="G682" s="13"/>
      <c r="H682" s="13"/>
      <c r="I682" s="13"/>
      <c r="J682" s="13"/>
      <c r="K682" s="13">
        <v>33</v>
      </c>
      <c r="L682" s="13"/>
      <c r="M682" s="187"/>
    </row>
    <row r="683" spans="1:13">
      <c r="A683" s="186" t="s">
        <v>539</v>
      </c>
      <c r="B683" s="13"/>
      <c r="C683" s="13"/>
      <c r="D683" s="13"/>
      <c r="E683" s="13">
        <v>35</v>
      </c>
      <c r="F683" s="13"/>
      <c r="G683" s="13"/>
      <c r="H683" s="13"/>
      <c r="I683" s="13"/>
      <c r="J683" s="13"/>
      <c r="K683" s="13">
        <v>32</v>
      </c>
      <c r="L683" s="13"/>
      <c r="M683" s="187"/>
    </row>
    <row r="684" spans="1:13">
      <c r="A684" s="186" t="s">
        <v>540</v>
      </c>
      <c r="B684" s="13"/>
      <c r="C684" s="13"/>
      <c r="D684" s="13"/>
      <c r="E684" s="13">
        <v>38</v>
      </c>
      <c r="F684" s="13"/>
      <c r="G684" s="13"/>
      <c r="H684" s="13"/>
      <c r="I684" s="13"/>
      <c r="J684" s="13"/>
      <c r="K684" s="13">
        <v>25</v>
      </c>
      <c r="L684" s="13"/>
      <c r="M684" s="187"/>
    </row>
    <row r="685" spans="1:13" ht="26.25">
      <c r="A685" s="10" t="s">
        <v>517</v>
      </c>
      <c r="B685" s="10"/>
      <c r="C685" s="188" t="s">
        <v>518</v>
      </c>
      <c r="D685" s="189">
        <f>(F677+F678+F679+F680+F681)</f>
        <v>408</v>
      </c>
      <c r="E685" s="189"/>
      <c r="F685" s="188" t="s">
        <v>519</v>
      </c>
      <c r="G685" s="189">
        <f>(D685/500)*100</f>
        <v>81.599999999999994</v>
      </c>
      <c r="H685" s="189"/>
      <c r="I685" s="190"/>
      <c r="J685" s="545" t="s">
        <v>520</v>
      </c>
      <c r="K685" s="545"/>
      <c r="L685" s="527" t="str">
        <f>IF(G685&gt;=91,"A1",IF(G685&gt;=81,"A2",IF(G685&gt;=71,"B1",IF(G685&gt;=61,"B2",IF(G685&gt;=51,"C1",IF(G685&gt;=41,"C2",IF(G685&gt;=33,"D","E")))))))</f>
        <v>A2</v>
      </c>
      <c r="M685" s="527" t="str">
        <f t="shared" ref="M685:M686" si="97">IF(K685&gt;=91,"A1",IF(K685&gt;=81,"A2",IF(K685&gt;=71,"B1",IF(K685&gt;=61,"B2",IF(K685&gt;=51,"C1",IF(K685&gt;=41,"C2",IF(K685&gt;=33,"D","E")))))))</f>
        <v>E</v>
      </c>
    </row>
    <row r="686" spans="1:13" ht="26.25">
      <c r="A686" s="191" t="s">
        <v>521</v>
      </c>
      <c r="B686" s="10"/>
      <c r="C686" s="188" t="s">
        <v>522</v>
      </c>
      <c r="D686" s="189">
        <f>(L677+L678+L679+L680+L681)</f>
        <v>425.5</v>
      </c>
      <c r="E686" s="189"/>
      <c r="F686" s="188" t="s">
        <v>523</v>
      </c>
      <c r="G686" s="192">
        <f>D686/500*100</f>
        <v>85.1</v>
      </c>
      <c r="H686" s="192"/>
      <c r="I686" s="193"/>
      <c r="J686" s="545" t="s">
        <v>524</v>
      </c>
      <c r="K686" s="545"/>
      <c r="L686" s="527" t="str">
        <f>IF(G686&gt;=91,"A1",IF(G686&gt;=81,"A2",IF(G686&gt;=71,"B1",IF(G686&gt;=61,"B2",IF(G686&gt;=51,"C1",IF(G686&gt;=41,"C2",IF(G686&gt;=33,"D","E")))))))</f>
        <v>A2</v>
      </c>
      <c r="M686" s="527" t="str">
        <f t="shared" si="97"/>
        <v>E</v>
      </c>
    </row>
    <row r="687" spans="1:13">
      <c r="A687" s="10" t="s">
        <v>541</v>
      </c>
      <c r="B687" s="10"/>
      <c r="C687" s="10"/>
      <c r="D687" s="11">
        <f>SUM(D685:D686)</f>
        <v>833.5</v>
      </c>
      <c r="E687" s="10"/>
      <c r="F687" s="10" t="s">
        <v>526</v>
      </c>
      <c r="G687" s="10"/>
      <c r="H687" s="10"/>
      <c r="I687" s="11">
        <f>(D687/1000)*100</f>
        <v>83.350000000000009</v>
      </c>
      <c r="J687" s="10" t="s">
        <v>527</v>
      </c>
      <c r="K687" s="10"/>
      <c r="L687" s="10"/>
      <c r="M687" s="10" t="str">
        <f>IF(I687&gt;=91,"A1",IF(I687&gt;=81,"A2",IF(I687&gt;=71,"B1",IF(I687&gt;=61,"B2",IF(I687&gt;=51,"C1",IF(I687&gt;=41,"C2",IF(I687&gt;=33,"D","E")))))))</f>
        <v>A2</v>
      </c>
    </row>
    <row r="688" spans="1:13">
      <c r="A688" s="542" t="s">
        <v>378</v>
      </c>
      <c r="B688" s="543"/>
      <c r="C688" s="543"/>
      <c r="D688" s="543"/>
      <c r="E688" s="543"/>
      <c r="F688" s="543"/>
      <c r="G688" s="543"/>
      <c r="H688" s="543"/>
      <c r="I688" s="543"/>
      <c r="J688" s="543"/>
      <c r="K688" s="543"/>
      <c r="L688" s="543"/>
      <c r="M688" s="544"/>
    </row>
    <row r="689" spans="1:13">
      <c r="A689" s="531" t="s">
        <v>379</v>
      </c>
      <c r="B689" s="377"/>
      <c r="C689" s="377"/>
      <c r="D689" s="377"/>
      <c r="E689" s="377"/>
      <c r="F689" s="377"/>
      <c r="G689" s="377"/>
      <c r="H689" s="377"/>
      <c r="I689" s="377"/>
      <c r="J689" s="377"/>
      <c r="K689" s="377"/>
      <c r="L689" s="377"/>
      <c r="M689" s="532"/>
    </row>
    <row r="690" spans="1:13">
      <c r="A690" s="531" t="s">
        <v>380</v>
      </c>
      <c r="B690" s="377"/>
      <c r="C690" s="377"/>
      <c r="D690" s="377"/>
      <c r="E690" s="377"/>
      <c r="F690" s="377" t="s">
        <v>381</v>
      </c>
      <c r="G690" s="377"/>
      <c r="H690" s="377"/>
      <c r="I690" s="377"/>
      <c r="J690" s="377"/>
      <c r="K690" s="377" t="s">
        <v>528</v>
      </c>
      <c r="L690" s="377"/>
      <c r="M690" s="532"/>
    </row>
    <row r="691" spans="1:13">
      <c r="A691" s="525" t="s">
        <v>382</v>
      </c>
      <c r="B691" s="526"/>
      <c r="C691" s="526"/>
      <c r="D691" s="526"/>
      <c r="E691" s="526"/>
      <c r="F691" s="527" t="s">
        <v>387</v>
      </c>
      <c r="G691" s="527"/>
      <c r="H691" s="527"/>
      <c r="I691" s="527"/>
      <c r="J691" s="527"/>
      <c r="K691" s="527" t="s">
        <v>387</v>
      </c>
      <c r="L691" s="527"/>
      <c r="M691" s="528"/>
    </row>
    <row r="692" spans="1:13">
      <c r="A692" s="531" t="s">
        <v>384</v>
      </c>
      <c r="B692" s="377"/>
      <c r="C692" s="377"/>
      <c r="D692" s="377"/>
      <c r="E692" s="377"/>
      <c r="F692" s="377"/>
      <c r="G692" s="377"/>
      <c r="H692" s="377"/>
      <c r="I692" s="377"/>
      <c r="J692" s="377"/>
      <c r="K692" s="377"/>
      <c r="L692" s="377"/>
      <c r="M692" s="532"/>
    </row>
    <row r="693" spans="1:13">
      <c r="A693" s="531" t="s">
        <v>380</v>
      </c>
      <c r="B693" s="377"/>
      <c r="C693" s="377"/>
      <c r="D693" s="377"/>
      <c r="E693" s="377"/>
      <c r="F693" s="377" t="s">
        <v>381</v>
      </c>
      <c r="G693" s="377"/>
      <c r="H693" s="377"/>
      <c r="I693" s="377"/>
      <c r="J693" s="377"/>
      <c r="K693" s="377" t="s">
        <v>528</v>
      </c>
      <c r="L693" s="377"/>
      <c r="M693" s="532"/>
    </row>
    <row r="694" spans="1:13">
      <c r="A694" s="540" t="s">
        <v>385</v>
      </c>
      <c r="B694" s="541"/>
      <c r="C694" s="541"/>
      <c r="D694" s="541"/>
      <c r="E694" s="541"/>
      <c r="F694" s="377" t="s">
        <v>398</v>
      </c>
      <c r="G694" s="377"/>
      <c r="H694" s="377"/>
      <c r="I694" s="377"/>
      <c r="J694" s="377"/>
      <c r="K694" s="377" t="s">
        <v>398</v>
      </c>
      <c r="L694" s="377"/>
      <c r="M694" s="532"/>
    </row>
    <row r="695" spans="1:13">
      <c r="A695" s="540" t="s">
        <v>529</v>
      </c>
      <c r="B695" s="541"/>
      <c r="C695" s="541"/>
      <c r="D695" s="541"/>
      <c r="E695" s="541"/>
      <c r="F695" s="377" t="s">
        <v>398</v>
      </c>
      <c r="G695" s="377"/>
      <c r="H695" s="377"/>
      <c r="I695" s="377"/>
      <c r="J695" s="377"/>
      <c r="K695" s="527" t="s">
        <v>398</v>
      </c>
      <c r="L695" s="527"/>
      <c r="M695" s="528"/>
    </row>
    <row r="696" spans="1:13">
      <c r="A696" s="533" t="s">
        <v>386</v>
      </c>
      <c r="B696" s="534"/>
      <c r="C696" s="534"/>
      <c r="D696" s="534"/>
      <c r="E696" s="535"/>
      <c r="F696" s="536" t="s">
        <v>398</v>
      </c>
      <c r="G696" s="537"/>
      <c r="H696" s="537"/>
      <c r="I696" s="537"/>
      <c r="J696" s="538"/>
      <c r="K696" s="536" t="s">
        <v>398</v>
      </c>
      <c r="L696" s="537"/>
      <c r="M696" s="539"/>
    </row>
    <row r="697" spans="1:13">
      <c r="A697" s="533" t="s">
        <v>388</v>
      </c>
      <c r="B697" s="534"/>
      <c r="C697" s="534"/>
      <c r="D697" s="534"/>
      <c r="E697" s="535"/>
      <c r="F697" s="536" t="s">
        <v>387</v>
      </c>
      <c r="G697" s="537"/>
      <c r="H697" s="537"/>
      <c r="I697" s="537"/>
      <c r="J697" s="538"/>
      <c r="K697" s="536" t="s">
        <v>387</v>
      </c>
      <c r="L697" s="537"/>
      <c r="M697" s="539"/>
    </row>
    <row r="698" spans="1:13">
      <c r="A698" s="531" t="s">
        <v>389</v>
      </c>
      <c r="B698" s="377"/>
      <c r="C698" s="377"/>
      <c r="D698" s="377"/>
      <c r="E698" s="377"/>
      <c r="F698" s="377"/>
      <c r="G698" s="377"/>
      <c r="H698" s="377"/>
      <c r="I698" s="377"/>
      <c r="J698" s="377"/>
      <c r="K698" s="377"/>
      <c r="L698" s="377"/>
      <c r="M698" s="532"/>
    </row>
    <row r="699" spans="1:13">
      <c r="A699" s="531" t="s">
        <v>380</v>
      </c>
      <c r="B699" s="377"/>
      <c r="C699" s="377"/>
      <c r="D699" s="377"/>
      <c r="E699" s="377"/>
      <c r="F699" s="377" t="s">
        <v>381</v>
      </c>
      <c r="G699" s="377"/>
      <c r="H699" s="377"/>
      <c r="I699" s="377"/>
      <c r="J699" s="377"/>
      <c r="K699" s="377" t="s">
        <v>528</v>
      </c>
      <c r="L699" s="377"/>
      <c r="M699" s="532"/>
    </row>
    <row r="700" spans="1:13">
      <c r="A700" s="533" t="s">
        <v>586</v>
      </c>
      <c r="B700" s="534"/>
      <c r="C700" s="534"/>
      <c r="D700" s="534"/>
      <c r="E700" s="534"/>
      <c r="F700" s="534"/>
      <c r="G700" s="534"/>
      <c r="H700" s="534"/>
      <c r="I700" s="534"/>
      <c r="J700" s="534"/>
      <c r="K700" s="534"/>
      <c r="L700" s="534"/>
      <c r="M700" s="560"/>
    </row>
    <row r="701" spans="1:13">
      <c r="A701" s="186" t="s">
        <v>530</v>
      </c>
      <c r="B701" s="541" t="s">
        <v>587</v>
      </c>
      <c r="C701" s="541"/>
      <c r="D701" s="541"/>
      <c r="E701" s="541"/>
      <c r="F701" s="541"/>
      <c r="G701" s="541"/>
      <c r="H701" s="541"/>
      <c r="I701" s="541"/>
      <c r="J701" s="541"/>
      <c r="K701" s="541"/>
      <c r="L701" s="541"/>
      <c r="M701" s="568"/>
    </row>
    <row r="702" spans="1:13">
      <c r="A702" s="186" t="s">
        <v>392</v>
      </c>
      <c r="B702" s="541" t="s">
        <v>545</v>
      </c>
      <c r="C702" s="541"/>
      <c r="D702" s="541"/>
      <c r="E702" s="541"/>
      <c r="F702" s="541"/>
      <c r="G702" s="541"/>
      <c r="H702" s="541"/>
      <c r="I702" s="541"/>
      <c r="J702" s="541"/>
      <c r="K702" s="541"/>
      <c r="L702" s="541"/>
      <c r="M702" s="568"/>
    </row>
    <row r="703" spans="1:13">
      <c r="A703" s="531" t="s">
        <v>531</v>
      </c>
      <c r="B703" s="377"/>
      <c r="C703" s="377"/>
      <c r="D703" s="527"/>
      <c r="E703" s="527"/>
      <c r="F703" s="527"/>
      <c r="G703" s="527"/>
      <c r="H703" s="527"/>
      <c r="I703" s="527"/>
      <c r="J703" s="377" t="s">
        <v>532</v>
      </c>
      <c r="K703" s="377"/>
      <c r="L703" s="377"/>
      <c r="M703" s="532"/>
    </row>
    <row r="704" spans="1:13">
      <c r="A704" s="531"/>
      <c r="B704" s="377"/>
      <c r="C704" s="377"/>
      <c r="D704" s="527"/>
      <c r="E704" s="527"/>
      <c r="F704" s="527"/>
      <c r="G704" s="527"/>
      <c r="H704" s="527"/>
      <c r="I704" s="527"/>
      <c r="J704" s="377"/>
      <c r="K704" s="377"/>
      <c r="L704" s="377"/>
      <c r="M704" s="532"/>
    </row>
    <row r="705" spans="1:13">
      <c r="A705" s="531"/>
      <c r="B705" s="377"/>
      <c r="C705" s="377"/>
      <c r="D705" s="527"/>
      <c r="E705" s="527"/>
      <c r="F705" s="527"/>
      <c r="G705" s="527"/>
      <c r="H705" s="527"/>
      <c r="I705" s="527"/>
      <c r="J705" s="377"/>
      <c r="K705" s="377"/>
      <c r="L705" s="377"/>
      <c r="M705" s="532"/>
    </row>
    <row r="706" spans="1:13">
      <c r="A706" s="531"/>
      <c r="B706" s="377"/>
      <c r="C706" s="377"/>
      <c r="D706" s="527"/>
      <c r="E706" s="527"/>
      <c r="F706" s="527"/>
      <c r="G706" s="527"/>
      <c r="H706" s="527"/>
      <c r="I706" s="527"/>
      <c r="J706" s="377"/>
      <c r="K706" s="377"/>
      <c r="L706" s="377"/>
      <c r="M706" s="532"/>
    </row>
    <row r="707" spans="1:13">
      <c r="A707" s="520" t="s">
        <v>393</v>
      </c>
      <c r="B707" s="521"/>
      <c r="C707" s="521"/>
      <c r="D707" s="521"/>
      <c r="E707" s="521"/>
      <c r="F707" s="521"/>
      <c r="G707" s="521"/>
      <c r="H707" s="522" t="s">
        <v>394</v>
      </c>
      <c r="I707" s="523"/>
      <c r="J707" s="523"/>
      <c r="K707" s="523"/>
      <c r="L707" s="523"/>
      <c r="M707" s="524"/>
    </row>
    <row r="708" spans="1:13">
      <c r="A708" s="194" t="s">
        <v>395</v>
      </c>
      <c r="B708" s="521" t="s">
        <v>284</v>
      </c>
      <c r="C708" s="521"/>
      <c r="D708" s="195" t="s">
        <v>395</v>
      </c>
      <c r="E708" s="196"/>
      <c r="F708" s="521" t="s">
        <v>284</v>
      </c>
      <c r="G708" s="521"/>
      <c r="H708" s="197"/>
      <c r="I708" s="197"/>
      <c r="J708" s="198" t="s">
        <v>396</v>
      </c>
      <c r="K708" s="197"/>
      <c r="L708" s="198" t="s">
        <v>284</v>
      </c>
      <c r="M708" s="199"/>
    </row>
    <row r="709" spans="1:13">
      <c r="A709" s="200" t="s">
        <v>397</v>
      </c>
      <c r="B709" s="517" t="s">
        <v>398</v>
      </c>
      <c r="C709" s="517"/>
      <c r="D709" s="517" t="s">
        <v>399</v>
      </c>
      <c r="E709" s="517"/>
      <c r="F709" s="517" t="s">
        <v>400</v>
      </c>
      <c r="G709" s="517"/>
      <c r="H709" s="197"/>
      <c r="I709" s="197"/>
      <c r="J709" s="518">
        <v>3</v>
      </c>
      <c r="K709" s="519"/>
      <c r="L709" s="196" t="s">
        <v>387</v>
      </c>
      <c r="M709" s="199"/>
    </row>
    <row r="710" spans="1:13">
      <c r="A710" s="200" t="s">
        <v>401</v>
      </c>
      <c r="B710" s="517" t="s">
        <v>402</v>
      </c>
      <c r="C710" s="517"/>
      <c r="D710" s="517" t="s">
        <v>403</v>
      </c>
      <c r="E710" s="517"/>
      <c r="F710" s="517" t="s">
        <v>404</v>
      </c>
      <c r="G710" s="517"/>
      <c r="H710" s="197"/>
      <c r="I710" s="197"/>
      <c r="J710" s="518">
        <v>2</v>
      </c>
      <c r="K710" s="519"/>
      <c r="L710" s="196" t="s">
        <v>383</v>
      </c>
      <c r="M710" s="199"/>
    </row>
    <row r="711" spans="1:13">
      <c r="A711" s="200" t="s">
        <v>405</v>
      </c>
      <c r="B711" s="517" t="s">
        <v>406</v>
      </c>
      <c r="C711" s="517"/>
      <c r="D711" s="517" t="s">
        <v>407</v>
      </c>
      <c r="E711" s="517"/>
      <c r="F711" s="517" t="s">
        <v>408</v>
      </c>
      <c r="G711" s="517"/>
      <c r="H711" s="197"/>
      <c r="I711" s="197"/>
      <c r="J711" s="518">
        <v>1</v>
      </c>
      <c r="K711" s="519"/>
      <c r="L711" s="196" t="s">
        <v>409</v>
      </c>
      <c r="M711" s="199"/>
    </row>
    <row r="712" spans="1:13" ht="15.75" thickBot="1">
      <c r="A712" s="201" t="s">
        <v>410</v>
      </c>
      <c r="B712" s="516" t="s">
        <v>411</v>
      </c>
      <c r="C712" s="516"/>
      <c r="D712" s="516" t="s">
        <v>412</v>
      </c>
      <c r="E712" s="516"/>
      <c r="F712" s="516" t="s">
        <v>413</v>
      </c>
      <c r="G712" s="516"/>
      <c r="H712" s="202"/>
      <c r="I712" s="202"/>
      <c r="J712" s="202"/>
      <c r="K712" s="202"/>
      <c r="L712" s="202"/>
      <c r="M712" s="203"/>
    </row>
    <row r="714" spans="1:13" ht="15.75" thickBot="1"/>
    <row r="715" spans="1:13" ht="15.75">
      <c r="A715" s="178"/>
      <c r="B715" s="561" t="s">
        <v>489</v>
      </c>
      <c r="C715" s="561"/>
      <c r="D715" s="561"/>
      <c r="E715" s="561"/>
      <c r="F715" s="561"/>
      <c r="G715" s="561"/>
      <c r="H715" s="561"/>
      <c r="I715" s="562"/>
      <c r="J715" s="563" t="s">
        <v>490</v>
      </c>
      <c r="K715" s="561"/>
      <c r="L715" s="561"/>
      <c r="M715" s="564"/>
    </row>
    <row r="716" spans="1:13" ht="21">
      <c r="A716" s="565" t="s">
        <v>491</v>
      </c>
      <c r="B716" s="566"/>
      <c r="C716" s="566"/>
      <c r="D716" s="566"/>
      <c r="E716" s="566"/>
      <c r="F716" s="566"/>
      <c r="G716" s="566"/>
      <c r="H716" s="566"/>
      <c r="I716" s="566"/>
      <c r="J716" s="566"/>
      <c r="K716" s="566"/>
      <c r="L716" s="566"/>
      <c r="M716" s="567"/>
    </row>
    <row r="717" spans="1:13" ht="21">
      <c r="A717" s="179"/>
      <c r="B717" s="556" t="s">
        <v>492</v>
      </c>
      <c r="C717" s="556"/>
      <c r="D717" s="556"/>
      <c r="E717" s="557"/>
      <c r="F717" s="180" t="s">
        <v>493</v>
      </c>
      <c r="G717" s="180"/>
      <c r="H717" s="553" t="s">
        <v>494</v>
      </c>
      <c r="I717" s="554"/>
      <c r="J717" s="555"/>
      <c r="K717" s="205" t="s">
        <v>495</v>
      </c>
      <c r="L717" s="10"/>
      <c r="M717" s="181"/>
    </row>
    <row r="718" spans="1:13">
      <c r="A718" s="558" t="s">
        <v>496</v>
      </c>
      <c r="B718" s="554"/>
      <c r="C718" s="554"/>
      <c r="D718" s="554"/>
      <c r="E718" s="554"/>
      <c r="F718" s="554"/>
      <c r="G718" s="554"/>
      <c r="H718" s="554"/>
      <c r="I718" s="554"/>
      <c r="J718" s="554"/>
      <c r="K718" s="554"/>
      <c r="L718" s="554"/>
      <c r="M718" s="559"/>
    </row>
    <row r="719" spans="1:13">
      <c r="A719" s="533" t="s">
        <v>497</v>
      </c>
      <c r="B719" s="534"/>
      <c r="C719" s="534"/>
      <c r="D719" s="534"/>
      <c r="E719" s="534"/>
      <c r="F719" s="534"/>
      <c r="G719" s="534"/>
      <c r="H719" s="534"/>
      <c r="I719" s="534"/>
      <c r="J719" s="534"/>
      <c r="K719" s="534"/>
      <c r="L719" s="534"/>
      <c r="M719" s="560"/>
    </row>
    <row r="720" spans="1:13">
      <c r="A720" s="540" t="s">
        <v>498</v>
      </c>
      <c r="B720" s="541"/>
      <c r="C720" s="553" t="s">
        <v>174</v>
      </c>
      <c r="D720" s="554"/>
      <c r="E720" s="554"/>
      <c r="F720" s="554"/>
      <c r="G720" s="555"/>
      <c r="H720" s="10" t="s">
        <v>499</v>
      </c>
      <c r="I720" s="206"/>
      <c r="J720" s="377">
        <v>15</v>
      </c>
      <c r="K720" s="377"/>
      <c r="L720" s="377"/>
      <c r="M720" s="532"/>
    </row>
    <row r="721" spans="1:13">
      <c r="A721" s="540" t="s">
        <v>500</v>
      </c>
      <c r="B721" s="541"/>
      <c r="C721" s="553" t="s">
        <v>533</v>
      </c>
      <c r="D721" s="554"/>
      <c r="E721" s="554"/>
      <c r="F721" s="554"/>
      <c r="G721" s="555"/>
      <c r="H721" s="10" t="s">
        <v>501</v>
      </c>
      <c r="I721" s="206"/>
      <c r="J721" s="377">
        <v>1142</v>
      </c>
      <c r="K721" s="377"/>
      <c r="L721" s="377"/>
      <c r="M721" s="532"/>
    </row>
    <row r="722" spans="1:13">
      <c r="A722" s="540" t="s">
        <v>502</v>
      </c>
      <c r="B722" s="541"/>
      <c r="C722" s="553" t="s">
        <v>588</v>
      </c>
      <c r="D722" s="554"/>
      <c r="E722" s="554"/>
      <c r="F722" s="554"/>
      <c r="G722" s="555"/>
      <c r="H722" s="10" t="s">
        <v>503</v>
      </c>
      <c r="I722" s="206"/>
      <c r="J722" s="377">
        <v>9858514162</v>
      </c>
      <c r="K722" s="377"/>
      <c r="L722" s="377"/>
      <c r="M722" s="532"/>
    </row>
    <row r="723" spans="1:13">
      <c r="A723" s="540" t="s">
        <v>504</v>
      </c>
      <c r="B723" s="541"/>
      <c r="C723" s="553" t="s">
        <v>175</v>
      </c>
      <c r="D723" s="554"/>
      <c r="E723" s="554"/>
      <c r="F723" s="554"/>
      <c r="G723" s="555"/>
      <c r="H723" s="540" t="s">
        <v>363</v>
      </c>
      <c r="I723" s="541"/>
      <c r="J723" s="377" t="s">
        <v>176</v>
      </c>
      <c r="K723" s="377"/>
      <c r="L723" s="377"/>
      <c r="M723" s="532"/>
    </row>
    <row r="724" spans="1:13">
      <c r="A724" s="540" t="s">
        <v>535</v>
      </c>
      <c r="B724" s="541"/>
      <c r="C724" s="569" t="s">
        <v>178</v>
      </c>
      <c r="D724" s="570"/>
      <c r="E724" s="570"/>
      <c r="F724" s="570"/>
      <c r="G724" s="570"/>
      <c r="H724" s="570"/>
      <c r="I724" s="570"/>
      <c r="J724" s="570"/>
      <c r="K724" s="570"/>
      <c r="L724" s="570"/>
      <c r="M724" s="571"/>
    </row>
    <row r="725" spans="1:13">
      <c r="A725" s="531" t="s">
        <v>505</v>
      </c>
      <c r="B725" s="377"/>
      <c r="C725" s="377"/>
      <c r="D725" s="377"/>
      <c r="E725" s="377"/>
      <c r="F725" s="377"/>
      <c r="G725" s="377"/>
      <c r="H725" s="377"/>
      <c r="I725" s="377"/>
      <c r="J725" s="377"/>
      <c r="K725" s="377"/>
      <c r="L725" s="377"/>
      <c r="M725" s="532"/>
    </row>
    <row r="726" spans="1:13">
      <c r="A726" s="546" t="s">
        <v>506</v>
      </c>
      <c r="B726" s="377" t="s">
        <v>507</v>
      </c>
      <c r="C726" s="377"/>
      <c r="D726" s="377"/>
      <c r="E726" s="377"/>
      <c r="F726" s="377"/>
      <c r="G726" s="377"/>
      <c r="H726" s="377" t="s">
        <v>508</v>
      </c>
      <c r="I726" s="377"/>
      <c r="J726" s="377"/>
      <c r="K726" s="377"/>
      <c r="L726" s="377"/>
      <c r="M726" s="532"/>
    </row>
    <row r="727" spans="1:13" ht="30">
      <c r="A727" s="546"/>
      <c r="B727" s="183" t="s">
        <v>509</v>
      </c>
      <c r="C727" s="183" t="s">
        <v>510</v>
      </c>
      <c r="D727" s="183" t="s">
        <v>511</v>
      </c>
      <c r="E727" s="183" t="s">
        <v>512</v>
      </c>
      <c r="F727" s="183">
        <v>100</v>
      </c>
      <c r="G727" s="184" t="s">
        <v>244</v>
      </c>
      <c r="H727" s="183" t="s">
        <v>513</v>
      </c>
      <c r="I727" s="183" t="s">
        <v>510</v>
      </c>
      <c r="J727" s="183" t="s">
        <v>511</v>
      </c>
      <c r="K727" s="183" t="s">
        <v>537</v>
      </c>
      <c r="L727" s="183">
        <v>100</v>
      </c>
      <c r="M727" s="185" t="s">
        <v>244</v>
      </c>
    </row>
    <row r="728" spans="1:13">
      <c r="A728" s="186" t="s">
        <v>285</v>
      </c>
      <c r="B728" s="214">
        <v>8.25</v>
      </c>
      <c r="C728" s="207">
        <v>5</v>
      </c>
      <c r="D728" s="207">
        <v>5</v>
      </c>
      <c r="E728" s="214">
        <v>58.5</v>
      </c>
      <c r="F728" s="26">
        <f t="shared" ref="F728" si="98">SUM(B728:E728)</f>
        <v>76.75</v>
      </c>
      <c r="G728" s="11" t="str">
        <f t="shared" ref="G728:G732" si="99">IF(F728&gt;=90,"A1",IF(F728&gt;=80,"A2",IF(F728&gt;=70,"B1",IF(F728&gt;=60,"B2",IF(F728&gt;=50,"C1",IF(F728&gt;=40,"C2",IF(F728&gt;=33,"D","E")))))))</f>
        <v>B1</v>
      </c>
      <c r="H728" s="207">
        <v>9.5</v>
      </c>
      <c r="I728" s="13">
        <v>5</v>
      </c>
      <c r="J728" s="13">
        <v>4</v>
      </c>
      <c r="K728" s="214">
        <v>66</v>
      </c>
      <c r="L728" s="26">
        <f t="shared" ref="L728:L732" si="100">SUM(H728:K728)</f>
        <v>84.5</v>
      </c>
      <c r="M728" s="11" t="str">
        <f t="shared" ref="M728" si="101">IF(L728&gt;=90,"A1",IF(L728&gt;=80,"A2",IF(L728&gt;=70,"B1",IF(L728&gt;=60,"B2",IF(L728&gt;=50,"C1",IF(L728&gt;=40,"C2",IF(L728&gt;=33,"D","E")))))))</f>
        <v>A2</v>
      </c>
    </row>
    <row r="729" spans="1:13">
      <c r="A729" s="186" t="s">
        <v>286</v>
      </c>
      <c r="B729" s="214">
        <v>6.5</v>
      </c>
      <c r="C729" s="207">
        <v>5</v>
      </c>
      <c r="D729" s="207">
        <v>5</v>
      </c>
      <c r="E729" s="207">
        <v>60.5</v>
      </c>
      <c r="F729" s="26">
        <f t="shared" ref="F729:F732" si="102">(B729+C729+D729+E729)</f>
        <v>77</v>
      </c>
      <c r="G729" s="11" t="str">
        <f t="shared" si="99"/>
        <v>B1</v>
      </c>
      <c r="H729" s="13">
        <v>9.5</v>
      </c>
      <c r="I729" s="13">
        <v>5</v>
      </c>
      <c r="J729" s="13">
        <v>5</v>
      </c>
      <c r="K729" s="207">
        <v>73</v>
      </c>
      <c r="L729" s="26">
        <f t="shared" si="100"/>
        <v>92.5</v>
      </c>
      <c r="M729" s="11" t="str">
        <f t="shared" ref="M729:M732" si="103">IF(L729&gt;=91,"A1",IF(L729&gt;=81,"A2",IF(L729&gt;=71,"B1",IF(L729&gt;=61,"B2",IF(L729&gt;=51,"C1",IF(L729&gt;=41,"C2",IF(L729&gt;=33,"D","E")))))))</f>
        <v>A1</v>
      </c>
    </row>
    <row r="730" spans="1:13">
      <c r="A730" s="186" t="s">
        <v>515</v>
      </c>
      <c r="B730" s="207">
        <v>7.5</v>
      </c>
      <c r="C730" s="207">
        <v>4</v>
      </c>
      <c r="D730" s="207">
        <v>5</v>
      </c>
      <c r="E730" s="214">
        <v>58</v>
      </c>
      <c r="F730" s="11">
        <f t="shared" si="102"/>
        <v>74.5</v>
      </c>
      <c r="G730" s="11" t="str">
        <f t="shared" si="99"/>
        <v>B1</v>
      </c>
      <c r="H730" s="13">
        <v>2.75</v>
      </c>
      <c r="I730" s="159">
        <v>5</v>
      </c>
      <c r="J730" s="13">
        <v>5</v>
      </c>
      <c r="K730" s="214">
        <v>64.5</v>
      </c>
      <c r="L730" s="26">
        <f t="shared" si="100"/>
        <v>77.25</v>
      </c>
      <c r="M730" s="11" t="str">
        <f t="shared" si="103"/>
        <v>B1</v>
      </c>
    </row>
    <row r="731" spans="1:13">
      <c r="A731" s="186" t="s">
        <v>288</v>
      </c>
      <c r="B731" s="207">
        <v>6.25</v>
      </c>
      <c r="C731" s="207">
        <v>5</v>
      </c>
      <c r="D731" s="207">
        <v>5</v>
      </c>
      <c r="E731" s="207">
        <v>73</v>
      </c>
      <c r="F731" s="11">
        <f t="shared" si="102"/>
        <v>89.25</v>
      </c>
      <c r="G731" s="11" t="str">
        <f t="shared" si="99"/>
        <v>A2</v>
      </c>
      <c r="H731" s="207">
        <v>8.5</v>
      </c>
      <c r="I731" s="217">
        <v>5</v>
      </c>
      <c r="J731" s="209">
        <v>5</v>
      </c>
      <c r="K731" s="207">
        <v>79</v>
      </c>
      <c r="L731" s="26">
        <f t="shared" si="100"/>
        <v>97.5</v>
      </c>
      <c r="M731" s="26" t="str">
        <f t="shared" si="103"/>
        <v>A1</v>
      </c>
    </row>
    <row r="732" spans="1:13">
      <c r="A732" s="186" t="s">
        <v>371</v>
      </c>
      <c r="B732" s="207">
        <v>6.75</v>
      </c>
      <c r="C732" s="207">
        <v>5</v>
      </c>
      <c r="D732" s="207">
        <v>4.5</v>
      </c>
      <c r="E732" s="207">
        <v>56</v>
      </c>
      <c r="F732" s="26">
        <f t="shared" si="102"/>
        <v>72.25</v>
      </c>
      <c r="G732" s="11" t="str">
        <f t="shared" si="99"/>
        <v>B1</v>
      </c>
      <c r="H732" s="13">
        <v>8.5</v>
      </c>
      <c r="I732" s="13">
        <v>5</v>
      </c>
      <c r="J732" s="13">
        <v>5</v>
      </c>
      <c r="K732" s="207">
        <v>67.5</v>
      </c>
      <c r="L732" s="26">
        <f t="shared" si="100"/>
        <v>86</v>
      </c>
      <c r="M732" s="11" t="str">
        <f t="shared" si="103"/>
        <v>A2</v>
      </c>
    </row>
    <row r="733" spans="1:13">
      <c r="A733" s="186" t="s">
        <v>538</v>
      </c>
      <c r="B733" s="13"/>
      <c r="C733" s="13"/>
      <c r="D733" s="13"/>
      <c r="E733" s="13">
        <v>37</v>
      </c>
      <c r="F733" s="13"/>
      <c r="G733" s="13"/>
      <c r="H733" s="13"/>
      <c r="I733" s="13"/>
      <c r="J733" s="13"/>
      <c r="K733" s="13">
        <v>33.5</v>
      </c>
      <c r="L733" s="13"/>
      <c r="M733" s="187"/>
    </row>
    <row r="734" spans="1:13">
      <c r="A734" s="186" t="s">
        <v>539</v>
      </c>
      <c r="B734" s="13"/>
      <c r="C734" s="13"/>
      <c r="D734" s="13"/>
      <c r="E734" s="13">
        <v>32</v>
      </c>
      <c r="F734" s="13"/>
      <c r="G734" s="13"/>
      <c r="H734" s="13"/>
      <c r="I734" s="13"/>
      <c r="J734" s="13"/>
      <c r="K734" s="13">
        <v>36</v>
      </c>
      <c r="L734" s="13"/>
      <c r="M734" s="187"/>
    </row>
    <row r="735" spans="1:13">
      <c r="A735" s="186" t="s">
        <v>540</v>
      </c>
      <c r="B735" s="13"/>
      <c r="C735" s="13"/>
      <c r="D735" s="13"/>
      <c r="E735" s="13">
        <v>34</v>
      </c>
      <c r="F735" s="13"/>
      <c r="G735" s="13"/>
      <c r="H735" s="13"/>
      <c r="I735" s="13"/>
      <c r="J735" s="13"/>
      <c r="K735" s="13">
        <v>30</v>
      </c>
      <c r="L735" s="13"/>
      <c r="M735" s="187"/>
    </row>
    <row r="736" spans="1:13" ht="26.25">
      <c r="A736" s="10" t="s">
        <v>517</v>
      </c>
      <c r="B736" s="10"/>
      <c r="C736" s="188" t="s">
        <v>518</v>
      </c>
      <c r="D736" s="189">
        <f>(F728+F729+F730+F731+F732)</f>
        <v>389.75</v>
      </c>
      <c r="E736" s="189"/>
      <c r="F736" s="188" t="s">
        <v>519</v>
      </c>
      <c r="G736" s="189">
        <f>(D736/500)*100</f>
        <v>77.95</v>
      </c>
      <c r="H736" s="189"/>
      <c r="I736" s="190"/>
      <c r="J736" s="545" t="s">
        <v>520</v>
      </c>
      <c r="K736" s="545"/>
      <c r="L736" s="527" t="str">
        <f>IF(G736&gt;=91,"A1",IF(G736&gt;=81,"A2",IF(G736&gt;=71,"B1",IF(G736&gt;=61,"B2",IF(G736&gt;=51,"C1",IF(G736&gt;=41,"C2",IF(G736&gt;=33,"D","E")))))))</f>
        <v>B1</v>
      </c>
      <c r="M736" s="527" t="str">
        <f t="shared" ref="M736:M737" si="104">IF(K736&gt;=91,"A1",IF(K736&gt;=81,"A2",IF(K736&gt;=71,"B1",IF(K736&gt;=61,"B2",IF(K736&gt;=51,"C1",IF(K736&gt;=41,"C2",IF(K736&gt;=33,"D","E")))))))</f>
        <v>E</v>
      </c>
    </row>
    <row r="737" spans="1:13" ht="26.25">
      <c r="A737" s="191" t="s">
        <v>521</v>
      </c>
      <c r="B737" s="10"/>
      <c r="C737" s="188" t="s">
        <v>522</v>
      </c>
      <c r="D737" s="189">
        <f>(L728+L729+L730+L731+L732)</f>
        <v>437.75</v>
      </c>
      <c r="E737" s="189"/>
      <c r="F737" s="188" t="s">
        <v>523</v>
      </c>
      <c r="G737" s="192">
        <f>D737/500*100</f>
        <v>87.55</v>
      </c>
      <c r="H737" s="192"/>
      <c r="I737" s="193"/>
      <c r="J737" s="545" t="s">
        <v>524</v>
      </c>
      <c r="K737" s="545"/>
      <c r="L737" s="527" t="str">
        <f>IF(G737&gt;=91,"A1",IF(G737&gt;=81,"A2",IF(G737&gt;=71,"B1",IF(G737&gt;=61,"B2",IF(G737&gt;=51,"C1",IF(G737&gt;=41,"C2",IF(G737&gt;=33,"D","E")))))))</f>
        <v>A2</v>
      </c>
      <c r="M737" s="527" t="str">
        <f t="shared" si="104"/>
        <v>E</v>
      </c>
    </row>
    <row r="738" spans="1:13">
      <c r="A738" s="10" t="s">
        <v>541</v>
      </c>
      <c r="B738" s="10"/>
      <c r="C738" s="10"/>
      <c r="D738" s="11">
        <f>SUM(D736:D737)</f>
        <v>827.5</v>
      </c>
      <c r="E738" s="10"/>
      <c r="F738" s="10" t="s">
        <v>526</v>
      </c>
      <c r="G738" s="10"/>
      <c r="H738" s="10"/>
      <c r="I738" s="11">
        <f>(D738/1000)*100</f>
        <v>82.75</v>
      </c>
      <c r="J738" s="10" t="s">
        <v>527</v>
      </c>
      <c r="K738" s="10"/>
      <c r="L738" s="10"/>
      <c r="M738" s="10" t="str">
        <f>IF(I738&gt;=91,"A1",IF(I738&gt;=81,"A2",IF(I738&gt;=71,"B1",IF(I738&gt;=61,"B2",IF(I738&gt;=51,"C1",IF(I738&gt;=41,"C2",IF(I738&gt;=33,"D","E")))))))</f>
        <v>A2</v>
      </c>
    </row>
    <row r="739" spans="1:13">
      <c r="A739" s="542" t="s">
        <v>378</v>
      </c>
      <c r="B739" s="543"/>
      <c r="C739" s="543"/>
      <c r="D739" s="543"/>
      <c r="E739" s="543"/>
      <c r="F739" s="543"/>
      <c r="G739" s="543"/>
      <c r="H739" s="543"/>
      <c r="I739" s="543"/>
      <c r="J739" s="543"/>
      <c r="K739" s="543"/>
      <c r="L739" s="543"/>
      <c r="M739" s="544"/>
    </row>
    <row r="740" spans="1:13">
      <c r="A740" s="531" t="s">
        <v>379</v>
      </c>
      <c r="B740" s="377"/>
      <c r="C740" s="377"/>
      <c r="D740" s="377"/>
      <c r="E740" s="377"/>
      <c r="F740" s="377"/>
      <c r="G740" s="377"/>
      <c r="H740" s="377"/>
      <c r="I740" s="377"/>
      <c r="J740" s="377"/>
      <c r="K740" s="377"/>
      <c r="L740" s="377"/>
      <c r="M740" s="532"/>
    </row>
    <row r="741" spans="1:13">
      <c r="A741" s="531" t="s">
        <v>380</v>
      </c>
      <c r="B741" s="377"/>
      <c r="C741" s="377"/>
      <c r="D741" s="377"/>
      <c r="E741" s="377"/>
      <c r="F741" s="377" t="s">
        <v>381</v>
      </c>
      <c r="G741" s="377"/>
      <c r="H741" s="377"/>
      <c r="I741" s="377"/>
      <c r="J741" s="377"/>
      <c r="K741" s="377" t="s">
        <v>528</v>
      </c>
      <c r="L741" s="377"/>
      <c r="M741" s="532"/>
    </row>
    <row r="742" spans="1:13">
      <c r="A742" s="525" t="s">
        <v>382</v>
      </c>
      <c r="B742" s="526"/>
      <c r="C742" s="526"/>
      <c r="D742" s="526"/>
      <c r="E742" s="526"/>
      <c r="F742" s="527" t="s">
        <v>398</v>
      </c>
      <c r="G742" s="527"/>
      <c r="H742" s="527"/>
      <c r="I742" s="527"/>
      <c r="J742" s="527"/>
      <c r="K742" s="527" t="s">
        <v>398</v>
      </c>
      <c r="L742" s="527"/>
      <c r="M742" s="528"/>
    </row>
    <row r="743" spans="1:13">
      <c r="A743" s="531" t="s">
        <v>384</v>
      </c>
      <c r="B743" s="377"/>
      <c r="C743" s="377"/>
      <c r="D743" s="377"/>
      <c r="E743" s="377"/>
      <c r="F743" s="377"/>
      <c r="G743" s="377"/>
      <c r="H743" s="377"/>
      <c r="I743" s="377"/>
      <c r="J743" s="377"/>
      <c r="K743" s="377"/>
      <c r="L743" s="377"/>
      <c r="M743" s="532"/>
    </row>
    <row r="744" spans="1:13">
      <c r="A744" s="531" t="s">
        <v>380</v>
      </c>
      <c r="B744" s="377"/>
      <c r="C744" s="377"/>
      <c r="D744" s="377"/>
      <c r="E744" s="377"/>
      <c r="F744" s="377" t="s">
        <v>381</v>
      </c>
      <c r="G744" s="377"/>
      <c r="H744" s="377"/>
      <c r="I744" s="377"/>
      <c r="J744" s="377"/>
      <c r="K744" s="377" t="s">
        <v>528</v>
      </c>
      <c r="L744" s="377"/>
      <c r="M744" s="532"/>
    </row>
    <row r="745" spans="1:13">
      <c r="A745" s="540" t="s">
        <v>385</v>
      </c>
      <c r="B745" s="541"/>
      <c r="C745" s="541"/>
      <c r="D745" s="541"/>
      <c r="E745" s="541"/>
      <c r="F745" s="377" t="s">
        <v>398</v>
      </c>
      <c r="G745" s="377"/>
      <c r="H745" s="377"/>
      <c r="I745" s="377"/>
      <c r="J745" s="377"/>
      <c r="K745" s="377" t="s">
        <v>398</v>
      </c>
      <c r="L745" s="377"/>
      <c r="M745" s="532"/>
    </row>
    <row r="746" spans="1:13">
      <c r="A746" s="540" t="s">
        <v>529</v>
      </c>
      <c r="B746" s="541"/>
      <c r="C746" s="541"/>
      <c r="D746" s="541"/>
      <c r="E746" s="541"/>
      <c r="F746" s="527" t="s">
        <v>398</v>
      </c>
      <c r="G746" s="527"/>
      <c r="H746" s="527"/>
      <c r="I746" s="527"/>
      <c r="J746" s="527"/>
      <c r="K746" s="527" t="s">
        <v>398</v>
      </c>
      <c r="L746" s="527"/>
      <c r="M746" s="528"/>
    </row>
    <row r="747" spans="1:13">
      <c r="A747" s="533" t="s">
        <v>386</v>
      </c>
      <c r="B747" s="534"/>
      <c r="C747" s="534"/>
      <c r="D747" s="534"/>
      <c r="E747" s="535"/>
      <c r="F747" s="536" t="s">
        <v>398</v>
      </c>
      <c r="G747" s="537"/>
      <c r="H747" s="537"/>
      <c r="I747" s="537"/>
      <c r="J747" s="538"/>
      <c r="K747" s="536" t="s">
        <v>398</v>
      </c>
      <c r="L747" s="537"/>
      <c r="M747" s="539"/>
    </row>
    <row r="748" spans="1:13">
      <c r="A748" s="533" t="s">
        <v>388</v>
      </c>
      <c r="B748" s="534"/>
      <c r="C748" s="534"/>
      <c r="D748" s="534"/>
      <c r="E748" s="535"/>
      <c r="F748" s="536" t="s">
        <v>398</v>
      </c>
      <c r="G748" s="537"/>
      <c r="H748" s="537"/>
      <c r="I748" s="537"/>
      <c r="J748" s="538"/>
      <c r="K748" s="536" t="s">
        <v>398</v>
      </c>
      <c r="L748" s="537"/>
      <c r="M748" s="539"/>
    </row>
    <row r="749" spans="1:13">
      <c r="A749" s="531" t="s">
        <v>389</v>
      </c>
      <c r="B749" s="377"/>
      <c r="C749" s="377"/>
      <c r="D749" s="377"/>
      <c r="E749" s="377"/>
      <c r="F749" s="377"/>
      <c r="G749" s="377"/>
      <c r="H749" s="377"/>
      <c r="I749" s="377"/>
      <c r="J749" s="377"/>
      <c r="K749" s="377"/>
      <c r="L749" s="377"/>
      <c r="M749" s="532"/>
    </row>
    <row r="750" spans="1:13">
      <c r="A750" s="531" t="s">
        <v>380</v>
      </c>
      <c r="B750" s="377"/>
      <c r="C750" s="377"/>
      <c r="D750" s="377"/>
      <c r="E750" s="377"/>
      <c r="F750" s="377" t="s">
        <v>381</v>
      </c>
      <c r="G750" s="377"/>
      <c r="H750" s="377"/>
      <c r="I750" s="377"/>
      <c r="J750" s="377"/>
      <c r="K750" s="377" t="s">
        <v>528</v>
      </c>
      <c r="L750" s="377"/>
      <c r="M750" s="532"/>
    </row>
    <row r="751" spans="1:13">
      <c r="A751" s="533" t="s">
        <v>589</v>
      </c>
      <c r="B751" s="534"/>
      <c r="C751" s="534"/>
      <c r="D751" s="534"/>
      <c r="E751" s="534"/>
      <c r="F751" s="534"/>
      <c r="G751" s="534"/>
      <c r="H751" s="534"/>
      <c r="I751" s="534"/>
      <c r="J751" s="534"/>
      <c r="K751" s="534"/>
      <c r="L751" s="534"/>
      <c r="M751" s="560"/>
    </row>
    <row r="752" spans="1:13">
      <c r="A752" s="186" t="s">
        <v>530</v>
      </c>
      <c r="B752" s="541" t="s">
        <v>544</v>
      </c>
      <c r="C752" s="541"/>
      <c r="D752" s="541"/>
      <c r="E752" s="541"/>
      <c r="F752" s="541"/>
      <c r="G752" s="541"/>
      <c r="H752" s="541"/>
      <c r="I752" s="541"/>
      <c r="J752" s="541"/>
      <c r="K752" s="541"/>
      <c r="L752" s="541"/>
      <c r="M752" s="568"/>
    </row>
    <row r="753" spans="1:13">
      <c r="A753" s="186" t="s">
        <v>392</v>
      </c>
      <c r="B753" s="541" t="s">
        <v>545</v>
      </c>
      <c r="C753" s="541"/>
      <c r="D753" s="541"/>
      <c r="E753" s="541"/>
      <c r="F753" s="541"/>
      <c r="G753" s="541"/>
      <c r="H753" s="541"/>
      <c r="I753" s="541"/>
      <c r="J753" s="541"/>
      <c r="K753" s="541"/>
      <c r="L753" s="541"/>
      <c r="M753" s="568"/>
    </row>
    <row r="754" spans="1:13">
      <c r="A754" s="531" t="s">
        <v>531</v>
      </c>
      <c r="B754" s="377"/>
      <c r="C754" s="377"/>
      <c r="D754" s="527"/>
      <c r="E754" s="527"/>
      <c r="F754" s="527"/>
      <c r="G754" s="527"/>
      <c r="H754" s="527"/>
      <c r="I754" s="527"/>
      <c r="J754" s="377" t="s">
        <v>532</v>
      </c>
      <c r="K754" s="377"/>
      <c r="L754" s="377"/>
      <c r="M754" s="532"/>
    </row>
    <row r="755" spans="1:13">
      <c r="A755" s="531"/>
      <c r="B755" s="377"/>
      <c r="C755" s="377"/>
      <c r="D755" s="527"/>
      <c r="E755" s="527"/>
      <c r="F755" s="527"/>
      <c r="G755" s="527"/>
      <c r="H755" s="527"/>
      <c r="I755" s="527"/>
      <c r="J755" s="377"/>
      <c r="K755" s="377"/>
      <c r="L755" s="377"/>
      <c r="M755" s="532"/>
    </row>
    <row r="756" spans="1:13">
      <c r="A756" s="531"/>
      <c r="B756" s="377"/>
      <c r="C756" s="377"/>
      <c r="D756" s="527"/>
      <c r="E756" s="527"/>
      <c r="F756" s="527"/>
      <c r="G756" s="527"/>
      <c r="H756" s="527"/>
      <c r="I756" s="527"/>
      <c r="J756" s="377"/>
      <c r="K756" s="377"/>
      <c r="L756" s="377"/>
      <c r="M756" s="532"/>
    </row>
    <row r="757" spans="1:13">
      <c r="A757" s="531"/>
      <c r="B757" s="377"/>
      <c r="C757" s="377"/>
      <c r="D757" s="527"/>
      <c r="E757" s="527"/>
      <c r="F757" s="527"/>
      <c r="G757" s="527"/>
      <c r="H757" s="527"/>
      <c r="I757" s="527"/>
      <c r="J757" s="377"/>
      <c r="K757" s="377"/>
      <c r="L757" s="377"/>
      <c r="M757" s="532"/>
    </row>
    <row r="758" spans="1:13">
      <c r="A758" s="520" t="s">
        <v>393</v>
      </c>
      <c r="B758" s="521"/>
      <c r="C758" s="521"/>
      <c r="D758" s="521"/>
      <c r="E758" s="521"/>
      <c r="F758" s="521"/>
      <c r="G758" s="521"/>
      <c r="H758" s="522" t="s">
        <v>394</v>
      </c>
      <c r="I758" s="523"/>
      <c r="J758" s="523"/>
      <c r="K758" s="523"/>
      <c r="L758" s="523"/>
      <c r="M758" s="524"/>
    </row>
    <row r="759" spans="1:13">
      <c r="A759" s="194" t="s">
        <v>395</v>
      </c>
      <c r="B759" s="521" t="s">
        <v>284</v>
      </c>
      <c r="C759" s="521"/>
      <c r="D759" s="195" t="s">
        <v>395</v>
      </c>
      <c r="E759" s="196"/>
      <c r="F759" s="521" t="s">
        <v>284</v>
      </c>
      <c r="G759" s="521"/>
      <c r="H759" s="197"/>
      <c r="I759" s="197"/>
      <c r="J759" s="198" t="s">
        <v>396</v>
      </c>
      <c r="K759" s="197"/>
      <c r="L759" s="198" t="s">
        <v>284</v>
      </c>
      <c r="M759" s="199"/>
    </row>
    <row r="760" spans="1:13">
      <c r="A760" s="200" t="s">
        <v>397</v>
      </c>
      <c r="B760" s="517" t="s">
        <v>398</v>
      </c>
      <c r="C760" s="517"/>
      <c r="D760" s="517" t="s">
        <v>399</v>
      </c>
      <c r="E760" s="517"/>
      <c r="F760" s="517" t="s">
        <v>400</v>
      </c>
      <c r="G760" s="517"/>
      <c r="H760" s="197"/>
      <c r="I760" s="197"/>
      <c r="J760" s="518">
        <v>3</v>
      </c>
      <c r="K760" s="519"/>
      <c r="L760" s="196" t="s">
        <v>387</v>
      </c>
      <c r="M760" s="199"/>
    </row>
    <row r="761" spans="1:13">
      <c r="A761" s="200" t="s">
        <v>401</v>
      </c>
      <c r="B761" s="517" t="s">
        <v>402</v>
      </c>
      <c r="C761" s="517"/>
      <c r="D761" s="517" t="s">
        <v>403</v>
      </c>
      <c r="E761" s="517"/>
      <c r="F761" s="517" t="s">
        <v>404</v>
      </c>
      <c r="G761" s="517"/>
      <c r="H761" s="197"/>
      <c r="I761" s="197"/>
      <c r="J761" s="518">
        <v>2</v>
      </c>
      <c r="K761" s="519"/>
      <c r="L761" s="196" t="s">
        <v>383</v>
      </c>
      <c r="M761" s="199"/>
    </row>
    <row r="762" spans="1:13">
      <c r="A762" s="200" t="s">
        <v>405</v>
      </c>
      <c r="B762" s="517" t="s">
        <v>406</v>
      </c>
      <c r="C762" s="517"/>
      <c r="D762" s="517" t="s">
        <v>407</v>
      </c>
      <c r="E762" s="517"/>
      <c r="F762" s="517" t="s">
        <v>408</v>
      </c>
      <c r="G762" s="517"/>
      <c r="H762" s="197"/>
      <c r="I762" s="197"/>
      <c r="J762" s="518">
        <v>1</v>
      </c>
      <c r="K762" s="519"/>
      <c r="L762" s="196" t="s">
        <v>409</v>
      </c>
      <c r="M762" s="199"/>
    </row>
    <row r="763" spans="1:13" ht="15.75" thickBot="1">
      <c r="A763" s="201" t="s">
        <v>410</v>
      </c>
      <c r="B763" s="516" t="s">
        <v>411</v>
      </c>
      <c r="C763" s="516"/>
      <c r="D763" s="516" t="s">
        <v>412</v>
      </c>
      <c r="E763" s="516"/>
      <c r="F763" s="516" t="s">
        <v>413</v>
      </c>
      <c r="G763" s="516"/>
      <c r="H763" s="202"/>
      <c r="I763" s="202"/>
      <c r="J763" s="202"/>
      <c r="K763" s="202"/>
      <c r="L763" s="202"/>
      <c r="M763" s="203"/>
    </row>
    <row r="765" spans="1:13" ht="15.75" thickBot="1"/>
    <row r="766" spans="1:13" ht="15.75">
      <c r="A766" s="178"/>
      <c r="B766" s="561" t="s">
        <v>489</v>
      </c>
      <c r="C766" s="561"/>
      <c r="D766" s="561"/>
      <c r="E766" s="561"/>
      <c r="F766" s="561"/>
      <c r="G766" s="561"/>
      <c r="H766" s="561"/>
      <c r="I766" s="562"/>
      <c r="J766" s="563" t="s">
        <v>490</v>
      </c>
      <c r="K766" s="561"/>
      <c r="L766" s="561"/>
      <c r="M766" s="564"/>
    </row>
    <row r="767" spans="1:13" ht="21">
      <c r="A767" s="565" t="s">
        <v>491</v>
      </c>
      <c r="B767" s="566"/>
      <c r="C767" s="566"/>
      <c r="D767" s="566"/>
      <c r="E767" s="566"/>
      <c r="F767" s="566"/>
      <c r="G767" s="566"/>
      <c r="H767" s="566"/>
      <c r="I767" s="566"/>
      <c r="J767" s="566"/>
      <c r="K767" s="566"/>
      <c r="L767" s="566"/>
      <c r="M767" s="567"/>
    </row>
    <row r="768" spans="1:13" ht="21">
      <c r="A768" s="179"/>
      <c r="B768" s="556" t="s">
        <v>492</v>
      </c>
      <c r="C768" s="556"/>
      <c r="D768" s="556"/>
      <c r="E768" s="557"/>
      <c r="F768" s="180" t="s">
        <v>493</v>
      </c>
      <c r="G768" s="180"/>
      <c r="H768" s="553" t="s">
        <v>494</v>
      </c>
      <c r="I768" s="554"/>
      <c r="J768" s="555"/>
      <c r="K768" s="205" t="s">
        <v>495</v>
      </c>
      <c r="L768" s="10"/>
      <c r="M768" s="181"/>
    </row>
    <row r="769" spans="1:13">
      <c r="A769" s="558" t="s">
        <v>496</v>
      </c>
      <c r="B769" s="554"/>
      <c r="C769" s="554"/>
      <c r="D769" s="554"/>
      <c r="E769" s="554"/>
      <c r="F769" s="554"/>
      <c r="G769" s="554"/>
      <c r="H769" s="554"/>
      <c r="I769" s="554"/>
      <c r="J769" s="554"/>
      <c r="K769" s="554"/>
      <c r="L769" s="554"/>
      <c r="M769" s="559"/>
    </row>
    <row r="770" spans="1:13">
      <c r="A770" s="533" t="s">
        <v>497</v>
      </c>
      <c r="B770" s="534"/>
      <c r="C770" s="534"/>
      <c r="D770" s="534"/>
      <c r="E770" s="534"/>
      <c r="F770" s="534"/>
      <c r="G770" s="534"/>
      <c r="H770" s="534"/>
      <c r="I770" s="534"/>
      <c r="J770" s="534"/>
      <c r="K770" s="534"/>
      <c r="L770" s="534"/>
      <c r="M770" s="560"/>
    </row>
    <row r="771" spans="1:13">
      <c r="A771" s="540" t="s">
        <v>498</v>
      </c>
      <c r="B771" s="541"/>
      <c r="C771" s="553" t="s">
        <v>181</v>
      </c>
      <c r="D771" s="554"/>
      <c r="E771" s="554"/>
      <c r="F771" s="554"/>
      <c r="G771" s="555"/>
      <c r="H771" s="10" t="s">
        <v>499</v>
      </c>
      <c r="I771" s="206"/>
      <c r="J771" s="377">
        <v>16</v>
      </c>
      <c r="K771" s="377"/>
      <c r="L771" s="377"/>
      <c r="M771" s="532"/>
    </row>
    <row r="772" spans="1:13">
      <c r="A772" s="540" t="s">
        <v>500</v>
      </c>
      <c r="B772" s="541"/>
      <c r="C772" s="553" t="s">
        <v>533</v>
      </c>
      <c r="D772" s="554"/>
      <c r="E772" s="554"/>
      <c r="F772" s="554"/>
      <c r="G772" s="555"/>
      <c r="H772" s="10" t="s">
        <v>501</v>
      </c>
      <c r="I772" s="206"/>
      <c r="J772" s="377">
        <v>1172</v>
      </c>
      <c r="K772" s="377"/>
      <c r="L772" s="377"/>
      <c r="M772" s="532"/>
    </row>
    <row r="773" spans="1:13">
      <c r="A773" s="540" t="s">
        <v>502</v>
      </c>
      <c r="B773" s="541"/>
      <c r="C773" s="553" t="s">
        <v>590</v>
      </c>
      <c r="D773" s="554"/>
      <c r="E773" s="554"/>
      <c r="F773" s="554"/>
      <c r="G773" s="555"/>
      <c r="H773" s="10" t="s">
        <v>503</v>
      </c>
      <c r="I773" s="206"/>
      <c r="J773" s="377">
        <v>8082092272</v>
      </c>
      <c r="K773" s="377"/>
      <c r="L773" s="377"/>
      <c r="M773" s="532"/>
    </row>
    <row r="774" spans="1:13">
      <c r="A774" s="540" t="s">
        <v>504</v>
      </c>
      <c r="B774" s="541"/>
      <c r="C774" s="553" t="s">
        <v>183</v>
      </c>
      <c r="D774" s="554"/>
      <c r="E774" s="554"/>
      <c r="F774" s="554"/>
      <c r="G774" s="555"/>
      <c r="H774" s="540" t="s">
        <v>363</v>
      </c>
      <c r="I774" s="541"/>
      <c r="J774" s="377" t="s">
        <v>184</v>
      </c>
      <c r="K774" s="377"/>
      <c r="L774" s="377"/>
      <c r="M774" s="532"/>
    </row>
    <row r="775" spans="1:13">
      <c r="A775" s="540" t="s">
        <v>535</v>
      </c>
      <c r="B775" s="541"/>
      <c r="C775" s="569" t="s">
        <v>186</v>
      </c>
      <c r="D775" s="570"/>
      <c r="E775" s="570"/>
      <c r="F775" s="570"/>
      <c r="G775" s="570"/>
      <c r="H775" s="570"/>
      <c r="I775" s="570"/>
      <c r="J775" s="570"/>
      <c r="K775" s="570"/>
      <c r="L775" s="570"/>
      <c r="M775" s="571"/>
    </row>
    <row r="776" spans="1:13">
      <c r="A776" s="531" t="s">
        <v>505</v>
      </c>
      <c r="B776" s="377"/>
      <c r="C776" s="377"/>
      <c r="D776" s="377"/>
      <c r="E776" s="377"/>
      <c r="F776" s="377"/>
      <c r="G776" s="377"/>
      <c r="H776" s="377"/>
      <c r="I776" s="377"/>
      <c r="J776" s="377"/>
      <c r="K776" s="377"/>
      <c r="L776" s="377"/>
      <c r="M776" s="532"/>
    </row>
    <row r="777" spans="1:13">
      <c r="A777" s="546" t="s">
        <v>506</v>
      </c>
      <c r="B777" s="377" t="s">
        <v>507</v>
      </c>
      <c r="C777" s="377"/>
      <c r="D777" s="377"/>
      <c r="E777" s="377"/>
      <c r="F777" s="377"/>
      <c r="G777" s="377"/>
      <c r="H777" s="377" t="s">
        <v>508</v>
      </c>
      <c r="I777" s="377"/>
      <c r="J777" s="377"/>
      <c r="K777" s="377"/>
      <c r="L777" s="377"/>
      <c r="M777" s="532"/>
    </row>
    <row r="778" spans="1:13" ht="30">
      <c r="A778" s="546"/>
      <c r="B778" s="183" t="s">
        <v>509</v>
      </c>
      <c r="C778" s="183" t="s">
        <v>510</v>
      </c>
      <c r="D778" s="183" t="s">
        <v>511</v>
      </c>
      <c r="E778" s="183" t="s">
        <v>512</v>
      </c>
      <c r="F778" s="183">
        <v>100</v>
      </c>
      <c r="G778" s="184" t="s">
        <v>244</v>
      </c>
      <c r="H778" s="183" t="s">
        <v>513</v>
      </c>
      <c r="I778" s="183" t="s">
        <v>510</v>
      </c>
      <c r="J778" s="183" t="s">
        <v>511</v>
      </c>
      <c r="K778" s="183" t="s">
        <v>537</v>
      </c>
      <c r="L778" s="183">
        <v>100</v>
      </c>
      <c r="M778" s="185" t="s">
        <v>244</v>
      </c>
    </row>
    <row r="779" spans="1:13">
      <c r="A779" s="186" t="s">
        <v>285</v>
      </c>
      <c r="B779" s="214">
        <v>10</v>
      </c>
      <c r="C779" s="207">
        <v>5</v>
      </c>
      <c r="D779" s="207">
        <v>5</v>
      </c>
      <c r="E779" s="214">
        <v>71.5</v>
      </c>
      <c r="F779" s="26">
        <f t="shared" ref="F779" si="105">SUM(B779:E779)</f>
        <v>91.5</v>
      </c>
      <c r="G779" s="11" t="str">
        <f t="shared" ref="G779:G783" si="106">IF(F779&gt;=90,"A1",IF(F779&gt;=80,"A2",IF(F779&gt;=70,"B1",IF(F779&gt;=60,"B2",IF(F779&gt;=50,"C1",IF(F779&gt;=40,"C2",IF(F779&gt;=33,"D","E")))))))</f>
        <v>A1</v>
      </c>
      <c r="H779" s="207">
        <v>9</v>
      </c>
      <c r="I779" s="13">
        <v>5</v>
      </c>
      <c r="J779" s="13">
        <v>5</v>
      </c>
      <c r="K779" s="214">
        <v>71</v>
      </c>
      <c r="L779" s="26">
        <f t="shared" ref="L779:L783" si="107">SUM(H779:K779)</f>
        <v>90</v>
      </c>
      <c r="M779" s="11" t="str">
        <f t="shared" ref="M779" si="108">IF(L779&gt;=90,"A1",IF(L779&gt;=80,"A2",IF(L779&gt;=70,"B1",IF(L779&gt;=60,"B2",IF(L779&gt;=50,"C1",IF(L779&gt;=40,"C2",IF(L779&gt;=33,"D","E")))))))</f>
        <v>A1</v>
      </c>
    </row>
    <row r="780" spans="1:13">
      <c r="A780" s="186" t="s">
        <v>286</v>
      </c>
      <c r="B780" s="214">
        <v>8.5</v>
      </c>
      <c r="C780" s="207">
        <v>5</v>
      </c>
      <c r="D780" s="207">
        <v>5</v>
      </c>
      <c r="E780" s="207">
        <v>61.5</v>
      </c>
      <c r="F780" s="26">
        <f t="shared" ref="F780:F783" si="109">(B780+C780+D780+E780)</f>
        <v>80</v>
      </c>
      <c r="G780" s="11" t="str">
        <f t="shared" si="106"/>
        <v>A2</v>
      </c>
      <c r="H780" s="13">
        <v>9.5</v>
      </c>
      <c r="I780" s="13">
        <v>5</v>
      </c>
      <c r="J780" s="13">
        <v>5</v>
      </c>
      <c r="K780" s="207">
        <v>75.5</v>
      </c>
      <c r="L780" s="26">
        <f t="shared" si="107"/>
        <v>95</v>
      </c>
      <c r="M780" s="11" t="str">
        <f t="shared" ref="M780:M783" si="110">IF(L780&gt;=91,"A1",IF(L780&gt;=81,"A2",IF(L780&gt;=71,"B1",IF(L780&gt;=61,"B2",IF(L780&gt;=51,"C1",IF(L780&gt;=41,"C2",IF(L780&gt;=33,"D","E")))))))</f>
        <v>A1</v>
      </c>
    </row>
    <row r="781" spans="1:13">
      <c r="A781" s="186" t="s">
        <v>515</v>
      </c>
      <c r="B781" s="207">
        <v>9.5</v>
      </c>
      <c r="C781" s="207">
        <v>5</v>
      </c>
      <c r="D781" s="207">
        <v>5</v>
      </c>
      <c r="E781" s="214">
        <v>70.5</v>
      </c>
      <c r="F781" s="11">
        <f t="shared" si="109"/>
        <v>90</v>
      </c>
      <c r="G781" s="11" t="str">
        <f t="shared" si="106"/>
        <v>A1</v>
      </c>
      <c r="H781" s="13">
        <v>7.75</v>
      </c>
      <c r="I781" s="159">
        <v>5</v>
      </c>
      <c r="J781" s="13">
        <v>5</v>
      </c>
      <c r="K781" s="214">
        <v>75.5</v>
      </c>
      <c r="L781" s="26">
        <f t="shared" si="107"/>
        <v>93.25</v>
      </c>
      <c r="M781" s="11" t="str">
        <f t="shared" si="110"/>
        <v>A1</v>
      </c>
    </row>
    <row r="782" spans="1:13">
      <c r="A782" s="186" t="s">
        <v>288</v>
      </c>
      <c r="B782" s="207">
        <v>9.5</v>
      </c>
      <c r="C782" s="207">
        <v>5</v>
      </c>
      <c r="D782" s="207">
        <v>5</v>
      </c>
      <c r="E782" s="207">
        <v>80</v>
      </c>
      <c r="F782" s="11">
        <f t="shared" si="109"/>
        <v>99.5</v>
      </c>
      <c r="G782" s="11" t="str">
        <f t="shared" si="106"/>
        <v>A1</v>
      </c>
      <c r="H782" s="207">
        <v>10</v>
      </c>
      <c r="I782" s="217">
        <v>5</v>
      </c>
      <c r="J782" s="209">
        <v>5</v>
      </c>
      <c r="K782" s="207">
        <v>76.5</v>
      </c>
      <c r="L782" s="26">
        <f t="shared" si="107"/>
        <v>96.5</v>
      </c>
      <c r="M782" s="26" t="str">
        <f t="shared" si="110"/>
        <v>A1</v>
      </c>
    </row>
    <row r="783" spans="1:13">
      <c r="A783" s="186" t="s">
        <v>371</v>
      </c>
      <c r="B783" s="207">
        <v>9.5</v>
      </c>
      <c r="C783" s="207">
        <v>5</v>
      </c>
      <c r="D783" s="207">
        <v>5</v>
      </c>
      <c r="E783" s="207">
        <v>70.5</v>
      </c>
      <c r="F783" s="26">
        <f t="shared" si="109"/>
        <v>90</v>
      </c>
      <c r="G783" s="11" t="str">
        <f t="shared" si="106"/>
        <v>A1</v>
      </c>
      <c r="H783" s="13">
        <v>10</v>
      </c>
      <c r="I783" s="13">
        <v>5</v>
      </c>
      <c r="J783" s="13">
        <v>5</v>
      </c>
      <c r="K783" s="207">
        <v>77.5</v>
      </c>
      <c r="L783" s="26">
        <f t="shared" si="107"/>
        <v>97.5</v>
      </c>
      <c r="M783" s="11" t="str">
        <f t="shared" si="110"/>
        <v>A1</v>
      </c>
    </row>
    <row r="784" spans="1:13">
      <c r="A784" s="186" t="s">
        <v>538</v>
      </c>
      <c r="B784" s="13"/>
      <c r="C784" s="13"/>
      <c r="D784" s="13"/>
      <c r="E784" s="13">
        <v>40</v>
      </c>
      <c r="F784" s="13"/>
      <c r="G784" s="13"/>
      <c r="H784" s="13"/>
      <c r="I784" s="13"/>
      <c r="J784" s="13"/>
      <c r="K784" s="13">
        <v>40</v>
      </c>
      <c r="L784" s="13"/>
      <c r="M784" s="187"/>
    </row>
    <row r="785" spans="1:13">
      <c r="A785" s="186" t="s">
        <v>539</v>
      </c>
      <c r="B785" s="13"/>
      <c r="C785" s="13"/>
      <c r="D785" s="13"/>
      <c r="E785" s="13">
        <v>33</v>
      </c>
      <c r="F785" s="13"/>
      <c r="G785" s="13"/>
      <c r="H785" s="13"/>
      <c r="I785" s="13"/>
      <c r="J785" s="13"/>
      <c r="K785" s="13">
        <v>38</v>
      </c>
      <c r="L785" s="13"/>
      <c r="M785" s="187"/>
    </row>
    <row r="786" spans="1:13">
      <c r="A786" s="186" t="s">
        <v>540</v>
      </c>
      <c r="B786" s="13"/>
      <c r="C786" s="13"/>
      <c r="D786" s="13"/>
      <c r="E786" s="13">
        <v>40</v>
      </c>
      <c r="F786" s="13"/>
      <c r="G786" s="13"/>
      <c r="H786" s="13"/>
      <c r="I786" s="13"/>
      <c r="J786" s="13"/>
      <c r="K786" s="13">
        <v>33</v>
      </c>
      <c r="L786" s="13"/>
      <c r="M786" s="187"/>
    </row>
    <row r="787" spans="1:13" ht="26.25">
      <c r="A787" s="10" t="s">
        <v>517</v>
      </c>
      <c r="B787" s="10"/>
      <c r="C787" s="188" t="s">
        <v>518</v>
      </c>
      <c r="D787" s="189">
        <f>(F779+F780+F781+F782+F783)</f>
        <v>451</v>
      </c>
      <c r="E787" s="189"/>
      <c r="F787" s="188" t="s">
        <v>519</v>
      </c>
      <c r="G787" s="189">
        <f>(D787/500)*100</f>
        <v>90.2</v>
      </c>
      <c r="H787" s="189"/>
      <c r="I787" s="190"/>
      <c r="J787" s="545" t="s">
        <v>520</v>
      </c>
      <c r="K787" s="545"/>
      <c r="L787" s="527" t="str">
        <f>IF(G787&gt;=91,"A1",IF(G787&gt;=81,"A2",IF(G787&gt;=71,"B1",IF(G787&gt;=61,"B2",IF(G787&gt;=51,"C1",IF(G787&gt;=41,"C2",IF(G787&gt;=33,"D","E")))))))</f>
        <v>A2</v>
      </c>
      <c r="M787" s="527" t="str">
        <f t="shared" ref="M787:M788" si="111">IF(K787&gt;=91,"A1",IF(K787&gt;=81,"A2",IF(K787&gt;=71,"B1",IF(K787&gt;=61,"B2",IF(K787&gt;=51,"C1",IF(K787&gt;=41,"C2",IF(K787&gt;=33,"D","E")))))))</f>
        <v>E</v>
      </c>
    </row>
    <row r="788" spans="1:13" ht="26.25">
      <c r="A788" s="191" t="s">
        <v>521</v>
      </c>
      <c r="B788" s="10"/>
      <c r="C788" s="188" t="s">
        <v>522</v>
      </c>
      <c r="D788" s="189">
        <f>(L779+L780+L781+L782+L783)</f>
        <v>472.25</v>
      </c>
      <c r="E788" s="189"/>
      <c r="F788" s="188" t="s">
        <v>523</v>
      </c>
      <c r="G788" s="192">
        <f>D788/500*100</f>
        <v>94.45</v>
      </c>
      <c r="H788" s="192"/>
      <c r="I788" s="193"/>
      <c r="J788" s="545" t="s">
        <v>524</v>
      </c>
      <c r="K788" s="545"/>
      <c r="L788" s="527" t="str">
        <f>IF(G788&gt;=91,"A1",IF(G788&gt;=81,"A2",IF(G788&gt;=71,"B1",IF(G788&gt;=61,"B2",IF(G788&gt;=51,"C1",IF(G788&gt;=41,"C2",IF(G788&gt;=33,"D","E")))))))</f>
        <v>A1</v>
      </c>
      <c r="M788" s="527" t="str">
        <f t="shared" si="111"/>
        <v>E</v>
      </c>
    </row>
    <row r="789" spans="1:13">
      <c r="A789" s="10" t="s">
        <v>541</v>
      </c>
      <c r="B789" s="10"/>
      <c r="C789" s="10"/>
      <c r="D789" s="11">
        <f>SUM(D787:D788)</f>
        <v>923.25</v>
      </c>
      <c r="E789" s="10"/>
      <c r="F789" s="10" t="s">
        <v>526</v>
      </c>
      <c r="G789" s="10"/>
      <c r="H789" s="10"/>
      <c r="I789" s="26">
        <f>(D789/1000)*100</f>
        <v>92.325000000000003</v>
      </c>
      <c r="J789" s="10" t="s">
        <v>527</v>
      </c>
      <c r="K789" s="10"/>
      <c r="L789" s="10"/>
      <c r="M789" s="10" t="str">
        <f>IF(I789&gt;=91,"A1",IF(I789&gt;=81,"A2",IF(I789&gt;=71,"B1",IF(I789&gt;=61,"B2",IF(I789&gt;=51,"C1",IF(I789&gt;=41,"C2",IF(I789&gt;=33,"D","E")))))))</f>
        <v>A1</v>
      </c>
    </row>
    <row r="790" spans="1:13">
      <c r="A790" s="542" t="s">
        <v>378</v>
      </c>
      <c r="B790" s="543"/>
      <c r="C790" s="543"/>
      <c r="D790" s="543"/>
      <c r="E790" s="543"/>
      <c r="F790" s="543"/>
      <c r="G790" s="543"/>
      <c r="H790" s="543"/>
      <c r="I790" s="543"/>
      <c r="J790" s="543"/>
      <c r="K790" s="543"/>
      <c r="L790" s="543"/>
      <c r="M790" s="544"/>
    </row>
    <row r="791" spans="1:13">
      <c r="A791" s="531" t="s">
        <v>379</v>
      </c>
      <c r="B791" s="377"/>
      <c r="C791" s="377"/>
      <c r="D791" s="377"/>
      <c r="E791" s="377"/>
      <c r="F791" s="377"/>
      <c r="G791" s="377"/>
      <c r="H791" s="377"/>
      <c r="I791" s="377"/>
      <c r="J791" s="377"/>
      <c r="K791" s="377"/>
      <c r="L791" s="377"/>
      <c r="M791" s="532"/>
    </row>
    <row r="792" spans="1:13">
      <c r="A792" s="531" t="s">
        <v>380</v>
      </c>
      <c r="B792" s="377"/>
      <c r="C792" s="377"/>
      <c r="D792" s="377"/>
      <c r="E792" s="377"/>
      <c r="F792" s="377" t="s">
        <v>381</v>
      </c>
      <c r="G792" s="377"/>
      <c r="H792" s="377"/>
      <c r="I792" s="377"/>
      <c r="J792" s="377"/>
      <c r="K792" s="377" t="s">
        <v>528</v>
      </c>
      <c r="L792" s="377"/>
      <c r="M792" s="532"/>
    </row>
    <row r="793" spans="1:13">
      <c r="A793" s="525" t="s">
        <v>382</v>
      </c>
      <c r="B793" s="526"/>
      <c r="C793" s="526"/>
      <c r="D793" s="526"/>
      <c r="E793" s="526"/>
      <c r="F793" s="527" t="s">
        <v>387</v>
      </c>
      <c r="G793" s="527"/>
      <c r="H793" s="527"/>
      <c r="I793" s="527"/>
      <c r="J793" s="527"/>
      <c r="K793" s="527" t="s">
        <v>387</v>
      </c>
      <c r="L793" s="527"/>
      <c r="M793" s="528"/>
    </row>
    <row r="794" spans="1:13">
      <c r="A794" s="531" t="s">
        <v>384</v>
      </c>
      <c r="B794" s="377"/>
      <c r="C794" s="377"/>
      <c r="D794" s="377"/>
      <c r="E794" s="377"/>
      <c r="F794" s="377"/>
      <c r="G794" s="377"/>
      <c r="H794" s="377"/>
      <c r="I794" s="377"/>
      <c r="J794" s="377"/>
      <c r="K794" s="377"/>
      <c r="L794" s="377"/>
      <c r="M794" s="532"/>
    </row>
    <row r="795" spans="1:13">
      <c r="A795" s="531" t="s">
        <v>380</v>
      </c>
      <c r="B795" s="377"/>
      <c r="C795" s="377"/>
      <c r="D795" s="377"/>
      <c r="E795" s="377"/>
      <c r="F795" s="377" t="s">
        <v>381</v>
      </c>
      <c r="G795" s="377"/>
      <c r="H795" s="377"/>
      <c r="I795" s="377"/>
      <c r="J795" s="377"/>
      <c r="K795" s="377" t="s">
        <v>528</v>
      </c>
      <c r="L795" s="377"/>
      <c r="M795" s="532"/>
    </row>
    <row r="796" spans="1:13">
      <c r="A796" s="540" t="s">
        <v>385</v>
      </c>
      <c r="B796" s="541"/>
      <c r="C796" s="541"/>
      <c r="D796" s="541"/>
      <c r="E796" s="541"/>
      <c r="F796" s="377" t="s">
        <v>387</v>
      </c>
      <c r="G796" s="377"/>
      <c r="H796" s="377"/>
      <c r="I796" s="377"/>
      <c r="J796" s="377"/>
      <c r="K796" s="377" t="s">
        <v>387</v>
      </c>
      <c r="L796" s="377"/>
      <c r="M796" s="532"/>
    </row>
    <row r="797" spans="1:13">
      <c r="A797" s="540" t="s">
        <v>529</v>
      </c>
      <c r="B797" s="541"/>
      <c r="C797" s="541"/>
      <c r="D797" s="541"/>
      <c r="E797" s="541"/>
      <c r="F797" s="527" t="s">
        <v>387</v>
      </c>
      <c r="G797" s="527"/>
      <c r="H797" s="527"/>
      <c r="I797" s="527"/>
      <c r="J797" s="527"/>
      <c r="K797" s="527" t="s">
        <v>387</v>
      </c>
      <c r="L797" s="527"/>
      <c r="M797" s="528"/>
    </row>
    <row r="798" spans="1:13">
      <c r="A798" s="533" t="s">
        <v>386</v>
      </c>
      <c r="B798" s="534"/>
      <c r="C798" s="534"/>
      <c r="D798" s="534"/>
      <c r="E798" s="535"/>
      <c r="F798" s="536" t="s">
        <v>387</v>
      </c>
      <c r="G798" s="537"/>
      <c r="H798" s="537"/>
      <c r="I798" s="537"/>
      <c r="J798" s="538"/>
      <c r="K798" s="536" t="s">
        <v>387</v>
      </c>
      <c r="L798" s="537"/>
      <c r="M798" s="539"/>
    </row>
    <row r="799" spans="1:13">
      <c r="A799" s="533" t="s">
        <v>388</v>
      </c>
      <c r="B799" s="534"/>
      <c r="C799" s="534"/>
      <c r="D799" s="534"/>
      <c r="E799" s="535"/>
      <c r="F799" s="536" t="s">
        <v>398</v>
      </c>
      <c r="G799" s="537"/>
      <c r="H799" s="537"/>
      <c r="I799" s="537"/>
      <c r="J799" s="538"/>
      <c r="K799" s="536" t="s">
        <v>398</v>
      </c>
      <c r="L799" s="537"/>
      <c r="M799" s="539"/>
    </row>
    <row r="800" spans="1:13">
      <c r="A800" s="531" t="s">
        <v>389</v>
      </c>
      <c r="B800" s="377"/>
      <c r="C800" s="377"/>
      <c r="D800" s="377"/>
      <c r="E800" s="377"/>
      <c r="F800" s="377"/>
      <c r="G800" s="377"/>
      <c r="H800" s="377"/>
      <c r="I800" s="377"/>
      <c r="J800" s="377"/>
      <c r="K800" s="377"/>
      <c r="L800" s="377"/>
      <c r="M800" s="532"/>
    </row>
    <row r="801" spans="1:13">
      <c r="A801" s="531" t="s">
        <v>380</v>
      </c>
      <c r="B801" s="377"/>
      <c r="C801" s="377"/>
      <c r="D801" s="377"/>
      <c r="E801" s="377"/>
      <c r="F801" s="377" t="s">
        <v>381</v>
      </c>
      <c r="G801" s="377"/>
      <c r="H801" s="377"/>
      <c r="I801" s="377"/>
      <c r="J801" s="377"/>
      <c r="K801" s="377" t="s">
        <v>528</v>
      </c>
      <c r="L801" s="377"/>
      <c r="M801" s="532"/>
    </row>
    <row r="802" spans="1:13">
      <c r="A802" s="533" t="s">
        <v>591</v>
      </c>
      <c r="B802" s="534"/>
      <c r="C802" s="534"/>
      <c r="D802" s="534"/>
      <c r="E802" s="534"/>
      <c r="F802" s="534"/>
      <c r="G802" s="534"/>
      <c r="H802" s="534"/>
      <c r="I802" s="534"/>
      <c r="J802" s="534"/>
      <c r="K802" s="534"/>
      <c r="L802" s="534"/>
      <c r="M802" s="560"/>
    </row>
    <row r="803" spans="1:13">
      <c r="A803" s="186" t="s">
        <v>530</v>
      </c>
      <c r="B803" s="541" t="s">
        <v>553</v>
      </c>
      <c r="C803" s="541"/>
      <c r="D803" s="541"/>
      <c r="E803" s="541"/>
      <c r="F803" s="541"/>
      <c r="G803" s="541"/>
      <c r="H803" s="541"/>
      <c r="I803" s="541"/>
      <c r="J803" s="541"/>
      <c r="K803" s="541"/>
      <c r="L803" s="541"/>
      <c r="M803" s="568"/>
    </row>
    <row r="804" spans="1:13">
      <c r="A804" s="186" t="s">
        <v>392</v>
      </c>
      <c r="B804" s="541" t="s">
        <v>545</v>
      </c>
      <c r="C804" s="541"/>
      <c r="D804" s="541"/>
      <c r="E804" s="541"/>
      <c r="F804" s="541"/>
      <c r="G804" s="541"/>
      <c r="H804" s="541"/>
      <c r="I804" s="541"/>
      <c r="J804" s="541"/>
      <c r="K804" s="541"/>
      <c r="L804" s="541"/>
      <c r="M804" s="568"/>
    </row>
    <row r="805" spans="1:13">
      <c r="A805" s="531" t="s">
        <v>531</v>
      </c>
      <c r="B805" s="377"/>
      <c r="C805" s="377"/>
      <c r="D805" s="527"/>
      <c r="E805" s="527"/>
      <c r="F805" s="527"/>
      <c r="G805" s="527"/>
      <c r="H805" s="527"/>
      <c r="I805" s="527"/>
      <c r="J805" s="377" t="s">
        <v>532</v>
      </c>
      <c r="K805" s="377"/>
      <c r="L805" s="377"/>
      <c r="M805" s="532"/>
    </row>
    <row r="806" spans="1:13">
      <c r="A806" s="531"/>
      <c r="B806" s="377"/>
      <c r="C806" s="377"/>
      <c r="D806" s="527"/>
      <c r="E806" s="527"/>
      <c r="F806" s="527"/>
      <c r="G806" s="527"/>
      <c r="H806" s="527"/>
      <c r="I806" s="527"/>
      <c r="J806" s="377"/>
      <c r="K806" s="377"/>
      <c r="L806" s="377"/>
      <c r="M806" s="532"/>
    </row>
    <row r="807" spans="1:13">
      <c r="A807" s="531"/>
      <c r="B807" s="377"/>
      <c r="C807" s="377"/>
      <c r="D807" s="527"/>
      <c r="E807" s="527"/>
      <c r="F807" s="527"/>
      <c r="G807" s="527"/>
      <c r="H807" s="527"/>
      <c r="I807" s="527"/>
      <c r="J807" s="377"/>
      <c r="K807" s="377"/>
      <c r="L807" s="377"/>
      <c r="M807" s="532"/>
    </row>
    <row r="808" spans="1:13">
      <c r="A808" s="531"/>
      <c r="B808" s="377"/>
      <c r="C808" s="377"/>
      <c r="D808" s="527"/>
      <c r="E808" s="527"/>
      <c r="F808" s="527"/>
      <c r="G808" s="527"/>
      <c r="H808" s="527"/>
      <c r="I808" s="527"/>
      <c r="J808" s="377"/>
      <c r="K808" s="377"/>
      <c r="L808" s="377"/>
      <c r="M808" s="532"/>
    </row>
    <row r="809" spans="1:13">
      <c r="A809" s="520" t="s">
        <v>393</v>
      </c>
      <c r="B809" s="521"/>
      <c r="C809" s="521"/>
      <c r="D809" s="521"/>
      <c r="E809" s="521"/>
      <c r="F809" s="521"/>
      <c r="G809" s="521"/>
      <c r="H809" s="522" t="s">
        <v>394</v>
      </c>
      <c r="I809" s="523"/>
      <c r="J809" s="523"/>
      <c r="K809" s="523"/>
      <c r="L809" s="523"/>
      <c r="M809" s="524"/>
    </row>
    <row r="810" spans="1:13">
      <c r="A810" s="194" t="s">
        <v>395</v>
      </c>
      <c r="B810" s="521" t="s">
        <v>284</v>
      </c>
      <c r="C810" s="521"/>
      <c r="D810" s="195" t="s">
        <v>395</v>
      </c>
      <c r="E810" s="196"/>
      <c r="F810" s="521" t="s">
        <v>284</v>
      </c>
      <c r="G810" s="521"/>
      <c r="H810" s="197"/>
      <c r="I810" s="197"/>
      <c r="J810" s="198" t="s">
        <v>396</v>
      </c>
      <c r="K810" s="197"/>
      <c r="L810" s="198" t="s">
        <v>284</v>
      </c>
      <c r="M810" s="199"/>
    </row>
    <row r="811" spans="1:13">
      <c r="A811" s="200" t="s">
        <v>397</v>
      </c>
      <c r="B811" s="517" t="s">
        <v>398</v>
      </c>
      <c r="C811" s="517"/>
      <c r="D811" s="517" t="s">
        <v>399</v>
      </c>
      <c r="E811" s="517"/>
      <c r="F811" s="517" t="s">
        <v>400</v>
      </c>
      <c r="G811" s="517"/>
      <c r="H811" s="197"/>
      <c r="I811" s="197"/>
      <c r="J811" s="518">
        <v>3</v>
      </c>
      <c r="K811" s="519"/>
      <c r="L811" s="196" t="s">
        <v>387</v>
      </c>
      <c r="M811" s="199"/>
    </row>
    <row r="812" spans="1:13">
      <c r="A812" s="200" t="s">
        <v>401</v>
      </c>
      <c r="B812" s="517" t="s">
        <v>402</v>
      </c>
      <c r="C812" s="517"/>
      <c r="D812" s="517" t="s">
        <v>403</v>
      </c>
      <c r="E812" s="517"/>
      <c r="F812" s="517" t="s">
        <v>404</v>
      </c>
      <c r="G812" s="517"/>
      <c r="H812" s="197"/>
      <c r="I812" s="197"/>
      <c r="J812" s="518">
        <v>2</v>
      </c>
      <c r="K812" s="519"/>
      <c r="L812" s="196" t="s">
        <v>383</v>
      </c>
      <c r="M812" s="199"/>
    </row>
    <row r="813" spans="1:13">
      <c r="A813" s="200" t="s">
        <v>405</v>
      </c>
      <c r="B813" s="517" t="s">
        <v>406</v>
      </c>
      <c r="C813" s="517"/>
      <c r="D813" s="517" t="s">
        <v>407</v>
      </c>
      <c r="E813" s="517"/>
      <c r="F813" s="517" t="s">
        <v>408</v>
      </c>
      <c r="G813" s="517"/>
      <c r="H813" s="197"/>
      <c r="I813" s="197"/>
      <c r="J813" s="518">
        <v>1</v>
      </c>
      <c r="K813" s="519"/>
      <c r="L813" s="196" t="s">
        <v>409</v>
      </c>
      <c r="M813" s="199"/>
    </row>
    <row r="814" spans="1:13" ht="15.75" thickBot="1">
      <c r="A814" s="201" t="s">
        <v>410</v>
      </c>
      <c r="B814" s="516" t="s">
        <v>411</v>
      </c>
      <c r="C814" s="516"/>
      <c r="D814" s="516" t="s">
        <v>412</v>
      </c>
      <c r="E814" s="516"/>
      <c r="F814" s="516" t="s">
        <v>413</v>
      </c>
      <c r="G814" s="516"/>
      <c r="H814" s="202"/>
      <c r="I814" s="202"/>
      <c r="J814" s="202"/>
      <c r="K814" s="202"/>
      <c r="L814" s="202"/>
      <c r="M814" s="203"/>
    </row>
    <row r="816" spans="1:13" ht="15.75" thickBot="1"/>
    <row r="817" spans="1:13" ht="15.75">
      <c r="A817" s="178"/>
      <c r="B817" s="561" t="s">
        <v>489</v>
      </c>
      <c r="C817" s="561"/>
      <c r="D817" s="561"/>
      <c r="E817" s="561"/>
      <c r="F817" s="561"/>
      <c r="G817" s="561"/>
      <c r="H817" s="561"/>
      <c r="I817" s="562"/>
      <c r="J817" s="563" t="s">
        <v>490</v>
      </c>
      <c r="K817" s="561"/>
      <c r="L817" s="561"/>
      <c r="M817" s="564"/>
    </row>
    <row r="818" spans="1:13" ht="21">
      <c r="A818" s="565" t="s">
        <v>491</v>
      </c>
      <c r="B818" s="566"/>
      <c r="C818" s="566"/>
      <c r="D818" s="566"/>
      <c r="E818" s="566"/>
      <c r="F818" s="566"/>
      <c r="G818" s="566"/>
      <c r="H818" s="566"/>
      <c r="I818" s="566"/>
      <c r="J818" s="566"/>
      <c r="K818" s="566"/>
      <c r="L818" s="566"/>
      <c r="M818" s="567"/>
    </row>
    <row r="819" spans="1:13" ht="21">
      <c r="A819" s="179"/>
      <c r="B819" s="556" t="s">
        <v>492</v>
      </c>
      <c r="C819" s="556"/>
      <c r="D819" s="556"/>
      <c r="E819" s="557"/>
      <c r="F819" s="180" t="s">
        <v>493</v>
      </c>
      <c r="G819" s="180"/>
      <c r="H819" s="553" t="s">
        <v>494</v>
      </c>
      <c r="I819" s="554"/>
      <c r="J819" s="555"/>
      <c r="K819" s="205" t="s">
        <v>495</v>
      </c>
      <c r="L819" s="10"/>
      <c r="M819" s="181"/>
    </row>
    <row r="820" spans="1:13">
      <c r="A820" s="558" t="s">
        <v>496</v>
      </c>
      <c r="B820" s="554"/>
      <c r="C820" s="554"/>
      <c r="D820" s="554"/>
      <c r="E820" s="554"/>
      <c r="F820" s="554"/>
      <c r="G820" s="554"/>
      <c r="H820" s="554"/>
      <c r="I820" s="554"/>
      <c r="J820" s="554"/>
      <c r="K820" s="554"/>
      <c r="L820" s="554"/>
      <c r="M820" s="559"/>
    </row>
    <row r="821" spans="1:13">
      <c r="A821" s="533" t="s">
        <v>497</v>
      </c>
      <c r="B821" s="534"/>
      <c r="C821" s="534"/>
      <c r="D821" s="534"/>
      <c r="E821" s="534"/>
      <c r="F821" s="534"/>
      <c r="G821" s="534"/>
      <c r="H821" s="534"/>
      <c r="I821" s="534"/>
      <c r="J821" s="534"/>
      <c r="K821" s="534"/>
      <c r="L821" s="534"/>
      <c r="M821" s="560"/>
    </row>
    <row r="822" spans="1:13">
      <c r="A822" s="540" t="s">
        <v>498</v>
      </c>
      <c r="B822" s="541"/>
      <c r="C822" s="553" t="s">
        <v>190</v>
      </c>
      <c r="D822" s="554"/>
      <c r="E822" s="554"/>
      <c r="F822" s="554"/>
      <c r="G822" s="555"/>
      <c r="H822" s="10" t="s">
        <v>499</v>
      </c>
      <c r="I822" s="206"/>
      <c r="J822" s="377">
        <v>17</v>
      </c>
      <c r="K822" s="377"/>
      <c r="L822" s="377"/>
      <c r="M822" s="532"/>
    </row>
    <row r="823" spans="1:13">
      <c r="A823" s="540" t="s">
        <v>500</v>
      </c>
      <c r="B823" s="541"/>
      <c r="C823" s="553" t="s">
        <v>533</v>
      </c>
      <c r="D823" s="554"/>
      <c r="E823" s="554"/>
      <c r="F823" s="554"/>
      <c r="G823" s="555"/>
      <c r="H823" s="10" t="s">
        <v>501</v>
      </c>
      <c r="I823" s="206"/>
      <c r="J823" s="377">
        <v>1345</v>
      </c>
      <c r="K823" s="377"/>
      <c r="L823" s="377"/>
      <c r="M823" s="532"/>
    </row>
    <row r="824" spans="1:13">
      <c r="A824" s="540" t="s">
        <v>502</v>
      </c>
      <c r="B824" s="541"/>
      <c r="C824" s="553" t="s">
        <v>585</v>
      </c>
      <c r="D824" s="554"/>
      <c r="E824" s="554"/>
      <c r="F824" s="554"/>
      <c r="G824" s="555"/>
      <c r="H824" s="10" t="s">
        <v>503</v>
      </c>
      <c r="I824" s="206"/>
      <c r="J824" s="377" t="s">
        <v>592</v>
      </c>
      <c r="K824" s="377"/>
      <c r="L824" s="377"/>
      <c r="M824" s="532"/>
    </row>
    <row r="825" spans="1:13">
      <c r="A825" s="540" t="s">
        <v>504</v>
      </c>
      <c r="B825" s="541"/>
      <c r="C825" s="553" t="s">
        <v>192</v>
      </c>
      <c r="D825" s="554"/>
      <c r="E825" s="554"/>
      <c r="F825" s="554"/>
      <c r="G825" s="555"/>
      <c r="H825" s="540" t="s">
        <v>363</v>
      </c>
      <c r="I825" s="541"/>
      <c r="J825" s="377" t="s">
        <v>194</v>
      </c>
      <c r="K825" s="377"/>
      <c r="L825" s="377"/>
      <c r="M825" s="532"/>
    </row>
    <row r="826" spans="1:13">
      <c r="A826" s="540" t="s">
        <v>535</v>
      </c>
      <c r="B826" s="541"/>
      <c r="C826" s="569" t="s">
        <v>196</v>
      </c>
      <c r="D826" s="570"/>
      <c r="E826" s="570"/>
      <c r="F826" s="570"/>
      <c r="G826" s="570"/>
      <c r="H826" s="570"/>
      <c r="I826" s="570"/>
      <c r="J826" s="570"/>
      <c r="K826" s="570"/>
      <c r="L826" s="570"/>
      <c r="M826" s="571"/>
    </row>
    <row r="827" spans="1:13">
      <c r="A827" s="531" t="s">
        <v>505</v>
      </c>
      <c r="B827" s="377"/>
      <c r="C827" s="377"/>
      <c r="D827" s="377"/>
      <c r="E827" s="377"/>
      <c r="F827" s="377"/>
      <c r="G827" s="377"/>
      <c r="H827" s="377"/>
      <c r="I827" s="377"/>
      <c r="J827" s="377"/>
      <c r="K827" s="377"/>
      <c r="L827" s="377"/>
      <c r="M827" s="532"/>
    </row>
    <row r="828" spans="1:13">
      <c r="A828" s="546" t="s">
        <v>506</v>
      </c>
      <c r="B828" s="377" t="s">
        <v>507</v>
      </c>
      <c r="C828" s="377"/>
      <c r="D828" s="377"/>
      <c r="E828" s="377"/>
      <c r="F828" s="377"/>
      <c r="G828" s="377"/>
      <c r="H828" s="377" t="s">
        <v>508</v>
      </c>
      <c r="I828" s="377"/>
      <c r="J828" s="377"/>
      <c r="K828" s="377"/>
      <c r="L828" s="377"/>
      <c r="M828" s="532"/>
    </row>
    <row r="829" spans="1:13" ht="30">
      <c r="A829" s="546"/>
      <c r="B829" s="183" t="s">
        <v>509</v>
      </c>
      <c r="C829" s="183" t="s">
        <v>510</v>
      </c>
      <c r="D829" s="183" t="s">
        <v>511</v>
      </c>
      <c r="E829" s="183" t="s">
        <v>512</v>
      </c>
      <c r="F829" s="183">
        <v>100</v>
      </c>
      <c r="G829" s="184" t="s">
        <v>244</v>
      </c>
      <c r="H829" s="183" t="s">
        <v>513</v>
      </c>
      <c r="I829" s="183" t="s">
        <v>510</v>
      </c>
      <c r="J829" s="183" t="s">
        <v>511</v>
      </c>
      <c r="K829" s="183" t="s">
        <v>537</v>
      </c>
      <c r="L829" s="183">
        <v>100</v>
      </c>
      <c r="M829" s="185" t="s">
        <v>244</v>
      </c>
    </row>
    <row r="830" spans="1:13">
      <c r="A830" s="186" t="s">
        <v>285</v>
      </c>
      <c r="B830" s="214">
        <v>3</v>
      </c>
      <c r="C830" s="207">
        <v>3</v>
      </c>
      <c r="D830" s="207">
        <v>3</v>
      </c>
      <c r="E830" s="214">
        <v>23</v>
      </c>
      <c r="F830" s="26">
        <f t="shared" ref="F830" si="112">SUM(B830:E830)</f>
        <v>32</v>
      </c>
      <c r="G830" s="11" t="str">
        <f t="shared" ref="G830:G834" si="113">IF(F830&gt;=90,"A1",IF(F830&gt;=80,"A2",IF(F830&gt;=70,"B1",IF(F830&gt;=60,"B2",IF(F830&gt;=50,"C1",IF(F830&gt;=40,"C2",IF(F830&gt;=33,"D","E")))))))</f>
        <v>E</v>
      </c>
      <c r="H830" s="207">
        <v>7.25</v>
      </c>
      <c r="I830" s="13">
        <v>3</v>
      </c>
      <c r="J830" s="13">
        <v>3</v>
      </c>
      <c r="K830" s="214">
        <v>44</v>
      </c>
      <c r="L830" s="26">
        <f t="shared" ref="L830:L834" si="114">SUM(H830:K830)</f>
        <v>57.25</v>
      </c>
      <c r="M830" s="11" t="str">
        <f t="shared" ref="M830" si="115">IF(L830&gt;=90,"A1",IF(L830&gt;=80,"A2",IF(L830&gt;=70,"B1",IF(L830&gt;=60,"B2",IF(L830&gt;=50,"C1",IF(L830&gt;=40,"C2",IF(L830&gt;=33,"D","E")))))))</f>
        <v>C1</v>
      </c>
    </row>
    <row r="831" spans="1:13">
      <c r="A831" s="186" t="s">
        <v>286</v>
      </c>
      <c r="B831" s="214">
        <v>1</v>
      </c>
      <c r="C831" s="207">
        <v>3</v>
      </c>
      <c r="D831" s="207">
        <v>3</v>
      </c>
      <c r="E831" s="207">
        <v>21.5</v>
      </c>
      <c r="F831" s="26">
        <f t="shared" ref="F831:F834" si="116">(B831+C831+D831+E831)</f>
        <v>28.5</v>
      </c>
      <c r="G831" s="11" t="str">
        <f t="shared" si="113"/>
        <v>E</v>
      </c>
      <c r="H831" s="13">
        <v>4.75</v>
      </c>
      <c r="I831" s="13">
        <v>4</v>
      </c>
      <c r="J831" s="13">
        <v>3</v>
      </c>
      <c r="K831" s="207">
        <v>36.5</v>
      </c>
      <c r="L831" s="26">
        <f t="shared" si="114"/>
        <v>48.25</v>
      </c>
      <c r="M831" s="11" t="str">
        <f t="shared" ref="M831:M834" si="117">IF(L831&gt;=91,"A1",IF(L831&gt;=81,"A2",IF(L831&gt;=71,"B1",IF(L831&gt;=61,"B2",IF(L831&gt;=51,"C1",IF(L831&gt;=41,"C2",IF(L831&gt;=33,"D","E")))))))</f>
        <v>C2</v>
      </c>
    </row>
    <row r="832" spans="1:13">
      <c r="A832" s="186" t="s">
        <v>515</v>
      </c>
      <c r="B832" s="207">
        <v>3</v>
      </c>
      <c r="C832" s="207">
        <v>2</v>
      </c>
      <c r="D832" s="207">
        <v>4</v>
      </c>
      <c r="E832" s="214">
        <v>18</v>
      </c>
      <c r="F832" s="11">
        <f t="shared" si="116"/>
        <v>27</v>
      </c>
      <c r="G832" s="11" t="str">
        <f t="shared" si="113"/>
        <v>E</v>
      </c>
      <c r="H832" s="13">
        <v>1.75</v>
      </c>
      <c r="I832" s="13">
        <v>4</v>
      </c>
      <c r="J832" s="13">
        <v>3</v>
      </c>
      <c r="K832" s="214">
        <v>30.5</v>
      </c>
      <c r="L832" s="26">
        <f t="shared" si="114"/>
        <v>39.25</v>
      </c>
      <c r="M832" s="11" t="str">
        <f t="shared" si="117"/>
        <v>D</v>
      </c>
    </row>
    <row r="833" spans="1:13">
      <c r="A833" s="186" t="s">
        <v>288</v>
      </c>
      <c r="B833" s="207">
        <v>4.25</v>
      </c>
      <c r="C833" s="207">
        <v>3.5</v>
      </c>
      <c r="D833" s="207">
        <v>5</v>
      </c>
      <c r="E833" s="207">
        <v>45.5</v>
      </c>
      <c r="F833" s="11">
        <f t="shared" si="116"/>
        <v>58.25</v>
      </c>
      <c r="G833" s="11" t="str">
        <f t="shared" si="113"/>
        <v>C1</v>
      </c>
      <c r="H833" s="207">
        <v>6</v>
      </c>
      <c r="I833" s="217">
        <v>4</v>
      </c>
      <c r="J833" s="209">
        <v>4</v>
      </c>
      <c r="K833" s="207">
        <v>51.5</v>
      </c>
      <c r="L833" s="26">
        <f t="shared" si="114"/>
        <v>65.5</v>
      </c>
      <c r="M833" s="26" t="str">
        <f t="shared" si="117"/>
        <v>B2</v>
      </c>
    </row>
    <row r="834" spans="1:13">
      <c r="A834" s="186" t="s">
        <v>371</v>
      </c>
      <c r="B834" s="207">
        <v>3.5</v>
      </c>
      <c r="C834" s="207">
        <v>3</v>
      </c>
      <c r="D834" s="207">
        <v>3</v>
      </c>
      <c r="E834" s="207">
        <v>20</v>
      </c>
      <c r="F834" s="26">
        <f t="shared" si="116"/>
        <v>29.5</v>
      </c>
      <c r="G834" s="11" t="str">
        <f t="shared" si="113"/>
        <v>E</v>
      </c>
      <c r="H834" s="13">
        <v>4.25</v>
      </c>
      <c r="I834" s="13">
        <v>3</v>
      </c>
      <c r="J834" s="13">
        <v>4</v>
      </c>
      <c r="K834" s="207">
        <v>27.5</v>
      </c>
      <c r="L834" s="26">
        <f t="shared" si="114"/>
        <v>38.75</v>
      </c>
      <c r="M834" s="11" t="str">
        <f t="shared" si="117"/>
        <v>D</v>
      </c>
    </row>
    <row r="835" spans="1:13">
      <c r="A835" s="186" t="s">
        <v>538</v>
      </c>
      <c r="B835" s="13"/>
      <c r="C835" s="13"/>
      <c r="D835" s="13"/>
      <c r="E835" s="13">
        <v>22.5</v>
      </c>
      <c r="F835" s="13"/>
      <c r="G835" s="13"/>
      <c r="H835" s="13"/>
      <c r="I835" s="13"/>
      <c r="J835" s="13"/>
      <c r="K835" s="13">
        <v>30</v>
      </c>
      <c r="L835" s="13"/>
      <c r="M835" s="187"/>
    </row>
    <row r="836" spans="1:13">
      <c r="A836" s="186" t="s">
        <v>539</v>
      </c>
      <c r="B836" s="13"/>
      <c r="C836" s="13"/>
      <c r="D836" s="13"/>
      <c r="E836" s="13">
        <v>19</v>
      </c>
      <c r="F836" s="13"/>
      <c r="G836" s="13"/>
      <c r="H836" s="13"/>
      <c r="I836" s="13"/>
      <c r="J836" s="13"/>
      <c r="K836" s="13">
        <v>23</v>
      </c>
      <c r="L836" s="13"/>
      <c r="M836" s="187"/>
    </row>
    <row r="837" spans="1:13">
      <c r="A837" s="186" t="s">
        <v>540</v>
      </c>
      <c r="B837" s="13"/>
      <c r="C837" s="13"/>
      <c r="D837" s="13"/>
      <c r="E837" s="13">
        <v>19</v>
      </c>
      <c r="F837" s="13"/>
      <c r="G837" s="13"/>
      <c r="H837" s="13"/>
      <c r="I837" s="13"/>
      <c r="J837" s="13"/>
      <c r="K837" s="13">
        <v>15</v>
      </c>
      <c r="L837" s="13"/>
      <c r="M837" s="187"/>
    </row>
    <row r="838" spans="1:13" ht="26.25">
      <c r="A838" s="10" t="s">
        <v>517</v>
      </c>
      <c r="B838" s="10"/>
      <c r="C838" s="188" t="s">
        <v>518</v>
      </c>
      <c r="D838" s="189">
        <f>(F830+F831+F832+F833+F834)</f>
        <v>175.25</v>
      </c>
      <c r="E838" s="189"/>
      <c r="F838" s="188" t="s">
        <v>519</v>
      </c>
      <c r="G838" s="189">
        <f>(D838/500)*100</f>
        <v>35.049999999999997</v>
      </c>
      <c r="H838" s="189"/>
      <c r="I838" s="190"/>
      <c r="J838" s="545" t="s">
        <v>520</v>
      </c>
      <c r="K838" s="545"/>
      <c r="L838" s="527" t="str">
        <f>IF(G838&gt;=91,"A1",IF(G838&gt;=81,"A2",IF(G838&gt;=71,"B1",IF(G838&gt;=61,"B2",IF(G838&gt;=51,"C1",IF(G838&gt;=41,"C2",IF(G838&gt;=33,"D","E")))))))</f>
        <v>D</v>
      </c>
      <c r="M838" s="527" t="str">
        <f t="shared" ref="M838:M839" si="118">IF(K838&gt;=91,"A1",IF(K838&gt;=81,"A2",IF(K838&gt;=71,"B1",IF(K838&gt;=61,"B2",IF(K838&gt;=51,"C1",IF(K838&gt;=41,"C2",IF(K838&gt;=33,"D","E")))))))</f>
        <v>E</v>
      </c>
    </row>
    <row r="839" spans="1:13" ht="26.25">
      <c r="A839" s="191" t="s">
        <v>521</v>
      </c>
      <c r="B839" s="10"/>
      <c r="C839" s="188" t="s">
        <v>522</v>
      </c>
      <c r="D839" s="189">
        <f>(L830+L831+L832+L833+L834)</f>
        <v>249</v>
      </c>
      <c r="E839" s="189"/>
      <c r="F839" s="188" t="s">
        <v>523</v>
      </c>
      <c r="G839" s="192">
        <f>D839/500*100</f>
        <v>49.8</v>
      </c>
      <c r="H839" s="192"/>
      <c r="I839" s="193"/>
      <c r="J839" s="545" t="s">
        <v>524</v>
      </c>
      <c r="K839" s="545"/>
      <c r="L839" s="527" t="str">
        <f>IF(G839&gt;=91,"A1",IF(G839&gt;=81,"A2",IF(G839&gt;=71,"B1",IF(G839&gt;=61,"B2",IF(G839&gt;=51,"C1",IF(G839&gt;=41,"C2",IF(G839&gt;=33,"D","E")))))))</f>
        <v>C2</v>
      </c>
      <c r="M839" s="527" t="str">
        <f t="shared" si="118"/>
        <v>E</v>
      </c>
    </row>
    <row r="840" spans="1:13">
      <c r="A840" s="10" t="s">
        <v>541</v>
      </c>
      <c r="B840" s="10"/>
      <c r="C840" s="10"/>
      <c r="D840" s="10">
        <f>SUM(D838:D839)</f>
        <v>424.25</v>
      </c>
      <c r="E840" s="10"/>
      <c r="F840" s="10" t="s">
        <v>526</v>
      </c>
      <c r="G840" s="10"/>
      <c r="H840" s="10"/>
      <c r="I840" s="26">
        <f>(D840/1000)*100</f>
        <v>42.425000000000004</v>
      </c>
      <c r="J840" s="10" t="s">
        <v>527</v>
      </c>
      <c r="K840" s="10"/>
      <c r="L840" s="10"/>
      <c r="M840" s="10" t="str">
        <f>IF(I840&gt;=91,"A1",IF(I840&gt;=81,"A2",IF(I840&gt;=71,"B1",IF(I840&gt;=61,"B2",IF(I840&gt;=51,"C1",IF(I840&gt;=41,"C2",IF(I840&gt;=33,"D","E")))))))</f>
        <v>C2</v>
      </c>
    </row>
    <row r="841" spans="1:13">
      <c r="A841" s="542" t="s">
        <v>378</v>
      </c>
      <c r="B841" s="543"/>
      <c r="C841" s="543"/>
      <c r="D841" s="543"/>
      <c r="E841" s="543"/>
      <c r="F841" s="543"/>
      <c r="G841" s="543"/>
      <c r="H841" s="543"/>
      <c r="I841" s="543"/>
      <c r="J841" s="543"/>
      <c r="K841" s="543"/>
      <c r="L841" s="543"/>
      <c r="M841" s="544"/>
    </row>
    <row r="842" spans="1:13">
      <c r="A842" s="531" t="s">
        <v>379</v>
      </c>
      <c r="B842" s="377"/>
      <c r="C842" s="377"/>
      <c r="D842" s="377"/>
      <c r="E842" s="377"/>
      <c r="F842" s="377"/>
      <c r="G842" s="377"/>
      <c r="H842" s="377"/>
      <c r="I842" s="377"/>
      <c r="J842" s="377"/>
      <c r="K842" s="377"/>
      <c r="L842" s="377"/>
      <c r="M842" s="532"/>
    </row>
    <row r="843" spans="1:13">
      <c r="A843" s="531" t="s">
        <v>380</v>
      </c>
      <c r="B843" s="377"/>
      <c r="C843" s="377"/>
      <c r="D843" s="377"/>
      <c r="E843" s="377"/>
      <c r="F843" s="377" t="s">
        <v>381</v>
      </c>
      <c r="G843" s="377"/>
      <c r="H843" s="377"/>
      <c r="I843" s="377"/>
      <c r="J843" s="377"/>
      <c r="K843" s="377" t="s">
        <v>528</v>
      </c>
      <c r="L843" s="377"/>
      <c r="M843" s="532"/>
    </row>
    <row r="844" spans="1:13">
      <c r="A844" s="525" t="s">
        <v>382</v>
      </c>
      <c r="B844" s="526"/>
      <c r="C844" s="526"/>
      <c r="D844" s="526"/>
      <c r="E844" s="526"/>
      <c r="F844" s="527" t="s">
        <v>383</v>
      </c>
      <c r="G844" s="527"/>
      <c r="H844" s="527"/>
      <c r="I844" s="527"/>
      <c r="J844" s="527"/>
      <c r="K844" s="527" t="s">
        <v>383</v>
      </c>
      <c r="L844" s="527"/>
      <c r="M844" s="528"/>
    </row>
    <row r="845" spans="1:13">
      <c r="A845" s="531" t="s">
        <v>384</v>
      </c>
      <c r="B845" s="377"/>
      <c r="C845" s="377"/>
      <c r="D845" s="377"/>
      <c r="E845" s="377"/>
      <c r="F845" s="377"/>
      <c r="G845" s="377"/>
      <c r="H845" s="377"/>
      <c r="I845" s="377"/>
      <c r="J845" s="377"/>
      <c r="K845" s="377"/>
      <c r="L845" s="377"/>
      <c r="M845" s="532"/>
    </row>
    <row r="846" spans="1:13">
      <c r="A846" s="531" t="s">
        <v>380</v>
      </c>
      <c r="B846" s="377"/>
      <c r="C846" s="377"/>
      <c r="D846" s="377"/>
      <c r="E846" s="377"/>
      <c r="F846" s="377" t="s">
        <v>381</v>
      </c>
      <c r="G846" s="377"/>
      <c r="H846" s="377"/>
      <c r="I846" s="377"/>
      <c r="J846" s="377"/>
      <c r="K846" s="377" t="s">
        <v>528</v>
      </c>
      <c r="L846" s="377"/>
      <c r="M846" s="532"/>
    </row>
    <row r="847" spans="1:13">
      <c r="A847" s="540" t="s">
        <v>385</v>
      </c>
      <c r="B847" s="541"/>
      <c r="C847" s="541"/>
      <c r="D847" s="541"/>
      <c r="E847" s="541"/>
      <c r="F847" s="377" t="s">
        <v>383</v>
      </c>
      <c r="G847" s="377"/>
      <c r="H847" s="377"/>
      <c r="I847" s="377"/>
      <c r="J847" s="377"/>
      <c r="K847" s="377" t="s">
        <v>383</v>
      </c>
      <c r="L847" s="377"/>
      <c r="M847" s="532"/>
    </row>
    <row r="848" spans="1:13">
      <c r="A848" s="540" t="s">
        <v>529</v>
      </c>
      <c r="B848" s="541"/>
      <c r="C848" s="541"/>
      <c r="D848" s="541"/>
      <c r="E848" s="541"/>
      <c r="F848" s="527" t="s">
        <v>398</v>
      </c>
      <c r="G848" s="527"/>
      <c r="H848" s="527"/>
      <c r="I848" s="527"/>
      <c r="J848" s="527"/>
      <c r="K848" s="527" t="s">
        <v>398</v>
      </c>
      <c r="L848" s="527"/>
      <c r="M848" s="528"/>
    </row>
    <row r="849" spans="1:13">
      <c r="A849" s="533" t="s">
        <v>386</v>
      </c>
      <c r="B849" s="534"/>
      <c r="C849" s="534"/>
      <c r="D849" s="534"/>
      <c r="E849" s="535"/>
      <c r="F849" s="536" t="s">
        <v>383</v>
      </c>
      <c r="G849" s="537"/>
      <c r="H849" s="537"/>
      <c r="I849" s="537"/>
      <c r="J849" s="538"/>
      <c r="K849" s="536" t="s">
        <v>383</v>
      </c>
      <c r="L849" s="537"/>
      <c r="M849" s="539"/>
    </row>
    <row r="850" spans="1:13">
      <c r="A850" s="533" t="s">
        <v>388</v>
      </c>
      <c r="B850" s="534"/>
      <c r="C850" s="534"/>
      <c r="D850" s="534"/>
      <c r="E850" s="535"/>
      <c r="F850" s="536" t="s">
        <v>387</v>
      </c>
      <c r="G850" s="537"/>
      <c r="H850" s="537"/>
      <c r="I850" s="537"/>
      <c r="J850" s="538"/>
      <c r="K850" s="536" t="s">
        <v>387</v>
      </c>
      <c r="L850" s="537"/>
      <c r="M850" s="539"/>
    </row>
    <row r="851" spans="1:13">
      <c r="A851" s="531" t="s">
        <v>389</v>
      </c>
      <c r="B851" s="377"/>
      <c r="C851" s="377"/>
      <c r="D851" s="377"/>
      <c r="E851" s="377"/>
      <c r="F851" s="377"/>
      <c r="G851" s="377"/>
      <c r="H851" s="377"/>
      <c r="I851" s="377"/>
      <c r="J851" s="377"/>
      <c r="K851" s="377"/>
      <c r="L851" s="377"/>
      <c r="M851" s="532"/>
    </row>
    <row r="852" spans="1:13">
      <c r="A852" s="531" t="s">
        <v>380</v>
      </c>
      <c r="B852" s="377"/>
      <c r="C852" s="377"/>
      <c r="D852" s="377"/>
      <c r="E852" s="377"/>
      <c r="F852" s="377" t="s">
        <v>381</v>
      </c>
      <c r="G852" s="377"/>
      <c r="H852" s="377"/>
      <c r="I852" s="377"/>
      <c r="J852" s="377"/>
      <c r="K852" s="377" t="s">
        <v>528</v>
      </c>
      <c r="L852" s="377"/>
      <c r="M852" s="532"/>
    </row>
    <row r="853" spans="1:13">
      <c r="A853" s="533" t="s">
        <v>593</v>
      </c>
      <c r="B853" s="534"/>
      <c r="C853" s="534"/>
      <c r="D853" s="534"/>
      <c r="E853" s="534"/>
      <c r="F853" s="534"/>
      <c r="G853" s="534"/>
      <c r="H853" s="534"/>
      <c r="I853" s="534"/>
      <c r="J853" s="534"/>
      <c r="K853" s="534"/>
      <c r="L853" s="534"/>
      <c r="M853" s="560"/>
    </row>
    <row r="854" spans="1:13">
      <c r="A854" s="186" t="s">
        <v>530</v>
      </c>
      <c r="B854" s="541" t="s">
        <v>594</v>
      </c>
      <c r="C854" s="541"/>
      <c r="D854" s="541"/>
      <c r="E854" s="541"/>
      <c r="F854" s="541"/>
      <c r="G854" s="541"/>
      <c r="H854" s="541"/>
      <c r="I854" s="541"/>
      <c r="J854" s="541"/>
      <c r="K854" s="541"/>
      <c r="L854" s="541"/>
      <c r="M854" s="568"/>
    </row>
    <row r="855" spans="1:13">
      <c r="A855" s="186" t="s">
        <v>392</v>
      </c>
      <c r="B855" s="541" t="s">
        <v>545</v>
      </c>
      <c r="C855" s="541"/>
      <c r="D855" s="541"/>
      <c r="E855" s="541"/>
      <c r="F855" s="541"/>
      <c r="G855" s="541"/>
      <c r="H855" s="541"/>
      <c r="I855" s="541"/>
      <c r="J855" s="541"/>
      <c r="K855" s="541"/>
      <c r="L855" s="541"/>
      <c r="M855" s="568"/>
    </row>
    <row r="856" spans="1:13">
      <c r="A856" s="531" t="s">
        <v>531</v>
      </c>
      <c r="B856" s="377"/>
      <c r="C856" s="377"/>
      <c r="D856" s="527"/>
      <c r="E856" s="527"/>
      <c r="F856" s="527"/>
      <c r="G856" s="527"/>
      <c r="H856" s="527"/>
      <c r="I856" s="527"/>
      <c r="J856" s="377" t="s">
        <v>532</v>
      </c>
      <c r="K856" s="377"/>
      <c r="L856" s="377"/>
      <c r="M856" s="532"/>
    </row>
    <row r="857" spans="1:13">
      <c r="A857" s="531"/>
      <c r="B857" s="377"/>
      <c r="C857" s="377"/>
      <c r="D857" s="527"/>
      <c r="E857" s="527"/>
      <c r="F857" s="527"/>
      <c r="G857" s="527"/>
      <c r="H857" s="527"/>
      <c r="I857" s="527"/>
      <c r="J857" s="377"/>
      <c r="K857" s="377"/>
      <c r="L857" s="377"/>
      <c r="M857" s="532"/>
    </row>
    <row r="858" spans="1:13">
      <c r="A858" s="531"/>
      <c r="B858" s="377"/>
      <c r="C858" s="377"/>
      <c r="D858" s="527"/>
      <c r="E858" s="527"/>
      <c r="F858" s="527"/>
      <c r="G858" s="527"/>
      <c r="H858" s="527"/>
      <c r="I858" s="527"/>
      <c r="J858" s="377"/>
      <c r="K858" s="377"/>
      <c r="L858" s="377"/>
      <c r="M858" s="532"/>
    </row>
    <row r="859" spans="1:13">
      <c r="A859" s="531"/>
      <c r="B859" s="377"/>
      <c r="C859" s="377"/>
      <c r="D859" s="527"/>
      <c r="E859" s="527"/>
      <c r="F859" s="527"/>
      <c r="G859" s="527"/>
      <c r="H859" s="527"/>
      <c r="I859" s="527"/>
      <c r="J859" s="377"/>
      <c r="K859" s="377"/>
      <c r="L859" s="377"/>
      <c r="M859" s="532"/>
    </row>
    <row r="860" spans="1:13">
      <c r="A860" s="520" t="s">
        <v>393</v>
      </c>
      <c r="B860" s="521"/>
      <c r="C860" s="521"/>
      <c r="D860" s="521"/>
      <c r="E860" s="521"/>
      <c r="F860" s="521"/>
      <c r="G860" s="521"/>
      <c r="H860" s="522" t="s">
        <v>394</v>
      </c>
      <c r="I860" s="523"/>
      <c r="J860" s="523"/>
      <c r="K860" s="523"/>
      <c r="L860" s="523"/>
      <c r="M860" s="524"/>
    </row>
    <row r="861" spans="1:13">
      <c r="A861" s="194" t="s">
        <v>395</v>
      </c>
      <c r="B861" s="521" t="s">
        <v>284</v>
      </c>
      <c r="C861" s="521"/>
      <c r="D861" s="195" t="s">
        <v>395</v>
      </c>
      <c r="E861" s="196"/>
      <c r="F861" s="521" t="s">
        <v>284</v>
      </c>
      <c r="G861" s="521"/>
      <c r="H861" s="197"/>
      <c r="I861" s="197"/>
      <c r="J861" s="198" t="s">
        <v>396</v>
      </c>
      <c r="K861" s="197"/>
      <c r="L861" s="198" t="s">
        <v>284</v>
      </c>
      <c r="M861" s="199"/>
    </row>
    <row r="862" spans="1:13">
      <c r="A862" s="200" t="s">
        <v>397</v>
      </c>
      <c r="B862" s="517" t="s">
        <v>398</v>
      </c>
      <c r="C862" s="517"/>
      <c r="D862" s="517" t="s">
        <v>399</v>
      </c>
      <c r="E862" s="517"/>
      <c r="F862" s="517" t="s">
        <v>400</v>
      </c>
      <c r="G862" s="517"/>
      <c r="H862" s="197"/>
      <c r="I862" s="197"/>
      <c r="J862" s="518">
        <v>3</v>
      </c>
      <c r="K862" s="519"/>
      <c r="L862" s="196" t="s">
        <v>387</v>
      </c>
      <c r="M862" s="199"/>
    </row>
    <row r="863" spans="1:13">
      <c r="A863" s="200" t="s">
        <v>401</v>
      </c>
      <c r="B863" s="517" t="s">
        <v>402</v>
      </c>
      <c r="C863" s="517"/>
      <c r="D863" s="517" t="s">
        <v>403</v>
      </c>
      <c r="E863" s="517"/>
      <c r="F863" s="517" t="s">
        <v>404</v>
      </c>
      <c r="G863" s="517"/>
      <c r="H863" s="197"/>
      <c r="I863" s="197"/>
      <c r="J863" s="518">
        <v>2</v>
      </c>
      <c r="K863" s="519"/>
      <c r="L863" s="196" t="s">
        <v>383</v>
      </c>
      <c r="M863" s="199"/>
    </row>
    <row r="864" spans="1:13">
      <c r="A864" s="200" t="s">
        <v>405</v>
      </c>
      <c r="B864" s="517" t="s">
        <v>406</v>
      </c>
      <c r="C864" s="517"/>
      <c r="D864" s="517" t="s">
        <v>407</v>
      </c>
      <c r="E864" s="517"/>
      <c r="F864" s="517" t="s">
        <v>408</v>
      </c>
      <c r="G864" s="517"/>
      <c r="H864" s="197"/>
      <c r="I864" s="197"/>
      <c r="J864" s="518">
        <v>1</v>
      </c>
      <c r="K864" s="519"/>
      <c r="L864" s="196" t="s">
        <v>409</v>
      </c>
      <c r="M864" s="199"/>
    </row>
    <row r="865" spans="1:13" ht="15.75" thickBot="1">
      <c r="A865" s="201" t="s">
        <v>410</v>
      </c>
      <c r="B865" s="516" t="s">
        <v>411</v>
      </c>
      <c r="C865" s="516"/>
      <c r="D865" s="516" t="s">
        <v>412</v>
      </c>
      <c r="E865" s="516"/>
      <c r="F865" s="516" t="s">
        <v>413</v>
      </c>
      <c r="G865" s="516"/>
      <c r="H865" s="202"/>
      <c r="I865" s="202"/>
      <c r="J865" s="202"/>
      <c r="K865" s="202"/>
      <c r="L865" s="202"/>
      <c r="M865" s="203"/>
    </row>
    <row r="867" spans="1:13" ht="15.75" thickBot="1"/>
    <row r="868" spans="1:13" ht="16.5" thickBot="1">
      <c r="A868" s="178"/>
      <c r="B868" s="573" t="s">
        <v>489</v>
      </c>
      <c r="C868" s="573"/>
      <c r="D868" s="573"/>
      <c r="E868" s="573"/>
      <c r="F868" s="573"/>
      <c r="G868" s="573"/>
      <c r="H868" s="573"/>
      <c r="I868" s="574"/>
      <c r="J868" s="575" t="s">
        <v>490</v>
      </c>
      <c r="K868" s="573"/>
      <c r="L868" s="573"/>
      <c r="M868" s="576"/>
    </row>
    <row r="869" spans="1:13" ht="21">
      <c r="A869" s="577" t="s">
        <v>491</v>
      </c>
      <c r="B869" s="578"/>
      <c r="C869" s="578"/>
      <c r="D869" s="578"/>
      <c r="E869" s="578"/>
      <c r="F869" s="578"/>
      <c r="G869" s="578"/>
      <c r="H869" s="578"/>
      <c r="I869" s="578"/>
      <c r="J869" s="578"/>
      <c r="K869" s="578"/>
      <c r="L869" s="578"/>
      <c r="M869" s="579"/>
    </row>
    <row r="870" spans="1:13" ht="21">
      <c r="A870" s="179"/>
      <c r="B870" s="556" t="s">
        <v>492</v>
      </c>
      <c r="C870" s="556"/>
      <c r="D870" s="556"/>
      <c r="E870" s="557"/>
      <c r="F870" s="180" t="s">
        <v>493</v>
      </c>
      <c r="G870" s="180"/>
      <c r="H870" s="553" t="s">
        <v>494</v>
      </c>
      <c r="I870" s="554"/>
      <c r="J870" s="555"/>
      <c r="K870" s="205" t="s">
        <v>495</v>
      </c>
      <c r="L870" s="10"/>
      <c r="M870" s="181"/>
    </row>
    <row r="871" spans="1:13">
      <c r="A871" s="558" t="s">
        <v>496</v>
      </c>
      <c r="B871" s="554"/>
      <c r="C871" s="554"/>
      <c r="D871" s="554"/>
      <c r="E871" s="554"/>
      <c r="F871" s="554"/>
      <c r="G871" s="554"/>
      <c r="H871" s="554"/>
      <c r="I871" s="554"/>
      <c r="J871" s="554"/>
      <c r="K871" s="554"/>
      <c r="L871" s="554"/>
      <c r="M871" s="559"/>
    </row>
    <row r="872" spans="1:13">
      <c r="A872" s="533" t="s">
        <v>497</v>
      </c>
      <c r="B872" s="534"/>
      <c r="C872" s="534"/>
      <c r="D872" s="534"/>
      <c r="E872" s="534"/>
      <c r="F872" s="534"/>
      <c r="G872" s="534"/>
      <c r="H872" s="534"/>
      <c r="I872" s="534"/>
      <c r="J872" s="534"/>
      <c r="K872" s="534"/>
      <c r="L872" s="534"/>
      <c r="M872" s="560"/>
    </row>
    <row r="873" spans="1:13">
      <c r="A873" s="540" t="s">
        <v>498</v>
      </c>
      <c r="B873" s="541"/>
      <c r="C873" s="553" t="s">
        <v>199</v>
      </c>
      <c r="D873" s="554"/>
      <c r="E873" s="554"/>
      <c r="F873" s="554"/>
      <c r="G873" s="555"/>
      <c r="H873" s="10" t="s">
        <v>499</v>
      </c>
      <c r="I873" s="206"/>
      <c r="J873" s="377">
        <v>19</v>
      </c>
      <c r="K873" s="377"/>
      <c r="L873" s="377"/>
      <c r="M873" s="532"/>
    </row>
    <row r="874" spans="1:13">
      <c r="A874" s="540" t="s">
        <v>500</v>
      </c>
      <c r="B874" s="541"/>
      <c r="C874" s="553" t="s">
        <v>533</v>
      </c>
      <c r="D874" s="554"/>
      <c r="E874" s="554"/>
      <c r="F874" s="554"/>
      <c r="G874" s="555"/>
      <c r="H874" s="10" t="s">
        <v>501</v>
      </c>
      <c r="I874" s="206"/>
      <c r="J874" s="377">
        <v>922</v>
      </c>
      <c r="K874" s="377"/>
      <c r="L874" s="377"/>
      <c r="M874" s="532"/>
    </row>
    <row r="875" spans="1:13">
      <c r="A875" s="540" t="s">
        <v>502</v>
      </c>
      <c r="B875" s="541"/>
      <c r="C875" s="572">
        <v>40858</v>
      </c>
      <c r="D875" s="554"/>
      <c r="E875" s="554"/>
      <c r="F875" s="554"/>
      <c r="G875" s="555"/>
      <c r="H875" s="10" t="s">
        <v>503</v>
      </c>
      <c r="I875" s="206"/>
      <c r="J875" s="377">
        <v>9419138888</v>
      </c>
      <c r="K875" s="377"/>
      <c r="L875" s="377"/>
      <c r="M875" s="532"/>
    </row>
    <row r="876" spans="1:13">
      <c r="A876" s="540" t="s">
        <v>504</v>
      </c>
      <c r="B876" s="541"/>
      <c r="C876" s="553" t="s">
        <v>202</v>
      </c>
      <c r="D876" s="554"/>
      <c r="E876" s="554"/>
      <c r="F876" s="554"/>
      <c r="G876" s="555"/>
      <c r="H876" s="540" t="s">
        <v>363</v>
      </c>
      <c r="I876" s="541"/>
      <c r="J876" s="377" t="s">
        <v>203</v>
      </c>
      <c r="K876" s="377"/>
      <c r="L876" s="377"/>
      <c r="M876" s="532"/>
    </row>
    <row r="877" spans="1:13">
      <c r="A877" s="540" t="s">
        <v>535</v>
      </c>
      <c r="B877" s="541"/>
      <c r="C877" s="569" t="s">
        <v>204</v>
      </c>
      <c r="D877" s="570"/>
      <c r="E877" s="570"/>
      <c r="F877" s="570"/>
      <c r="G877" s="570"/>
      <c r="H877" s="570"/>
      <c r="I877" s="570"/>
      <c r="J877" s="570"/>
      <c r="K877" s="570"/>
      <c r="L877" s="570"/>
      <c r="M877" s="571"/>
    </row>
    <row r="878" spans="1:13">
      <c r="A878" s="531" t="s">
        <v>505</v>
      </c>
      <c r="B878" s="377"/>
      <c r="C878" s="377"/>
      <c r="D878" s="377"/>
      <c r="E878" s="377"/>
      <c r="F878" s="377"/>
      <c r="G878" s="377"/>
      <c r="H878" s="377"/>
      <c r="I878" s="377"/>
      <c r="J878" s="377"/>
      <c r="K878" s="377"/>
      <c r="L878" s="377"/>
      <c r="M878" s="532"/>
    </row>
    <row r="879" spans="1:13">
      <c r="A879" s="546" t="s">
        <v>506</v>
      </c>
      <c r="B879" s="377" t="s">
        <v>507</v>
      </c>
      <c r="C879" s="377"/>
      <c r="D879" s="377"/>
      <c r="E879" s="377"/>
      <c r="F879" s="377"/>
      <c r="G879" s="377"/>
      <c r="H879" s="377" t="s">
        <v>508</v>
      </c>
      <c r="I879" s="377"/>
      <c r="J879" s="377"/>
      <c r="K879" s="377"/>
      <c r="L879" s="377"/>
      <c r="M879" s="532"/>
    </row>
    <row r="880" spans="1:13" ht="30">
      <c r="A880" s="546"/>
      <c r="B880" s="183" t="s">
        <v>509</v>
      </c>
      <c r="C880" s="183" t="s">
        <v>510</v>
      </c>
      <c r="D880" s="183" t="s">
        <v>511</v>
      </c>
      <c r="E880" s="183" t="s">
        <v>512</v>
      </c>
      <c r="F880" s="183">
        <v>100</v>
      </c>
      <c r="G880" s="184" t="s">
        <v>244</v>
      </c>
      <c r="H880" s="183" t="s">
        <v>513</v>
      </c>
      <c r="I880" s="183" t="s">
        <v>510</v>
      </c>
      <c r="J880" s="183" t="s">
        <v>511</v>
      </c>
      <c r="K880" s="183" t="s">
        <v>537</v>
      </c>
      <c r="L880" s="183">
        <v>100</v>
      </c>
      <c r="M880" s="185" t="s">
        <v>244</v>
      </c>
    </row>
    <row r="881" spans="1:13">
      <c r="A881" s="186" t="s">
        <v>285</v>
      </c>
      <c r="B881" s="214">
        <v>6.25</v>
      </c>
      <c r="C881" s="207">
        <v>4</v>
      </c>
      <c r="D881" s="207">
        <v>5</v>
      </c>
      <c r="E881" s="214">
        <v>41.5</v>
      </c>
      <c r="F881" s="26">
        <f t="shared" ref="F881" si="119">SUM(B881:E881)</f>
        <v>56.75</v>
      </c>
      <c r="G881" s="11" t="str">
        <f t="shared" ref="G881:G885" si="120">IF(F881&gt;=90,"A1",IF(F881&gt;=80,"A2",IF(F881&gt;=70,"B1",IF(F881&gt;=60,"B2",IF(F881&gt;=50,"C1",IF(F881&gt;=40,"C2",IF(F881&gt;=33,"D","E")))))))</f>
        <v>C1</v>
      </c>
      <c r="H881" s="207">
        <v>8.5</v>
      </c>
      <c r="I881" s="13">
        <v>5</v>
      </c>
      <c r="J881" s="13">
        <v>4</v>
      </c>
      <c r="K881" s="214">
        <v>55</v>
      </c>
      <c r="L881" s="26">
        <f t="shared" ref="L881:L885" si="121">SUM(H881:K881)</f>
        <v>72.5</v>
      </c>
      <c r="M881" s="204" t="str">
        <f t="shared" ref="M881" si="122">IF(L881&gt;=90,"A1",IF(L881&gt;=80,"A2",IF(L881&gt;=70,"B1",IF(L881&gt;=60,"B2",IF(L881&gt;=50,"C1",IF(L881&gt;=40,"C2",IF(L881&gt;=33,"D","E")))))))</f>
        <v>B1</v>
      </c>
    </row>
    <row r="882" spans="1:13">
      <c r="A882" s="186" t="s">
        <v>286</v>
      </c>
      <c r="B882" s="214">
        <v>1.5</v>
      </c>
      <c r="C882" s="207">
        <v>4</v>
      </c>
      <c r="D882" s="207">
        <v>5</v>
      </c>
      <c r="E882" s="207">
        <v>34</v>
      </c>
      <c r="F882" s="26">
        <f t="shared" ref="F882:F885" si="123">(B882+C882+D882+E882)</f>
        <v>44.5</v>
      </c>
      <c r="G882" s="11" t="str">
        <f t="shared" si="120"/>
        <v>C2</v>
      </c>
      <c r="H882" s="4">
        <v>4.25</v>
      </c>
      <c r="I882" s="13">
        <v>5</v>
      </c>
      <c r="J882" s="13">
        <v>4</v>
      </c>
      <c r="K882" s="207">
        <v>57.5</v>
      </c>
      <c r="L882" s="26">
        <f t="shared" si="121"/>
        <v>70.75</v>
      </c>
      <c r="M882" s="204" t="str">
        <f t="shared" ref="M882:M885" si="124">IF(L882&gt;=91,"A1",IF(L882&gt;=81,"A2",IF(L882&gt;=71,"B1",IF(L882&gt;=61,"B2",IF(L882&gt;=51,"C1",IF(L882&gt;=41,"C2",IF(L882&gt;=33,"D","E")))))))</f>
        <v>B2</v>
      </c>
    </row>
    <row r="883" spans="1:13">
      <c r="A883" s="186" t="s">
        <v>515</v>
      </c>
      <c r="B883" s="207">
        <v>3.75</v>
      </c>
      <c r="C883" s="207">
        <v>2</v>
      </c>
      <c r="D883" s="207">
        <v>4</v>
      </c>
      <c r="E883" s="214">
        <v>24</v>
      </c>
      <c r="F883" s="11">
        <f t="shared" si="123"/>
        <v>33.75</v>
      </c>
      <c r="G883" s="11" t="str">
        <f t="shared" si="120"/>
        <v>D</v>
      </c>
      <c r="H883" s="4">
        <v>1.75</v>
      </c>
      <c r="I883" s="13">
        <v>5</v>
      </c>
      <c r="J883" s="13">
        <v>3</v>
      </c>
      <c r="K883" s="214">
        <v>40.5</v>
      </c>
      <c r="L883" s="26">
        <f t="shared" si="121"/>
        <v>50.25</v>
      </c>
      <c r="M883" s="204" t="str">
        <f t="shared" si="124"/>
        <v>C2</v>
      </c>
    </row>
    <row r="884" spans="1:13">
      <c r="A884" s="186" t="s">
        <v>288</v>
      </c>
      <c r="B884" s="207">
        <v>1.5</v>
      </c>
      <c r="C884" s="207">
        <v>4</v>
      </c>
      <c r="D884" s="207">
        <v>5</v>
      </c>
      <c r="E884" s="207">
        <v>46.5</v>
      </c>
      <c r="F884" s="11">
        <f t="shared" si="123"/>
        <v>57</v>
      </c>
      <c r="G884" s="11" t="str">
        <f t="shared" si="120"/>
        <v>C1</v>
      </c>
      <c r="H884" s="207">
        <v>4.25</v>
      </c>
      <c r="I884" s="217">
        <v>5</v>
      </c>
      <c r="J884" s="209">
        <v>4</v>
      </c>
      <c r="K884" s="207">
        <v>50</v>
      </c>
      <c r="L884" s="26">
        <f t="shared" si="121"/>
        <v>63.25</v>
      </c>
      <c r="M884" s="215" t="str">
        <f t="shared" si="124"/>
        <v>B2</v>
      </c>
    </row>
    <row r="885" spans="1:13">
      <c r="A885" s="186" t="s">
        <v>371</v>
      </c>
      <c r="B885" s="207">
        <v>5.25</v>
      </c>
      <c r="C885" s="207">
        <v>4</v>
      </c>
      <c r="D885" s="207">
        <v>5</v>
      </c>
      <c r="E885" s="207">
        <v>23</v>
      </c>
      <c r="F885" s="26">
        <f t="shared" si="123"/>
        <v>37.25</v>
      </c>
      <c r="G885" s="11" t="str">
        <f t="shared" si="120"/>
        <v>D</v>
      </c>
      <c r="H885" s="4">
        <v>1.25</v>
      </c>
      <c r="I885" s="13">
        <v>4</v>
      </c>
      <c r="J885" s="13">
        <v>4</v>
      </c>
      <c r="K885" s="207">
        <v>30.5</v>
      </c>
      <c r="L885" s="26">
        <f t="shared" si="121"/>
        <v>39.75</v>
      </c>
      <c r="M885" s="204" t="str">
        <f t="shared" si="124"/>
        <v>D</v>
      </c>
    </row>
    <row r="886" spans="1:13">
      <c r="A886" s="186" t="s">
        <v>538</v>
      </c>
      <c r="B886" s="13"/>
      <c r="C886" s="13"/>
      <c r="D886" s="13"/>
      <c r="E886" s="13">
        <v>16</v>
      </c>
      <c r="F886" s="13"/>
      <c r="G886" s="13"/>
      <c r="H886" s="13"/>
      <c r="I886" s="13"/>
      <c r="J886" s="13"/>
      <c r="K886" s="13">
        <v>25.5</v>
      </c>
      <c r="L886" s="13"/>
      <c r="M886" s="187"/>
    </row>
    <row r="887" spans="1:13">
      <c r="A887" s="186" t="s">
        <v>539</v>
      </c>
      <c r="B887" s="13"/>
      <c r="C887" s="13"/>
      <c r="D887" s="13"/>
      <c r="E887" s="13">
        <v>22</v>
      </c>
      <c r="F887" s="13"/>
      <c r="G887" s="13"/>
      <c r="H887" s="13"/>
      <c r="I887" s="13"/>
      <c r="J887" s="13"/>
      <c r="K887" s="13">
        <v>32</v>
      </c>
      <c r="L887" s="13"/>
      <c r="M887" s="187"/>
    </row>
    <row r="888" spans="1:13">
      <c r="A888" s="186" t="s">
        <v>540</v>
      </c>
      <c r="B888" s="13"/>
      <c r="C888" s="13"/>
      <c r="D888" s="13"/>
      <c r="E888" s="13">
        <v>27</v>
      </c>
      <c r="F888" s="13"/>
      <c r="G888" s="13"/>
      <c r="H888" s="13"/>
      <c r="I888" s="13"/>
      <c r="J888" s="13"/>
      <c r="K888" s="13">
        <v>22</v>
      </c>
      <c r="L888" s="13"/>
      <c r="M888" s="187"/>
    </row>
    <row r="889" spans="1:13" ht="26.25">
      <c r="A889" s="186" t="s">
        <v>517</v>
      </c>
      <c r="B889" s="10"/>
      <c r="C889" s="188" t="s">
        <v>518</v>
      </c>
      <c r="D889" s="189">
        <f>(F881+F882+F883+F884+F885)</f>
        <v>229.25</v>
      </c>
      <c r="E889" s="189"/>
      <c r="F889" s="188" t="s">
        <v>519</v>
      </c>
      <c r="G889" s="189">
        <f>(D889/500)*100</f>
        <v>45.85</v>
      </c>
      <c r="H889" s="189"/>
      <c r="I889" s="190"/>
      <c r="J889" s="545" t="s">
        <v>520</v>
      </c>
      <c r="K889" s="545"/>
      <c r="L889" s="527" t="str">
        <f>IF(G889&gt;=91,"A1",IF(G889&gt;=81,"A2",IF(G889&gt;=71,"B1",IF(G889&gt;=61,"B2",IF(G889&gt;=51,"C1",IF(G889&gt;=41,"C2",IF(G889&gt;=33,"D","E")))))))</f>
        <v>C2</v>
      </c>
      <c r="M889" s="528" t="str">
        <f t="shared" ref="M889:M890" si="125">IF(K889&gt;=91,"A1",IF(K889&gt;=81,"A2",IF(K889&gt;=71,"B1",IF(K889&gt;=61,"B2",IF(K889&gt;=51,"C1",IF(K889&gt;=41,"C2",IF(K889&gt;=33,"D","E")))))))</f>
        <v>E</v>
      </c>
    </row>
    <row r="890" spans="1:13" ht="26.25">
      <c r="A890" s="216" t="s">
        <v>521</v>
      </c>
      <c r="B890" s="10"/>
      <c r="C890" s="188" t="s">
        <v>522</v>
      </c>
      <c r="D890" s="189">
        <f>(L881+L882+L883+L884+L885)</f>
        <v>296.5</v>
      </c>
      <c r="E890" s="189"/>
      <c r="F890" s="188" t="s">
        <v>523</v>
      </c>
      <c r="G890" s="192">
        <f>D890/500*100</f>
        <v>59.3</v>
      </c>
      <c r="H890" s="192"/>
      <c r="I890" s="193"/>
      <c r="J890" s="545" t="s">
        <v>524</v>
      </c>
      <c r="K890" s="545"/>
      <c r="L890" s="527" t="str">
        <f>IF(G890&gt;=91,"A1",IF(G890&gt;=81,"A2",IF(G890&gt;=71,"B1",IF(G890&gt;=61,"B2",IF(G890&gt;=51,"C1",IF(G890&gt;=41,"C2",IF(G890&gt;=33,"D","E")))))))</f>
        <v>C1</v>
      </c>
      <c r="M890" s="528" t="str">
        <f t="shared" si="125"/>
        <v>E</v>
      </c>
    </row>
    <row r="891" spans="1:13">
      <c r="A891" s="186" t="s">
        <v>541</v>
      </c>
      <c r="B891" s="10"/>
      <c r="C891" s="10"/>
      <c r="D891" s="10">
        <f>SUM(D889:D890)</f>
        <v>525.75</v>
      </c>
      <c r="E891" s="10"/>
      <c r="F891" s="10" t="s">
        <v>526</v>
      </c>
      <c r="G891" s="10"/>
      <c r="H891" s="10"/>
      <c r="I891" s="26">
        <f>(D891/1000)*100</f>
        <v>52.575000000000003</v>
      </c>
      <c r="J891" s="10" t="s">
        <v>527</v>
      </c>
      <c r="K891" s="10"/>
      <c r="L891" s="10"/>
      <c r="M891" s="181" t="str">
        <f>IF(I891&gt;=91,"A1",IF(I891&gt;=81,"A2",IF(I891&gt;=71,"B1",IF(I891&gt;=61,"B2",IF(I891&gt;=51,"C1",IF(I891&gt;=41,"C2",IF(I891&gt;=33,"D","E")))))))</f>
        <v>C1</v>
      </c>
    </row>
    <row r="892" spans="1:13">
      <c r="A892" s="542" t="s">
        <v>378</v>
      </c>
      <c r="B892" s="543"/>
      <c r="C892" s="543"/>
      <c r="D892" s="543"/>
      <c r="E892" s="543"/>
      <c r="F892" s="543"/>
      <c r="G892" s="543"/>
      <c r="H892" s="543"/>
      <c r="I892" s="543"/>
      <c r="J892" s="543"/>
      <c r="K892" s="543"/>
      <c r="L892" s="543"/>
      <c r="M892" s="544"/>
    </row>
    <row r="893" spans="1:13">
      <c r="A893" s="531" t="s">
        <v>379</v>
      </c>
      <c r="B893" s="377"/>
      <c r="C893" s="377"/>
      <c r="D893" s="377"/>
      <c r="E893" s="377"/>
      <c r="F893" s="377"/>
      <c r="G893" s="377"/>
      <c r="H893" s="377"/>
      <c r="I893" s="377"/>
      <c r="J893" s="377"/>
      <c r="K893" s="377"/>
      <c r="L893" s="377"/>
      <c r="M893" s="532"/>
    </row>
    <row r="894" spans="1:13">
      <c r="A894" s="531" t="s">
        <v>380</v>
      </c>
      <c r="B894" s="377"/>
      <c r="C894" s="377"/>
      <c r="D894" s="377"/>
      <c r="E894" s="377"/>
      <c r="F894" s="377" t="s">
        <v>381</v>
      </c>
      <c r="G894" s="377"/>
      <c r="H894" s="377"/>
      <c r="I894" s="377"/>
      <c r="J894" s="377"/>
      <c r="K894" s="377" t="s">
        <v>528</v>
      </c>
      <c r="L894" s="377"/>
      <c r="M894" s="532"/>
    </row>
    <row r="895" spans="1:13">
      <c r="A895" s="525" t="s">
        <v>382</v>
      </c>
      <c r="B895" s="526"/>
      <c r="C895" s="526"/>
      <c r="D895" s="526"/>
      <c r="E895" s="526"/>
      <c r="F895" s="527" t="s">
        <v>387</v>
      </c>
      <c r="G895" s="527"/>
      <c r="H895" s="527"/>
      <c r="I895" s="527"/>
      <c r="J895" s="527"/>
      <c r="K895" s="527" t="s">
        <v>387</v>
      </c>
      <c r="L895" s="527"/>
      <c r="M895" s="528"/>
    </row>
    <row r="896" spans="1:13">
      <c r="A896" s="531" t="s">
        <v>384</v>
      </c>
      <c r="B896" s="377"/>
      <c r="C896" s="377"/>
      <c r="D896" s="377"/>
      <c r="E896" s="377"/>
      <c r="F896" s="377"/>
      <c r="G896" s="377"/>
      <c r="H896" s="377"/>
      <c r="I896" s="377"/>
      <c r="J896" s="377"/>
      <c r="K896" s="377"/>
      <c r="L896" s="377"/>
      <c r="M896" s="532"/>
    </row>
    <row r="897" spans="1:13">
      <c r="A897" s="531" t="s">
        <v>380</v>
      </c>
      <c r="B897" s="377"/>
      <c r="C897" s="377"/>
      <c r="D897" s="377"/>
      <c r="E897" s="377"/>
      <c r="F897" s="377" t="s">
        <v>381</v>
      </c>
      <c r="G897" s="377"/>
      <c r="H897" s="377"/>
      <c r="I897" s="377"/>
      <c r="J897" s="377"/>
      <c r="K897" s="377" t="s">
        <v>528</v>
      </c>
      <c r="L897" s="377"/>
      <c r="M897" s="532"/>
    </row>
    <row r="898" spans="1:13">
      <c r="A898" s="540" t="s">
        <v>385</v>
      </c>
      <c r="B898" s="541"/>
      <c r="C898" s="541"/>
      <c r="D898" s="541"/>
      <c r="E898" s="541"/>
      <c r="F898" s="377" t="s">
        <v>387</v>
      </c>
      <c r="G898" s="377"/>
      <c r="H898" s="377"/>
      <c r="I898" s="377"/>
      <c r="J898" s="377"/>
      <c r="K898" s="377" t="s">
        <v>387</v>
      </c>
      <c r="L898" s="377"/>
      <c r="M898" s="532"/>
    </row>
    <row r="899" spans="1:13">
      <c r="A899" s="540" t="s">
        <v>529</v>
      </c>
      <c r="B899" s="541"/>
      <c r="C899" s="541"/>
      <c r="D899" s="541"/>
      <c r="E899" s="541"/>
      <c r="F899" s="527" t="s">
        <v>387</v>
      </c>
      <c r="G899" s="527"/>
      <c r="H899" s="527"/>
      <c r="I899" s="527"/>
      <c r="J899" s="527"/>
      <c r="K899" s="527" t="s">
        <v>387</v>
      </c>
      <c r="L899" s="527"/>
      <c r="M899" s="528"/>
    </row>
    <row r="900" spans="1:13">
      <c r="A900" s="533" t="s">
        <v>386</v>
      </c>
      <c r="B900" s="534"/>
      <c r="C900" s="534"/>
      <c r="D900" s="534"/>
      <c r="E900" s="535"/>
      <c r="F900" s="536" t="s">
        <v>387</v>
      </c>
      <c r="G900" s="537"/>
      <c r="H900" s="537"/>
      <c r="I900" s="537"/>
      <c r="J900" s="538"/>
      <c r="K900" s="536" t="s">
        <v>387</v>
      </c>
      <c r="L900" s="537"/>
      <c r="M900" s="539"/>
    </row>
    <row r="901" spans="1:13">
      <c r="A901" s="533" t="s">
        <v>388</v>
      </c>
      <c r="B901" s="534"/>
      <c r="C901" s="534"/>
      <c r="D901" s="534"/>
      <c r="E901" s="535"/>
      <c r="F901" s="536" t="s">
        <v>398</v>
      </c>
      <c r="G901" s="537"/>
      <c r="H901" s="537"/>
      <c r="I901" s="537"/>
      <c r="J901" s="538"/>
      <c r="K901" s="536" t="s">
        <v>398</v>
      </c>
      <c r="L901" s="537"/>
      <c r="M901" s="539"/>
    </row>
    <row r="902" spans="1:13">
      <c r="A902" s="531" t="s">
        <v>389</v>
      </c>
      <c r="B902" s="377"/>
      <c r="C902" s="377"/>
      <c r="D902" s="377"/>
      <c r="E902" s="377"/>
      <c r="F902" s="377"/>
      <c r="G902" s="377"/>
      <c r="H902" s="377"/>
      <c r="I902" s="377"/>
      <c r="J902" s="377"/>
      <c r="K902" s="377"/>
      <c r="L902" s="377"/>
      <c r="M902" s="532"/>
    </row>
    <row r="903" spans="1:13">
      <c r="A903" s="531" t="s">
        <v>380</v>
      </c>
      <c r="B903" s="377"/>
      <c r="C903" s="377"/>
      <c r="D903" s="377"/>
      <c r="E903" s="377"/>
      <c r="F903" s="377" t="s">
        <v>381</v>
      </c>
      <c r="G903" s="377"/>
      <c r="H903" s="377"/>
      <c r="I903" s="377"/>
      <c r="J903" s="377"/>
      <c r="K903" s="377" t="s">
        <v>528</v>
      </c>
      <c r="L903" s="377"/>
      <c r="M903" s="532"/>
    </row>
    <row r="904" spans="1:13">
      <c r="A904" s="533" t="s">
        <v>595</v>
      </c>
      <c r="B904" s="534"/>
      <c r="C904" s="534"/>
      <c r="D904" s="534"/>
      <c r="E904" s="534"/>
      <c r="F904" s="534"/>
      <c r="G904" s="534"/>
      <c r="H904" s="534"/>
      <c r="I904" s="534"/>
      <c r="J904" s="534"/>
      <c r="K904" s="534"/>
      <c r="L904" s="534"/>
      <c r="M904" s="560"/>
    </row>
    <row r="905" spans="1:13">
      <c r="A905" s="186" t="s">
        <v>530</v>
      </c>
      <c r="B905" s="541" t="s">
        <v>594</v>
      </c>
      <c r="C905" s="541"/>
      <c r="D905" s="541"/>
      <c r="E905" s="541"/>
      <c r="F905" s="541"/>
      <c r="G905" s="541"/>
      <c r="H905" s="541"/>
      <c r="I905" s="541"/>
      <c r="J905" s="541"/>
      <c r="K905" s="541"/>
      <c r="L905" s="541"/>
      <c r="M905" s="568"/>
    </row>
    <row r="906" spans="1:13">
      <c r="A906" s="186" t="s">
        <v>392</v>
      </c>
      <c r="B906" s="541" t="s">
        <v>545</v>
      </c>
      <c r="C906" s="541"/>
      <c r="D906" s="541"/>
      <c r="E906" s="541"/>
      <c r="F906" s="541"/>
      <c r="G906" s="541"/>
      <c r="H906" s="541"/>
      <c r="I906" s="541"/>
      <c r="J906" s="541"/>
      <c r="K906" s="541"/>
      <c r="L906" s="541"/>
      <c r="M906" s="568"/>
    </row>
    <row r="907" spans="1:13">
      <c r="A907" s="531" t="s">
        <v>531</v>
      </c>
      <c r="B907" s="377"/>
      <c r="C907" s="377"/>
      <c r="D907" s="527"/>
      <c r="E907" s="527"/>
      <c r="F907" s="527"/>
      <c r="G907" s="527"/>
      <c r="H907" s="527"/>
      <c r="I907" s="527"/>
      <c r="J907" s="377" t="s">
        <v>532</v>
      </c>
      <c r="K907" s="377"/>
      <c r="L907" s="377"/>
      <c r="M907" s="532"/>
    </row>
    <row r="908" spans="1:13">
      <c r="A908" s="531"/>
      <c r="B908" s="377"/>
      <c r="C908" s="377"/>
      <c r="D908" s="527"/>
      <c r="E908" s="527"/>
      <c r="F908" s="527"/>
      <c r="G908" s="527"/>
      <c r="H908" s="527"/>
      <c r="I908" s="527"/>
      <c r="J908" s="377"/>
      <c r="K908" s="377"/>
      <c r="L908" s="377"/>
      <c r="M908" s="532"/>
    </row>
    <row r="909" spans="1:13">
      <c r="A909" s="531"/>
      <c r="B909" s="377"/>
      <c r="C909" s="377"/>
      <c r="D909" s="527"/>
      <c r="E909" s="527"/>
      <c r="F909" s="527"/>
      <c r="G909" s="527"/>
      <c r="H909" s="527"/>
      <c r="I909" s="527"/>
      <c r="J909" s="377"/>
      <c r="K909" s="377"/>
      <c r="L909" s="377"/>
      <c r="M909" s="532"/>
    </row>
    <row r="910" spans="1:13">
      <c r="A910" s="531"/>
      <c r="B910" s="377"/>
      <c r="C910" s="377"/>
      <c r="D910" s="527"/>
      <c r="E910" s="527"/>
      <c r="F910" s="527"/>
      <c r="G910" s="527"/>
      <c r="H910" s="527"/>
      <c r="I910" s="527"/>
      <c r="J910" s="377"/>
      <c r="K910" s="377"/>
      <c r="L910" s="377"/>
      <c r="M910" s="532"/>
    </row>
    <row r="911" spans="1:13">
      <c r="A911" s="520" t="s">
        <v>393</v>
      </c>
      <c r="B911" s="521"/>
      <c r="C911" s="521"/>
      <c r="D911" s="521"/>
      <c r="E911" s="521"/>
      <c r="F911" s="521"/>
      <c r="G911" s="521"/>
      <c r="H911" s="522" t="s">
        <v>394</v>
      </c>
      <c r="I911" s="523"/>
      <c r="J911" s="523"/>
      <c r="K911" s="523"/>
      <c r="L911" s="523"/>
      <c r="M911" s="524"/>
    </row>
    <row r="912" spans="1:13">
      <c r="A912" s="194" t="s">
        <v>395</v>
      </c>
      <c r="B912" s="521" t="s">
        <v>284</v>
      </c>
      <c r="C912" s="521"/>
      <c r="D912" s="195" t="s">
        <v>395</v>
      </c>
      <c r="E912" s="196"/>
      <c r="F912" s="521" t="s">
        <v>284</v>
      </c>
      <c r="G912" s="521"/>
      <c r="H912" s="197"/>
      <c r="I912" s="197"/>
      <c r="J912" s="198" t="s">
        <v>396</v>
      </c>
      <c r="K912" s="197"/>
      <c r="L912" s="198" t="s">
        <v>284</v>
      </c>
      <c r="M912" s="199"/>
    </row>
    <row r="913" spans="1:13">
      <c r="A913" s="200" t="s">
        <v>397</v>
      </c>
      <c r="B913" s="517" t="s">
        <v>398</v>
      </c>
      <c r="C913" s="517"/>
      <c r="D913" s="517" t="s">
        <v>399</v>
      </c>
      <c r="E913" s="517"/>
      <c r="F913" s="517" t="s">
        <v>400</v>
      </c>
      <c r="G913" s="517"/>
      <c r="H913" s="197"/>
      <c r="I913" s="197"/>
      <c r="J913" s="518">
        <v>3</v>
      </c>
      <c r="K913" s="519"/>
      <c r="L913" s="196" t="s">
        <v>387</v>
      </c>
      <c r="M913" s="199"/>
    </row>
    <row r="914" spans="1:13">
      <c r="A914" s="200" t="s">
        <v>401</v>
      </c>
      <c r="B914" s="517" t="s">
        <v>402</v>
      </c>
      <c r="C914" s="517"/>
      <c r="D914" s="517" t="s">
        <v>403</v>
      </c>
      <c r="E914" s="517"/>
      <c r="F914" s="517" t="s">
        <v>404</v>
      </c>
      <c r="G914" s="517"/>
      <c r="H914" s="197"/>
      <c r="I914" s="197"/>
      <c r="J914" s="518">
        <v>2</v>
      </c>
      <c r="K914" s="519"/>
      <c r="L914" s="196" t="s">
        <v>383</v>
      </c>
      <c r="M914" s="199"/>
    </row>
    <row r="915" spans="1:13">
      <c r="A915" s="200" t="s">
        <v>405</v>
      </c>
      <c r="B915" s="517" t="s">
        <v>406</v>
      </c>
      <c r="C915" s="517"/>
      <c r="D915" s="517" t="s">
        <v>407</v>
      </c>
      <c r="E915" s="517"/>
      <c r="F915" s="517" t="s">
        <v>408</v>
      </c>
      <c r="G915" s="517"/>
      <c r="H915" s="197"/>
      <c r="I915" s="197"/>
      <c r="J915" s="518">
        <v>1</v>
      </c>
      <c r="K915" s="519"/>
      <c r="L915" s="196" t="s">
        <v>409</v>
      </c>
      <c r="M915" s="199"/>
    </row>
    <row r="916" spans="1:13" ht="15.75" thickBot="1">
      <c r="A916" s="201" t="s">
        <v>410</v>
      </c>
      <c r="B916" s="516" t="s">
        <v>411</v>
      </c>
      <c r="C916" s="516"/>
      <c r="D916" s="516" t="s">
        <v>412</v>
      </c>
      <c r="E916" s="516"/>
      <c r="F916" s="516" t="s">
        <v>413</v>
      </c>
      <c r="G916" s="516"/>
      <c r="H916" s="202"/>
      <c r="I916" s="202"/>
      <c r="J916" s="202"/>
      <c r="K916" s="202"/>
      <c r="L916" s="202"/>
      <c r="M916" s="203"/>
    </row>
    <row r="918" spans="1:13" ht="15.75" thickBot="1"/>
    <row r="919" spans="1:13" ht="15.75">
      <c r="A919" s="178"/>
      <c r="B919" s="561" t="s">
        <v>489</v>
      </c>
      <c r="C919" s="561"/>
      <c r="D919" s="561"/>
      <c r="E919" s="561"/>
      <c r="F919" s="561"/>
      <c r="G919" s="561"/>
      <c r="H919" s="561"/>
      <c r="I919" s="562"/>
      <c r="J919" s="563" t="s">
        <v>490</v>
      </c>
      <c r="K919" s="561"/>
      <c r="L919" s="561"/>
      <c r="M919" s="564"/>
    </row>
    <row r="920" spans="1:13" ht="21">
      <c r="A920" s="565" t="s">
        <v>491</v>
      </c>
      <c r="B920" s="566"/>
      <c r="C920" s="566"/>
      <c r="D920" s="566"/>
      <c r="E920" s="566"/>
      <c r="F920" s="566"/>
      <c r="G920" s="566"/>
      <c r="H920" s="566"/>
      <c r="I920" s="566"/>
      <c r="J920" s="566"/>
      <c r="K920" s="566"/>
      <c r="L920" s="566"/>
      <c r="M920" s="567"/>
    </row>
    <row r="921" spans="1:13" ht="21">
      <c r="A921" s="179"/>
      <c r="B921" s="556" t="s">
        <v>492</v>
      </c>
      <c r="C921" s="556"/>
      <c r="D921" s="556"/>
      <c r="E921" s="557"/>
      <c r="F921" s="180" t="s">
        <v>493</v>
      </c>
      <c r="G921" s="180"/>
      <c r="H921" s="553" t="s">
        <v>494</v>
      </c>
      <c r="I921" s="554"/>
      <c r="J921" s="555"/>
      <c r="K921" s="205" t="s">
        <v>495</v>
      </c>
      <c r="L921" s="10"/>
      <c r="M921" s="181"/>
    </row>
    <row r="922" spans="1:13">
      <c r="A922" s="558" t="s">
        <v>496</v>
      </c>
      <c r="B922" s="554"/>
      <c r="C922" s="554"/>
      <c r="D922" s="554"/>
      <c r="E922" s="554"/>
      <c r="F922" s="554"/>
      <c r="G922" s="554"/>
      <c r="H922" s="554"/>
      <c r="I922" s="554"/>
      <c r="J922" s="554"/>
      <c r="K922" s="554"/>
      <c r="L922" s="554"/>
      <c r="M922" s="559"/>
    </row>
    <row r="923" spans="1:13">
      <c r="A923" s="533" t="s">
        <v>497</v>
      </c>
      <c r="B923" s="534"/>
      <c r="C923" s="534"/>
      <c r="D923" s="534"/>
      <c r="E923" s="534"/>
      <c r="F923" s="534"/>
      <c r="G923" s="534"/>
      <c r="H923" s="534"/>
      <c r="I923" s="534"/>
      <c r="J923" s="534"/>
      <c r="K923" s="534"/>
      <c r="L923" s="534"/>
      <c r="M923" s="560"/>
    </row>
    <row r="924" spans="1:13">
      <c r="A924" s="540" t="s">
        <v>498</v>
      </c>
      <c r="B924" s="541"/>
      <c r="C924" s="553" t="s">
        <v>596</v>
      </c>
      <c r="D924" s="554"/>
      <c r="E924" s="554"/>
      <c r="F924" s="554"/>
      <c r="G924" s="555"/>
      <c r="H924" s="10" t="s">
        <v>499</v>
      </c>
      <c r="I924" s="206"/>
      <c r="J924" s="377">
        <v>18</v>
      </c>
      <c r="K924" s="377"/>
      <c r="L924" s="377"/>
      <c r="M924" s="532"/>
    </row>
    <row r="925" spans="1:13">
      <c r="A925" s="540" t="s">
        <v>500</v>
      </c>
      <c r="B925" s="541"/>
      <c r="C925" s="553" t="s">
        <v>533</v>
      </c>
      <c r="D925" s="554"/>
      <c r="E925" s="554"/>
      <c r="F925" s="554"/>
      <c r="G925" s="555"/>
      <c r="H925" s="10" t="s">
        <v>501</v>
      </c>
      <c r="I925" s="206"/>
      <c r="J925" s="377">
        <v>1455</v>
      </c>
      <c r="K925" s="377"/>
      <c r="L925" s="377"/>
      <c r="M925" s="532"/>
    </row>
    <row r="926" spans="1:13">
      <c r="A926" s="540" t="s">
        <v>502</v>
      </c>
      <c r="B926" s="541"/>
      <c r="C926" s="572">
        <v>41176</v>
      </c>
      <c r="D926" s="554"/>
      <c r="E926" s="554"/>
      <c r="F926" s="554"/>
      <c r="G926" s="555"/>
      <c r="H926" s="10" t="s">
        <v>503</v>
      </c>
      <c r="I926" s="206"/>
      <c r="J926" s="377" t="s">
        <v>597</v>
      </c>
      <c r="K926" s="377"/>
      <c r="L926" s="377"/>
      <c r="M926" s="532"/>
    </row>
    <row r="927" spans="1:13">
      <c r="A927" s="540" t="s">
        <v>504</v>
      </c>
      <c r="B927" s="541"/>
      <c r="C927" s="553" t="s">
        <v>598</v>
      </c>
      <c r="D927" s="554"/>
      <c r="E927" s="554"/>
      <c r="F927" s="554"/>
      <c r="G927" s="555"/>
      <c r="H927" s="540" t="s">
        <v>363</v>
      </c>
      <c r="I927" s="541"/>
      <c r="J927" s="377" t="s">
        <v>599</v>
      </c>
      <c r="K927" s="377"/>
      <c r="L927" s="377"/>
      <c r="M927" s="532"/>
    </row>
    <row r="928" spans="1:13">
      <c r="A928" s="540" t="s">
        <v>535</v>
      </c>
      <c r="B928" s="541"/>
      <c r="C928" s="569" t="s">
        <v>600</v>
      </c>
      <c r="D928" s="570"/>
      <c r="E928" s="570"/>
      <c r="F928" s="570"/>
      <c r="G928" s="570"/>
      <c r="H928" s="570"/>
      <c r="I928" s="570"/>
      <c r="J928" s="570"/>
      <c r="K928" s="570"/>
      <c r="L928" s="570"/>
      <c r="M928" s="571"/>
    </row>
    <row r="929" spans="1:13">
      <c r="A929" s="531" t="s">
        <v>505</v>
      </c>
      <c r="B929" s="377"/>
      <c r="C929" s="377"/>
      <c r="D929" s="377"/>
      <c r="E929" s="377"/>
      <c r="F929" s="377"/>
      <c r="G929" s="377"/>
      <c r="H929" s="377"/>
      <c r="I929" s="377"/>
      <c r="J929" s="377"/>
      <c r="K929" s="377"/>
      <c r="L929" s="377"/>
      <c r="M929" s="532"/>
    </row>
    <row r="930" spans="1:13">
      <c r="A930" s="546" t="s">
        <v>506</v>
      </c>
      <c r="B930" s="377" t="s">
        <v>507</v>
      </c>
      <c r="C930" s="377"/>
      <c r="D930" s="377"/>
      <c r="E930" s="377"/>
      <c r="F930" s="377"/>
      <c r="G930" s="377"/>
      <c r="H930" s="377" t="s">
        <v>508</v>
      </c>
      <c r="I930" s="377"/>
      <c r="J930" s="377"/>
      <c r="K930" s="377"/>
      <c r="L930" s="377"/>
      <c r="M930" s="532"/>
    </row>
    <row r="931" spans="1:13" ht="30">
      <c r="A931" s="546"/>
      <c r="B931" s="183" t="s">
        <v>509</v>
      </c>
      <c r="C931" s="183" t="s">
        <v>510</v>
      </c>
      <c r="D931" s="183" t="s">
        <v>511</v>
      </c>
      <c r="E931" s="183" t="s">
        <v>512</v>
      </c>
      <c r="F931" s="183">
        <v>100</v>
      </c>
      <c r="G931" s="184" t="s">
        <v>244</v>
      </c>
      <c r="H931" s="183" t="s">
        <v>513</v>
      </c>
      <c r="I931" s="183" t="s">
        <v>510</v>
      </c>
      <c r="J931" s="183" t="s">
        <v>511</v>
      </c>
      <c r="K931" s="183" t="s">
        <v>537</v>
      </c>
      <c r="L931" s="183">
        <v>100</v>
      </c>
      <c r="M931" s="185" t="s">
        <v>244</v>
      </c>
    </row>
    <row r="932" spans="1:13">
      <c r="A932" s="186" t="s">
        <v>285</v>
      </c>
      <c r="B932" s="214">
        <v>0</v>
      </c>
      <c r="C932" s="207">
        <v>3</v>
      </c>
      <c r="D932" s="207">
        <v>3</v>
      </c>
      <c r="E932" s="214">
        <v>2</v>
      </c>
      <c r="F932" s="26">
        <f t="shared" ref="F932" si="126">SUM(B932:E932)</f>
        <v>8</v>
      </c>
      <c r="G932" s="11" t="str">
        <f t="shared" ref="G932:G936" si="127">IF(F932&gt;=90,"A1",IF(F932&gt;=80,"A2",IF(F932&gt;=70,"B1",IF(F932&gt;=60,"B2",IF(F932&gt;=50,"C1",IF(F932&gt;=40,"C2",IF(F932&gt;=33,"D","E")))))))</f>
        <v>E</v>
      </c>
      <c r="H932" s="207">
        <v>1</v>
      </c>
      <c r="I932" s="13">
        <v>3</v>
      </c>
      <c r="J932" s="13">
        <v>2</v>
      </c>
      <c r="K932" s="214">
        <v>5</v>
      </c>
      <c r="L932" s="26">
        <f t="shared" ref="L932:L936" si="128">SUM(H932:K932)</f>
        <v>11</v>
      </c>
      <c r="M932" s="11" t="str">
        <f t="shared" ref="M932" si="129">IF(L932&gt;=90,"A1",IF(L932&gt;=80,"A2",IF(L932&gt;=70,"B1",IF(L932&gt;=60,"B2",IF(L932&gt;=50,"C1",IF(L932&gt;=40,"C2",IF(L932&gt;=33,"D","E")))))))</f>
        <v>E</v>
      </c>
    </row>
    <row r="933" spans="1:13">
      <c r="A933" s="186" t="s">
        <v>286</v>
      </c>
      <c r="B933" s="214">
        <v>0</v>
      </c>
      <c r="C933" s="207">
        <v>3</v>
      </c>
      <c r="D933" s="207">
        <v>3</v>
      </c>
      <c r="E933" s="207">
        <v>1</v>
      </c>
      <c r="F933" s="26">
        <f t="shared" ref="F933:F936" si="130">(B933+C933+D933+E933)</f>
        <v>7</v>
      </c>
      <c r="G933" s="11" t="str">
        <f t="shared" si="127"/>
        <v>E</v>
      </c>
      <c r="H933" s="176">
        <v>1.5</v>
      </c>
      <c r="I933" s="13">
        <v>3</v>
      </c>
      <c r="J933" s="13">
        <v>2</v>
      </c>
      <c r="K933" s="207">
        <v>18</v>
      </c>
      <c r="L933" s="26">
        <f t="shared" si="128"/>
        <v>24.5</v>
      </c>
      <c r="M933" s="11" t="str">
        <f t="shared" ref="M933:M936" si="131">IF(L933&gt;=91,"A1",IF(L933&gt;=81,"A2",IF(L933&gt;=71,"B1",IF(L933&gt;=61,"B2",IF(L933&gt;=51,"C1",IF(L933&gt;=41,"C2",IF(L933&gt;=33,"D","E")))))))</f>
        <v>E</v>
      </c>
    </row>
    <row r="934" spans="1:13">
      <c r="A934" s="186" t="s">
        <v>515</v>
      </c>
      <c r="B934" s="207">
        <v>0</v>
      </c>
      <c r="C934" s="207">
        <v>1</v>
      </c>
      <c r="D934" s="207">
        <v>1</v>
      </c>
      <c r="E934" s="214">
        <v>2</v>
      </c>
      <c r="F934" s="11">
        <f t="shared" si="130"/>
        <v>4</v>
      </c>
      <c r="G934" s="11" t="str">
        <f t="shared" si="127"/>
        <v>E</v>
      </c>
      <c r="H934" s="176">
        <v>0</v>
      </c>
      <c r="I934" s="13">
        <v>2</v>
      </c>
      <c r="J934" s="13">
        <v>1</v>
      </c>
      <c r="K934" s="214">
        <v>9</v>
      </c>
      <c r="L934" s="26">
        <f t="shared" si="128"/>
        <v>12</v>
      </c>
      <c r="M934" s="11" t="str">
        <f t="shared" si="131"/>
        <v>E</v>
      </c>
    </row>
    <row r="935" spans="1:13">
      <c r="A935" s="186" t="s">
        <v>288</v>
      </c>
      <c r="B935" s="207">
        <v>0</v>
      </c>
      <c r="C935" s="207">
        <v>3.5</v>
      </c>
      <c r="D935" s="207">
        <v>5</v>
      </c>
      <c r="E935" s="207">
        <v>24</v>
      </c>
      <c r="F935" s="11">
        <f t="shared" si="130"/>
        <v>32.5</v>
      </c>
      <c r="G935" s="11" t="str">
        <f t="shared" si="127"/>
        <v>E</v>
      </c>
      <c r="H935" s="207">
        <v>0.75</v>
      </c>
      <c r="I935" s="217">
        <v>3</v>
      </c>
      <c r="J935" s="209">
        <v>2</v>
      </c>
      <c r="K935" s="207">
        <v>16.5</v>
      </c>
      <c r="L935" s="26">
        <f t="shared" si="128"/>
        <v>22.25</v>
      </c>
      <c r="M935" s="26" t="str">
        <f t="shared" si="131"/>
        <v>E</v>
      </c>
    </row>
    <row r="936" spans="1:13">
      <c r="A936" s="186" t="s">
        <v>371</v>
      </c>
      <c r="B936" s="207">
        <v>0</v>
      </c>
      <c r="C936" s="207">
        <v>2</v>
      </c>
      <c r="D936" s="207">
        <v>3.5</v>
      </c>
      <c r="E936" s="207">
        <v>0</v>
      </c>
      <c r="F936" s="26">
        <f t="shared" si="130"/>
        <v>5.5</v>
      </c>
      <c r="G936" s="11" t="str">
        <f t="shared" si="127"/>
        <v>E</v>
      </c>
      <c r="H936" s="176">
        <v>0</v>
      </c>
      <c r="I936" s="13">
        <v>3</v>
      </c>
      <c r="J936" s="13">
        <v>4</v>
      </c>
      <c r="K936" s="207">
        <v>2</v>
      </c>
      <c r="L936" s="26">
        <f t="shared" si="128"/>
        <v>9</v>
      </c>
      <c r="M936" s="11" t="str">
        <f t="shared" si="131"/>
        <v>E</v>
      </c>
    </row>
    <row r="937" spans="1:13">
      <c r="A937" s="186" t="s">
        <v>538</v>
      </c>
      <c r="B937" s="13"/>
      <c r="C937" s="13"/>
      <c r="D937" s="13"/>
      <c r="E937" s="13">
        <v>1</v>
      </c>
      <c r="F937" s="13"/>
      <c r="G937" s="13"/>
      <c r="H937" s="13"/>
      <c r="I937" s="13"/>
      <c r="J937" s="13"/>
      <c r="K937" s="13">
        <v>6</v>
      </c>
      <c r="L937" s="13"/>
      <c r="M937" s="187"/>
    </row>
    <row r="938" spans="1:13">
      <c r="A938" s="186" t="s">
        <v>539</v>
      </c>
      <c r="B938" s="13"/>
      <c r="C938" s="13"/>
      <c r="D938" s="13"/>
      <c r="E938" s="13">
        <v>2</v>
      </c>
      <c r="F938" s="13"/>
      <c r="G938" s="13"/>
      <c r="H938" s="13"/>
      <c r="I938" s="13"/>
      <c r="J938" s="13"/>
      <c r="K938" s="13">
        <v>15</v>
      </c>
      <c r="L938" s="13"/>
      <c r="M938" s="187"/>
    </row>
    <row r="939" spans="1:13">
      <c r="A939" s="186" t="s">
        <v>540</v>
      </c>
      <c r="B939" s="13"/>
      <c r="C939" s="13"/>
      <c r="D939" s="13"/>
      <c r="E939" s="13">
        <v>13.5</v>
      </c>
      <c r="F939" s="13"/>
      <c r="G939" s="13"/>
      <c r="H939" s="13"/>
      <c r="I939" s="13"/>
      <c r="J939" s="13"/>
      <c r="K939" s="13">
        <v>4</v>
      </c>
      <c r="L939" s="13"/>
      <c r="M939" s="187"/>
    </row>
    <row r="940" spans="1:13" ht="26.25">
      <c r="A940" s="10" t="s">
        <v>517</v>
      </c>
      <c r="B940" s="10"/>
      <c r="C940" s="188" t="s">
        <v>518</v>
      </c>
      <c r="D940" s="189">
        <f>(F932+F933+F934+F935+F936)</f>
        <v>57</v>
      </c>
      <c r="E940" s="189"/>
      <c r="F940" s="188" t="s">
        <v>519</v>
      </c>
      <c r="G940" s="189">
        <f>(D940/500)*100</f>
        <v>11.4</v>
      </c>
      <c r="H940" s="189"/>
      <c r="I940" s="190"/>
      <c r="J940" s="545" t="s">
        <v>520</v>
      </c>
      <c r="K940" s="545"/>
      <c r="L940" s="527" t="str">
        <f>IF(G940&gt;=91,"A1",IF(G940&gt;=81,"A2",IF(G940&gt;=71,"B1",IF(G940&gt;=61,"B2",IF(G940&gt;=51,"C1",IF(G940&gt;=41,"C2",IF(G940&gt;=33,"D","E")))))))</f>
        <v>E</v>
      </c>
      <c r="M940" s="527" t="str">
        <f t="shared" ref="M940:M941" si="132">IF(K940&gt;=91,"A1",IF(K940&gt;=81,"A2",IF(K940&gt;=71,"B1",IF(K940&gt;=61,"B2",IF(K940&gt;=51,"C1",IF(K940&gt;=41,"C2",IF(K940&gt;=33,"D","E")))))))</f>
        <v>E</v>
      </c>
    </row>
    <row r="941" spans="1:13" ht="26.25">
      <c r="A941" s="191" t="s">
        <v>521</v>
      </c>
      <c r="B941" s="10"/>
      <c r="C941" s="188" t="s">
        <v>522</v>
      </c>
      <c r="D941" s="189">
        <f>(L932+L933+L934+L935+L936)</f>
        <v>78.75</v>
      </c>
      <c r="E941" s="189"/>
      <c r="F941" s="188" t="s">
        <v>523</v>
      </c>
      <c r="G941" s="192">
        <f>D941/500*100</f>
        <v>15.75</v>
      </c>
      <c r="H941" s="192"/>
      <c r="I941" s="193"/>
      <c r="J941" s="545" t="s">
        <v>524</v>
      </c>
      <c r="K941" s="545"/>
      <c r="L941" s="527" t="str">
        <f>IF(G941&gt;=91,"A1",IF(G941&gt;=81,"A2",IF(G941&gt;=71,"B1",IF(G941&gt;=61,"B2",IF(G941&gt;=51,"C1",IF(G941&gt;=41,"C2",IF(G941&gt;=33,"D","E")))))))</f>
        <v>E</v>
      </c>
      <c r="M941" s="527" t="str">
        <f t="shared" si="132"/>
        <v>E</v>
      </c>
    </row>
    <row r="942" spans="1:13">
      <c r="A942" s="10" t="s">
        <v>541</v>
      </c>
      <c r="B942" s="10"/>
      <c r="C942" s="10"/>
      <c r="D942" s="10">
        <f>SUM(D940:D941)</f>
        <v>135.75</v>
      </c>
      <c r="E942" s="10"/>
      <c r="F942" s="10" t="s">
        <v>526</v>
      </c>
      <c r="G942" s="10"/>
      <c r="H942" s="10"/>
      <c r="I942" s="26">
        <f>(D942/1000)*100</f>
        <v>13.575000000000001</v>
      </c>
      <c r="J942" s="10" t="s">
        <v>527</v>
      </c>
      <c r="K942" s="10"/>
      <c r="L942" s="10"/>
      <c r="M942" s="10" t="str">
        <f>IF(I942&gt;=91,"A1",IF(I942&gt;=81,"A2",IF(I942&gt;=71,"B1",IF(I942&gt;=61,"B2",IF(I942&gt;=51,"C1",IF(I942&gt;=41,"C2",IF(I942&gt;=33,"D","E")))))))</f>
        <v>E</v>
      </c>
    </row>
    <row r="943" spans="1:13">
      <c r="A943" s="542" t="s">
        <v>378</v>
      </c>
      <c r="B943" s="543"/>
      <c r="C943" s="543"/>
      <c r="D943" s="543"/>
      <c r="E943" s="543"/>
      <c r="F943" s="543"/>
      <c r="G943" s="543"/>
      <c r="H943" s="543"/>
      <c r="I943" s="543"/>
      <c r="J943" s="543"/>
      <c r="K943" s="543"/>
      <c r="L943" s="543"/>
      <c r="M943" s="544"/>
    </row>
    <row r="944" spans="1:13">
      <c r="A944" s="531" t="s">
        <v>379</v>
      </c>
      <c r="B944" s="377"/>
      <c r="C944" s="377"/>
      <c r="D944" s="377"/>
      <c r="E944" s="377"/>
      <c r="F944" s="377"/>
      <c r="G944" s="377"/>
      <c r="H944" s="377"/>
      <c r="I944" s="377"/>
      <c r="J944" s="377"/>
      <c r="K944" s="377"/>
      <c r="L944" s="377"/>
      <c r="M944" s="532"/>
    </row>
    <row r="945" spans="1:13">
      <c r="A945" s="531" t="s">
        <v>380</v>
      </c>
      <c r="B945" s="377"/>
      <c r="C945" s="377"/>
      <c r="D945" s="377"/>
      <c r="E945" s="377"/>
      <c r="F945" s="377" t="s">
        <v>381</v>
      </c>
      <c r="G945" s="377"/>
      <c r="H945" s="377"/>
      <c r="I945" s="377"/>
      <c r="J945" s="377"/>
      <c r="K945" s="377" t="s">
        <v>528</v>
      </c>
      <c r="L945" s="377"/>
      <c r="M945" s="532"/>
    </row>
    <row r="946" spans="1:13">
      <c r="A946" s="525" t="s">
        <v>382</v>
      </c>
      <c r="B946" s="526"/>
      <c r="C946" s="526"/>
      <c r="D946" s="526"/>
      <c r="E946" s="526"/>
      <c r="F946" s="527" t="s">
        <v>383</v>
      </c>
      <c r="G946" s="527"/>
      <c r="H946" s="527"/>
      <c r="I946" s="527"/>
      <c r="J946" s="527"/>
      <c r="K946" s="527" t="s">
        <v>383</v>
      </c>
      <c r="L946" s="527"/>
      <c r="M946" s="528"/>
    </row>
    <row r="947" spans="1:13">
      <c r="A947" s="531" t="s">
        <v>384</v>
      </c>
      <c r="B947" s="377"/>
      <c r="C947" s="377"/>
      <c r="D947" s="377"/>
      <c r="E947" s="377"/>
      <c r="F947" s="377"/>
      <c r="G947" s="377"/>
      <c r="H947" s="377"/>
      <c r="I947" s="377"/>
      <c r="J947" s="377"/>
      <c r="K947" s="377"/>
      <c r="L947" s="377"/>
      <c r="M947" s="532"/>
    </row>
    <row r="948" spans="1:13">
      <c r="A948" s="531" t="s">
        <v>380</v>
      </c>
      <c r="B948" s="377"/>
      <c r="C948" s="377"/>
      <c r="D948" s="377"/>
      <c r="E948" s="377"/>
      <c r="F948" s="377" t="s">
        <v>381</v>
      </c>
      <c r="G948" s="377"/>
      <c r="H948" s="377"/>
      <c r="I948" s="377"/>
      <c r="J948" s="377"/>
      <c r="K948" s="377" t="s">
        <v>528</v>
      </c>
      <c r="L948" s="377"/>
      <c r="M948" s="532"/>
    </row>
    <row r="949" spans="1:13">
      <c r="A949" s="540" t="s">
        <v>385</v>
      </c>
      <c r="B949" s="541"/>
      <c r="C949" s="541"/>
      <c r="D949" s="541"/>
      <c r="E949" s="541"/>
      <c r="F949" s="377" t="s">
        <v>383</v>
      </c>
      <c r="G949" s="377"/>
      <c r="H949" s="377"/>
      <c r="I949" s="377"/>
      <c r="J949" s="377"/>
      <c r="K949" s="377" t="s">
        <v>383</v>
      </c>
      <c r="L949" s="377"/>
      <c r="M949" s="532"/>
    </row>
    <row r="950" spans="1:13">
      <c r="A950" s="540" t="s">
        <v>529</v>
      </c>
      <c r="B950" s="541"/>
      <c r="C950" s="541"/>
      <c r="D950" s="541"/>
      <c r="E950" s="541"/>
      <c r="F950" s="527" t="s">
        <v>387</v>
      </c>
      <c r="G950" s="527"/>
      <c r="H950" s="527"/>
      <c r="I950" s="527"/>
      <c r="J950" s="527"/>
      <c r="K950" s="527" t="s">
        <v>387</v>
      </c>
      <c r="L950" s="527"/>
      <c r="M950" s="528"/>
    </row>
    <row r="951" spans="1:13">
      <c r="A951" s="533" t="s">
        <v>386</v>
      </c>
      <c r="B951" s="534"/>
      <c r="C951" s="534"/>
      <c r="D951" s="534"/>
      <c r="E951" s="535"/>
      <c r="F951" s="536" t="s">
        <v>383</v>
      </c>
      <c r="G951" s="537"/>
      <c r="H951" s="537"/>
      <c r="I951" s="537"/>
      <c r="J951" s="538"/>
      <c r="K951" s="536" t="s">
        <v>383</v>
      </c>
      <c r="L951" s="537"/>
      <c r="M951" s="539"/>
    </row>
    <row r="952" spans="1:13">
      <c r="A952" s="533" t="s">
        <v>388</v>
      </c>
      <c r="B952" s="534"/>
      <c r="C952" s="534"/>
      <c r="D952" s="534"/>
      <c r="E952" s="535"/>
      <c r="F952" s="536" t="s">
        <v>387</v>
      </c>
      <c r="G952" s="537"/>
      <c r="H952" s="537"/>
      <c r="I952" s="537"/>
      <c r="J952" s="538"/>
      <c r="K952" s="536" t="s">
        <v>387</v>
      </c>
      <c r="L952" s="537"/>
      <c r="M952" s="539"/>
    </row>
    <row r="953" spans="1:13">
      <c r="A953" s="531" t="s">
        <v>389</v>
      </c>
      <c r="B953" s="377"/>
      <c r="C953" s="377"/>
      <c r="D953" s="377"/>
      <c r="E953" s="377"/>
      <c r="F953" s="377"/>
      <c r="G953" s="377"/>
      <c r="H953" s="377"/>
      <c r="I953" s="377"/>
      <c r="J953" s="377"/>
      <c r="K953" s="377"/>
      <c r="L953" s="377"/>
      <c r="M953" s="532"/>
    </row>
    <row r="954" spans="1:13">
      <c r="A954" s="531" t="s">
        <v>380</v>
      </c>
      <c r="B954" s="377"/>
      <c r="C954" s="377"/>
      <c r="D954" s="377"/>
      <c r="E954" s="377"/>
      <c r="F954" s="377" t="s">
        <v>381</v>
      </c>
      <c r="G954" s="377"/>
      <c r="H954" s="377"/>
      <c r="I954" s="377"/>
      <c r="J954" s="377"/>
      <c r="K954" s="377" t="s">
        <v>528</v>
      </c>
      <c r="L954" s="377"/>
      <c r="M954" s="532"/>
    </row>
    <row r="955" spans="1:13">
      <c r="A955" s="533" t="s">
        <v>601</v>
      </c>
      <c r="B955" s="534"/>
      <c r="C955" s="534"/>
      <c r="D955" s="534"/>
      <c r="E955" s="534"/>
      <c r="F955" s="534"/>
      <c r="G955" s="534"/>
      <c r="H955" s="534"/>
      <c r="I955" s="534"/>
      <c r="J955" s="534"/>
      <c r="K955" s="534"/>
      <c r="L955" s="534"/>
      <c r="M955" s="560"/>
    </row>
    <row r="956" spans="1:13">
      <c r="A956" s="186" t="s">
        <v>530</v>
      </c>
      <c r="B956" s="529"/>
      <c r="C956" s="529"/>
      <c r="D956" s="529"/>
      <c r="E956" s="529"/>
      <c r="F956" s="529"/>
      <c r="G956" s="529"/>
      <c r="H956" s="529"/>
      <c r="I956" s="529"/>
      <c r="J956" s="529"/>
      <c r="K956" s="529"/>
      <c r="L956" s="529"/>
      <c r="M956" s="530"/>
    </row>
    <row r="957" spans="1:13">
      <c r="A957" s="186" t="s">
        <v>392</v>
      </c>
      <c r="B957" s="529"/>
      <c r="C957" s="529"/>
      <c r="D957" s="529"/>
      <c r="E957" s="529"/>
      <c r="F957" s="529"/>
      <c r="G957" s="529"/>
      <c r="H957" s="529"/>
      <c r="I957" s="529"/>
      <c r="J957" s="529"/>
      <c r="K957" s="529"/>
      <c r="L957" s="529"/>
      <c r="M957" s="530"/>
    </row>
    <row r="958" spans="1:13">
      <c r="A958" s="531" t="s">
        <v>531</v>
      </c>
      <c r="B958" s="377"/>
      <c r="C958" s="377"/>
      <c r="D958" s="527"/>
      <c r="E958" s="527"/>
      <c r="F958" s="527"/>
      <c r="G958" s="527"/>
      <c r="H958" s="527"/>
      <c r="I958" s="527"/>
      <c r="J958" s="377" t="s">
        <v>532</v>
      </c>
      <c r="K958" s="377"/>
      <c r="L958" s="377"/>
      <c r="M958" s="532"/>
    </row>
    <row r="959" spans="1:13">
      <c r="A959" s="531"/>
      <c r="B959" s="377"/>
      <c r="C959" s="377"/>
      <c r="D959" s="527"/>
      <c r="E959" s="527"/>
      <c r="F959" s="527"/>
      <c r="G959" s="527"/>
      <c r="H959" s="527"/>
      <c r="I959" s="527"/>
      <c r="J959" s="377"/>
      <c r="K959" s="377"/>
      <c r="L959" s="377"/>
      <c r="M959" s="532"/>
    </row>
    <row r="960" spans="1:13">
      <c r="A960" s="531"/>
      <c r="B960" s="377"/>
      <c r="C960" s="377"/>
      <c r="D960" s="527"/>
      <c r="E960" s="527"/>
      <c r="F960" s="527"/>
      <c r="G960" s="527"/>
      <c r="H960" s="527"/>
      <c r="I960" s="527"/>
      <c r="J960" s="377"/>
      <c r="K960" s="377"/>
      <c r="L960" s="377"/>
      <c r="M960" s="532"/>
    </row>
    <row r="961" spans="1:13">
      <c r="A961" s="531"/>
      <c r="B961" s="377"/>
      <c r="C961" s="377"/>
      <c r="D961" s="527"/>
      <c r="E961" s="527"/>
      <c r="F961" s="527"/>
      <c r="G961" s="527"/>
      <c r="H961" s="527"/>
      <c r="I961" s="527"/>
      <c r="J961" s="377"/>
      <c r="K961" s="377"/>
      <c r="L961" s="377"/>
      <c r="M961" s="532"/>
    </row>
    <row r="962" spans="1:13">
      <c r="A962" s="520" t="s">
        <v>393</v>
      </c>
      <c r="B962" s="521"/>
      <c r="C962" s="521"/>
      <c r="D962" s="521"/>
      <c r="E962" s="521"/>
      <c r="F962" s="521"/>
      <c r="G962" s="521"/>
      <c r="H962" s="522" t="s">
        <v>394</v>
      </c>
      <c r="I962" s="523"/>
      <c r="J962" s="523"/>
      <c r="K962" s="523"/>
      <c r="L962" s="523"/>
      <c r="M962" s="524"/>
    </row>
    <row r="963" spans="1:13">
      <c r="A963" s="194" t="s">
        <v>395</v>
      </c>
      <c r="B963" s="521" t="s">
        <v>284</v>
      </c>
      <c r="C963" s="521"/>
      <c r="D963" s="195" t="s">
        <v>395</v>
      </c>
      <c r="E963" s="196"/>
      <c r="F963" s="521" t="s">
        <v>284</v>
      </c>
      <c r="G963" s="521"/>
      <c r="H963" s="197"/>
      <c r="I963" s="197"/>
      <c r="J963" s="198" t="s">
        <v>396</v>
      </c>
      <c r="K963" s="197"/>
      <c r="L963" s="198" t="s">
        <v>284</v>
      </c>
      <c r="M963" s="199"/>
    </row>
    <row r="964" spans="1:13">
      <c r="A964" s="200" t="s">
        <v>397</v>
      </c>
      <c r="B964" s="517" t="s">
        <v>398</v>
      </c>
      <c r="C964" s="517"/>
      <c r="D964" s="517" t="s">
        <v>399</v>
      </c>
      <c r="E964" s="517"/>
      <c r="F964" s="517" t="s">
        <v>400</v>
      </c>
      <c r="G964" s="517"/>
      <c r="H964" s="197"/>
      <c r="I964" s="197"/>
      <c r="J964" s="518">
        <v>3</v>
      </c>
      <c r="K964" s="519"/>
      <c r="L964" s="196" t="s">
        <v>387</v>
      </c>
      <c r="M964" s="199"/>
    </row>
    <row r="965" spans="1:13">
      <c r="A965" s="200" t="s">
        <v>401</v>
      </c>
      <c r="B965" s="517" t="s">
        <v>402</v>
      </c>
      <c r="C965" s="517"/>
      <c r="D965" s="517" t="s">
        <v>403</v>
      </c>
      <c r="E965" s="517"/>
      <c r="F965" s="517" t="s">
        <v>404</v>
      </c>
      <c r="G965" s="517"/>
      <c r="H965" s="197"/>
      <c r="I965" s="197"/>
      <c r="J965" s="518">
        <v>2</v>
      </c>
      <c r="K965" s="519"/>
      <c r="L965" s="196" t="s">
        <v>383</v>
      </c>
      <c r="M965" s="199"/>
    </row>
    <row r="966" spans="1:13">
      <c r="A966" s="200" t="s">
        <v>405</v>
      </c>
      <c r="B966" s="517" t="s">
        <v>406</v>
      </c>
      <c r="C966" s="517"/>
      <c r="D966" s="517" t="s">
        <v>407</v>
      </c>
      <c r="E966" s="517"/>
      <c r="F966" s="517" t="s">
        <v>408</v>
      </c>
      <c r="G966" s="517"/>
      <c r="H966" s="197"/>
      <c r="I966" s="197"/>
      <c r="J966" s="518">
        <v>1</v>
      </c>
      <c r="K966" s="519"/>
      <c r="L966" s="196" t="s">
        <v>409</v>
      </c>
      <c r="M966" s="199"/>
    </row>
    <row r="967" spans="1:13" ht="15.75" thickBot="1">
      <c r="A967" s="201" t="s">
        <v>410</v>
      </c>
      <c r="B967" s="516" t="s">
        <v>411</v>
      </c>
      <c r="C967" s="516"/>
      <c r="D967" s="516" t="s">
        <v>412</v>
      </c>
      <c r="E967" s="516"/>
      <c r="F967" s="516" t="s">
        <v>413</v>
      </c>
      <c r="G967" s="516"/>
      <c r="H967" s="202"/>
      <c r="I967" s="202"/>
      <c r="J967" s="202"/>
      <c r="K967" s="202"/>
      <c r="L967" s="202"/>
      <c r="M967" s="203"/>
    </row>
    <row r="969" spans="1:13" ht="15.75" thickBot="1"/>
    <row r="970" spans="1:13" ht="15.75">
      <c r="A970" s="178"/>
      <c r="B970" s="561" t="s">
        <v>489</v>
      </c>
      <c r="C970" s="561"/>
      <c r="D970" s="561"/>
      <c r="E970" s="561"/>
      <c r="F970" s="561"/>
      <c r="G970" s="561"/>
      <c r="H970" s="561"/>
      <c r="I970" s="562"/>
      <c r="J970" s="563" t="s">
        <v>490</v>
      </c>
      <c r="K970" s="561"/>
      <c r="L970" s="561"/>
      <c r="M970" s="564"/>
    </row>
    <row r="971" spans="1:13" ht="21">
      <c r="A971" s="565" t="s">
        <v>491</v>
      </c>
      <c r="B971" s="566"/>
      <c r="C971" s="566"/>
      <c r="D971" s="566"/>
      <c r="E971" s="566"/>
      <c r="F971" s="566"/>
      <c r="G971" s="566"/>
      <c r="H971" s="566"/>
      <c r="I971" s="566"/>
      <c r="J971" s="566"/>
      <c r="K971" s="566"/>
      <c r="L971" s="566"/>
      <c r="M971" s="567"/>
    </row>
    <row r="972" spans="1:13" ht="21">
      <c r="A972" s="179"/>
      <c r="B972" s="556" t="s">
        <v>492</v>
      </c>
      <c r="C972" s="556"/>
      <c r="D972" s="556"/>
      <c r="E972" s="557"/>
      <c r="F972" s="180" t="s">
        <v>493</v>
      </c>
      <c r="G972" s="180"/>
      <c r="H972" s="553" t="s">
        <v>494</v>
      </c>
      <c r="I972" s="554"/>
      <c r="J972" s="555"/>
      <c r="K972" s="205" t="s">
        <v>495</v>
      </c>
      <c r="L972" s="10"/>
      <c r="M972" s="181"/>
    </row>
    <row r="973" spans="1:13">
      <c r="A973" s="558" t="s">
        <v>496</v>
      </c>
      <c r="B973" s="554"/>
      <c r="C973" s="554"/>
      <c r="D973" s="554"/>
      <c r="E973" s="554"/>
      <c r="F973" s="554"/>
      <c r="G973" s="554"/>
      <c r="H973" s="554"/>
      <c r="I973" s="554"/>
      <c r="J973" s="554"/>
      <c r="K973" s="554"/>
      <c r="L973" s="554"/>
      <c r="M973" s="559"/>
    </row>
    <row r="974" spans="1:13">
      <c r="A974" s="533" t="s">
        <v>497</v>
      </c>
      <c r="B974" s="534"/>
      <c r="C974" s="534"/>
      <c r="D974" s="534"/>
      <c r="E974" s="534"/>
      <c r="F974" s="534"/>
      <c r="G974" s="534"/>
      <c r="H974" s="534"/>
      <c r="I974" s="534"/>
      <c r="J974" s="534"/>
      <c r="K974" s="534"/>
      <c r="L974" s="534"/>
      <c r="M974" s="560"/>
    </row>
    <row r="975" spans="1:13">
      <c r="A975" s="540" t="s">
        <v>498</v>
      </c>
      <c r="B975" s="541"/>
      <c r="C975" s="553" t="s">
        <v>602</v>
      </c>
      <c r="D975" s="554"/>
      <c r="E975" s="554"/>
      <c r="F975" s="554"/>
      <c r="G975" s="555"/>
      <c r="H975" s="10" t="s">
        <v>499</v>
      </c>
      <c r="I975" s="206"/>
      <c r="J975" s="377">
        <v>20</v>
      </c>
      <c r="K975" s="377"/>
      <c r="L975" s="377"/>
      <c r="M975" s="532"/>
    </row>
    <row r="976" spans="1:13">
      <c r="A976" s="540" t="s">
        <v>500</v>
      </c>
      <c r="B976" s="541"/>
      <c r="C976" s="553" t="s">
        <v>533</v>
      </c>
      <c r="D976" s="554"/>
      <c r="E976" s="554"/>
      <c r="F976" s="554"/>
      <c r="G976" s="555"/>
      <c r="H976" s="10" t="s">
        <v>501</v>
      </c>
      <c r="I976" s="206"/>
      <c r="J976" s="377">
        <v>1170</v>
      </c>
      <c r="K976" s="377"/>
      <c r="L976" s="377"/>
      <c r="M976" s="532"/>
    </row>
    <row r="977" spans="1:13">
      <c r="A977" s="540" t="s">
        <v>502</v>
      </c>
      <c r="B977" s="541"/>
      <c r="C977" s="553" t="s">
        <v>603</v>
      </c>
      <c r="D977" s="554"/>
      <c r="E977" s="554"/>
      <c r="F977" s="554"/>
      <c r="G977" s="555"/>
      <c r="H977" s="10" t="s">
        <v>503</v>
      </c>
      <c r="I977" s="206"/>
      <c r="J977" s="377">
        <v>9419153992</v>
      </c>
      <c r="K977" s="377"/>
      <c r="L977" s="377"/>
      <c r="M977" s="532"/>
    </row>
    <row r="978" spans="1:13">
      <c r="A978" s="540" t="s">
        <v>504</v>
      </c>
      <c r="B978" s="541"/>
      <c r="C978" s="553" t="s">
        <v>604</v>
      </c>
      <c r="D978" s="554"/>
      <c r="E978" s="554"/>
      <c r="F978" s="554"/>
      <c r="G978" s="555"/>
      <c r="H978" s="540" t="s">
        <v>363</v>
      </c>
      <c r="I978" s="541"/>
      <c r="J978" s="377" t="s">
        <v>605</v>
      </c>
      <c r="K978" s="377"/>
      <c r="L978" s="377"/>
      <c r="M978" s="532"/>
    </row>
    <row r="979" spans="1:13">
      <c r="A979" s="540" t="s">
        <v>535</v>
      </c>
      <c r="B979" s="541"/>
      <c r="C979" s="569" t="s">
        <v>606</v>
      </c>
      <c r="D979" s="570"/>
      <c r="E979" s="570"/>
      <c r="F979" s="570"/>
      <c r="G979" s="570"/>
      <c r="H979" s="570"/>
      <c r="I979" s="570"/>
      <c r="J979" s="570"/>
      <c r="K979" s="570"/>
      <c r="L979" s="570"/>
      <c r="M979" s="571"/>
    </row>
    <row r="980" spans="1:13">
      <c r="A980" s="531" t="s">
        <v>505</v>
      </c>
      <c r="B980" s="377"/>
      <c r="C980" s="377"/>
      <c r="D980" s="377"/>
      <c r="E980" s="377"/>
      <c r="F980" s="377"/>
      <c r="G980" s="377"/>
      <c r="H980" s="377"/>
      <c r="I980" s="377"/>
      <c r="J980" s="377"/>
      <c r="K980" s="377"/>
      <c r="L980" s="377"/>
      <c r="M980" s="532"/>
    </row>
    <row r="981" spans="1:13">
      <c r="A981" s="546" t="s">
        <v>506</v>
      </c>
      <c r="B981" s="377" t="s">
        <v>507</v>
      </c>
      <c r="C981" s="377"/>
      <c r="D981" s="377"/>
      <c r="E981" s="377"/>
      <c r="F981" s="377"/>
      <c r="G981" s="377"/>
      <c r="H981" s="377" t="s">
        <v>508</v>
      </c>
      <c r="I981" s="377"/>
      <c r="J981" s="377"/>
      <c r="K981" s="377"/>
      <c r="L981" s="377"/>
      <c r="M981" s="532"/>
    </row>
    <row r="982" spans="1:13" ht="30">
      <c r="A982" s="546"/>
      <c r="B982" s="183" t="s">
        <v>509</v>
      </c>
      <c r="C982" s="183" t="s">
        <v>510</v>
      </c>
      <c r="D982" s="183" t="s">
        <v>511</v>
      </c>
      <c r="E982" s="183" t="s">
        <v>512</v>
      </c>
      <c r="F982" s="183">
        <v>100</v>
      </c>
      <c r="G982" s="184" t="s">
        <v>244</v>
      </c>
      <c r="H982" s="183" t="s">
        <v>513</v>
      </c>
      <c r="I982" s="183" t="s">
        <v>510</v>
      </c>
      <c r="J982" s="183" t="s">
        <v>511</v>
      </c>
      <c r="K982" s="183" t="s">
        <v>537</v>
      </c>
      <c r="L982" s="183">
        <v>100</v>
      </c>
      <c r="M982" s="185" t="s">
        <v>244</v>
      </c>
    </row>
    <row r="983" spans="1:13">
      <c r="A983" s="186" t="s">
        <v>285</v>
      </c>
      <c r="B983" s="214">
        <v>7.75</v>
      </c>
      <c r="C983" s="207">
        <v>4</v>
      </c>
      <c r="D983" s="207">
        <v>5</v>
      </c>
      <c r="E983" s="214">
        <v>57.5</v>
      </c>
      <c r="F983" s="26">
        <f t="shared" ref="F983" si="133">SUM(B983:E983)</f>
        <v>74.25</v>
      </c>
      <c r="G983" s="11" t="str">
        <f t="shared" ref="G983:G987" si="134">IF(F983&gt;=90,"A1",IF(F983&gt;=80,"A2",IF(F983&gt;=70,"B1",IF(F983&gt;=60,"B2",IF(F983&gt;=50,"C1",IF(F983&gt;=40,"C2",IF(F983&gt;=33,"D","E")))))))</f>
        <v>B1</v>
      </c>
      <c r="H983" s="207">
        <v>8.5</v>
      </c>
      <c r="I983" s="13">
        <v>5</v>
      </c>
      <c r="J983" s="13">
        <v>4</v>
      </c>
      <c r="K983" s="214">
        <v>45</v>
      </c>
      <c r="L983" s="26">
        <f t="shared" ref="L983:L987" si="135">SUM(H983:K983)</f>
        <v>62.5</v>
      </c>
      <c r="M983" s="11" t="str">
        <f t="shared" ref="M983" si="136">IF(L983&gt;=90,"A1",IF(L983&gt;=80,"A2",IF(L983&gt;=70,"B1",IF(L983&gt;=60,"B2",IF(L983&gt;=50,"C1",IF(L983&gt;=40,"C2",IF(L983&gt;=33,"D","E")))))))</f>
        <v>B2</v>
      </c>
    </row>
    <row r="984" spans="1:13">
      <c r="A984" s="186" t="s">
        <v>286</v>
      </c>
      <c r="B984" s="214">
        <v>8</v>
      </c>
      <c r="C984" s="207">
        <v>4</v>
      </c>
      <c r="D984" s="207">
        <v>5</v>
      </c>
      <c r="E984" s="207">
        <v>56</v>
      </c>
      <c r="F984" s="26">
        <f t="shared" ref="F984:F987" si="137">(B984+C984+D984+E984)</f>
        <v>73</v>
      </c>
      <c r="G984" s="11" t="str">
        <f t="shared" si="134"/>
        <v>B1</v>
      </c>
      <c r="H984" s="13">
        <v>6.75</v>
      </c>
      <c r="I984" s="13">
        <v>5</v>
      </c>
      <c r="J984" s="13">
        <v>4</v>
      </c>
      <c r="K984" s="207">
        <v>64.5</v>
      </c>
      <c r="L984" s="26">
        <f t="shared" si="135"/>
        <v>80.25</v>
      </c>
      <c r="M984" s="11" t="str">
        <f t="shared" ref="M984:M987" si="138">IF(L984&gt;=91,"A1",IF(L984&gt;=81,"A2",IF(L984&gt;=71,"B1",IF(L984&gt;=61,"B2",IF(L984&gt;=51,"C1",IF(L984&gt;=41,"C2",IF(L984&gt;=33,"D","E")))))))</f>
        <v>B1</v>
      </c>
    </row>
    <row r="985" spans="1:13">
      <c r="A985" s="186" t="s">
        <v>515</v>
      </c>
      <c r="B985" s="207">
        <v>6</v>
      </c>
      <c r="C985" s="207">
        <v>4</v>
      </c>
      <c r="D985" s="207">
        <v>5</v>
      </c>
      <c r="E985" s="214">
        <v>55.5</v>
      </c>
      <c r="F985" s="11">
        <f t="shared" si="137"/>
        <v>70.5</v>
      </c>
      <c r="G985" s="11" t="str">
        <f t="shared" si="134"/>
        <v>B1</v>
      </c>
      <c r="H985" s="13">
        <v>4.75</v>
      </c>
      <c r="I985" s="13">
        <v>4</v>
      </c>
      <c r="J985" s="13">
        <v>4</v>
      </c>
      <c r="K985" s="214">
        <v>45</v>
      </c>
      <c r="L985" s="26">
        <f t="shared" si="135"/>
        <v>57.75</v>
      </c>
      <c r="M985" s="11" t="str">
        <f t="shared" si="138"/>
        <v>C1</v>
      </c>
    </row>
    <row r="986" spans="1:13">
      <c r="A986" s="186" t="s">
        <v>288</v>
      </c>
      <c r="B986" s="207">
        <v>8.75</v>
      </c>
      <c r="C986" s="207">
        <v>4</v>
      </c>
      <c r="D986" s="207">
        <v>5</v>
      </c>
      <c r="E986" s="207">
        <v>70</v>
      </c>
      <c r="F986" s="11">
        <f t="shared" si="137"/>
        <v>87.75</v>
      </c>
      <c r="G986" s="11" t="str">
        <f t="shared" si="134"/>
        <v>A2</v>
      </c>
      <c r="H986" s="207">
        <v>7.75</v>
      </c>
      <c r="I986" s="217">
        <v>5</v>
      </c>
      <c r="J986" s="209">
        <v>4</v>
      </c>
      <c r="K986" s="207">
        <v>50</v>
      </c>
      <c r="L986" s="26">
        <f t="shared" si="135"/>
        <v>66.75</v>
      </c>
      <c r="M986" s="26" t="str">
        <f t="shared" si="138"/>
        <v>B2</v>
      </c>
    </row>
    <row r="987" spans="1:13">
      <c r="A987" s="186" t="s">
        <v>371</v>
      </c>
      <c r="B987" s="207">
        <v>7.25</v>
      </c>
      <c r="C987" s="207">
        <v>4</v>
      </c>
      <c r="D987" s="207">
        <v>4.5</v>
      </c>
      <c r="E987" s="207">
        <v>63.5</v>
      </c>
      <c r="F987" s="26">
        <f t="shared" si="137"/>
        <v>79.25</v>
      </c>
      <c r="G987" s="11" t="str">
        <f t="shared" si="134"/>
        <v>B1</v>
      </c>
      <c r="H987" s="13">
        <v>2</v>
      </c>
      <c r="I987" s="13">
        <v>4</v>
      </c>
      <c r="J987" s="13">
        <v>4</v>
      </c>
      <c r="K987" s="207">
        <v>23</v>
      </c>
      <c r="L987" s="26">
        <f t="shared" si="135"/>
        <v>33</v>
      </c>
      <c r="M987" s="11" t="str">
        <f t="shared" si="138"/>
        <v>D</v>
      </c>
    </row>
    <row r="988" spans="1:13">
      <c r="A988" s="186" t="s">
        <v>538</v>
      </c>
      <c r="B988" s="13"/>
      <c r="C988" s="13"/>
      <c r="D988" s="13"/>
      <c r="E988" s="13">
        <v>20.5</v>
      </c>
      <c r="F988" s="13"/>
      <c r="G988" s="13"/>
      <c r="H988" s="13"/>
      <c r="I988" s="13"/>
      <c r="J988" s="13"/>
      <c r="K988" s="13">
        <v>23</v>
      </c>
      <c r="L988" s="13"/>
      <c r="M988" s="187"/>
    </row>
    <row r="989" spans="1:13">
      <c r="A989" s="186" t="s">
        <v>539</v>
      </c>
      <c r="B989" s="13"/>
      <c r="C989" s="13"/>
      <c r="D989" s="13"/>
      <c r="E989" s="13">
        <v>23</v>
      </c>
      <c r="F989" s="13"/>
      <c r="G989" s="13"/>
      <c r="H989" s="13"/>
      <c r="I989" s="13"/>
      <c r="J989" s="13"/>
      <c r="K989" s="13">
        <v>30</v>
      </c>
      <c r="L989" s="13"/>
      <c r="M989" s="187"/>
    </row>
    <row r="990" spans="1:13">
      <c r="A990" s="186" t="s">
        <v>540</v>
      </c>
      <c r="B990" s="13"/>
      <c r="C990" s="13"/>
      <c r="D990" s="13"/>
      <c r="E990" s="13">
        <v>34</v>
      </c>
      <c r="F990" s="13"/>
      <c r="G990" s="13"/>
      <c r="H990" s="13"/>
      <c r="I990" s="13"/>
      <c r="J990" s="13"/>
      <c r="K990" s="13">
        <v>21</v>
      </c>
      <c r="L990" s="13"/>
      <c r="M990" s="187"/>
    </row>
    <row r="991" spans="1:13" ht="26.25">
      <c r="A991" s="10" t="s">
        <v>517</v>
      </c>
      <c r="B991" s="10"/>
      <c r="C991" s="188" t="s">
        <v>518</v>
      </c>
      <c r="D991" s="189">
        <f>(F983+F984+F985+F986+F987)</f>
        <v>384.75</v>
      </c>
      <c r="E991" s="189"/>
      <c r="F991" s="188" t="s">
        <v>519</v>
      </c>
      <c r="G991" s="189">
        <f>(D991/500)*100</f>
        <v>76.95</v>
      </c>
      <c r="H991" s="189"/>
      <c r="I991" s="190"/>
      <c r="J991" s="545" t="s">
        <v>520</v>
      </c>
      <c r="K991" s="545"/>
      <c r="L991" s="527" t="str">
        <f>IF(G991&gt;=91,"A1",IF(G991&gt;=81,"A2",IF(G991&gt;=71,"B1",IF(G991&gt;=61,"B2",IF(G991&gt;=51,"C1",IF(G991&gt;=41,"C2",IF(G991&gt;=33,"D","E")))))))</f>
        <v>B1</v>
      </c>
      <c r="M991" s="527" t="str">
        <f t="shared" ref="M991:M992" si="139">IF(K991&gt;=91,"A1",IF(K991&gt;=81,"A2",IF(K991&gt;=71,"B1",IF(K991&gt;=61,"B2",IF(K991&gt;=51,"C1",IF(K991&gt;=41,"C2",IF(K991&gt;=33,"D","E")))))))</f>
        <v>E</v>
      </c>
    </row>
    <row r="992" spans="1:13" ht="26.25">
      <c r="A992" s="191" t="s">
        <v>521</v>
      </c>
      <c r="B992" s="10"/>
      <c r="C992" s="188" t="s">
        <v>522</v>
      </c>
      <c r="D992" s="189">
        <f>(L983+L984+L985+L986+L987)</f>
        <v>300.25</v>
      </c>
      <c r="E992" s="189"/>
      <c r="F992" s="188" t="s">
        <v>523</v>
      </c>
      <c r="G992" s="192">
        <f>D992/500*100</f>
        <v>60.050000000000004</v>
      </c>
      <c r="H992" s="192"/>
      <c r="I992" s="193"/>
      <c r="J992" s="545" t="s">
        <v>524</v>
      </c>
      <c r="K992" s="545"/>
      <c r="L992" s="527" t="str">
        <f>IF(G992&gt;=91,"A1",IF(G992&gt;=81,"A2",IF(G992&gt;=71,"B1",IF(G992&gt;=61,"B2",IF(G992&gt;=51,"C1",IF(G992&gt;=41,"C2",IF(G992&gt;=33,"D","E")))))))</f>
        <v>C1</v>
      </c>
      <c r="M992" s="527" t="str">
        <f t="shared" si="139"/>
        <v>E</v>
      </c>
    </row>
    <row r="993" spans="1:13">
      <c r="A993" s="10" t="s">
        <v>541</v>
      </c>
      <c r="B993" s="10"/>
      <c r="C993" s="10"/>
      <c r="D993" s="11">
        <f>SUM(D991:D992)</f>
        <v>685</v>
      </c>
      <c r="E993" s="10"/>
      <c r="F993" s="10" t="s">
        <v>526</v>
      </c>
      <c r="G993" s="10"/>
      <c r="H993" s="10"/>
      <c r="I993" s="11">
        <f>(D993/1000)*100</f>
        <v>68.5</v>
      </c>
      <c r="J993" s="10" t="s">
        <v>527</v>
      </c>
      <c r="K993" s="10"/>
      <c r="L993" s="10"/>
      <c r="M993" s="10" t="str">
        <f>IF(I993&gt;=91,"A1",IF(I993&gt;=81,"A2",IF(I993&gt;=71,"B1",IF(I993&gt;=61,"B2",IF(I993&gt;=51,"C1",IF(I993&gt;=41,"C2",IF(I993&gt;=33,"D","E")))))))</f>
        <v>B2</v>
      </c>
    </row>
    <row r="994" spans="1:13">
      <c r="A994" s="542" t="s">
        <v>378</v>
      </c>
      <c r="B994" s="543"/>
      <c r="C994" s="543"/>
      <c r="D994" s="543"/>
      <c r="E994" s="543"/>
      <c r="F994" s="543"/>
      <c r="G994" s="543"/>
      <c r="H994" s="543"/>
      <c r="I994" s="543"/>
      <c r="J994" s="543"/>
      <c r="K994" s="543"/>
      <c r="L994" s="543"/>
      <c r="M994" s="544"/>
    </row>
    <row r="995" spans="1:13">
      <c r="A995" s="531" t="s">
        <v>379</v>
      </c>
      <c r="B995" s="377"/>
      <c r="C995" s="377"/>
      <c r="D995" s="377"/>
      <c r="E995" s="377"/>
      <c r="F995" s="377"/>
      <c r="G995" s="377"/>
      <c r="H995" s="377"/>
      <c r="I995" s="377"/>
      <c r="J995" s="377"/>
      <c r="K995" s="377"/>
      <c r="L995" s="377"/>
      <c r="M995" s="532"/>
    </row>
    <row r="996" spans="1:13">
      <c r="A996" s="531" t="s">
        <v>380</v>
      </c>
      <c r="B996" s="377"/>
      <c r="C996" s="377"/>
      <c r="D996" s="377"/>
      <c r="E996" s="377"/>
      <c r="F996" s="377" t="s">
        <v>381</v>
      </c>
      <c r="G996" s="377"/>
      <c r="H996" s="377"/>
      <c r="I996" s="377"/>
      <c r="J996" s="377"/>
      <c r="K996" s="377" t="s">
        <v>528</v>
      </c>
      <c r="L996" s="377"/>
      <c r="M996" s="532"/>
    </row>
    <row r="997" spans="1:13">
      <c r="A997" s="525" t="s">
        <v>382</v>
      </c>
      <c r="B997" s="526"/>
      <c r="C997" s="526"/>
      <c r="D997" s="526"/>
      <c r="E997" s="526"/>
      <c r="F997" s="527" t="s">
        <v>387</v>
      </c>
      <c r="G997" s="527"/>
      <c r="H997" s="527"/>
      <c r="I997" s="527"/>
      <c r="J997" s="527"/>
      <c r="K997" s="527" t="s">
        <v>387</v>
      </c>
      <c r="L997" s="527"/>
      <c r="M997" s="528"/>
    </row>
    <row r="998" spans="1:13">
      <c r="A998" s="531" t="s">
        <v>384</v>
      </c>
      <c r="B998" s="377"/>
      <c r="C998" s="377"/>
      <c r="D998" s="377"/>
      <c r="E998" s="377"/>
      <c r="F998" s="377"/>
      <c r="G998" s="377"/>
      <c r="H998" s="377"/>
      <c r="I998" s="377"/>
      <c r="J998" s="377"/>
      <c r="K998" s="377"/>
      <c r="L998" s="377"/>
      <c r="M998" s="532"/>
    </row>
    <row r="999" spans="1:13">
      <c r="A999" s="531" t="s">
        <v>380</v>
      </c>
      <c r="B999" s="377"/>
      <c r="C999" s="377"/>
      <c r="D999" s="377"/>
      <c r="E999" s="377"/>
      <c r="F999" s="377" t="s">
        <v>381</v>
      </c>
      <c r="G999" s="377"/>
      <c r="H999" s="377"/>
      <c r="I999" s="377"/>
      <c r="J999" s="377"/>
      <c r="K999" s="377" t="s">
        <v>528</v>
      </c>
      <c r="L999" s="377"/>
      <c r="M999" s="532"/>
    </row>
    <row r="1000" spans="1:13">
      <c r="A1000" s="540" t="s">
        <v>385</v>
      </c>
      <c r="B1000" s="541"/>
      <c r="C1000" s="541"/>
      <c r="D1000" s="541"/>
      <c r="E1000" s="541"/>
      <c r="F1000" s="377" t="s">
        <v>383</v>
      </c>
      <c r="G1000" s="377"/>
      <c r="H1000" s="377"/>
      <c r="I1000" s="377"/>
      <c r="J1000" s="377"/>
      <c r="K1000" s="377" t="s">
        <v>383</v>
      </c>
      <c r="L1000" s="377"/>
      <c r="M1000" s="532"/>
    </row>
    <row r="1001" spans="1:13">
      <c r="A1001" s="540" t="s">
        <v>529</v>
      </c>
      <c r="B1001" s="541"/>
      <c r="C1001" s="541"/>
      <c r="D1001" s="541"/>
      <c r="E1001" s="541"/>
      <c r="F1001" s="527" t="s">
        <v>387</v>
      </c>
      <c r="G1001" s="527"/>
      <c r="H1001" s="527"/>
      <c r="I1001" s="527"/>
      <c r="J1001" s="527"/>
      <c r="K1001" s="527" t="s">
        <v>387</v>
      </c>
      <c r="L1001" s="527"/>
      <c r="M1001" s="528"/>
    </row>
    <row r="1002" spans="1:13">
      <c r="A1002" s="533" t="s">
        <v>386</v>
      </c>
      <c r="B1002" s="534"/>
      <c r="C1002" s="534"/>
      <c r="D1002" s="534"/>
      <c r="E1002" s="535"/>
      <c r="F1002" s="536" t="s">
        <v>387</v>
      </c>
      <c r="G1002" s="537"/>
      <c r="H1002" s="537"/>
      <c r="I1002" s="537"/>
      <c r="J1002" s="538"/>
      <c r="K1002" s="536" t="s">
        <v>387</v>
      </c>
      <c r="L1002" s="537"/>
      <c r="M1002" s="539"/>
    </row>
    <row r="1003" spans="1:13">
      <c r="A1003" s="533" t="s">
        <v>388</v>
      </c>
      <c r="B1003" s="534"/>
      <c r="C1003" s="534"/>
      <c r="D1003" s="534"/>
      <c r="E1003" s="535"/>
      <c r="F1003" s="536" t="s">
        <v>398</v>
      </c>
      <c r="G1003" s="537"/>
      <c r="H1003" s="537"/>
      <c r="I1003" s="537"/>
      <c r="J1003" s="538"/>
      <c r="K1003" s="536" t="s">
        <v>398</v>
      </c>
      <c r="L1003" s="537"/>
      <c r="M1003" s="539"/>
    </row>
    <row r="1004" spans="1:13">
      <c r="A1004" s="531" t="s">
        <v>389</v>
      </c>
      <c r="B1004" s="377"/>
      <c r="C1004" s="377"/>
      <c r="D1004" s="377"/>
      <c r="E1004" s="377"/>
      <c r="F1004" s="377"/>
      <c r="G1004" s="377"/>
      <c r="H1004" s="377"/>
      <c r="I1004" s="377"/>
      <c r="J1004" s="377"/>
      <c r="K1004" s="377"/>
      <c r="L1004" s="377"/>
      <c r="M1004" s="532"/>
    </row>
    <row r="1005" spans="1:13">
      <c r="A1005" s="531" t="s">
        <v>380</v>
      </c>
      <c r="B1005" s="377"/>
      <c r="C1005" s="377"/>
      <c r="D1005" s="377"/>
      <c r="E1005" s="377"/>
      <c r="F1005" s="377" t="s">
        <v>381</v>
      </c>
      <c r="G1005" s="377"/>
      <c r="H1005" s="377"/>
      <c r="I1005" s="377"/>
      <c r="J1005" s="377"/>
      <c r="K1005" s="377" t="s">
        <v>528</v>
      </c>
      <c r="L1005" s="377"/>
      <c r="M1005" s="532"/>
    </row>
    <row r="1006" spans="1:13">
      <c r="A1006" s="533" t="s">
        <v>607</v>
      </c>
      <c r="B1006" s="534"/>
      <c r="C1006" s="534"/>
      <c r="D1006" s="534"/>
      <c r="E1006" s="534"/>
      <c r="F1006" s="534"/>
      <c r="G1006" s="534"/>
      <c r="H1006" s="534"/>
      <c r="I1006" s="534"/>
      <c r="J1006" s="534"/>
      <c r="K1006" s="534"/>
      <c r="L1006" s="534"/>
      <c r="M1006" s="560"/>
    </row>
    <row r="1007" spans="1:13">
      <c r="A1007" s="186" t="s">
        <v>530</v>
      </c>
      <c r="B1007" s="541" t="s">
        <v>594</v>
      </c>
      <c r="C1007" s="541"/>
      <c r="D1007" s="541"/>
      <c r="E1007" s="541"/>
      <c r="F1007" s="541"/>
      <c r="G1007" s="541"/>
      <c r="H1007" s="541"/>
      <c r="I1007" s="541"/>
      <c r="J1007" s="541"/>
      <c r="K1007" s="541"/>
      <c r="L1007" s="541"/>
      <c r="M1007" s="568"/>
    </row>
    <row r="1008" spans="1:13">
      <c r="A1008" s="186" t="s">
        <v>392</v>
      </c>
      <c r="B1008" s="541" t="s">
        <v>545</v>
      </c>
      <c r="C1008" s="541"/>
      <c r="D1008" s="541"/>
      <c r="E1008" s="541"/>
      <c r="F1008" s="541"/>
      <c r="G1008" s="541"/>
      <c r="H1008" s="541"/>
      <c r="I1008" s="541"/>
      <c r="J1008" s="541"/>
      <c r="K1008" s="541"/>
      <c r="L1008" s="541"/>
      <c r="M1008" s="568"/>
    </row>
    <row r="1009" spans="1:13">
      <c r="A1009" s="531" t="s">
        <v>531</v>
      </c>
      <c r="B1009" s="377"/>
      <c r="C1009" s="377"/>
      <c r="D1009" s="527"/>
      <c r="E1009" s="527"/>
      <c r="F1009" s="527"/>
      <c r="G1009" s="527"/>
      <c r="H1009" s="527"/>
      <c r="I1009" s="527"/>
      <c r="J1009" s="377" t="s">
        <v>532</v>
      </c>
      <c r="K1009" s="377"/>
      <c r="L1009" s="377"/>
      <c r="M1009" s="532"/>
    </row>
    <row r="1010" spans="1:13">
      <c r="A1010" s="531"/>
      <c r="B1010" s="377"/>
      <c r="C1010" s="377"/>
      <c r="D1010" s="527"/>
      <c r="E1010" s="527"/>
      <c r="F1010" s="527"/>
      <c r="G1010" s="527"/>
      <c r="H1010" s="527"/>
      <c r="I1010" s="527"/>
      <c r="J1010" s="377"/>
      <c r="K1010" s="377"/>
      <c r="L1010" s="377"/>
      <c r="M1010" s="532"/>
    </row>
    <row r="1011" spans="1:13">
      <c r="A1011" s="531"/>
      <c r="B1011" s="377"/>
      <c r="C1011" s="377"/>
      <c r="D1011" s="527"/>
      <c r="E1011" s="527"/>
      <c r="F1011" s="527"/>
      <c r="G1011" s="527"/>
      <c r="H1011" s="527"/>
      <c r="I1011" s="527"/>
      <c r="J1011" s="377"/>
      <c r="K1011" s="377"/>
      <c r="L1011" s="377"/>
      <c r="M1011" s="532"/>
    </row>
    <row r="1012" spans="1:13">
      <c r="A1012" s="531"/>
      <c r="B1012" s="377"/>
      <c r="C1012" s="377"/>
      <c r="D1012" s="527"/>
      <c r="E1012" s="527"/>
      <c r="F1012" s="527"/>
      <c r="G1012" s="527"/>
      <c r="H1012" s="527"/>
      <c r="I1012" s="527"/>
      <c r="J1012" s="377"/>
      <c r="K1012" s="377"/>
      <c r="L1012" s="377"/>
      <c r="M1012" s="532"/>
    </row>
    <row r="1013" spans="1:13">
      <c r="A1013" s="520" t="s">
        <v>393</v>
      </c>
      <c r="B1013" s="521"/>
      <c r="C1013" s="521"/>
      <c r="D1013" s="521"/>
      <c r="E1013" s="521"/>
      <c r="F1013" s="521"/>
      <c r="G1013" s="521"/>
      <c r="H1013" s="522" t="s">
        <v>394</v>
      </c>
      <c r="I1013" s="523"/>
      <c r="J1013" s="523"/>
      <c r="K1013" s="523"/>
      <c r="L1013" s="523"/>
      <c r="M1013" s="524"/>
    </row>
    <row r="1014" spans="1:13">
      <c r="A1014" s="194" t="s">
        <v>395</v>
      </c>
      <c r="B1014" s="521" t="s">
        <v>284</v>
      </c>
      <c r="C1014" s="521"/>
      <c r="D1014" s="195" t="s">
        <v>395</v>
      </c>
      <c r="E1014" s="196"/>
      <c r="F1014" s="521" t="s">
        <v>284</v>
      </c>
      <c r="G1014" s="521"/>
      <c r="H1014" s="197"/>
      <c r="I1014" s="197"/>
      <c r="J1014" s="198" t="s">
        <v>396</v>
      </c>
      <c r="K1014" s="197"/>
      <c r="L1014" s="198" t="s">
        <v>284</v>
      </c>
      <c r="M1014" s="199"/>
    </row>
    <row r="1015" spans="1:13">
      <c r="A1015" s="200" t="s">
        <v>397</v>
      </c>
      <c r="B1015" s="517" t="s">
        <v>398</v>
      </c>
      <c r="C1015" s="517"/>
      <c r="D1015" s="517" t="s">
        <v>399</v>
      </c>
      <c r="E1015" s="517"/>
      <c r="F1015" s="517" t="s">
        <v>400</v>
      </c>
      <c r="G1015" s="517"/>
      <c r="H1015" s="197"/>
      <c r="I1015" s="197"/>
      <c r="J1015" s="518">
        <v>3</v>
      </c>
      <c r="K1015" s="519"/>
      <c r="L1015" s="196" t="s">
        <v>387</v>
      </c>
      <c r="M1015" s="199"/>
    </row>
    <row r="1016" spans="1:13">
      <c r="A1016" s="200" t="s">
        <v>401</v>
      </c>
      <c r="B1016" s="517" t="s">
        <v>402</v>
      </c>
      <c r="C1016" s="517"/>
      <c r="D1016" s="517" t="s">
        <v>403</v>
      </c>
      <c r="E1016" s="517"/>
      <c r="F1016" s="517" t="s">
        <v>404</v>
      </c>
      <c r="G1016" s="517"/>
      <c r="H1016" s="197"/>
      <c r="I1016" s="197"/>
      <c r="J1016" s="518">
        <v>2</v>
      </c>
      <c r="K1016" s="519"/>
      <c r="L1016" s="196" t="s">
        <v>383</v>
      </c>
      <c r="M1016" s="199"/>
    </row>
    <row r="1017" spans="1:13">
      <c r="A1017" s="200" t="s">
        <v>405</v>
      </c>
      <c r="B1017" s="517" t="s">
        <v>406</v>
      </c>
      <c r="C1017" s="517"/>
      <c r="D1017" s="517" t="s">
        <v>407</v>
      </c>
      <c r="E1017" s="517"/>
      <c r="F1017" s="517" t="s">
        <v>408</v>
      </c>
      <c r="G1017" s="517"/>
      <c r="H1017" s="197"/>
      <c r="I1017" s="197"/>
      <c r="J1017" s="518">
        <v>1</v>
      </c>
      <c r="K1017" s="519"/>
      <c r="L1017" s="196" t="s">
        <v>409</v>
      </c>
      <c r="M1017" s="199"/>
    </row>
    <row r="1018" spans="1:13" ht="15.75" thickBot="1">
      <c r="A1018" s="201" t="s">
        <v>410</v>
      </c>
      <c r="B1018" s="516" t="s">
        <v>411</v>
      </c>
      <c r="C1018" s="516"/>
      <c r="D1018" s="516" t="s">
        <v>412</v>
      </c>
      <c r="E1018" s="516"/>
      <c r="F1018" s="516" t="s">
        <v>413</v>
      </c>
      <c r="G1018" s="516"/>
      <c r="H1018" s="202"/>
      <c r="I1018" s="202"/>
      <c r="J1018" s="202"/>
      <c r="K1018" s="202"/>
      <c r="L1018" s="202"/>
      <c r="M1018" s="203"/>
    </row>
    <row r="1020" spans="1:13" ht="15.75" thickBot="1"/>
    <row r="1021" spans="1:13" ht="15.75">
      <c r="A1021" s="178"/>
      <c r="B1021" s="561" t="s">
        <v>489</v>
      </c>
      <c r="C1021" s="561"/>
      <c r="D1021" s="561"/>
      <c r="E1021" s="561"/>
      <c r="F1021" s="561"/>
      <c r="G1021" s="561"/>
      <c r="H1021" s="561"/>
      <c r="I1021" s="562"/>
      <c r="J1021" s="563" t="s">
        <v>490</v>
      </c>
      <c r="K1021" s="561"/>
      <c r="L1021" s="561"/>
      <c r="M1021" s="564"/>
    </row>
    <row r="1022" spans="1:13" ht="21">
      <c r="A1022" s="565" t="s">
        <v>491</v>
      </c>
      <c r="B1022" s="566"/>
      <c r="C1022" s="566"/>
      <c r="D1022" s="566"/>
      <c r="E1022" s="566"/>
      <c r="F1022" s="566"/>
      <c r="G1022" s="566"/>
      <c r="H1022" s="566"/>
      <c r="I1022" s="566"/>
      <c r="J1022" s="566"/>
      <c r="K1022" s="566"/>
      <c r="L1022" s="566"/>
      <c r="M1022" s="567"/>
    </row>
    <row r="1023" spans="1:13" ht="21">
      <c r="A1023" s="179"/>
      <c r="B1023" s="556" t="s">
        <v>492</v>
      </c>
      <c r="C1023" s="556"/>
      <c r="D1023" s="556"/>
      <c r="E1023" s="557"/>
      <c r="F1023" s="180" t="s">
        <v>493</v>
      </c>
      <c r="G1023" s="180"/>
      <c r="H1023" s="553" t="s">
        <v>494</v>
      </c>
      <c r="I1023" s="554"/>
      <c r="J1023" s="555"/>
      <c r="K1023" s="205" t="s">
        <v>495</v>
      </c>
      <c r="L1023" s="10"/>
      <c r="M1023" s="181"/>
    </row>
    <row r="1024" spans="1:13">
      <c r="A1024" s="558" t="s">
        <v>496</v>
      </c>
      <c r="B1024" s="554"/>
      <c r="C1024" s="554"/>
      <c r="D1024" s="554"/>
      <c r="E1024" s="554"/>
      <c r="F1024" s="554"/>
      <c r="G1024" s="554"/>
      <c r="H1024" s="554"/>
      <c r="I1024" s="554"/>
      <c r="J1024" s="554"/>
      <c r="K1024" s="554"/>
      <c r="L1024" s="554"/>
      <c r="M1024" s="559"/>
    </row>
    <row r="1025" spans="1:13">
      <c r="A1025" s="533" t="s">
        <v>497</v>
      </c>
      <c r="B1025" s="534"/>
      <c r="C1025" s="534"/>
      <c r="D1025" s="534"/>
      <c r="E1025" s="534"/>
      <c r="F1025" s="534"/>
      <c r="G1025" s="534"/>
      <c r="H1025" s="534"/>
      <c r="I1025" s="534"/>
      <c r="J1025" s="534"/>
      <c r="K1025" s="534"/>
      <c r="L1025" s="534"/>
      <c r="M1025" s="560"/>
    </row>
    <row r="1026" spans="1:13">
      <c r="A1026" s="540" t="s">
        <v>498</v>
      </c>
      <c r="B1026" s="541"/>
      <c r="C1026" s="553" t="s">
        <v>608</v>
      </c>
      <c r="D1026" s="554"/>
      <c r="E1026" s="554"/>
      <c r="F1026" s="554"/>
      <c r="G1026" s="555"/>
      <c r="H1026" s="10" t="s">
        <v>499</v>
      </c>
      <c r="I1026" s="206"/>
      <c r="J1026" s="377">
        <v>21</v>
      </c>
      <c r="K1026" s="377"/>
      <c r="L1026" s="377"/>
      <c r="M1026" s="532"/>
    </row>
    <row r="1027" spans="1:13">
      <c r="A1027" s="540" t="s">
        <v>500</v>
      </c>
      <c r="B1027" s="541"/>
      <c r="C1027" s="553" t="s">
        <v>533</v>
      </c>
      <c r="D1027" s="554"/>
      <c r="E1027" s="554"/>
      <c r="F1027" s="554"/>
      <c r="G1027" s="555"/>
      <c r="H1027" s="10" t="s">
        <v>501</v>
      </c>
      <c r="I1027" s="206"/>
      <c r="J1027" s="377">
        <v>1184</v>
      </c>
      <c r="K1027" s="377"/>
      <c r="L1027" s="377"/>
      <c r="M1027" s="532"/>
    </row>
    <row r="1028" spans="1:13">
      <c r="A1028" s="540" t="s">
        <v>502</v>
      </c>
      <c r="B1028" s="541"/>
      <c r="C1028" s="553" t="s">
        <v>609</v>
      </c>
      <c r="D1028" s="554"/>
      <c r="E1028" s="554"/>
      <c r="F1028" s="554"/>
      <c r="G1028" s="555"/>
      <c r="H1028" s="10" t="s">
        <v>503</v>
      </c>
      <c r="I1028" s="206"/>
      <c r="J1028" s="377">
        <v>9797647218</v>
      </c>
      <c r="K1028" s="377"/>
      <c r="L1028" s="377"/>
      <c r="M1028" s="532"/>
    </row>
    <row r="1029" spans="1:13">
      <c r="A1029" s="540" t="s">
        <v>504</v>
      </c>
      <c r="B1029" s="541"/>
      <c r="C1029" s="553" t="s">
        <v>610</v>
      </c>
      <c r="D1029" s="554"/>
      <c r="E1029" s="554"/>
      <c r="F1029" s="554"/>
      <c r="G1029" s="555"/>
      <c r="H1029" s="540" t="s">
        <v>363</v>
      </c>
      <c r="I1029" s="541"/>
      <c r="J1029" s="377" t="s">
        <v>611</v>
      </c>
      <c r="K1029" s="377"/>
      <c r="L1029" s="377"/>
      <c r="M1029" s="532"/>
    </row>
    <row r="1030" spans="1:13">
      <c r="A1030" s="540" t="s">
        <v>535</v>
      </c>
      <c r="B1030" s="541"/>
      <c r="C1030" s="569" t="s">
        <v>612</v>
      </c>
      <c r="D1030" s="570"/>
      <c r="E1030" s="570"/>
      <c r="F1030" s="570"/>
      <c r="G1030" s="570"/>
      <c r="H1030" s="570"/>
      <c r="I1030" s="570"/>
      <c r="J1030" s="570"/>
      <c r="K1030" s="570"/>
      <c r="L1030" s="570"/>
      <c r="M1030" s="571"/>
    </row>
    <row r="1031" spans="1:13">
      <c r="A1031" s="531" t="s">
        <v>505</v>
      </c>
      <c r="B1031" s="377"/>
      <c r="C1031" s="377"/>
      <c r="D1031" s="377"/>
      <c r="E1031" s="377"/>
      <c r="F1031" s="377"/>
      <c r="G1031" s="377"/>
      <c r="H1031" s="377"/>
      <c r="I1031" s="377"/>
      <c r="J1031" s="377"/>
      <c r="K1031" s="377"/>
      <c r="L1031" s="377"/>
      <c r="M1031" s="532"/>
    </row>
    <row r="1032" spans="1:13">
      <c r="A1032" s="546" t="s">
        <v>506</v>
      </c>
      <c r="B1032" s="377" t="s">
        <v>507</v>
      </c>
      <c r="C1032" s="377"/>
      <c r="D1032" s="377"/>
      <c r="E1032" s="377"/>
      <c r="F1032" s="377"/>
      <c r="G1032" s="377"/>
      <c r="H1032" s="377" t="s">
        <v>508</v>
      </c>
      <c r="I1032" s="377"/>
      <c r="J1032" s="377"/>
      <c r="K1032" s="377"/>
      <c r="L1032" s="377"/>
      <c r="M1032" s="532"/>
    </row>
    <row r="1033" spans="1:13" ht="30">
      <c r="A1033" s="546"/>
      <c r="B1033" s="183" t="s">
        <v>509</v>
      </c>
      <c r="C1033" s="183" t="s">
        <v>510</v>
      </c>
      <c r="D1033" s="183" t="s">
        <v>511</v>
      </c>
      <c r="E1033" s="183" t="s">
        <v>512</v>
      </c>
      <c r="F1033" s="183">
        <v>100</v>
      </c>
      <c r="G1033" s="184" t="s">
        <v>244</v>
      </c>
      <c r="H1033" s="183" t="s">
        <v>513</v>
      </c>
      <c r="I1033" s="183" t="s">
        <v>510</v>
      </c>
      <c r="J1033" s="183" t="s">
        <v>511</v>
      </c>
      <c r="K1033" s="183" t="s">
        <v>537</v>
      </c>
      <c r="L1033" s="183">
        <v>100</v>
      </c>
      <c r="M1033" s="185" t="s">
        <v>244</v>
      </c>
    </row>
    <row r="1034" spans="1:13">
      <c r="A1034" s="186" t="s">
        <v>285</v>
      </c>
      <c r="B1034" s="214">
        <v>4</v>
      </c>
      <c r="C1034" s="207">
        <v>3</v>
      </c>
      <c r="D1034" s="207">
        <v>3</v>
      </c>
      <c r="E1034" s="214">
        <v>26.5</v>
      </c>
      <c r="F1034" s="26">
        <f>SUM(B1034:E1034)</f>
        <v>36.5</v>
      </c>
      <c r="G1034" s="11" t="str">
        <f t="shared" ref="G1034:G1038" si="140">IF(F1034&gt;=90,"A1",IF(F1034&gt;=80,"A2",IF(F1034&gt;=70,"B1",IF(F1034&gt;=60,"B2",IF(F1034&gt;=50,"C1",IF(F1034&gt;=40,"C2",IF(F1034&gt;=33,"D","E")))))))</f>
        <v>D</v>
      </c>
      <c r="H1034" s="207">
        <v>4.75</v>
      </c>
      <c r="I1034" s="13">
        <v>4</v>
      </c>
      <c r="J1034" s="13">
        <v>3</v>
      </c>
      <c r="K1034" s="214">
        <v>32.5</v>
      </c>
      <c r="L1034" s="26">
        <f t="shared" ref="L1034:L1038" si="141">SUM(H1034:K1034)</f>
        <v>44.25</v>
      </c>
      <c r="M1034" s="11" t="str">
        <f t="shared" ref="M1034" si="142">IF(L1034&gt;=90,"A1",IF(L1034&gt;=80,"A2",IF(L1034&gt;=70,"B1",IF(L1034&gt;=60,"B2",IF(L1034&gt;=50,"C1",IF(L1034&gt;=40,"C2",IF(L1034&gt;=33,"D","E")))))))</f>
        <v>C2</v>
      </c>
    </row>
    <row r="1035" spans="1:13">
      <c r="A1035" s="186" t="s">
        <v>286</v>
      </c>
      <c r="B1035" s="214">
        <v>1.25</v>
      </c>
      <c r="C1035" s="207">
        <v>3</v>
      </c>
      <c r="D1035" s="207">
        <v>4</v>
      </c>
      <c r="E1035" s="207">
        <v>18</v>
      </c>
      <c r="F1035" s="26">
        <f t="shared" ref="F1035:F1038" si="143">(B1035+C1035+D1035+E1035)</f>
        <v>26.25</v>
      </c>
      <c r="G1035" s="11" t="str">
        <f t="shared" si="140"/>
        <v>E</v>
      </c>
      <c r="H1035" s="13">
        <v>5.5</v>
      </c>
      <c r="I1035" s="13">
        <v>4</v>
      </c>
      <c r="J1035" s="13">
        <v>4</v>
      </c>
      <c r="K1035" s="207">
        <v>40</v>
      </c>
      <c r="L1035" s="26">
        <f t="shared" si="141"/>
        <v>53.5</v>
      </c>
      <c r="M1035" s="11" t="str">
        <f t="shared" ref="M1035:M1038" si="144">IF(L1035&gt;=91,"A1",IF(L1035&gt;=81,"A2",IF(L1035&gt;=71,"B1",IF(L1035&gt;=61,"B2",IF(L1035&gt;=51,"C1",IF(L1035&gt;=41,"C2",IF(L1035&gt;=33,"D","E")))))))</f>
        <v>C1</v>
      </c>
    </row>
    <row r="1036" spans="1:13">
      <c r="A1036" s="186" t="s">
        <v>515</v>
      </c>
      <c r="B1036" s="207">
        <v>4</v>
      </c>
      <c r="C1036" s="207">
        <v>2</v>
      </c>
      <c r="D1036" s="207">
        <v>4</v>
      </c>
      <c r="E1036" s="214">
        <v>19</v>
      </c>
      <c r="F1036" s="11">
        <f t="shared" si="143"/>
        <v>29</v>
      </c>
      <c r="G1036" s="11" t="str">
        <f t="shared" si="140"/>
        <v>E</v>
      </c>
      <c r="H1036" s="13">
        <v>3</v>
      </c>
      <c r="I1036" s="13">
        <v>4</v>
      </c>
      <c r="J1036" s="13">
        <v>3</v>
      </c>
      <c r="K1036" s="214">
        <v>30.5</v>
      </c>
      <c r="L1036" s="26">
        <f t="shared" si="141"/>
        <v>40.5</v>
      </c>
      <c r="M1036" s="11" t="str">
        <f t="shared" si="144"/>
        <v>D</v>
      </c>
    </row>
    <row r="1037" spans="1:13">
      <c r="A1037" s="186" t="s">
        <v>288</v>
      </c>
      <c r="B1037" s="207">
        <v>3.5</v>
      </c>
      <c r="C1037" s="207">
        <v>4.5</v>
      </c>
      <c r="D1037" s="207">
        <v>5</v>
      </c>
      <c r="E1037" s="207">
        <v>57</v>
      </c>
      <c r="F1037" s="11">
        <f t="shared" si="143"/>
        <v>70</v>
      </c>
      <c r="G1037" s="11" t="str">
        <f t="shared" si="140"/>
        <v>B1</v>
      </c>
      <c r="H1037" s="207">
        <v>8.5</v>
      </c>
      <c r="I1037" s="217">
        <v>4</v>
      </c>
      <c r="J1037" s="209">
        <v>4</v>
      </c>
      <c r="K1037" s="207">
        <v>48</v>
      </c>
      <c r="L1037" s="26">
        <f t="shared" si="141"/>
        <v>64.5</v>
      </c>
      <c r="M1037" s="26" t="str">
        <f t="shared" si="144"/>
        <v>B2</v>
      </c>
    </row>
    <row r="1038" spans="1:13">
      <c r="A1038" s="186" t="s">
        <v>371</v>
      </c>
      <c r="B1038" s="207">
        <v>4.25</v>
      </c>
      <c r="C1038" s="207">
        <v>2</v>
      </c>
      <c r="D1038" s="207">
        <v>3.5</v>
      </c>
      <c r="E1038" s="207">
        <v>21.5</v>
      </c>
      <c r="F1038" s="26">
        <f t="shared" si="143"/>
        <v>31.25</v>
      </c>
      <c r="G1038" s="11" t="str">
        <f t="shared" si="140"/>
        <v>E</v>
      </c>
      <c r="H1038" s="13">
        <v>5</v>
      </c>
      <c r="I1038" s="13">
        <v>4</v>
      </c>
      <c r="J1038" s="13">
        <v>4</v>
      </c>
      <c r="K1038" s="207">
        <v>26.5</v>
      </c>
      <c r="L1038" s="26">
        <f t="shared" si="141"/>
        <v>39.5</v>
      </c>
      <c r="M1038" s="11" t="str">
        <f t="shared" si="144"/>
        <v>D</v>
      </c>
    </row>
    <row r="1039" spans="1:13">
      <c r="A1039" s="186" t="s">
        <v>538</v>
      </c>
      <c r="B1039" s="13"/>
      <c r="C1039" s="13"/>
      <c r="D1039" s="13"/>
      <c r="E1039" s="13">
        <v>13</v>
      </c>
      <c r="F1039" s="13"/>
      <c r="G1039" s="13"/>
      <c r="H1039" s="13"/>
      <c r="I1039" s="13"/>
      <c r="J1039" s="13"/>
      <c r="K1039" s="13">
        <v>24.5</v>
      </c>
      <c r="L1039" s="13"/>
      <c r="M1039" s="187"/>
    </row>
    <row r="1040" spans="1:13">
      <c r="A1040" s="186" t="s">
        <v>539</v>
      </c>
      <c r="B1040" s="13"/>
      <c r="C1040" s="13"/>
      <c r="D1040" s="13"/>
      <c r="E1040" s="13">
        <v>26</v>
      </c>
      <c r="F1040" s="13"/>
      <c r="G1040" s="13"/>
      <c r="H1040" s="13"/>
      <c r="I1040" s="13"/>
      <c r="J1040" s="13"/>
      <c r="K1040" s="13">
        <v>25</v>
      </c>
      <c r="L1040" s="13"/>
      <c r="M1040" s="187"/>
    </row>
    <row r="1041" spans="1:13">
      <c r="A1041" s="186" t="s">
        <v>540</v>
      </c>
      <c r="B1041" s="13"/>
      <c r="C1041" s="13"/>
      <c r="D1041" s="13"/>
      <c r="E1041" s="13">
        <v>27</v>
      </c>
      <c r="F1041" s="13"/>
      <c r="G1041" s="13"/>
      <c r="H1041" s="13"/>
      <c r="I1041" s="13"/>
      <c r="J1041" s="13"/>
      <c r="K1041" s="13">
        <v>25</v>
      </c>
      <c r="L1041" s="13"/>
      <c r="M1041" s="187"/>
    </row>
    <row r="1042" spans="1:13" ht="26.25">
      <c r="A1042" s="10" t="s">
        <v>517</v>
      </c>
      <c r="B1042" s="10"/>
      <c r="C1042" s="188" t="s">
        <v>518</v>
      </c>
      <c r="D1042" s="189">
        <f>(F1034+F1035+F1036+F1037+F1038)</f>
        <v>193</v>
      </c>
      <c r="E1042" s="189"/>
      <c r="F1042" s="188" t="s">
        <v>519</v>
      </c>
      <c r="G1042" s="189">
        <f>(D1042/500)*100</f>
        <v>38.6</v>
      </c>
      <c r="H1042" s="189"/>
      <c r="I1042" s="190"/>
      <c r="J1042" s="545" t="s">
        <v>520</v>
      </c>
      <c r="K1042" s="545"/>
      <c r="L1042" s="527" t="str">
        <f>IF(G1042&gt;=91,"A1",IF(G1042&gt;=81,"A2",IF(G1042&gt;=71,"B1",IF(G1042&gt;=61,"B2",IF(G1042&gt;=51,"C1",IF(G1042&gt;=41,"C2",IF(G1042&gt;=33,"D","E")))))))</f>
        <v>D</v>
      </c>
      <c r="M1042" s="527" t="str">
        <f t="shared" ref="M1042:M1043" si="145">IF(K1042&gt;=91,"A1",IF(K1042&gt;=81,"A2",IF(K1042&gt;=71,"B1",IF(K1042&gt;=61,"B2",IF(K1042&gt;=51,"C1",IF(K1042&gt;=41,"C2",IF(K1042&gt;=33,"D","E")))))))</f>
        <v>E</v>
      </c>
    </row>
    <row r="1043" spans="1:13" ht="26.25">
      <c r="A1043" s="191" t="s">
        <v>521</v>
      </c>
      <c r="B1043" s="10"/>
      <c r="C1043" s="188" t="s">
        <v>522</v>
      </c>
      <c r="D1043" s="189">
        <f>(L1034+L1035+L1036+L1037+L1038)</f>
        <v>242.25</v>
      </c>
      <c r="E1043" s="189"/>
      <c r="F1043" s="188" t="s">
        <v>523</v>
      </c>
      <c r="G1043" s="192">
        <f>D1043/500*100</f>
        <v>48.449999999999996</v>
      </c>
      <c r="H1043" s="192"/>
      <c r="I1043" s="193"/>
      <c r="J1043" s="545" t="s">
        <v>524</v>
      </c>
      <c r="K1043" s="545"/>
      <c r="L1043" s="527" t="str">
        <f>IF(G1043&gt;=91,"A1",IF(G1043&gt;=81,"A2",IF(G1043&gt;=71,"B1",IF(G1043&gt;=61,"B2",IF(G1043&gt;=51,"C1",IF(G1043&gt;=41,"C2",IF(G1043&gt;=33,"D","E")))))))</f>
        <v>C2</v>
      </c>
      <c r="M1043" s="527" t="str">
        <f t="shared" si="145"/>
        <v>E</v>
      </c>
    </row>
    <row r="1044" spans="1:13">
      <c r="A1044" s="10" t="s">
        <v>541</v>
      </c>
      <c r="B1044" s="10"/>
      <c r="C1044" s="10"/>
      <c r="D1044" s="10">
        <f>SUM(D1042:D1043)</f>
        <v>435.25</v>
      </c>
      <c r="E1044" s="10"/>
      <c r="F1044" s="10" t="s">
        <v>526</v>
      </c>
      <c r="G1044" s="10"/>
      <c r="H1044" s="10"/>
      <c r="I1044" s="26">
        <f>(D1044/1000)*100</f>
        <v>43.525000000000006</v>
      </c>
      <c r="J1044" s="10" t="s">
        <v>527</v>
      </c>
      <c r="K1044" s="10"/>
      <c r="L1044" s="10"/>
      <c r="M1044" s="10" t="str">
        <f>IF(I1044&gt;=91,"A1",IF(I1044&gt;=81,"A2",IF(I1044&gt;=71,"B1",IF(I1044&gt;=61,"B2",IF(I1044&gt;=51,"C1",IF(I1044&gt;=41,"C2",IF(I1044&gt;=33,"D","E")))))))</f>
        <v>C2</v>
      </c>
    </row>
    <row r="1045" spans="1:13">
      <c r="A1045" s="542" t="s">
        <v>378</v>
      </c>
      <c r="B1045" s="543"/>
      <c r="C1045" s="543"/>
      <c r="D1045" s="543"/>
      <c r="E1045" s="543"/>
      <c r="F1045" s="543"/>
      <c r="G1045" s="543"/>
      <c r="H1045" s="543"/>
      <c r="I1045" s="543"/>
      <c r="J1045" s="543"/>
      <c r="K1045" s="543"/>
      <c r="L1045" s="543"/>
      <c r="M1045" s="544"/>
    </row>
    <row r="1046" spans="1:13">
      <c r="A1046" s="531" t="s">
        <v>379</v>
      </c>
      <c r="B1046" s="377"/>
      <c r="C1046" s="377"/>
      <c r="D1046" s="377"/>
      <c r="E1046" s="377"/>
      <c r="F1046" s="377"/>
      <c r="G1046" s="377"/>
      <c r="H1046" s="377"/>
      <c r="I1046" s="377"/>
      <c r="J1046" s="377"/>
      <c r="K1046" s="377"/>
      <c r="L1046" s="377"/>
      <c r="M1046" s="532"/>
    </row>
    <row r="1047" spans="1:13">
      <c r="A1047" s="531" t="s">
        <v>380</v>
      </c>
      <c r="B1047" s="377"/>
      <c r="C1047" s="377"/>
      <c r="D1047" s="377"/>
      <c r="E1047" s="377"/>
      <c r="F1047" s="377" t="s">
        <v>381</v>
      </c>
      <c r="G1047" s="377"/>
      <c r="H1047" s="377"/>
      <c r="I1047" s="377"/>
      <c r="J1047" s="377"/>
      <c r="K1047" s="377" t="s">
        <v>528</v>
      </c>
      <c r="L1047" s="377"/>
      <c r="M1047" s="532"/>
    </row>
    <row r="1048" spans="1:13">
      <c r="A1048" s="525" t="s">
        <v>382</v>
      </c>
      <c r="B1048" s="526"/>
      <c r="C1048" s="526"/>
      <c r="D1048" s="526"/>
      <c r="E1048" s="526"/>
      <c r="F1048" s="527" t="s">
        <v>387</v>
      </c>
      <c r="G1048" s="527"/>
      <c r="H1048" s="527"/>
      <c r="I1048" s="527"/>
      <c r="J1048" s="527"/>
      <c r="K1048" s="527" t="s">
        <v>387</v>
      </c>
      <c r="L1048" s="527"/>
      <c r="M1048" s="528"/>
    </row>
    <row r="1049" spans="1:13">
      <c r="A1049" s="531" t="s">
        <v>384</v>
      </c>
      <c r="B1049" s="377"/>
      <c r="C1049" s="377"/>
      <c r="D1049" s="377"/>
      <c r="E1049" s="377"/>
      <c r="F1049" s="377"/>
      <c r="G1049" s="377"/>
      <c r="H1049" s="377"/>
      <c r="I1049" s="377"/>
      <c r="J1049" s="377"/>
      <c r="K1049" s="377"/>
      <c r="L1049" s="377"/>
      <c r="M1049" s="532"/>
    </row>
    <row r="1050" spans="1:13">
      <c r="A1050" s="531" t="s">
        <v>380</v>
      </c>
      <c r="B1050" s="377"/>
      <c r="C1050" s="377"/>
      <c r="D1050" s="377"/>
      <c r="E1050" s="377"/>
      <c r="F1050" s="377" t="s">
        <v>381</v>
      </c>
      <c r="G1050" s="377"/>
      <c r="H1050" s="377"/>
      <c r="I1050" s="377"/>
      <c r="J1050" s="377"/>
      <c r="K1050" s="377" t="s">
        <v>528</v>
      </c>
      <c r="L1050" s="377"/>
      <c r="M1050" s="532"/>
    </row>
    <row r="1051" spans="1:13">
      <c r="A1051" s="540" t="s">
        <v>385</v>
      </c>
      <c r="B1051" s="541"/>
      <c r="C1051" s="541"/>
      <c r="D1051" s="541"/>
      <c r="E1051" s="541"/>
      <c r="F1051" s="377" t="s">
        <v>398</v>
      </c>
      <c r="G1051" s="377"/>
      <c r="H1051" s="377"/>
      <c r="I1051" s="377"/>
      <c r="J1051" s="377"/>
      <c r="K1051" s="377" t="s">
        <v>398</v>
      </c>
      <c r="L1051" s="377"/>
      <c r="M1051" s="532"/>
    </row>
    <row r="1052" spans="1:13">
      <c r="A1052" s="540" t="s">
        <v>529</v>
      </c>
      <c r="B1052" s="541"/>
      <c r="C1052" s="541"/>
      <c r="D1052" s="541"/>
      <c r="E1052" s="541"/>
      <c r="F1052" s="527" t="s">
        <v>387</v>
      </c>
      <c r="G1052" s="527"/>
      <c r="H1052" s="527"/>
      <c r="I1052" s="527"/>
      <c r="J1052" s="527"/>
      <c r="K1052" s="527" t="s">
        <v>387</v>
      </c>
      <c r="L1052" s="527"/>
      <c r="M1052" s="528"/>
    </row>
    <row r="1053" spans="1:13">
      <c r="A1053" s="533" t="s">
        <v>386</v>
      </c>
      <c r="B1053" s="534"/>
      <c r="C1053" s="534"/>
      <c r="D1053" s="534"/>
      <c r="E1053" s="535"/>
      <c r="F1053" s="536" t="s">
        <v>387</v>
      </c>
      <c r="G1053" s="537"/>
      <c r="H1053" s="537"/>
      <c r="I1053" s="537"/>
      <c r="J1053" s="538"/>
      <c r="K1053" s="536" t="s">
        <v>387</v>
      </c>
      <c r="L1053" s="537"/>
      <c r="M1053" s="539"/>
    </row>
    <row r="1054" spans="1:13">
      <c r="A1054" s="533" t="s">
        <v>388</v>
      </c>
      <c r="B1054" s="534"/>
      <c r="C1054" s="534"/>
      <c r="D1054" s="534"/>
      <c r="E1054" s="535"/>
      <c r="F1054" s="536" t="s">
        <v>387</v>
      </c>
      <c r="G1054" s="537"/>
      <c r="H1054" s="537"/>
      <c r="I1054" s="537"/>
      <c r="J1054" s="538"/>
      <c r="K1054" s="536" t="s">
        <v>387</v>
      </c>
      <c r="L1054" s="537"/>
      <c r="M1054" s="539"/>
    </row>
    <row r="1055" spans="1:13">
      <c r="A1055" s="531" t="s">
        <v>389</v>
      </c>
      <c r="B1055" s="377"/>
      <c r="C1055" s="377"/>
      <c r="D1055" s="377"/>
      <c r="E1055" s="377"/>
      <c r="F1055" s="377"/>
      <c r="G1055" s="377"/>
      <c r="H1055" s="377"/>
      <c r="I1055" s="377"/>
      <c r="J1055" s="377"/>
      <c r="K1055" s="377"/>
      <c r="L1055" s="377"/>
      <c r="M1055" s="532"/>
    </row>
    <row r="1056" spans="1:13">
      <c r="A1056" s="531" t="s">
        <v>380</v>
      </c>
      <c r="B1056" s="377"/>
      <c r="C1056" s="377"/>
      <c r="D1056" s="377"/>
      <c r="E1056" s="377"/>
      <c r="F1056" s="377" t="s">
        <v>381</v>
      </c>
      <c r="G1056" s="377"/>
      <c r="H1056" s="377"/>
      <c r="I1056" s="377"/>
      <c r="J1056" s="377"/>
      <c r="K1056" s="377" t="s">
        <v>528</v>
      </c>
      <c r="L1056" s="377"/>
      <c r="M1056" s="532"/>
    </row>
    <row r="1057" spans="1:13">
      <c r="A1057" s="533" t="s">
        <v>613</v>
      </c>
      <c r="B1057" s="534"/>
      <c r="C1057" s="534"/>
      <c r="D1057" s="534"/>
      <c r="E1057" s="534"/>
      <c r="F1057" s="534"/>
      <c r="G1057" s="534"/>
      <c r="H1057" s="534"/>
      <c r="I1057" s="534"/>
      <c r="J1057" s="534"/>
      <c r="K1057" s="534"/>
      <c r="L1057" s="534"/>
      <c r="M1057" s="560"/>
    </row>
    <row r="1058" spans="1:13">
      <c r="A1058" s="186" t="s">
        <v>530</v>
      </c>
      <c r="B1058" s="541" t="s">
        <v>594</v>
      </c>
      <c r="C1058" s="541"/>
      <c r="D1058" s="541"/>
      <c r="E1058" s="541"/>
      <c r="F1058" s="541"/>
      <c r="G1058" s="541"/>
      <c r="H1058" s="541"/>
      <c r="I1058" s="541"/>
      <c r="J1058" s="541"/>
      <c r="K1058" s="541"/>
      <c r="L1058" s="541"/>
      <c r="M1058" s="568"/>
    </row>
    <row r="1059" spans="1:13">
      <c r="A1059" s="186" t="s">
        <v>392</v>
      </c>
      <c r="B1059" s="541" t="s">
        <v>545</v>
      </c>
      <c r="C1059" s="541"/>
      <c r="D1059" s="541"/>
      <c r="E1059" s="541"/>
      <c r="F1059" s="541"/>
      <c r="G1059" s="541"/>
      <c r="H1059" s="541"/>
      <c r="I1059" s="541"/>
      <c r="J1059" s="541"/>
      <c r="K1059" s="541"/>
      <c r="L1059" s="541"/>
      <c r="M1059" s="568"/>
    </row>
    <row r="1060" spans="1:13">
      <c r="A1060" s="531" t="s">
        <v>531</v>
      </c>
      <c r="B1060" s="377"/>
      <c r="C1060" s="377"/>
      <c r="D1060" s="527"/>
      <c r="E1060" s="527"/>
      <c r="F1060" s="527"/>
      <c r="G1060" s="527"/>
      <c r="H1060" s="527"/>
      <c r="I1060" s="527"/>
      <c r="J1060" s="377" t="s">
        <v>532</v>
      </c>
      <c r="K1060" s="377"/>
      <c r="L1060" s="377"/>
      <c r="M1060" s="532"/>
    </row>
    <row r="1061" spans="1:13">
      <c r="A1061" s="531"/>
      <c r="B1061" s="377"/>
      <c r="C1061" s="377"/>
      <c r="D1061" s="527"/>
      <c r="E1061" s="527"/>
      <c r="F1061" s="527"/>
      <c r="G1061" s="527"/>
      <c r="H1061" s="527"/>
      <c r="I1061" s="527"/>
      <c r="J1061" s="377"/>
      <c r="K1061" s="377"/>
      <c r="L1061" s="377"/>
      <c r="M1061" s="532"/>
    </row>
    <row r="1062" spans="1:13">
      <c r="A1062" s="531"/>
      <c r="B1062" s="377"/>
      <c r="C1062" s="377"/>
      <c r="D1062" s="527"/>
      <c r="E1062" s="527"/>
      <c r="F1062" s="527"/>
      <c r="G1062" s="527"/>
      <c r="H1062" s="527"/>
      <c r="I1062" s="527"/>
      <c r="J1062" s="377"/>
      <c r="K1062" s="377"/>
      <c r="L1062" s="377"/>
      <c r="M1062" s="532"/>
    </row>
    <row r="1063" spans="1:13">
      <c r="A1063" s="531"/>
      <c r="B1063" s="377"/>
      <c r="C1063" s="377"/>
      <c r="D1063" s="527"/>
      <c r="E1063" s="527"/>
      <c r="F1063" s="527"/>
      <c r="G1063" s="527"/>
      <c r="H1063" s="527"/>
      <c r="I1063" s="527"/>
      <c r="J1063" s="377"/>
      <c r="K1063" s="377"/>
      <c r="L1063" s="377"/>
      <c r="M1063" s="532"/>
    </row>
    <row r="1064" spans="1:13">
      <c r="A1064" s="520" t="s">
        <v>393</v>
      </c>
      <c r="B1064" s="521"/>
      <c r="C1064" s="521"/>
      <c r="D1064" s="521"/>
      <c r="E1064" s="521"/>
      <c r="F1064" s="521"/>
      <c r="G1064" s="521"/>
      <c r="H1064" s="522" t="s">
        <v>394</v>
      </c>
      <c r="I1064" s="523"/>
      <c r="J1064" s="523"/>
      <c r="K1064" s="523"/>
      <c r="L1064" s="523"/>
      <c r="M1064" s="524"/>
    </row>
    <row r="1065" spans="1:13">
      <c r="A1065" s="194" t="s">
        <v>395</v>
      </c>
      <c r="B1065" s="521" t="s">
        <v>284</v>
      </c>
      <c r="C1065" s="521"/>
      <c r="D1065" s="195" t="s">
        <v>395</v>
      </c>
      <c r="E1065" s="196"/>
      <c r="F1065" s="521" t="s">
        <v>284</v>
      </c>
      <c r="G1065" s="521"/>
      <c r="H1065" s="197"/>
      <c r="I1065" s="197"/>
      <c r="J1065" s="198" t="s">
        <v>396</v>
      </c>
      <c r="K1065" s="197"/>
      <c r="L1065" s="198" t="s">
        <v>284</v>
      </c>
      <c r="M1065" s="199"/>
    </row>
    <row r="1066" spans="1:13">
      <c r="A1066" s="200" t="s">
        <v>397</v>
      </c>
      <c r="B1066" s="517" t="s">
        <v>398</v>
      </c>
      <c r="C1066" s="517"/>
      <c r="D1066" s="517" t="s">
        <v>399</v>
      </c>
      <c r="E1066" s="517"/>
      <c r="F1066" s="517" t="s">
        <v>400</v>
      </c>
      <c r="G1066" s="517"/>
      <c r="H1066" s="197"/>
      <c r="I1066" s="197"/>
      <c r="J1066" s="518">
        <v>3</v>
      </c>
      <c r="K1066" s="519"/>
      <c r="L1066" s="196" t="s">
        <v>387</v>
      </c>
      <c r="M1066" s="199"/>
    </row>
    <row r="1067" spans="1:13">
      <c r="A1067" s="200" t="s">
        <v>401</v>
      </c>
      <c r="B1067" s="517" t="s">
        <v>402</v>
      </c>
      <c r="C1067" s="517"/>
      <c r="D1067" s="517" t="s">
        <v>403</v>
      </c>
      <c r="E1067" s="517"/>
      <c r="F1067" s="517" t="s">
        <v>404</v>
      </c>
      <c r="G1067" s="517"/>
      <c r="H1067" s="197"/>
      <c r="I1067" s="197"/>
      <c r="J1067" s="518">
        <v>2</v>
      </c>
      <c r="K1067" s="519"/>
      <c r="L1067" s="196" t="s">
        <v>383</v>
      </c>
      <c r="M1067" s="199"/>
    </row>
    <row r="1068" spans="1:13">
      <c r="A1068" s="200" t="s">
        <v>405</v>
      </c>
      <c r="B1068" s="517" t="s">
        <v>406</v>
      </c>
      <c r="C1068" s="517"/>
      <c r="D1068" s="517" t="s">
        <v>407</v>
      </c>
      <c r="E1068" s="517"/>
      <c r="F1068" s="517" t="s">
        <v>408</v>
      </c>
      <c r="G1068" s="517"/>
      <c r="H1068" s="197"/>
      <c r="I1068" s="197"/>
      <c r="J1068" s="518">
        <v>1</v>
      </c>
      <c r="K1068" s="519"/>
      <c r="L1068" s="196" t="s">
        <v>409</v>
      </c>
      <c r="M1068" s="199"/>
    </row>
    <row r="1069" spans="1:13" ht="15.75" thickBot="1">
      <c r="A1069" s="201" t="s">
        <v>410</v>
      </c>
      <c r="B1069" s="516" t="s">
        <v>411</v>
      </c>
      <c r="C1069" s="516"/>
      <c r="D1069" s="516" t="s">
        <v>412</v>
      </c>
      <c r="E1069" s="516"/>
      <c r="F1069" s="516" t="s">
        <v>413</v>
      </c>
      <c r="G1069" s="516"/>
      <c r="H1069" s="202"/>
      <c r="I1069" s="202"/>
      <c r="J1069" s="202"/>
      <c r="K1069" s="202"/>
      <c r="L1069" s="202"/>
      <c r="M1069" s="203"/>
    </row>
    <row r="1071" spans="1:13" ht="15.75" thickBot="1"/>
    <row r="1072" spans="1:13" ht="15.75">
      <c r="A1072" s="178"/>
      <c r="B1072" s="561" t="s">
        <v>489</v>
      </c>
      <c r="C1072" s="561"/>
      <c r="D1072" s="561"/>
      <c r="E1072" s="561"/>
      <c r="F1072" s="561"/>
      <c r="G1072" s="561"/>
      <c r="H1072" s="561"/>
      <c r="I1072" s="562"/>
      <c r="J1072" s="563" t="s">
        <v>490</v>
      </c>
      <c r="K1072" s="561"/>
      <c r="L1072" s="561"/>
      <c r="M1072" s="564"/>
    </row>
    <row r="1073" spans="1:13" ht="21">
      <c r="A1073" s="565" t="s">
        <v>491</v>
      </c>
      <c r="B1073" s="566"/>
      <c r="C1073" s="566"/>
      <c r="D1073" s="566"/>
      <c r="E1073" s="566"/>
      <c r="F1073" s="566"/>
      <c r="G1073" s="566"/>
      <c r="H1073" s="566"/>
      <c r="I1073" s="566"/>
      <c r="J1073" s="566"/>
      <c r="K1073" s="566"/>
      <c r="L1073" s="566"/>
      <c r="M1073" s="567"/>
    </row>
    <row r="1074" spans="1:13" ht="21">
      <c r="A1074" s="179"/>
      <c r="B1074" s="556" t="s">
        <v>492</v>
      </c>
      <c r="C1074" s="556"/>
      <c r="D1074" s="556"/>
      <c r="E1074" s="557"/>
      <c r="F1074" s="180" t="s">
        <v>493</v>
      </c>
      <c r="G1074" s="180"/>
      <c r="H1074" s="553" t="s">
        <v>494</v>
      </c>
      <c r="I1074" s="554"/>
      <c r="J1074" s="555"/>
      <c r="K1074" s="205" t="s">
        <v>495</v>
      </c>
      <c r="L1074" s="10"/>
      <c r="M1074" s="181"/>
    </row>
    <row r="1075" spans="1:13">
      <c r="A1075" s="558" t="s">
        <v>496</v>
      </c>
      <c r="B1075" s="554"/>
      <c r="C1075" s="554"/>
      <c r="D1075" s="554"/>
      <c r="E1075" s="554"/>
      <c r="F1075" s="554"/>
      <c r="G1075" s="554"/>
      <c r="H1075" s="554"/>
      <c r="I1075" s="554"/>
      <c r="J1075" s="554"/>
      <c r="K1075" s="554"/>
      <c r="L1075" s="554"/>
      <c r="M1075" s="559"/>
    </row>
    <row r="1076" spans="1:13">
      <c r="A1076" s="533" t="s">
        <v>497</v>
      </c>
      <c r="B1076" s="534"/>
      <c r="C1076" s="534"/>
      <c r="D1076" s="534"/>
      <c r="E1076" s="534"/>
      <c r="F1076" s="534"/>
      <c r="G1076" s="534"/>
      <c r="H1076" s="534"/>
      <c r="I1076" s="534"/>
      <c r="J1076" s="534"/>
      <c r="K1076" s="534"/>
      <c r="L1076" s="534"/>
      <c r="M1076" s="560"/>
    </row>
    <row r="1077" spans="1:13">
      <c r="A1077" s="540" t="s">
        <v>498</v>
      </c>
      <c r="B1077" s="541"/>
      <c r="C1077" s="553" t="s">
        <v>214</v>
      </c>
      <c r="D1077" s="554"/>
      <c r="E1077" s="554"/>
      <c r="F1077" s="554"/>
      <c r="G1077" s="555"/>
      <c r="H1077" s="10" t="s">
        <v>499</v>
      </c>
      <c r="I1077" s="206"/>
      <c r="J1077" s="377">
        <v>22</v>
      </c>
      <c r="K1077" s="377"/>
      <c r="L1077" s="377"/>
      <c r="M1077" s="532"/>
    </row>
    <row r="1078" spans="1:13">
      <c r="A1078" s="540" t="s">
        <v>500</v>
      </c>
      <c r="B1078" s="541"/>
      <c r="C1078" s="553" t="s">
        <v>533</v>
      </c>
      <c r="D1078" s="554"/>
      <c r="E1078" s="554"/>
      <c r="F1078" s="554"/>
      <c r="G1078" s="555"/>
      <c r="H1078" s="10" t="s">
        <v>501</v>
      </c>
      <c r="I1078" s="206"/>
      <c r="J1078" s="377">
        <v>1145</v>
      </c>
      <c r="K1078" s="377"/>
      <c r="L1078" s="377"/>
      <c r="M1078" s="532"/>
    </row>
    <row r="1079" spans="1:13">
      <c r="A1079" s="540" t="s">
        <v>502</v>
      </c>
      <c r="B1079" s="541"/>
      <c r="C1079" s="572">
        <v>41269</v>
      </c>
      <c r="D1079" s="554"/>
      <c r="E1079" s="554"/>
      <c r="F1079" s="554"/>
      <c r="G1079" s="555"/>
      <c r="H1079" s="10" t="s">
        <v>503</v>
      </c>
      <c r="I1079" s="206"/>
      <c r="J1079" s="377">
        <v>6005398521</v>
      </c>
      <c r="K1079" s="377"/>
      <c r="L1079" s="377"/>
      <c r="M1079" s="532"/>
    </row>
    <row r="1080" spans="1:13">
      <c r="A1080" s="540" t="s">
        <v>504</v>
      </c>
      <c r="B1080" s="541"/>
      <c r="C1080" s="553" t="s">
        <v>215</v>
      </c>
      <c r="D1080" s="554"/>
      <c r="E1080" s="554"/>
      <c r="F1080" s="554"/>
      <c r="G1080" s="555"/>
      <c r="H1080" s="540" t="s">
        <v>363</v>
      </c>
      <c r="I1080" s="541"/>
      <c r="J1080" s="377" t="s">
        <v>216</v>
      </c>
      <c r="K1080" s="377"/>
      <c r="L1080" s="377"/>
      <c r="M1080" s="532"/>
    </row>
    <row r="1081" spans="1:13">
      <c r="A1081" s="540" t="s">
        <v>535</v>
      </c>
      <c r="B1081" s="541"/>
      <c r="C1081" s="569" t="s">
        <v>218</v>
      </c>
      <c r="D1081" s="570"/>
      <c r="E1081" s="570"/>
      <c r="F1081" s="570"/>
      <c r="G1081" s="570"/>
      <c r="H1081" s="570"/>
      <c r="I1081" s="570"/>
      <c r="J1081" s="570"/>
      <c r="K1081" s="570"/>
      <c r="L1081" s="570"/>
      <c r="M1081" s="571"/>
    </row>
    <row r="1082" spans="1:13">
      <c r="A1082" s="531" t="s">
        <v>505</v>
      </c>
      <c r="B1082" s="377"/>
      <c r="C1082" s="377"/>
      <c r="D1082" s="377"/>
      <c r="E1082" s="377"/>
      <c r="F1082" s="377"/>
      <c r="G1082" s="377"/>
      <c r="H1082" s="377"/>
      <c r="I1082" s="377"/>
      <c r="J1082" s="377"/>
      <c r="K1082" s="377"/>
      <c r="L1082" s="377"/>
      <c r="M1082" s="532"/>
    </row>
    <row r="1083" spans="1:13">
      <c r="A1083" s="546" t="s">
        <v>506</v>
      </c>
      <c r="B1083" s="377" t="s">
        <v>507</v>
      </c>
      <c r="C1083" s="377"/>
      <c r="D1083" s="377"/>
      <c r="E1083" s="377"/>
      <c r="F1083" s="377"/>
      <c r="G1083" s="377"/>
      <c r="H1083" s="377" t="s">
        <v>508</v>
      </c>
      <c r="I1083" s="377"/>
      <c r="J1083" s="377"/>
      <c r="K1083" s="377"/>
      <c r="L1083" s="377"/>
      <c r="M1083" s="532"/>
    </row>
    <row r="1084" spans="1:13" ht="30">
      <c r="A1084" s="546"/>
      <c r="B1084" s="183" t="s">
        <v>509</v>
      </c>
      <c r="C1084" s="183" t="s">
        <v>510</v>
      </c>
      <c r="D1084" s="183" t="s">
        <v>511</v>
      </c>
      <c r="E1084" s="183" t="s">
        <v>512</v>
      </c>
      <c r="F1084" s="183">
        <v>100</v>
      </c>
      <c r="G1084" s="184" t="s">
        <v>244</v>
      </c>
      <c r="H1084" s="183" t="s">
        <v>513</v>
      </c>
      <c r="I1084" s="183" t="s">
        <v>510</v>
      </c>
      <c r="J1084" s="183" t="s">
        <v>511</v>
      </c>
      <c r="K1084" s="183" t="s">
        <v>537</v>
      </c>
      <c r="L1084" s="183">
        <v>100</v>
      </c>
      <c r="M1084" s="185" t="s">
        <v>244</v>
      </c>
    </row>
    <row r="1085" spans="1:13">
      <c r="A1085" s="186" t="s">
        <v>285</v>
      </c>
      <c r="B1085" s="214">
        <v>7.75</v>
      </c>
      <c r="C1085" s="207">
        <v>4</v>
      </c>
      <c r="D1085" s="207">
        <v>5</v>
      </c>
      <c r="E1085" s="214">
        <v>52.5</v>
      </c>
      <c r="F1085" s="26">
        <f t="shared" ref="F1085" si="146">SUM(B1085:E1085)</f>
        <v>69.25</v>
      </c>
      <c r="G1085" s="11" t="str">
        <f t="shared" ref="G1085:G1089" si="147">IF(F1085&gt;=90,"A1",IF(F1085&gt;=80,"A2",IF(F1085&gt;=70,"B1",IF(F1085&gt;=60,"B2",IF(F1085&gt;=50,"C1",IF(F1085&gt;=40,"C2",IF(F1085&gt;=33,"D","E")))))))</f>
        <v>B2</v>
      </c>
      <c r="H1085" s="207">
        <v>8.5</v>
      </c>
      <c r="I1085" s="13">
        <v>5</v>
      </c>
      <c r="J1085" s="13">
        <v>5</v>
      </c>
      <c r="K1085" s="214">
        <v>64</v>
      </c>
      <c r="L1085" s="26">
        <f t="shared" ref="L1085:L1089" si="148">SUM(H1085:K1085)</f>
        <v>82.5</v>
      </c>
      <c r="M1085" s="11" t="str">
        <f t="shared" ref="M1085" si="149">IF(L1085&gt;=90,"A1",IF(L1085&gt;=80,"A2",IF(L1085&gt;=70,"B1",IF(L1085&gt;=60,"B2",IF(L1085&gt;=50,"C1",IF(L1085&gt;=40,"C2",IF(L1085&gt;=33,"D","E")))))))</f>
        <v>A2</v>
      </c>
    </row>
    <row r="1086" spans="1:13">
      <c r="A1086" s="186" t="s">
        <v>286</v>
      </c>
      <c r="B1086" s="214">
        <v>6.75</v>
      </c>
      <c r="C1086" s="207">
        <v>4</v>
      </c>
      <c r="D1086" s="207">
        <v>5</v>
      </c>
      <c r="E1086" s="207">
        <v>60.5</v>
      </c>
      <c r="F1086" s="26">
        <f t="shared" ref="F1086:F1089" si="150">(B1086+C1086+D1086+E1086)</f>
        <v>76.25</v>
      </c>
      <c r="G1086" s="11" t="str">
        <f t="shared" si="147"/>
        <v>B1</v>
      </c>
      <c r="H1086" s="13">
        <v>10</v>
      </c>
      <c r="I1086" s="13">
        <v>5</v>
      </c>
      <c r="J1086" s="13">
        <v>5</v>
      </c>
      <c r="K1086" s="207">
        <v>76</v>
      </c>
      <c r="L1086" s="26">
        <f t="shared" si="148"/>
        <v>96</v>
      </c>
      <c r="M1086" s="11" t="str">
        <f t="shared" ref="M1086:M1089" si="151">IF(L1086&gt;=91,"A1",IF(L1086&gt;=81,"A2",IF(L1086&gt;=71,"B1",IF(L1086&gt;=61,"B2",IF(L1086&gt;=51,"C1",IF(L1086&gt;=41,"C2",IF(L1086&gt;=33,"D","E")))))))</f>
        <v>A1</v>
      </c>
    </row>
    <row r="1087" spans="1:13">
      <c r="A1087" s="186" t="s">
        <v>515</v>
      </c>
      <c r="B1087" s="207">
        <v>9</v>
      </c>
      <c r="C1087" s="207">
        <v>4</v>
      </c>
      <c r="D1087" s="207">
        <v>5</v>
      </c>
      <c r="E1087" s="214">
        <v>63.5</v>
      </c>
      <c r="F1087" s="11">
        <f t="shared" si="150"/>
        <v>81.5</v>
      </c>
      <c r="G1087" s="11" t="str">
        <f t="shared" si="147"/>
        <v>A2</v>
      </c>
      <c r="H1087" s="13">
        <v>5.25</v>
      </c>
      <c r="I1087" s="13">
        <v>5</v>
      </c>
      <c r="J1087" s="13">
        <v>4</v>
      </c>
      <c r="K1087" s="214">
        <v>55</v>
      </c>
      <c r="L1087" s="26">
        <f t="shared" si="148"/>
        <v>69.25</v>
      </c>
      <c r="M1087" s="11" t="str">
        <f t="shared" si="151"/>
        <v>B2</v>
      </c>
    </row>
    <row r="1088" spans="1:13">
      <c r="A1088" s="186" t="s">
        <v>288</v>
      </c>
      <c r="B1088" s="207">
        <v>8.5</v>
      </c>
      <c r="C1088" s="207">
        <v>4.5</v>
      </c>
      <c r="D1088" s="207">
        <v>5</v>
      </c>
      <c r="E1088" s="207">
        <v>71.5</v>
      </c>
      <c r="F1088" s="11">
        <f t="shared" si="150"/>
        <v>89.5</v>
      </c>
      <c r="G1088" s="11" t="str">
        <f t="shared" si="147"/>
        <v>A2</v>
      </c>
      <c r="H1088" s="207">
        <v>9</v>
      </c>
      <c r="I1088" s="209">
        <v>5</v>
      </c>
      <c r="J1088" s="209">
        <v>5</v>
      </c>
      <c r="K1088" s="207">
        <v>75.5</v>
      </c>
      <c r="L1088" s="26">
        <f t="shared" si="148"/>
        <v>94.5</v>
      </c>
      <c r="M1088" s="26" t="str">
        <f t="shared" si="151"/>
        <v>A1</v>
      </c>
    </row>
    <row r="1089" spans="1:13">
      <c r="A1089" s="186" t="s">
        <v>371</v>
      </c>
      <c r="B1089" s="207">
        <v>9.25</v>
      </c>
      <c r="C1089" s="207">
        <v>5</v>
      </c>
      <c r="D1089" s="207">
        <v>5</v>
      </c>
      <c r="E1089" s="207">
        <v>61.5</v>
      </c>
      <c r="F1089" s="26">
        <f t="shared" si="150"/>
        <v>80.75</v>
      </c>
      <c r="G1089" s="11" t="str">
        <f t="shared" si="147"/>
        <v>A2</v>
      </c>
      <c r="H1089" s="13">
        <v>7.5</v>
      </c>
      <c r="I1089" s="13">
        <v>5</v>
      </c>
      <c r="J1089" s="13">
        <v>5</v>
      </c>
      <c r="K1089" s="207">
        <v>66</v>
      </c>
      <c r="L1089" s="26">
        <f t="shared" si="148"/>
        <v>83.5</v>
      </c>
      <c r="M1089" s="11" t="str">
        <f t="shared" si="151"/>
        <v>A2</v>
      </c>
    </row>
    <row r="1090" spans="1:13">
      <c r="A1090" s="186" t="s">
        <v>538</v>
      </c>
      <c r="B1090" s="13"/>
      <c r="C1090" s="13"/>
      <c r="D1090" s="13"/>
      <c r="E1090" s="13">
        <v>27</v>
      </c>
      <c r="F1090" s="13"/>
      <c r="G1090" s="13"/>
      <c r="H1090" s="13"/>
      <c r="I1090" s="13"/>
      <c r="J1090" s="13"/>
      <c r="K1090" s="13">
        <v>40</v>
      </c>
      <c r="L1090" s="13"/>
      <c r="M1090" s="187"/>
    </row>
    <row r="1091" spans="1:13">
      <c r="A1091" s="186" t="s">
        <v>539</v>
      </c>
      <c r="B1091" s="13"/>
      <c r="C1091" s="13"/>
      <c r="D1091" s="13"/>
      <c r="E1091" s="13">
        <v>33</v>
      </c>
      <c r="F1091" s="13"/>
      <c r="G1091" s="13"/>
      <c r="H1091" s="13"/>
      <c r="I1091" s="13"/>
      <c r="J1091" s="13"/>
      <c r="K1091" s="13">
        <v>33</v>
      </c>
      <c r="L1091" s="13"/>
      <c r="M1091" s="187"/>
    </row>
    <row r="1092" spans="1:13">
      <c r="A1092" s="186" t="s">
        <v>540</v>
      </c>
      <c r="B1092" s="13"/>
      <c r="C1092" s="13"/>
      <c r="D1092" s="13"/>
      <c r="E1092" s="13">
        <v>40</v>
      </c>
      <c r="F1092" s="13"/>
      <c r="G1092" s="13"/>
      <c r="H1092" s="13"/>
      <c r="I1092" s="13"/>
      <c r="J1092" s="13"/>
      <c r="K1092" s="13">
        <v>28</v>
      </c>
      <c r="L1092" s="13"/>
      <c r="M1092" s="187"/>
    </row>
    <row r="1093" spans="1:13" ht="26.25">
      <c r="A1093" s="10" t="s">
        <v>517</v>
      </c>
      <c r="B1093" s="10"/>
      <c r="C1093" s="188" t="s">
        <v>518</v>
      </c>
      <c r="D1093" s="189">
        <f>(F1085+F1086+F1087+F1088+F1089)</f>
        <v>397.25</v>
      </c>
      <c r="E1093" s="189"/>
      <c r="F1093" s="188" t="s">
        <v>519</v>
      </c>
      <c r="G1093" s="189">
        <f>(D1093/500)*100</f>
        <v>79.45</v>
      </c>
      <c r="H1093" s="189"/>
      <c r="I1093" s="190"/>
      <c r="J1093" s="545" t="s">
        <v>520</v>
      </c>
      <c r="K1093" s="545"/>
      <c r="L1093" s="527" t="str">
        <f>IF(G1093&gt;=91,"A1",IF(G1093&gt;=81,"A2",IF(G1093&gt;=71,"B1",IF(G1093&gt;=61,"B2",IF(G1093&gt;=51,"C1",IF(G1093&gt;=41,"C2",IF(G1093&gt;=33,"D","E")))))))</f>
        <v>B1</v>
      </c>
      <c r="M1093" s="527" t="str">
        <f t="shared" ref="M1093:M1094" si="152">IF(K1093&gt;=91,"A1",IF(K1093&gt;=81,"A2",IF(K1093&gt;=71,"B1",IF(K1093&gt;=61,"B2",IF(K1093&gt;=51,"C1",IF(K1093&gt;=41,"C2",IF(K1093&gt;=33,"D","E")))))))</f>
        <v>E</v>
      </c>
    </row>
    <row r="1094" spans="1:13" ht="26.25">
      <c r="A1094" s="191" t="s">
        <v>521</v>
      </c>
      <c r="B1094" s="10"/>
      <c r="C1094" s="188" t="s">
        <v>522</v>
      </c>
      <c r="D1094" s="189">
        <f>(L1085+L1086+L1087+L1088+L1089)</f>
        <v>425.75</v>
      </c>
      <c r="E1094" s="189"/>
      <c r="F1094" s="188" t="s">
        <v>523</v>
      </c>
      <c r="G1094" s="192">
        <f>D1094/500*100</f>
        <v>85.15</v>
      </c>
      <c r="H1094" s="192"/>
      <c r="I1094" s="193"/>
      <c r="J1094" s="545" t="s">
        <v>524</v>
      </c>
      <c r="K1094" s="545"/>
      <c r="L1094" s="527" t="str">
        <f>IF(G1094&gt;=91,"A1",IF(G1094&gt;=81,"A2",IF(G1094&gt;=71,"B1",IF(G1094&gt;=61,"B2",IF(G1094&gt;=51,"C1",IF(G1094&gt;=41,"C2",IF(G1094&gt;=33,"D","E")))))))</f>
        <v>A2</v>
      </c>
      <c r="M1094" s="527" t="str">
        <f t="shared" si="152"/>
        <v>E</v>
      </c>
    </row>
    <row r="1095" spans="1:13">
      <c r="A1095" s="10" t="s">
        <v>541</v>
      </c>
      <c r="B1095" s="10"/>
      <c r="C1095" s="10"/>
      <c r="D1095" s="11">
        <f>SUM(D1093:D1094)</f>
        <v>823</v>
      </c>
      <c r="E1095" s="10"/>
      <c r="F1095" s="10" t="s">
        <v>526</v>
      </c>
      <c r="G1095" s="10"/>
      <c r="H1095" s="10"/>
      <c r="I1095" s="11">
        <f>(D1095/1000)*100</f>
        <v>82.3</v>
      </c>
      <c r="J1095" s="10" t="s">
        <v>527</v>
      </c>
      <c r="K1095" s="10"/>
      <c r="L1095" s="10"/>
      <c r="M1095" s="10" t="str">
        <f>IF(I1095&gt;=91,"A1",IF(I1095&gt;=81,"A2",IF(I1095&gt;=71,"B1",IF(I1095&gt;=61,"B2",IF(I1095&gt;=51,"C1",IF(I1095&gt;=41,"C2",IF(I1095&gt;=33,"D","E")))))))</f>
        <v>A2</v>
      </c>
    </row>
    <row r="1096" spans="1:13">
      <c r="A1096" s="542" t="s">
        <v>378</v>
      </c>
      <c r="B1096" s="543"/>
      <c r="C1096" s="543"/>
      <c r="D1096" s="543"/>
      <c r="E1096" s="543"/>
      <c r="F1096" s="543"/>
      <c r="G1096" s="543"/>
      <c r="H1096" s="543"/>
      <c r="I1096" s="543"/>
      <c r="J1096" s="543"/>
      <c r="K1096" s="543"/>
      <c r="L1096" s="543"/>
      <c r="M1096" s="544"/>
    </row>
    <row r="1097" spans="1:13">
      <c r="A1097" s="531" t="s">
        <v>379</v>
      </c>
      <c r="B1097" s="377"/>
      <c r="C1097" s="377"/>
      <c r="D1097" s="377"/>
      <c r="E1097" s="377"/>
      <c r="F1097" s="377"/>
      <c r="G1097" s="377"/>
      <c r="H1097" s="377"/>
      <c r="I1097" s="377"/>
      <c r="J1097" s="377"/>
      <c r="K1097" s="377"/>
      <c r="L1097" s="377"/>
      <c r="M1097" s="532"/>
    </row>
    <row r="1098" spans="1:13">
      <c r="A1098" s="531" t="s">
        <v>380</v>
      </c>
      <c r="B1098" s="377"/>
      <c r="C1098" s="377"/>
      <c r="D1098" s="377"/>
      <c r="E1098" s="377"/>
      <c r="F1098" s="377" t="s">
        <v>381</v>
      </c>
      <c r="G1098" s="377"/>
      <c r="H1098" s="377"/>
      <c r="I1098" s="377"/>
      <c r="J1098" s="377"/>
      <c r="K1098" s="377" t="s">
        <v>528</v>
      </c>
      <c r="L1098" s="377"/>
      <c r="M1098" s="532"/>
    </row>
    <row r="1099" spans="1:13">
      <c r="A1099" s="525" t="s">
        <v>382</v>
      </c>
      <c r="B1099" s="526"/>
      <c r="C1099" s="526"/>
      <c r="D1099" s="526"/>
      <c r="E1099" s="526"/>
      <c r="F1099" s="527" t="s">
        <v>387</v>
      </c>
      <c r="G1099" s="527"/>
      <c r="H1099" s="527"/>
      <c r="I1099" s="527"/>
      <c r="J1099" s="527"/>
      <c r="K1099" s="527" t="s">
        <v>387</v>
      </c>
      <c r="L1099" s="527"/>
      <c r="M1099" s="528"/>
    </row>
    <row r="1100" spans="1:13">
      <c r="A1100" s="531" t="s">
        <v>384</v>
      </c>
      <c r="B1100" s="377"/>
      <c r="C1100" s="377"/>
      <c r="D1100" s="377"/>
      <c r="E1100" s="377"/>
      <c r="F1100" s="377"/>
      <c r="G1100" s="377"/>
      <c r="H1100" s="377"/>
      <c r="I1100" s="377"/>
      <c r="J1100" s="377"/>
      <c r="K1100" s="377"/>
      <c r="L1100" s="377"/>
      <c r="M1100" s="532"/>
    </row>
    <row r="1101" spans="1:13">
      <c r="A1101" s="531" t="s">
        <v>380</v>
      </c>
      <c r="B1101" s="377"/>
      <c r="C1101" s="377"/>
      <c r="D1101" s="377"/>
      <c r="E1101" s="377"/>
      <c r="F1101" s="377" t="s">
        <v>381</v>
      </c>
      <c r="G1101" s="377"/>
      <c r="H1101" s="377"/>
      <c r="I1101" s="377"/>
      <c r="J1101" s="377"/>
      <c r="K1101" s="377" t="s">
        <v>528</v>
      </c>
      <c r="L1101" s="377"/>
      <c r="M1101" s="532"/>
    </row>
    <row r="1102" spans="1:13">
      <c r="A1102" s="540" t="s">
        <v>385</v>
      </c>
      <c r="B1102" s="541"/>
      <c r="C1102" s="541"/>
      <c r="D1102" s="541"/>
      <c r="E1102" s="541"/>
      <c r="F1102" s="377" t="s">
        <v>383</v>
      </c>
      <c r="G1102" s="377"/>
      <c r="H1102" s="377"/>
      <c r="I1102" s="377"/>
      <c r="J1102" s="377"/>
      <c r="K1102" s="377" t="s">
        <v>383</v>
      </c>
      <c r="L1102" s="377"/>
      <c r="M1102" s="532"/>
    </row>
    <row r="1103" spans="1:13">
      <c r="A1103" s="540" t="s">
        <v>529</v>
      </c>
      <c r="B1103" s="541"/>
      <c r="C1103" s="541"/>
      <c r="D1103" s="541"/>
      <c r="E1103" s="541"/>
      <c r="F1103" s="527" t="s">
        <v>398</v>
      </c>
      <c r="G1103" s="527"/>
      <c r="H1103" s="527"/>
      <c r="I1103" s="527"/>
      <c r="J1103" s="527"/>
      <c r="K1103" s="527" t="s">
        <v>398</v>
      </c>
      <c r="L1103" s="527"/>
      <c r="M1103" s="528"/>
    </row>
    <row r="1104" spans="1:13">
      <c r="A1104" s="533" t="s">
        <v>386</v>
      </c>
      <c r="B1104" s="534"/>
      <c r="C1104" s="534"/>
      <c r="D1104" s="534"/>
      <c r="E1104" s="535"/>
      <c r="F1104" s="536" t="s">
        <v>387</v>
      </c>
      <c r="G1104" s="537"/>
      <c r="H1104" s="537"/>
      <c r="I1104" s="537"/>
      <c r="J1104" s="538"/>
      <c r="K1104" s="536" t="s">
        <v>387</v>
      </c>
      <c r="L1104" s="537"/>
      <c r="M1104" s="539"/>
    </row>
    <row r="1105" spans="1:13">
      <c r="A1105" s="533" t="s">
        <v>388</v>
      </c>
      <c r="B1105" s="534"/>
      <c r="C1105" s="534"/>
      <c r="D1105" s="534"/>
      <c r="E1105" s="535"/>
      <c r="F1105" s="536" t="s">
        <v>398</v>
      </c>
      <c r="G1105" s="537"/>
      <c r="H1105" s="537"/>
      <c r="I1105" s="537"/>
      <c r="J1105" s="538"/>
      <c r="K1105" s="536" t="s">
        <v>398</v>
      </c>
      <c r="L1105" s="537"/>
      <c r="M1105" s="539"/>
    </row>
    <row r="1106" spans="1:13">
      <c r="A1106" s="531" t="s">
        <v>389</v>
      </c>
      <c r="B1106" s="377"/>
      <c r="C1106" s="377"/>
      <c r="D1106" s="377"/>
      <c r="E1106" s="377"/>
      <c r="F1106" s="377"/>
      <c r="G1106" s="377"/>
      <c r="H1106" s="377"/>
      <c r="I1106" s="377"/>
      <c r="J1106" s="377"/>
      <c r="K1106" s="377"/>
      <c r="L1106" s="377"/>
      <c r="M1106" s="532"/>
    </row>
    <row r="1107" spans="1:13">
      <c r="A1107" s="531" t="s">
        <v>380</v>
      </c>
      <c r="B1107" s="377"/>
      <c r="C1107" s="377"/>
      <c r="D1107" s="377"/>
      <c r="E1107" s="377"/>
      <c r="F1107" s="377" t="s">
        <v>381</v>
      </c>
      <c r="G1107" s="377"/>
      <c r="H1107" s="377"/>
      <c r="I1107" s="377"/>
      <c r="J1107" s="377"/>
      <c r="K1107" s="377" t="s">
        <v>528</v>
      </c>
      <c r="L1107" s="377"/>
      <c r="M1107" s="532"/>
    </row>
    <row r="1108" spans="1:13">
      <c r="A1108" s="533" t="s">
        <v>614</v>
      </c>
      <c r="B1108" s="534"/>
      <c r="C1108" s="534"/>
      <c r="D1108" s="534"/>
      <c r="E1108" s="534"/>
      <c r="F1108" s="534"/>
      <c r="G1108" s="534"/>
      <c r="H1108" s="534"/>
      <c r="I1108" s="534"/>
      <c r="J1108" s="534"/>
      <c r="K1108" s="534"/>
      <c r="L1108" s="534"/>
      <c r="M1108" s="560"/>
    </row>
    <row r="1109" spans="1:13">
      <c r="A1109" s="186" t="s">
        <v>530</v>
      </c>
      <c r="B1109" s="541" t="s">
        <v>544</v>
      </c>
      <c r="C1109" s="541"/>
      <c r="D1109" s="541"/>
      <c r="E1109" s="541"/>
      <c r="F1109" s="541"/>
      <c r="G1109" s="541"/>
      <c r="H1109" s="541"/>
      <c r="I1109" s="541"/>
      <c r="J1109" s="541"/>
      <c r="K1109" s="541"/>
      <c r="L1109" s="541"/>
      <c r="M1109" s="568"/>
    </row>
    <row r="1110" spans="1:13">
      <c r="A1110" s="186" t="s">
        <v>392</v>
      </c>
      <c r="B1110" s="541" t="s">
        <v>545</v>
      </c>
      <c r="C1110" s="541"/>
      <c r="D1110" s="541"/>
      <c r="E1110" s="541"/>
      <c r="F1110" s="541"/>
      <c r="G1110" s="541"/>
      <c r="H1110" s="541"/>
      <c r="I1110" s="541"/>
      <c r="J1110" s="541"/>
      <c r="K1110" s="541"/>
      <c r="L1110" s="541"/>
      <c r="M1110" s="568"/>
    </row>
    <row r="1111" spans="1:13">
      <c r="A1111" s="531" t="s">
        <v>531</v>
      </c>
      <c r="B1111" s="377"/>
      <c r="C1111" s="377"/>
      <c r="D1111" s="527"/>
      <c r="E1111" s="527"/>
      <c r="F1111" s="527"/>
      <c r="G1111" s="527"/>
      <c r="H1111" s="527"/>
      <c r="I1111" s="527"/>
      <c r="J1111" s="377" t="s">
        <v>532</v>
      </c>
      <c r="K1111" s="377"/>
      <c r="L1111" s="377"/>
      <c r="M1111" s="532"/>
    </row>
    <row r="1112" spans="1:13">
      <c r="A1112" s="531"/>
      <c r="B1112" s="377"/>
      <c r="C1112" s="377"/>
      <c r="D1112" s="527"/>
      <c r="E1112" s="527"/>
      <c r="F1112" s="527"/>
      <c r="G1112" s="527"/>
      <c r="H1112" s="527"/>
      <c r="I1112" s="527"/>
      <c r="J1112" s="377"/>
      <c r="K1112" s="377"/>
      <c r="L1112" s="377"/>
      <c r="M1112" s="532"/>
    </row>
    <row r="1113" spans="1:13">
      <c r="A1113" s="531"/>
      <c r="B1113" s="377"/>
      <c r="C1113" s="377"/>
      <c r="D1113" s="527"/>
      <c r="E1113" s="527"/>
      <c r="F1113" s="527"/>
      <c r="G1113" s="527"/>
      <c r="H1113" s="527"/>
      <c r="I1113" s="527"/>
      <c r="J1113" s="377"/>
      <c r="K1113" s="377"/>
      <c r="L1113" s="377"/>
      <c r="M1113" s="532"/>
    </row>
    <row r="1114" spans="1:13">
      <c r="A1114" s="531"/>
      <c r="B1114" s="377"/>
      <c r="C1114" s="377"/>
      <c r="D1114" s="527"/>
      <c r="E1114" s="527"/>
      <c r="F1114" s="527"/>
      <c r="G1114" s="527"/>
      <c r="H1114" s="527"/>
      <c r="I1114" s="527"/>
      <c r="J1114" s="377"/>
      <c r="K1114" s="377"/>
      <c r="L1114" s="377"/>
      <c r="M1114" s="532"/>
    </row>
    <row r="1115" spans="1:13">
      <c r="A1115" s="520" t="s">
        <v>393</v>
      </c>
      <c r="B1115" s="521"/>
      <c r="C1115" s="521"/>
      <c r="D1115" s="521"/>
      <c r="E1115" s="521"/>
      <c r="F1115" s="521"/>
      <c r="G1115" s="521"/>
      <c r="H1115" s="522" t="s">
        <v>394</v>
      </c>
      <c r="I1115" s="523"/>
      <c r="J1115" s="523"/>
      <c r="K1115" s="523"/>
      <c r="L1115" s="523"/>
      <c r="M1115" s="524"/>
    </row>
    <row r="1116" spans="1:13">
      <c r="A1116" s="194" t="s">
        <v>395</v>
      </c>
      <c r="B1116" s="521" t="s">
        <v>284</v>
      </c>
      <c r="C1116" s="521"/>
      <c r="D1116" s="195" t="s">
        <v>395</v>
      </c>
      <c r="E1116" s="196"/>
      <c r="F1116" s="521" t="s">
        <v>284</v>
      </c>
      <c r="G1116" s="521"/>
      <c r="H1116" s="197"/>
      <c r="I1116" s="197"/>
      <c r="J1116" s="198" t="s">
        <v>396</v>
      </c>
      <c r="K1116" s="197"/>
      <c r="L1116" s="198" t="s">
        <v>284</v>
      </c>
      <c r="M1116" s="199"/>
    </row>
    <row r="1117" spans="1:13">
      <c r="A1117" s="200" t="s">
        <v>397</v>
      </c>
      <c r="B1117" s="517" t="s">
        <v>398</v>
      </c>
      <c r="C1117" s="517"/>
      <c r="D1117" s="517" t="s">
        <v>399</v>
      </c>
      <c r="E1117" s="517"/>
      <c r="F1117" s="517" t="s">
        <v>400</v>
      </c>
      <c r="G1117" s="517"/>
      <c r="H1117" s="197"/>
      <c r="I1117" s="197"/>
      <c r="J1117" s="518">
        <v>3</v>
      </c>
      <c r="K1117" s="519"/>
      <c r="L1117" s="196" t="s">
        <v>387</v>
      </c>
      <c r="M1117" s="199"/>
    </row>
    <row r="1118" spans="1:13">
      <c r="A1118" s="200" t="s">
        <v>401</v>
      </c>
      <c r="B1118" s="517" t="s">
        <v>402</v>
      </c>
      <c r="C1118" s="517"/>
      <c r="D1118" s="517" t="s">
        <v>403</v>
      </c>
      <c r="E1118" s="517"/>
      <c r="F1118" s="517" t="s">
        <v>404</v>
      </c>
      <c r="G1118" s="517"/>
      <c r="H1118" s="197"/>
      <c r="I1118" s="197"/>
      <c r="J1118" s="518">
        <v>2</v>
      </c>
      <c r="K1118" s="519"/>
      <c r="L1118" s="196" t="s">
        <v>383</v>
      </c>
      <c r="M1118" s="199"/>
    </row>
    <row r="1119" spans="1:13">
      <c r="A1119" s="200" t="s">
        <v>405</v>
      </c>
      <c r="B1119" s="517" t="s">
        <v>406</v>
      </c>
      <c r="C1119" s="517"/>
      <c r="D1119" s="517" t="s">
        <v>407</v>
      </c>
      <c r="E1119" s="517"/>
      <c r="F1119" s="517" t="s">
        <v>408</v>
      </c>
      <c r="G1119" s="517"/>
      <c r="H1119" s="197"/>
      <c r="I1119" s="197"/>
      <c r="J1119" s="518">
        <v>1</v>
      </c>
      <c r="K1119" s="519"/>
      <c r="L1119" s="196" t="s">
        <v>409</v>
      </c>
      <c r="M1119" s="199"/>
    </row>
    <row r="1120" spans="1:13" ht="15.75" thickBot="1">
      <c r="A1120" s="201" t="s">
        <v>410</v>
      </c>
      <c r="B1120" s="516" t="s">
        <v>411</v>
      </c>
      <c r="C1120" s="516"/>
      <c r="D1120" s="516" t="s">
        <v>412</v>
      </c>
      <c r="E1120" s="516"/>
      <c r="F1120" s="516" t="s">
        <v>413</v>
      </c>
      <c r="G1120" s="516"/>
      <c r="H1120" s="202"/>
      <c r="I1120" s="202"/>
      <c r="J1120" s="202"/>
      <c r="K1120" s="202"/>
      <c r="L1120" s="202"/>
      <c r="M1120" s="203"/>
    </row>
    <row r="1122" spans="1:13" ht="15.75" thickBot="1"/>
    <row r="1123" spans="1:13" ht="15.75">
      <c r="A1123" s="178"/>
      <c r="B1123" s="561" t="s">
        <v>489</v>
      </c>
      <c r="C1123" s="561"/>
      <c r="D1123" s="561"/>
      <c r="E1123" s="561"/>
      <c r="F1123" s="561"/>
      <c r="G1123" s="561"/>
      <c r="H1123" s="561"/>
      <c r="I1123" s="562"/>
      <c r="J1123" s="563" t="s">
        <v>490</v>
      </c>
      <c r="K1123" s="561"/>
      <c r="L1123" s="561"/>
      <c r="M1123" s="564"/>
    </row>
    <row r="1124" spans="1:13" ht="21">
      <c r="A1124" s="565" t="s">
        <v>491</v>
      </c>
      <c r="B1124" s="566"/>
      <c r="C1124" s="566"/>
      <c r="D1124" s="566"/>
      <c r="E1124" s="566"/>
      <c r="F1124" s="566"/>
      <c r="G1124" s="566"/>
      <c r="H1124" s="566"/>
      <c r="I1124" s="566"/>
      <c r="J1124" s="566"/>
      <c r="K1124" s="566"/>
      <c r="L1124" s="566"/>
      <c r="M1124" s="567"/>
    </row>
    <row r="1125" spans="1:13" ht="21">
      <c r="A1125" s="179"/>
      <c r="B1125" s="556" t="s">
        <v>492</v>
      </c>
      <c r="C1125" s="556"/>
      <c r="D1125" s="556"/>
      <c r="E1125" s="557"/>
      <c r="F1125" s="180" t="s">
        <v>493</v>
      </c>
      <c r="G1125" s="180"/>
      <c r="H1125" s="553" t="s">
        <v>494</v>
      </c>
      <c r="I1125" s="554"/>
      <c r="J1125" s="555"/>
      <c r="K1125" s="205" t="s">
        <v>495</v>
      </c>
      <c r="L1125" s="10"/>
      <c r="M1125" s="181"/>
    </row>
    <row r="1126" spans="1:13">
      <c r="A1126" s="558" t="s">
        <v>496</v>
      </c>
      <c r="B1126" s="554"/>
      <c r="C1126" s="554"/>
      <c r="D1126" s="554"/>
      <c r="E1126" s="554"/>
      <c r="F1126" s="554"/>
      <c r="G1126" s="554"/>
      <c r="H1126" s="554"/>
      <c r="I1126" s="554"/>
      <c r="J1126" s="554"/>
      <c r="K1126" s="554"/>
      <c r="L1126" s="554"/>
      <c r="M1126" s="559"/>
    </row>
    <row r="1127" spans="1:13">
      <c r="A1127" s="533" t="s">
        <v>497</v>
      </c>
      <c r="B1127" s="534"/>
      <c r="C1127" s="534"/>
      <c r="D1127" s="534"/>
      <c r="E1127" s="534"/>
      <c r="F1127" s="534"/>
      <c r="G1127" s="534"/>
      <c r="H1127" s="534"/>
      <c r="I1127" s="534"/>
      <c r="J1127" s="534"/>
      <c r="K1127" s="534"/>
      <c r="L1127" s="534"/>
      <c r="M1127" s="560"/>
    </row>
    <row r="1128" spans="1:13">
      <c r="A1128" s="540" t="s">
        <v>498</v>
      </c>
      <c r="B1128" s="541"/>
      <c r="C1128" s="547"/>
      <c r="D1128" s="548"/>
      <c r="E1128" s="548"/>
      <c r="F1128" s="548"/>
      <c r="G1128" s="549"/>
      <c r="H1128" s="10" t="s">
        <v>499</v>
      </c>
      <c r="I1128" s="206"/>
      <c r="J1128" s="529"/>
      <c r="K1128" s="529"/>
      <c r="L1128" s="529"/>
      <c r="M1128" s="530"/>
    </row>
    <row r="1129" spans="1:13">
      <c r="A1129" s="540" t="s">
        <v>500</v>
      </c>
      <c r="B1129" s="541"/>
      <c r="C1129" s="553" t="s">
        <v>533</v>
      </c>
      <c r="D1129" s="554"/>
      <c r="E1129" s="554"/>
      <c r="F1129" s="554"/>
      <c r="G1129" s="555"/>
      <c r="H1129" s="10" t="s">
        <v>501</v>
      </c>
      <c r="I1129" s="206"/>
      <c r="J1129" s="529"/>
      <c r="K1129" s="529"/>
      <c r="L1129" s="529"/>
      <c r="M1129" s="530"/>
    </row>
    <row r="1130" spans="1:13">
      <c r="A1130" s="540" t="s">
        <v>502</v>
      </c>
      <c r="B1130" s="541"/>
      <c r="C1130" s="547"/>
      <c r="D1130" s="548"/>
      <c r="E1130" s="548"/>
      <c r="F1130" s="548"/>
      <c r="G1130" s="549"/>
      <c r="H1130" s="10" t="s">
        <v>503</v>
      </c>
      <c r="I1130" s="206"/>
      <c r="J1130" s="529"/>
      <c r="K1130" s="529"/>
      <c r="L1130" s="529"/>
      <c r="M1130" s="530"/>
    </row>
    <row r="1131" spans="1:13">
      <c r="A1131" s="540" t="s">
        <v>504</v>
      </c>
      <c r="B1131" s="541"/>
      <c r="C1131" s="547"/>
      <c r="D1131" s="548"/>
      <c r="E1131" s="548"/>
      <c r="F1131" s="548"/>
      <c r="G1131" s="549"/>
      <c r="H1131" s="540" t="s">
        <v>363</v>
      </c>
      <c r="I1131" s="541"/>
      <c r="J1131" s="529"/>
      <c r="K1131" s="529"/>
      <c r="L1131" s="529"/>
      <c r="M1131" s="530"/>
    </row>
    <row r="1132" spans="1:13">
      <c r="A1132" s="540" t="s">
        <v>535</v>
      </c>
      <c r="B1132" s="541"/>
      <c r="C1132" s="550"/>
      <c r="D1132" s="551"/>
      <c r="E1132" s="551"/>
      <c r="F1132" s="551"/>
      <c r="G1132" s="551"/>
      <c r="H1132" s="551"/>
      <c r="I1132" s="551"/>
      <c r="J1132" s="551"/>
      <c r="K1132" s="551"/>
      <c r="L1132" s="551"/>
      <c r="M1132" s="552"/>
    </row>
    <row r="1133" spans="1:13">
      <c r="A1133" s="531" t="s">
        <v>505</v>
      </c>
      <c r="B1133" s="377"/>
      <c r="C1133" s="377"/>
      <c r="D1133" s="377"/>
      <c r="E1133" s="377"/>
      <c r="F1133" s="377"/>
      <c r="G1133" s="377"/>
      <c r="H1133" s="377"/>
      <c r="I1133" s="377"/>
      <c r="J1133" s="377"/>
      <c r="K1133" s="377"/>
      <c r="L1133" s="377"/>
      <c r="M1133" s="532"/>
    </row>
    <row r="1134" spans="1:13">
      <c r="A1134" s="546" t="s">
        <v>506</v>
      </c>
      <c r="B1134" s="377" t="s">
        <v>507</v>
      </c>
      <c r="C1134" s="377"/>
      <c r="D1134" s="377"/>
      <c r="E1134" s="377"/>
      <c r="F1134" s="377"/>
      <c r="G1134" s="377"/>
      <c r="H1134" s="377" t="s">
        <v>508</v>
      </c>
      <c r="I1134" s="377"/>
      <c r="J1134" s="377"/>
      <c r="K1134" s="377"/>
      <c r="L1134" s="377"/>
      <c r="M1134" s="532"/>
    </row>
    <row r="1135" spans="1:13" ht="30">
      <c r="A1135" s="546"/>
      <c r="B1135" s="183" t="s">
        <v>509</v>
      </c>
      <c r="C1135" s="183" t="s">
        <v>510</v>
      </c>
      <c r="D1135" s="183" t="s">
        <v>511</v>
      </c>
      <c r="E1135" s="183" t="s">
        <v>512</v>
      </c>
      <c r="F1135" s="183">
        <v>100</v>
      </c>
      <c r="G1135" s="184" t="s">
        <v>244</v>
      </c>
      <c r="H1135" s="183" t="s">
        <v>513</v>
      </c>
      <c r="I1135" s="183" t="s">
        <v>510</v>
      </c>
      <c r="J1135" s="183" t="s">
        <v>511</v>
      </c>
      <c r="K1135" s="183" t="s">
        <v>512</v>
      </c>
      <c r="L1135" s="183">
        <v>100</v>
      </c>
      <c r="M1135" s="185" t="s">
        <v>244</v>
      </c>
    </row>
    <row r="1136" spans="1:13">
      <c r="A1136" s="186" t="s">
        <v>285</v>
      </c>
      <c r="B1136" s="13"/>
      <c r="C1136" s="13"/>
      <c r="D1136" s="13"/>
      <c r="E1136" s="13"/>
      <c r="F1136" s="13">
        <f>SUM(B1136:E1136)</f>
        <v>0</v>
      </c>
      <c r="G1136" s="13" t="str">
        <f>IF(E1136&gt;=91,"A1",IF(E1136&gt;=81,"A2",IF(E1136&gt;=71,"B1",IF(E1136&gt;=61,"B2",IF(E1136&gt;=51,"C1",IF(E1136&gt;=41,"C2",IF(E1136&gt;=33,"D","E")))))))</f>
        <v>E</v>
      </c>
      <c r="H1136" s="13"/>
      <c r="I1136" s="13"/>
      <c r="J1136" s="13"/>
      <c r="K1136" s="13"/>
      <c r="L1136" s="13">
        <f>SUM(H1136:K1136)</f>
        <v>0</v>
      </c>
      <c r="M1136" s="187" t="str">
        <f>IF(K1136&gt;=91,"A1",IF(K1136&gt;=81,"A2",IF(K1136&gt;=71,"B1",IF(K1136&gt;=61,"B2",IF(K1136&gt;=51,"C1",IF(K1136&gt;=41,"C2",IF(K1136&gt;=33,"D","E")))))))</f>
        <v>E</v>
      </c>
    </row>
    <row r="1137" spans="1:13">
      <c r="A1137" s="186" t="s">
        <v>286</v>
      </c>
      <c r="B1137" s="13"/>
      <c r="C1137" s="13"/>
      <c r="D1137" s="13"/>
      <c r="E1137" s="13"/>
      <c r="F1137" s="13">
        <f t="shared" ref="F1137:F1139" si="153">SUM(B1137:E1137)</f>
        <v>0</v>
      </c>
      <c r="G1137" s="13" t="str">
        <f t="shared" ref="G1137:G1140" si="154">IF(E1137&gt;=91,"A1",IF(E1137&gt;=81,"A2",IF(E1137&gt;=71,"B1",IF(E1137&gt;=61,"B2",IF(E1137&gt;=51,"C1",IF(E1137&gt;=41,"C2",IF(E1137&gt;=33,"D","E")))))))</f>
        <v>E</v>
      </c>
      <c r="H1137" s="13"/>
      <c r="I1137" s="13"/>
      <c r="J1137" s="13"/>
      <c r="K1137" s="13"/>
      <c r="L1137" s="13">
        <f t="shared" ref="L1137:L1140" si="155">SUM(H1137:K1137)</f>
        <v>0</v>
      </c>
      <c r="M1137" s="187" t="str">
        <f t="shared" ref="M1137:M1140" si="156">IF(K1137&gt;=91,"A1",IF(K1137&gt;=81,"A2",IF(K1137&gt;=71,"B1",IF(K1137&gt;=61,"B2",IF(K1137&gt;=51,"C1",IF(K1137&gt;=41,"C2",IF(K1137&gt;=33,"D","E")))))))</f>
        <v>E</v>
      </c>
    </row>
    <row r="1138" spans="1:13">
      <c r="A1138" s="186" t="s">
        <v>515</v>
      </c>
      <c r="B1138" s="13"/>
      <c r="C1138" s="13"/>
      <c r="D1138" s="13"/>
      <c r="E1138" s="13"/>
      <c r="F1138" s="13">
        <f t="shared" si="153"/>
        <v>0</v>
      </c>
      <c r="G1138" s="13" t="str">
        <f t="shared" si="154"/>
        <v>E</v>
      </c>
      <c r="H1138" s="13"/>
      <c r="I1138" s="13"/>
      <c r="J1138" s="13"/>
      <c r="K1138" s="13"/>
      <c r="L1138" s="13">
        <f t="shared" si="155"/>
        <v>0</v>
      </c>
      <c r="M1138" s="187" t="str">
        <f t="shared" si="156"/>
        <v>E</v>
      </c>
    </row>
    <row r="1139" spans="1:13">
      <c r="A1139" s="186" t="s">
        <v>288</v>
      </c>
      <c r="B1139" s="13"/>
      <c r="C1139" s="13"/>
      <c r="D1139" s="13"/>
      <c r="E1139" s="13"/>
      <c r="F1139" s="13">
        <f t="shared" si="153"/>
        <v>0</v>
      </c>
      <c r="G1139" s="13" t="str">
        <f t="shared" si="154"/>
        <v>E</v>
      </c>
      <c r="H1139" s="13"/>
      <c r="I1139" s="13"/>
      <c r="J1139" s="13"/>
      <c r="K1139" s="13"/>
      <c r="L1139" s="13">
        <f t="shared" si="155"/>
        <v>0</v>
      </c>
      <c r="M1139" s="187" t="str">
        <f t="shared" si="156"/>
        <v>E</v>
      </c>
    </row>
    <row r="1140" spans="1:13">
      <c r="A1140" s="186" t="s">
        <v>371</v>
      </c>
      <c r="B1140" s="13"/>
      <c r="C1140" s="13"/>
      <c r="D1140" s="13"/>
      <c r="E1140" s="13"/>
      <c r="F1140" s="13">
        <f>SUM(B1140:E1140)</f>
        <v>0</v>
      </c>
      <c r="G1140" s="13" t="str">
        <f t="shared" si="154"/>
        <v>E</v>
      </c>
      <c r="H1140" s="13"/>
      <c r="I1140" s="13"/>
      <c r="J1140" s="13"/>
      <c r="K1140" s="13"/>
      <c r="L1140" s="13">
        <f t="shared" si="155"/>
        <v>0</v>
      </c>
      <c r="M1140" s="187" t="str">
        <f t="shared" si="156"/>
        <v>E</v>
      </c>
    </row>
    <row r="1141" spans="1:13">
      <c r="A1141" s="186" t="s">
        <v>449</v>
      </c>
      <c r="B1141" s="13"/>
      <c r="C1141" s="13"/>
      <c r="D1141" s="13"/>
      <c r="E1141" s="13"/>
      <c r="F1141" s="13"/>
      <c r="G1141" s="13"/>
      <c r="H1141" s="13"/>
      <c r="I1141" s="13"/>
      <c r="J1141" s="13"/>
      <c r="K1141" s="13"/>
      <c r="L1141" s="13"/>
      <c r="M1141" s="187"/>
    </row>
    <row r="1142" spans="1:13">
      <c r="A1142" s="186" t="s">
        <v>615</v>
      </c>
      <c r="B1142" s="13"/>
      <c r="C1142" s="13"/>
      <c r="D1142" s="13"/>
      <c r="E1142" s="13"/>
      <c r="F1142" s="13"/>
      <c r="G1142" s="13"/>
      <c r="H1142" s="13"/>
      <c r="I1142" s="13"/>
      <c r="J1142" s="13"/>
      <c r="K1142" s="13"/>
      <c r="L1142" s="13"/>
      <c r="M1142" s="187"/>
    </row>
    <row r="1143" spans="1:13">
      <c r="A1143" s="186" t="s">
        <v>616</v>
      </c>
      <c r="B1143" s="13"/>
      <c r="C1143" s="13"/>
      <c r="D1143" s="13"/>
      <c r="E1143" s="13"/>
      <c r="F1143" s="13"/>
      <c r="G1143" s="13"/>
      <c r="H1143" s="13"/>
      <c r="I1143" s="13"/>
      <c r="J1143" s="13"/>
      <c r="K1143" s="13"/>
      <c r="L1143" s="13"/>
      <c r="M1143" s="187"/>
    </row>
    <row r="1144" spans="1:13">
      <c r="A1144" s="186" t="s">
        <v>480</v>
      </c>
      <c r="B1144" s="13"/>
      <c r="C1144" s="13"/>
      <c r="D1144" s="13"/>
      <c r="E1144" s="13"/>
      <c r="F1144" s="13"/>
      <c r="G1144" s="13"/>
      <c r="H1144" s="13"/>
      <c r="I1144" s="13"/>
      <c r="J1144" s="13"/>
      <c r="K1144" s="13"/>
      <c r="L1144" s="13"/>
      <c r="M1144" s="187"/>
    </row>
    <row r="1145" spans="1:13">
      <c r="A1145" s="186" t="s">
        <v>516</v>
      </c>
      <c r="B1145" s="13"/>
      <c r="C1145" s="13"/>
      <c r="D1145" s="13"/>
      <c r="E1145" s="13"/>
      <c r="F1145" s="13"/>
      <c r="G1145" s="13"/>
      <c r="H1145" s="13"/>
      <c r="I1145" s="13"/>
      <c r="J1145" s="13"/>
      <c r="K1145" s="13"/>
      <c r="L1145" s="13"/>
      <c r="M1145" s="187"/>
    </row>
    <row r="1146" spans="1:13" ht="26.25">
      <c r="A1146" s="10" t="s">
        <v>517</v>
      </c>
      <c r="B1146" s="10"/>
      <c r="C1146" s="188" t="s">
        <v>518</v>
      </c>
      <c r="D1146" s="189">
        <f>(F1136+F1137+F1138+F1139+F1140)</f>
        <v>0</v>
      </c>
      <c r="E1146" s="189"/>
      <c r="F1146" s="188" t="s">
        <v>519</v>
      </c>
      <c r="G1146" s="189">
        <f>(D1146/500)*100</f>
        <v>0</v>
      </c>
      <c r="H1146" s="189"/>
      <c r="I1146" s="190"/>
      <c r="J1146" s="545" t="s">
        <v>520</v>
      </c>
      <c r="K1146" s="545"/>
      <c r="L1146" s="527" t="str">
        <f>IF(G1146&gt;=91,"A1",IF(G1146&gt;=81,"A2",IF(G1146&gt;=71,"B1",IF(G1146&gt;=61,"B2",IF(G1146&gt;=51,"C1",IF(G1146&gt;=41,"C2",IF(G1146&gt;=33,"D","E")))))))</f>
        <v>E</v>
      </c>
      <c r="M1146" s="527" t="str">
        <f t="shared" ref="M1146:M1147" si="157">IF(K1146&gt;=91,"A1",IF(K1146&gt;=81,"A2",IF(K1146&gt;=71,"B1",IF(K1146&gt;=61,"B2",IF(K1146&gt;=51,"C1",IF(K1146&gt;=41,"C2",IF(K1146&gt;=33,"D","E")))))))</f>
        <v>E</v>
      </c>
    </row>
    <row r="1147" spans="1:13" ht="26.25">
      <c r="A1147" s="191" t="s">
        <v>521</v>
      </c>
      <c r="B1147" s="10"/>
      <c r="C1147" s="188" t="s">
        <v>522</v>
      </c>
      <c r="D1147" s="189">
        <f>(L1136+L1137+L1138+L1139+L1140)</f>
        <v>0</v>
      </c>
      <c r="E1147" s="189"/>
      <c r="F1147" s="188" t="s">
        <v>523</v>
      </c>
      <c r="G1147" s="192">
        <f>D1147/500*100</f>
        <v>0</v>
      </c>
      <c r="H1147" s="192"/>
      <c r="I1147" s="193"/>
      <c r="J1147" s="545" t="s">
        <v>524</v>
      </c>
      <c r="K1147" s="545"/>
      <c r="L1147" s="527" t="str">
        <f>IF(G1147&gt;=91,"A1",IF(G1147&gt;=81,"A2",IF(G1147&gt;=71,"B1",IF(G1147&gt;=61,"B2",IF(G1147&gt;=51,"C1",IF(G1147&gt;=41,"C2",IF(G1147&gt;=33,"D","E")))))))</f>
        <v>E</v>
      </c>
      <c r="M1147" s="527" t="str">
        <f t="shared" si="157"/>
        <v>E</v>
      </c>
    </row>
    <row r="1148" spans="1:13">
      <c r="A1148" s="531" t="s">
        <v>526</v>
      </c>
      <c r="B1148" s="377"/>
      <c r="C1148" s="377"/>
      <c r="D1148" s="377"/>
      <c r="E1148" s="377"/>
      <c r="F1148" s="377" t="s">
        <v>527</v>
      </c>
      <c r="G1148" s="377"/>
      <c r="H1148" s="377"/>
      <c r="I1148" s="377"/>
      <c r="J1148" s="377"/>
      <c r="K1148" s="377"/>
      <c r="L1148" s="377"/>
      <c r="M1148" s="532"/>
    </row>
    <row r="1149" spans="1:13">
      <c r="A1149" s="542" t="s">
        <v>378</v>
      </c>
      <c r="B1149" s="543"/>
      <c r="C1149" s="543"/>
      <c r="D1149" s="543"/>
      <c r="E1149" s="543"/>
      <c r="F1149" s="543"/>
      <c r="G1149" s="543"/>
      <c r="H1149" s="543"/>
      <c r="I1149" s="543"/>
      <c r="J1149" s="543"/>
      <c r="K1149" s="543"/>
      <c r="L1149" s="543"/>
      <c r="M1149" s="544"/>
    </row>
    <row r="1150" spans="1:13">
      <c r="A1150" s="531" t="s">
        <v>379</v>
      </c>
      <c r="B1150" s="377"/>
      <c r="C1150" s="377"/>
      <c r="D1150" s="377"/>
      <c r="E1150" s="377"/>
      <c r="F1150" s="377"/>
      <c r="G1150" s="377"/>
      <c r="H1150" s="377"/>
      <c r="I1150" s="377"/>
      <c r="J1150" s="377"/>
      <c r="K1150" s="377"/>
      <c r="L1150" s="377"/>
      <c r="M1150" s="532"/>
    </row>
    <row r="1151" spans="1:13">
      <c r="A1151" s="531" t="s">
        <v>380</v>
      </c>
      <c r="B1151" s="377"/>
      <c r="C1151" s="377"/>
      <c r="D1151" s="377"/>
      <c r="E1151" s="377"/>
      <c r="F1151" s="377" t="s">
        <v>381</v>
      </c>
      <c r="G1151" s="377"/>
      <c r="H1151" s="377"/>
      <c r="I1151" s="377"/>
      <c r="J1151" s="377"/>
      <c r="K1151" s="377" t="s">
        <v>528</v>
      </c>
      <c r="L1151" s="377"/>
      <c r="M1151" s="532"/>
    </row>
    <row r="1152" spans="1:13">
      <c r="A1152" s="525" t="s">
        <v>382</v>
      </c>
      <c r="B1152" s="526"/>
      <c r="C1152" s="526"/>
      <c r="D1152" s="526"/>
      <c r="E1152" s="526"/>
      <c r="F1152" s="527"/>
      <c r="G1152" s="527"/>
      <c r="H1152" s="527"/>
      <c r="I1152" s="527"/>
      <c r="J1152" s="527"/>
      <c r="K1152" s="527"/>
      <c r="L1152" s="527"/>
      <c r="M1152" s="528"/>
    </row>
    <row r="1153" spans="1:13">
      <c r="A1153" s="531" t="s">
        <v>384</v>
      </c>
      <c r="B1153" s="377"/>
      <c r="C1153" s="377"/>
      <c r="D1153" s="377"/>
      <c r="E1153" s="377"/>
      <c r="F1153" s="377"/>
      <c r="G1153" s="377"/>
      <c r="H1153" s="377"/>
      <c r="I1153" s="377"/>
      <c r="J1153" s="377"/>
      <c r="K1153" s="377"/>
      <c r="L1153" s="377"/>
      <c r="M1153" s="532"/>
    </row>
    <row r="1154" spans="1:13">
      <c r="A1154" s="531" t="s">
        <v>380</v>
      </c>
      <c r="B1154" s="377"/>
      <c r="C1154" s="377"/>
      <c r="D1154" s="377"/>
      <c r="E1154" s="377"/>
      <c r="F1154" s="377" t="s">
        <v>381</v>
      </c>
      <c r="G1154" s="377"/>
      <c r="H1154" s="377"/>
      <c r="I1154" s="377"/>
      <c r="J1154" s="377"/>
      <c r="K1154" s="377" t="s">
        <v>528</v>
      </c>
      <c r="L1154" s="377"/>
      <c r="M1154" s="532"/>
    </row>
    <row r="1155" spans="1:13">
      <c r="A1155" s="540" t="s">
        <v>385</v>
      </c>
      <c r="B1155" s="541"/>
      <c r="C1155" s="541"/>
      <c r="D1155" s="541"/>
      <c r="E1155" s="541"/>
      <c r="F1155" s="377"/>
      <c r="G1155" s="377"/>
      <c r="H1155" s="377"/>
      <c r="I1155" s="377"/>
      <c r="J1155" s="377"/>
      <c r="K1155" s="377"/>
      <c r="L1155" s="377"/>
      <c r="M1155" s="532"/>
    </row>
    <row r="1156" spans="1:13">
      <c r="A1156" s="540" t="s">
        <v>529</v>
      </c>
      <c r="B1156" s="541"/>
      <c r="C1156" s="541"/>
      <c r="D1156" s="541"/>
      <c r="E1156" s="541"/>
      <c r="F1156" s="527"/>
      <c r="G1156" s="527"/>
      <c r="H1156" s="527"/>
      <c r="I1156" s="527"/>
      <c r="J1156" s="527"/>
      <c r="K1156" s="527"/>
      <c r="L1156" s="527"/>
      <c r="M1156" s="528"/>
    </row>
    <row r="1157" spans="1:13">
      <c r="A1157" s="533" t="s">
        <v>386</v>
      </c>
      <c r="B1157" s="534"/>
      <c r="C1157" s="534"/>
      <c r="D1157" s="534"/>
      <c r="E1157" s="535"/>
      <c r="F1157" s="536"/>
      <c r="G1157" s="537"/>
      <c r="H1157" s="537"/>
      <c r="I1157" s="537"/>
      <c r="J1157" s="538"/>
      <c r="K1157" s="536"/>
      <c r="L1157" s="537"/>
      <c r="M1157" s="539"/>
    </row>
    <row r="1158" spans="1:13">
      <c r="A1158" s="533" t="s">
        <v>388</v>
      </c>
      <c r="B1158" s="534"/>
      <c r="C1158" s="534"/>
      <c r="D1158" s="534"/>
      <c r="E1158" s="535"/>
      <c r="F1158" s="536"/>
      <c r="G1158" s="537"/>
      <c r="H1158" s="537"/>
      <c r="I1158" s="537"/>
      <c r="J1158" s="538"/>
      <c r="K1158" s="536"/>
      <c r="L1158" s="537"/>
      <c r="M1158" s="539"/>
    </row>
    <row r="1159" spans="1:13">
      <c r="A1159" s="531" t="s">
        <v>389</v>
      </c>
      <c r="B1159" s="377"/>
      <c r="C1159" s="377"/>
      <c r="D1159" s="377"/>
      <c r="E1159" s="377"/>
      <c r="F1159" s="377"/>
      <c r="G1159" s="377"/>
      <c r="H1159" s="377"/>
      <c r="I1159" s="377"/>
      <c r="J1159" s="377"/>
      <c r="K1159" s="377"/>
      <c r="L1159" s="377"/>
      <c r="M1159" s="532"/>
    </row>
    <row r="1160" spans="1:13">
      <c r="A1160" s="531" t="s">
        <v>380</v>
      </c>
      <c r="B1160" s="377"/>
      <c r="C1160" s="377"/>
      <c r="D1160" s="377"/>
      <c r="E1160" s="377"/>
      <c r="F1160" s="377" t="s">
        <v>381</v>
      </c>
      <c r="G1160" s="377"/>
      <c r="H1160" s="377"/>
      <c r="I1160" s="377"/>
      <c r="J1160" s="377"/>
      <c r="K1160" s="377" t="s">
        <v>528</v>
      </c>
      <c r="L1160" s="377"/>
      <c r="M1160" s="532"/>
    </row>
    <row r="1161" spans="1:13">
      <c r="A1161" s="525" t="s">
        <v>390</v>
      </c>
      <c r="B1161" s="526"/>
      <c r="C1161" s="526"/>
      <c r="D1161" s="526"/>
      <c r="E1161" s="526"/>
      <c r="F1161" s="526"/>
      <c r="G1161" s="527"/>
      <c r="H1161" s="527"/>
      <c r="I1161" s="527"/>
      <c r="J1161" s="527"/>
      <c r="K1161" s="527"/>
      <c r="L1161" s="527"/>
      <c r="M1161" s="528"/>
    </row>
    <row r="1162" spans="1:13">
      <c r="A1162" s="186" t="s">
        <v>530</v>
      </c>
      <c r="B1162" s="529"/>
      <c r="C1162" s="529"/>
      <c r="D1162" s="529"/>
      <c r="E1162" s="529"/>
      <c r="F1162" s="529"/>
      <c r="G1162" s="529"/>
      <c r="H1162" s="529"/>
      <c r="I1162" s="529"/>
      <c r="J1162" s="529"/>
      <c r="K1162" s="529"/>
      <c r="L1162" s="529"/>
      <c r="M1162" s="530"/>
    </row>
    <row r="1163" spans="1:13">
      <c r="A1163" s="186" t="s">
        <v>392</v>
      </c>
      <c r="B1163" s="529"/>
      <c r="C1163" s="529"/>
      <c r="D1163" s="529"/>
      <c r="E1163" s="529"/>
      <c r="F1163" s="529"/>
      <c r="G1163" s="529"/>
      <c r="H1163" s="529"/>
      <c r="I1163" s="529"/>
      <c r="J1163" s="529"/>
      <c r="K1163" s="529"/>
      <c r="L1163" s="529"/>
      <c r="M1163" s="530"/>
    </row>
    <row r="1164" spans="1:13">
      <c r="A1164" s="531" t="s">
        <v>531</v>
      </c>
      <c r="B1164" s="377"/>
      <c r="C1164" s="377"/>
      <c r="D1164" s="527"/>
      <c r="E1164" s="527"/>
      <c r="F1164" s="527"/>
      <c r="G1164" s="527"/>
      <c r="H1164" s="527"/>
      <c r="I1164" s="527"/>
      <c r="J1164" s="377" t="s">
        <v>532</v>
      </c>
      <c r="K1164" s="377"/>
      <c r="L1164" s="377"/>
      <c r="M1164" s="532"/>
    </row>
    <row r="1165" spans="1:13">
      <c r="A1165" s="531"/>
      <c r="B1165" s="377"/>
      <c r="C1165" s="377"/>
      <c r="D1165" s="527"/>
      <c r="E1165" s="527"/>
      <c r="F1165" s="527"/>
      <c r="G1165" s="527"/>
      <c r="H1165" s="527"/>
      <c r="I1165" s="527"/>
      <c r="J1165" s="377"/>
      <c r="K1165" s="377"/>
      <c r="L1165" s="377"/>
      <c r="M1165" s="532"/>
    </row>
    <row r="1166" spans="1:13">
      <c r="A1166" s="531"/>
      <c r="B1166" s="377"/>
      <c r="C1166" s="377"/>
      <c r="D1166" s="527"/>
      <c r="E1166" s="527"/>
      <c r="F1166" s="527"/>
      <c r="G1166" s="527"/>
      <c r="H1166" s="527"/>
      <c r="I1166" s="527"/>
      <c r="J1166" s="377"/>
      <c r="K1166" s="377"/>
      <c r="L1166" s="377"/>
      <c r="M1166" s="532"/>
    </row>
    <row r="1167" spans="1:13">
      <c r="A1167" s="531"/>
      <c r="B1167" s="377"/>
      <c r="C1167" s="377"/>
      <c r="D1167" s="527"/>
      <c r="E1167" s="527"/>
      <c r="F1167" s="527"/>
      <c r="G1167" s="527"/>
      <c r="H1167" s="527"/>
      <c r="I1167" s="527"/>
      <c r="J1167" s="377"/>
      <c r="K1167" s="377"/>
      <c r="L1167" s="377"/>
      <c r="M1167" s="532"/>
    </row>
    <row r="1168" spans="1:13">
      <c r="A1168" s="520" t="s">
        <v>393</v>
      </c>
      <c r="B1168" s="521"/>
      <c r="C1168" s="521"/>
      <c r="D1168" s="521"/>
      <c r="E1168" s="521"/>
      <c r="F1168" s="521"/>
      <c r="G1168" s="521"/>
      <c r="H1168" s="522" t="s">
        <v>394</v>
      </c>
      <c r="I1168" s="523"/>
      <c r="J1168" s="523"/>
      <c r="K1168" s="523"/>
      <c r="L1168" s="523"/>
      <c r="M1168" s="524"/>
    </row>
    <row r="1169" spans="1:13">
      <c r="A1169" s="194" t="s">
        <v>395</v>
      </c>
      <c r="B1169" s="521" t="s">
        <v>284</v>
      </c>
      <c r="C1169" s="521"/>
      <c r="D1169" s="195" t="s">
        <v>395</v>
      </c>
      <c r="E1169" s="196"/>
      <c r="F1169" s="521" t="s">
        <v>284</v>
      </c>
      <c r="G1169" s="521"/>
      <c r="H1169" s="197"/>
      <c r="I1169" s="197"/>
      <c r="J1169" s="198" t="s">
        <v>396</v>
      </c>
      <c r="K1169" s="197"/>
      <c r="L1169" s="198" t="s">
        <v>284</v>
      </c>
      <c r="M1169" s="199"/>
    </row>
    <row r="1170" spans="1:13">
      <c r="A1170" s="200" t="s">
        <v>397</v>
      </c>
      <c r="B1170" s="517" t="s">
        <v>398</v>
      </c>
      <c r="C1170" s="517"/>
      <c r="D1170" s="517" t="s">
        <v>399</v>
      </c>
      <c r="E1170" s="517"/>
      <c r="F1170" s="517" t="s">
        <v>400</v>
      </c>
      <c r="G1170" s="517"/>
      <c r="H1170" s="197"/>
      <c r="I1170" s="197"/>
      <c r="J1170" s="518">
        <v>3</v>
      </c>
      <c r="K1170" s="519"/>
      <c r="L1170" s="196" t="s">
        <v>387</v>
      </c>
      <c r="M1170" s="199"/>
    </row>
    <row r="1171" spans="1:13">
      <c r="A1171" s="200" t="s">
        <v>401</v>
      </c>
      <c r="B1171" s="517" t="s">
        <v>402</v>
      </c>
      <c r="C1171" s="517"/>
      <c r="D1171" s="517" t="s">
        <v>403</v>
      </c>
      <c r="E1171" s="517"/>
      <c r="F1171" s="517" t="s">
        <v>404</v>
      </c>
      <c r="G1171" s="517"/>
      <c r="H1171" s="197"/>
      <c r="I1171" s="197"/>
      <c r="J1171" s="518">
        <v>2</v>
      </c>
      <c r="K1171" s="519"/>
      <c r="L1171" s="196" t="s">
        <v>383</v>
      </c>
      <c r="M1171" s="199"/>
    </row>
    <row r="1172" spans="1:13">
      <c r="A1172" s="200" t="s">
        <v>405</v>
      </c>
      <c r="B1172" s="517" t="s">
        <v>406</v>
      </c>
      <c r="C1172" s="517"/>
      <c r="D1172" s="517" t="s">
        <v>407</v>
      </c>
      <c r="E1172" s="517"/>
      <c r="F1172" s="517" t="s">
        <v>408</v>
      </c>
      <c r="G1172" s="517"/>
      <c r="H1172" s="197"/>
      <c r="I1172" s="197"/>
      <c r="J1172" s="518">
        <v>1</v>
      </c>
      <c r="K1172" s="519"/>
      <c r="L1172" s="196" t="s">
        <v>409</v>
      </c>
      <c r="M1172" s="199"/>
    </row>
    <row r="1173" spans="1:13" ht="15.75" thickBot="1">
      <c r="A1173" s="201" t="s">
        <v>410</v>
      </c>
      <c r="B1173" s="516" t="s">
        <v>411</v>
      </c>
      <c r="C1173" s="516"/>
      <c r="D1173" s="516" t="s">
        <v>412</v>
      </c>
      <c r="E1173" s="516"/>
      <c r="F1173" s="516" t="s">
        <v>413</v>
      </c>
      <c r="G1173" s="516"/>
      <c r="H1173" s="202"/>
      <c r="I1173" s="202"/>
      <c r="J1173" s="202"/>
      <c r="K1173" s="202"/>
      <c r="L1173" s="202"/>
      <c r="M1173" s="203"/>
    </row>
  </sheetData>
  <mergeCells count="1914">
    <mergeCell ref="A5:M5"/>
    <mergeCell ref="A6:B6"/>
    <mergeCell ref="C6:G6"/>
    <mergeCell ref="J6:M6"/>
    <mergeCell ref="A7:B7"/>
    <mergeCell ref="C7:G7"/>
    <mergeCell ref="J7:M7"/>
    <mergeCell ref="B1:I1"/>
    <mergeCell ref="J1:M1"/>
    <mergeCell ref="A2:M2"/>
    <mergeCell ref="B3:E3"/>
    <mergeCell ref="H3:J3"/>
    <mergeCell ref="A4:M4"/>
    <mergeCell ref="J22:K22"/>
    <mergeCell ref="L22:M22"/>
    <mergeCell ref="J23:K23"/>
    <mergeCell ref="L23:M23"/>
    <mergeCell ref="A25:M25"/>
    <mergeCell ref="A26:M26"/>
    <mergeCell ref="A10:B10"/>
    <mergeCell ref="C10:M10"/>
    <mergeCell ref="A11:M11"/>
    <mergeCell ref="A12:A13"/>
    <mergeCell ref="B12:G12"/>
    <mergeCell ref="H12:M12"/>
    <mergeCell ref="A8:B8"/>
    <mergeCell ref="C8:G8"/>
    <mergeCell ref="J8:M8"/>
    <mergeCell ref="A9:B9"/>
    <mergeCell ref="C9:G9"/>
    <mergeCell ref="H9:I9"/>
    <mergeCell ref="J9:M9"/>
    <mergeCell ref="A32:E32"/>
    <mergeCell ref="F32:J32"/>
    <mergeCell ref="K32:M32"/>
    <mergeCell ref="A33:E33"/>
    <mergeCell ref="F33:J33"/>
    <mergeCell ref="K33:M33"/>
    <mergeCell ref="A29:M29"/>
    <mergeCell ref="A30:E30"/>
    <mergeCell ref="F30:J30"/>
    <mergeCell ref="K30:M30"/>
    <mergeCell ref="A31:E31"/>
    <mergeCell ref="F31:J31"/>
    <mergeCell ref="K31:M31"/>
    <mergeCell ref="A27:E27"/>
    <mergeCell ref="F27:J27"/>
    <mergeCell ref="K27:M27"/>
    <mergeCell ref="A28:E28"/>
    <mergeCell ref="F28:J28"/>
    <mergeCell ref="K28:M28"/>
    <mergeCell ref="A44:G44"/>
    <mergeCell ref="H44:M44"/>
    <mergeCell ref="B45:C45"/>
    <mergeCell ref="F45:G45"/>
    <mergeCell ref="B46:C46"/>
    <mergeCell ref="D46:E46"/>
    <mergeCell ref="F46:G46"/>
    <mergeCell ref="J46:K46"/>
    <mergeCell ref="B37:M37"/>
    <mergeCell ref="B38:M38"/>
    <mergeCell ref="B39:M39"/>
    <mergeCell ref="A40:C43"/>
    <mergeCell ref="D40:I43"/>
    <mergeCell ref="J40:M43"/>
    <mergeCell ref="A34:E34"/>
    <mergeCell ref="F34:J34"/>
    <mergeCell ref="K34:M34"/>
    <mergeCell ref="A35:M35"/>
    <mergeCell ref="A36:E36"/>
    <mergeCell ref="F36:J36"/>
    <mergeCell ref="K36:M36"/>
    <mergeCell ref="B54:E54"/>
    <mergeCell ref="H54:J54"/>
    <mergeCell ref="A55:M55"/>
    <mergeCell ref="A56:M56"/>
    <mergeCell ref="A57:B57"/>
    <mergeCell ref="C57:G57"/>
    <mergeCell ref="J57:M57"/>
    <mergeCell ref="B49:C49"/>
    <mergeCell ref="D49:E49"/>
    <mergeCell ref="F49:G49"/>
    <mergeCell ref="B52:I52"/>
    <mergeCell ref="J52:M52"/>
    <mergeCell ref="A53:M53"/>
    <mergeCell ref="B47:C47"/>
    <mergeCell ref="D47:E47"/>
    <mergeCell ref="F47:G47"/>
    <mergeCell ref="J47:K47"/>
    <mergeCell ref="B48:C48"/>
    <mergeCell ref="D48:E48"/>
    <mergeCell ref="F48:G48"/>
    <mergeCell ref="J48:K48"/>
    <mergeCell ref="A62:M62"/>
    <mergeCell ref="A63:A64"/>
    <mergeCell ref="B63:G63"/>
    <mergeCell ref="H63:M63"/>
    <mergeCell ref="J73:K73"/>
    <mergeCell ref="L73:M73"/>
    <mergeCell ref="A60:B60"/>
    <mergeCell ref="C60:G60"/>
    <mergeCell ref="H60:I60"/>
    <mergeCell ref="J60:M60"/>
    <mergeCell ref="A61:B61"/>
    <mergeCell ref="C61:M61"/>
    <mergeCell ref="A58:B58"/>
    <mergeCell ref="C58:G58"/>
    <mergeCell ref="J58:M58"/>
    <mergeCell ref="A59:B59"/>
    <mergeCell ref="C59:G59"/>
    <mergeCell ref="J59:M59"/>
    <mergeCell ref="A82:E82"/>
    <mergeCell ref="F82:J82"/>
    <mergeCell ref="K82:M82"/>
    <mergeCell ref="A83:E83"/>
    <mergeCell ref="F83:J83"/>
    <mergeCell ref="K83:M83"/>
    <mergeCell ref="A79:E79"/>
    <mergeCell ref="F79:J79"/>
    <mergeCell ref="K79:M79"/>
    <mergeCell ref="A80:M80"/>
    <mergeCell ref="A81:E81"/>
    <mergeCell ref="F81:J81"/>
    <mergeCell ref="K81:M81"/>
    <mergeCell ref="J74:K74"/>
    <mergeCell ref="L74:M74"/>
    <mergeCell ref="A76:M76"/>
    <mergeCell ref="A77:M77"/>
    <mergeCell ref="A78:E78"/>
    <mergeCell ref="F78:J78"/>
    <mergeCell ref="K78:M78"/>
    <mergeCell ref="B90:M90"/>
    <mergeCell ref="A91:C94"/>
    <mergeCell ref="D91:I94"/>
    <mergeCell ref="J91:M94"/>
    <mergeCell ref="A95:G95"/>
    <mergeCell ref="H95:M95"/>
    <mergeCell ref="A86:M86"/>
    <mergeCell ref="A87:E87"/>
    <mergeCell ref="F87:J87"/>
    <mergeCell ref="K87:M87"/>
    <mergeCell ref="A88:M88"/>
    <mergeCell ref="B89:M89"/>
    <mergeCell ref="A84:E84"/>
    <mergeCell ref="F84:J84"/>
    <mergeCell ref="K84:M84"/>
    <mergeCell ref="A85:E85"/>
    <mergeCell ref="F85:J85"/>
    <mergeCell ref="K85:M85"/>
    <mergeCell ref="B100:C100"/>
    <mergeCell ref="D100:E100"/>
    <mergeCell ref="F100:G100"/>
    <mergeCell ref="B103:I103"/>
    <mergeCell ref="J103:M103"/>
    <mergeCell ref="A104:M104"/>
    <mergeCell ref="B98:C98"/>
    <mergeCell ref="D98:E98"/>
    <mergeCell ref="F98:G98"/>
    <mergeCell ref="J98:K98"/>
    <mergeCell ref="B99:C99"/>
    <mergeCell ref="D99:E99"/>
    <mergeCell ref="F99:G99"/>
    <mergeCell ref="J99:K99"/>
    <mergeCell ref="B96:C96"/>
    <mergeCell ref="F96:G96"/>
    <mergeCell ref="B97:C97"/>
    <mergeCell ref="D97:E97"/>
    <mergeCell ref="F97:G97"/>
    <mergeCell ref="J97:K97"/>
    <mergeCell ref="A111:B111"/>
    <mergeCell ref="C111:G111"/>
    <mergeCell ref="H111:I111"/>
    <mergeCell ref="J111:M111"/>
    <mergeCell ref="A112:B112"/>
    <mergeCell ref="C112:M112"/>
    <mergeCell ref="A109:B109"/>
    <mergeCell ref="C109:G109"/>
    <mergeCell ref="J109:M109"/>
    <mergeCell ref="A110:B110"/>
    <mergeCell ref="C110:G110"/>
    <mergeCell ref="J110:M110"/>
    <mergeCell ref="B105:E105"/>
    <mergeCell ref="H105:J105"/>
    <mergeCell ref="A106:M106"/>
    <mergeCell ref="A107:M107"/>
    <mergeCell ref="A108:B108"/>
    <mergeCell ref="C108:G108"/>
    <mergeCell ref="J108:M108"/>
    <mergeCell ref="A130:E130"/>
    <mergeCell ref="F130:J130"/>
    <mergeCell ref="K130:M130"/>
    <mergeCell ref="A131:M131"/>
    <mergeCell ref="A132:E132"/>
    <mergeCell ref="F132:J132"/>
    <mergeCell ref="K132:M132"/>
    <mergeCell ref="J125:K125"/>
    <mergeCell ref="L125:M125"/>
    <mergeCell ref="A127:M127"/>
    <mergeCell ref="A128:M128"/>
    <mergeCell ref="A129:E129"/>
    <mergeCell ref="F129:J129"/>
    <mergeCell ref="K129:M129"/>
    <mergeCell ref="A113:M113"/>
    <mergeCell ref="A114:A115"/>
    <mergeCell ref="B114:G114"/>
    <mergeCell ref="H114:M114"/>
    <mergeCell ref="J124:K124"/>
    <mergeCell ref="L124:M124"/>
    <mergeCell ref="A137:M137"/>
    <mergeCell ref="A138:E138"/>
    <mergeCell ref="F138:J138"/>
    <mergeCell ref="K138:M138"/>
    <mergeCell ref="A139:M139"/>
    <mergeCell ref="B140:M140"/>
    <mergeCell ref="A135:E135"/>
    <mergeCell ref="F135:J135"/>
    <mergeCell ref="K135:M135"/>
    <mergeCell ref="A136:E136"/>
    <mergeCell ref="F136:J136"/>
    <mergeCell ref="K136:M136"/>
    <mergeCell ref="A133:E133"/>
    <mergeCell ref="F133:J133"/>
    <mergeCell ref="K133:M133"/>
    <mergeCell ref="A134:E134"/>
    <mergeCell ref="F134:J134"/>
    <mergeCell ref="K134:M134"/>
    <mergeCell ref="B149:C149"/>
    <mergeCell ref="D149:E149"/>
    <mergeCell ref="F149:G149"/>
    <mergeCell ref="J149:K149"/>
    <mergeCell ref="B150:C150"/>
    <mergeCell ref="D150:E150"/>
    <mergeCell ref="F150:G150"/>
    <mergeCell ref="J150:K150"/>
    <mergeCell ref="B147:C147"/>
    <mergeCell ref="F147:G147"/>
    <mergeCell ref="B148:C148"/>
    <mergeCell ref="D148:E148"/>
    <mergeCell ref="F148:G148"/>
    <mergeCell ref="J148:K148"/>
    <mergeCell ref="B141:M141"/>
    <mergeCell ref="A142:C145"/>
    <mergeCell ref="D142:I145"/>
    <mergeCell ref="J142:M145"/>
    <mergeCell ref="A146:G146"/>
    <mergeCell ref="H146:M146"/>
    <mergeCell ref="A160:B160"/>
    <mergeCell ref="C160:G160"/>
    <mergeCell ref="J160:M160"/>
    <mergeCell ref="A161:B161"/>
    <mergeCell ref="C161:G161"/>
    <mergeCell ref="J161:M161"/>
    <mergeCell ref="B156:E156"/>
    <mergeCell ref="H156:J156"/>
    <mergeCell ref="A157:M157"/>
    <mergeCell ref="A158:M158"/>
    <mergeCell ref="A159:B159"/>
    <mergeCell ref="C159:G159"/>
    <mergeCell ref="J159:M159"/>
    <mergeCell ref="B151:C151"/>
    <mergeCell ref="D151:E151"/>
    <mergeCell ref="F151:G151"/>
    <mergeCell ref="B154:I154"/>
    <mergeCell ref="J154:M154"/>
    <mergeCell ref="A155:M155"/>
    <mergeCell ref="J176:K176"/>
    <mergeCell ref="L176:M176"/>
    <mergeCell ref="A178:M178"/>
    <mergeCell ref="A179:M179"/>
    <mergeCell ref="A180:E180"/>
    <mergeCell ref="F180:J180"/>
    <mergeCell ref="K180:M180"/>
    <mergeCell ref="A164:M164"/>
    <mergeCell ref="A165:A166"/>
    <mergeCell ref="B165:G165"/>
    <mergeCell ref="H165:M165"/>
    <mergeCell ref="J175:K175"/>
    <mergeCell ref="L175:M175"/>
    <mergeCell ref="A162:B162"/>
    <mergeCell ref="C162:G162"/>
    <mergeCell ref="H162:I162"/>
    <mergeCell ref="J162:M162"/>
    <mergeCell ref="A163:B163"/>
    <mergeCell ref="C163:M163"/>
    <mergeCell ref="A186:E186"/>
    <mergeCell ref="F186:J186"/>
    <mergeCell ref="K186:M186"/>
    <mergeCell ref="A187:E187"/>
    <mergeCell ref="F187:J187"/>
    <mergeCell ref="K187:M187"/>
    <mergeCell ref="A184:E184"/>
    <mergeCell ref="F184:J184"/>
    <mergeCell ref="K184:M184"/>
    <mergeCell ref="A185:E185"/>
    <mergeCell ref="F185:J185"/>
    <mergeCell ref="K185:M185"/>
    <mergeCell ref="A181:E181"/>
    <mergeCell ref="F181:J181"/>
    <mergeCell ref="K181:M181"/>
    <mergeCell ref="A182:M182"/>
    <mergeCell ref="A183:E183"/>
    <mergeCell ref="F183:J183"/>
    <mergeCell ref="K183:M183"/>
    <mergeCell ref="B198:C198"/>
    <mergeCell ref="F198:G198"/>
    <mergeCell ref="B199:C199"/>
    <mergeCell ref="D199:E199"/>
    <mergeCell ref="F199:G199"/>
    <mergeCell ref="J199:K199"/>
    <mergeCell ref="B192:M192"/>
    <mergeCell ref="A193:C196"/>
    <mergeCell ref="D193:I196"/>
    <mergeCell ref="J193:M196"/>
    <mergeCell ref="A197:G197"/>
    <mergeCell ref="H197:M197"/>
    <mergeCell ref="A188:M188"/>
    <mergeCell ref="A189:E189"/>
    <mergeCell ref="F189:J189"/>
    <mergeCell ref="K189:M189"/>
    <mergeCell ref="A190:M190"/>
    <mergeCell ref="B191:M191"/>
    <mergeCell ref="B207:E207"/>
    <mergeCell ref="H207:J207"/>
    <mergeCell ref="A208:M208"/>
    <mergeCell ref="A209:M209"/>
    <mergeCell ref="A210:B210"/>
    <mergeCell ref="C210:G210"/>
    <mergeCell ref="J210:M210"/>
    <mergeCell ref="B202:C202"/>
    <mergeCell ref="D202:E202"/>
    <mergeCell ref="F202:G202"/>
    <mergeCell ref="B205:I205"/>
    <mergeCell ref="J205:M205"/>
    <mergeCell ref="A206:M206"/>
    <mergeCell ref="B200:C200"/>
    <mergeCell ref="D200:E200"/>
    <mergeCell ref="F200:G200"/>
    <mergeCell ref="J200:K200"/>
    <mergeCell ref="B201:C201"/>
    <mergeCell ref="D201:E201"/>
    <mergeCell ref="F201:G201"/>
    <mergeCell ref="J201:K201"/>
    <mergeCell ref="A215:M215"/>
    <mergeCell ref="A216:A217"/>
    <mergeCell ref="B216:G216"/>
    <mergeCell ref="H216:M216"/>
    <mergeCell ref="J226:K226"/>
    <mergeCell ref="L226:M226"/>
    <mergeCell ref="A213:B213"/>
    <mergeCell ref="C213:G213"/>
    <mergeCell ref="H213:I213"/>
    <mergeCell ref="J213:M213"/>
    <mergeCell ref="A214:B214"/>
    <mergeCell ref="C214:M214"/>
    <mergeCell ref="A211:B211"/>
    <mergeCell ref="C211:G211"/>
    <mergeCell ref="J211:M211"/>
    <mergeCell ref="A212:B212"/>
    <mergeCell ref="C212:G212"/>
    <mergeCell ref="J212:M212"/>
    <mergeCell ref="A235:E235"/>
    <mergeCell ref="F235:J235"/>
    <mergeCell ref="K235:M235"/>
    <mergeCell ref="A236:E236"/>
    <mergeCell ref="F236:J236"/>
    <mergeCell ref="K236:M236"/>
    <mergeCell ref="A232:E232"/>
    <mergeCell ref="F232:J232"/>
    <mergeCell ref="K232:M232"/>
    <mergeCell ref="A233:M233"/>
    <mergeCell ref="A234:E234"/>
    <mergeCell ref="F234:J234"/>
    <mergeCell ref="K234:M234"/>
    <mergeCell ref="J227:K227"/>
    <mergeCell ref="L227:M227"/>
    <mergeCell ref="A229:M229"/>
    <mergeCell ref="A230:M230"/>
    <mergeCell ref="A231:E231"/>
    <mergeCell ref="F231:J231"/>
    <mergeCell ref="K231:M231"/>
    <mergeCell ref="B243:M243"/>
    <mergeCell ref="A244:C247"/>
    <mergeCell ref="D244:I247"/>
    <mergeCell ref="J244:M247"/>
    <mergeCell ref="A248:G248"/>
    <mergeCell ref="H248:M248"/>
    <mergeCell ref="A239:M239"/>
    <mergeCell ref="A240:E240"/>
    <mergeCell ref="F240:J240"/>
    <mergeCell ref="K240:M240"/>
    <mergeCell ref="A241:M241"/>
    <mergeCell ref="B242:M242"/>
    <mergeCell ref="A237:E237"/>
    <mergeCell ref="F237:J237"/>
    <mergeCell ref="K237:M237"/>
    <mergeCell ref="A238:E238"/>
    <mergeCell ref="F238:J238"/>
    <mergeCell ref="K238:M238"/>
    <mergeCell ref="B253:C253"/>
    <mergeCell ref="D253:E253"/>
    <mergeCell ref="F253:G253"/>
    <mergeCell ref="B256:I256"/>
    <mergeCell ref="J256:M256"/>
    <mergeCell ref="A257:M257"/>
    <mergeCell ref="B251:C251"/>
    <mergeCell ref="D251:E251"/>
    <mergeCell ref="F251:G251"/>
    <mergeCell ref="J251:K251"/>
    <mergeCell ref="B252:C252"/>
    <mergeCell ref="D252:E252"/>
    <mergeCell ref="F252:G252"/>
    <mergeCell ref="J252:K252"/>
    <mergeCell ref="B249:C249"/>
    <mergeCell ref="F249:G249"/>
    <mergeCell ref="B250:C250"/>
    <mergeCell ref="D250:E250"/>
    <mergeCell ref="F250:G250"/>
    <mergeCell ref="J250:K250"/>
    <mergeCell ref="A264:B264"/>
    <mergeCell ref="C264:G264"/>
    <mergeCell ref="H264:I264"/>
    <mergeCell ref="J264:M264"/>
    <mergeCell ref="A265:B265"/>
    <mergeCell ref="C265:M265"/>
    <mergeCell ref="A262:B262"/>
    <mergeCell ref="C262:G262"/>
    <mergeCell ref="J262:M262"/>
    <mergeCell ref="A263:B263"/>
    <mergeCell ref="C263:G263"/>
    <mergeCell ref="J263:M263"/>
    <mergeCell ref="B258:E258"/>
    <mergeCell ref="H258:J258"/>
    <mergeCell ref="A259:M259"/>
    <mergeCell ref="A260:M260"/>
    <mergeCell ref="A261:B261"/>
    <mergeCell ref="C261:G261"/>
    <mergeCell ref="J261:M261"/>
    <mergeCell ref="A283:E283"/>
    <mergeCell ref="F283:J283"/>
    <mergeCell ref="K283:M283"/>
    <mergeCell ref="A284:M284"/>
    <mergeCell ref="A285:E285"/>
    <mergeCell ref="F285:J285"/>
    <mergeCell ref="K285:M285"/>
    <mergeCell ref="J278:K278"/>
    <mergeCell ref="L278:M278"/>
    <mergeCell ref="A280:M280"/>
    <mergeCell ref="A281:M281"/>
    <mergeCell ref="A282:E282"/>
    <mergeCell ref="F282:J282"/>
    <mergeCell ref="K282:M282"/>
    <mergeCell ref="A266:M266"/>
    <mergeCell ref="A267:A268"/>
    <mergeCell ref="B267:G267"/>
    <mergeCell ref="H267:M267"/>
    <mergeCell ref="J277:K277"/>
    <mergeCell ref="L277:M277"/>
    <mergeCell ref="A290:M290"/>
    <mergeCell ref="A291:E291"/>
    <mergeCell ref="F291:J291"/>
    <mergeCell ref="K291:M291"/>
    <mergeCell ref="A292:M292"/>
    <mergeCell ref="B293:M293"/>
    <mergeCell ref="A288:E288"/>
    <mergeCell ref="F288:J288"/>
    <mergeCell ref="K288:M288"/>
    <mergeCell ref="A289:E289"/>
    <mergeCell ref="F289:J289"/>
    <mergeCell ref="K289:M289"/>
    <mergeCell ref="A286:E286"/>
    <mergeCell ref="F286:J286"/>
    <mergeCell ref="K286:M286"/>
    <mergeCell ref="A287:E287"/>
    <mergeCell ref="F287:J287"/>
    <mergeCell ref="K287:M287"/>
    <mergeCell ref="B302:C302"/>
    <mergeCell ref="D302:E302"/>
    <mergeCell ref="F302:G302"/>
    <mergeCell ref="J302:K302"/>
    <mergeCell ref="B303:C303"/>
    <mergeCell ref="D303:E303"/>
    <mergeCell ref="F303:G303"/>
    <mergeCell ref="J303:K303"/>
    <mergeCell ref="B300:C300"/>
    <mergeCell ref="F300:G300"/>
    <mergeCell ref="B301:C301"/>
    <mergeCell ref="D301:E301"/>
    <mergeCell ref="F301:G301"/>
    <mergeCell ref="J301:K301"/>
    <mergeCell ref="B294:M294"/>
    <mergeCell ref="A295:C298"/>
    <mergeCell ref="D295:I298"/>
    <mergeCell ref="J295:M298"/>
    <mergeCell ref="A299:G299"/>
    <mergeCell ref="H299:M299"/>
    <mergeCell ref="A313:B313"/>
    <mergeCell ref="C313:G313"/>
    <mergeCell ref="J313:M313"/>
    <mergeCell ref="A314:B314"/>
    <mergeCell ref="C314:G314"/>
    <mergeCell ref="J314:M314"/>
    <mergeCell ref="B309:E309"/>
    <mergeCell ref="H309:J309"/>
    <mergeCell ref="A310:M310"/>
    <mergeCell ref="A311:M311"/>
    <mergeCell ref="A312:B312"/>
    <mergeCell ref="C312:G312"/>
    <mergeCell ref="J312:M312"/>
    <mergeCell ref="B304:C304"/>
    <mergeCell ref="D304:E304"/>
    <mergeCell ref="F304:G304"/>
    <mergeCell ref="B307:I307"/>
    <mergeCell ref="J307:M307"/>
    <mergeCell ref="A308:M308"/>
    <mergeCell ref="J329:K329"/>
    <mergeCell ref="L329:M329"/>
    <mergeCell ref="A331:M331"/>
    <mergeCell ref="A332:M332"/>
    <mergeCell ref="A333:E333"/>
    <mergeCell ref="F333:J333"/>
    <mergeCell ref="K333:M333"/>
    <mergeCell ref="A317:M317"/>
    <mergeCell ref="A318:A319"/>
    <mergeCell ref="B318:G318"/>
    <mergeCell ref="H318:M318"/>
    <mergeCell ref="J328:K328"/>
    <mergeCell ref="L328:M328"/>
    <mergeCell ref="A315:B315"/>
    <mergeCell ref="C315:G315"/>
    <mergeCell ref="H315:I315"/>
    <mergeCell ref="J315:M315"/>
    <mergeCell ref="A316:B316"/>
    <mergeCell ref="C316:M316"/>
    <mergeCell ref="A339:E339"/>
    <mergeCell ref="F339:J339"/>
    <mergeCell ref="K339:M339"/>
    <mergeCell ref="A340:E340"/>
    <mergeCell ref="F340:J340"/>
    <mergeCell ref="K340:M340"/>
    <mergeCell ref="A337:E337"/>
    <mergeCell ref="F337:J337"/>
    <mergeCell ref="K337:M337"/>
    <mergeCell ref="A338:E338"/>
    <mergeCell ref="F338:J338"/>
    <mergeCell ref="K338:M338"/>
    <mergeCell ref="A334:E334"/>
    <mergeCell ref="F334:J334"/>
    <mergeCell ref="K334:M334"/>
    <mergeCell ref="A335:M335"/>
    <mergeCell ref="A336:E336"/>
    <mergeCell ref="F336:J336"/>
    <mergeCell ref="K336:M336"/>
    <mergeCell ref="B351:C351"/>
    <mergeCell ref="F351:G351"/>
    <mergeCell ref="B352:C352"/>
    <mergeCell ref="D352:E352"/>
    <mergeCell ref="F352:G352"/>
    <mergeCell ref="J352:K352"/>
    <mergeCell ref="B345:M345"/>
    <mergeCell ref="A346:C349"/>
    <mergeCell ref="D346:I349"/>
    <mergeCell ref="J346:M349"/>
    <mergeCell ref="A350:G350"/>
    <mergeCell ref="H350:M350"/>
    <mergeCell ref="A341:M341"/>
    <mergeCell ref="A342:E342"/>
    <mergeCell ref="F342:J342"/>
    <mergeCell ref="K342:M342"/>
    <mergeCell ref="A343:M343"/>
    <mergeCell ref="B344:M344"/>
    <mergeCell ref="B360:E360"/>
    <mergeCell ref="H360:J360"/>
    <mergeCell ref="A361:M361"/>
    <mergeCell ref="A362:M362"/>
    <mergeCell ref="A363:B363"/>
    <mergeCell ref="C363:G363"/>
    <mergeCell ref="J363:M363"/>
    <mergeCell ref="B355:C355"/>
    <mergeCell ref="D355:E355"/>
    <mergeCell ref="F355:G355"/>
    <mergeCell ref="B358:I358"/>
    <mergeCell ref="J358:M358"/>
    <mergeCell ref="A359:M359"/>
    <mergeCell ref="B353:C353"/>
    <mergeCell ref="D353:E353"/>
    <mergeCell ref="F353:G353"/>
    <mergeCell ref="J353:K353"/>
    <mergeCell ref="B354:C354"/>
    <mergeCell ref="D354:E354"/>
    <mergeCell ref="F354:G354"/>
    <mergeCell ref="J354:K354"/>
    <mergeCell ref="A368:M368"/>
    <mergeCell ref="A369:A370"/>
    <mergeCell ref="B369:G369"/>
    <mergeCell ref="H369:M369"/>
    <mergeCell ref="J379:K379"/>
    <mergeCell ref="L379:M379"/>
    <mergeCell ref="A366:B366"/>
    <mergeCell ref="C366:G366"/>
    <mergeCell ref="H366:I366"/>
    <mergeCell ref="J366:M366"/>
    <mergeCell ref="A367:B367"/>
    <mergeCell ref="C367:M367"/>
    <mergeCell ref="A364:B364"/>
    <mergeCell ref="C364:G364"/>
    <mergeCell ref="J364:M364"/>
    <mergeCell ref="A365:B365"/>
    <mergeCell ref="C365:G365"/>
    <mergeCell ref="J365:M365"/>
    <mergeCell ref="A388:E388"/>
    <mergeCell ref="F388:J388"/>
    <mergeCell ref="K388:M388"/>
    <mergeCell ref="A389:E389"/>
    <mergeCell ref="F389:J389"/>
    <mergeCell ref="K389:M389"/>
    <mergeCell ref="A385:E385"/>
    <mergeCell ref="F385:J385"/>
    <mergeCell ref="K385:M385"/>
    <mergeCell ref="A386:M386"/>
    <mergeCell ref="A387:E387"/>
    <mergeCell ref="F387:J387"/>
    <mergeCell ref="K387:M387"/>
    <mergeCell ref="J380:K380"/>
    <mergeCell ref="L380:M380"/>
    <mergeCell ref="A382:M382"/>
    <mergeCell ref="A383:M383"/>
    <mergeCell ref="A384:E384"/>
    <mergeCell ref="F384:J384"/>
    <mergeCell ref="K384:M384"/>
    <mergeCell ref="B396:M396"/>
    <mergeCell ref="A397:C400"/>
    <mergeCell ref="D397:I400"/>
    <mergeCell ref="J397:M400"/>
    <mergeCell ref="A401:G401"/>
    <mergeCell ref="H401:M401"/>
    <mergeCell ref="A392:M392"/>
    <mergeCell ref="A393:E393"/>
    <mergeCell ref="F393:J393"/>
    <mergeCell ref="K393:M393"/>
    <mergeCell ref="A394:M394"/>
    <mergeCell ref="B395:M395"/>
    <mergeCell ref="A390:E390"/>
    <mergeCell ref="F390:J390"/>
    <mergeCell ref="K390:M390"/>
    <mergeCell ref="A391:E391"/>
    <mergeCell ref="F391:J391"/>
    <mergeCell ref="K391:M391"/>
    <mergeCell ref="B406:C406"/>
    <mergeCell ref="D406:E406"/>
    <mergeCell ref="F406:G406"/>
    <mergeCell ref="B409:I409"/>
    <mergeCell ref="J409:M409"/>
    <mergeCell ref="A410:M410"/>
    <mergeCell ref="B404:C404"/>
    <mergeCell ref="D404:E404"/>
    <mergeCell ref="F404:G404"/>
    <mergeCell ref="J404:K404"/>
    <mergeCell ref="B405:C405"/>
    <mergeCell ref="D405:E405"/>
    <mergeCell ref="F405:G405"/>
    <mergeCell ref="J405:K405"/>
    <mergeCell ref="B402:C402"/>
    <mergeCell ref="F402:G402"/>
    <mergeCell ref="B403:C403"/>
    <mergeCell ref="D403:E403"/>
    <mergeCell ref="F403:G403"/>
    <mergeCell ref="J403:K403"/>
    <mergeCell ref="A417:B417"/>
    <mergeCell ref="C417:G417"/>
    <mergeCell ref="H417:I417"/>
    <mergeCell ref="J417:M417"/>
    <mergeCell ref="A418:B418"/>
    <mergeCell ref="C418:M418"/>
    <mergeCell ref="A415:B415"/>
    <mergeCell ref="C415:G415"/>
    <mergeCell ref="J415:M415"/>
    <mergeCell ref="A416:B416"/>
    <mergeCell ref="C416:G416"/>
    <mergeCell ref="J416:M416"/>
    <mergeCell ref="B411:E411"/>
    <mergeCell ref="H411:J411"/>
    <mergeCell ref="A412:M412"/>
    <mergeCell ref="A413:M413"/>
    <mergeCell ref="A414:B414"/>
    <mergeCell ref="C414:G414"/>
    <mergeCell ref="J414:M414"/>
    <mergeCell ref="A436:E436"/>
    <mergeCell ref="F436:J436"/>
    <mergeCell ref="K436:M436"/>
    <mergeCell ref="A437:M437"/>
    <mergeCell ref="A438:E438"/>
    <mergeCell ref="F438:J438"/>
    <mergeCell ref="K438:M438"/>
    <mergeCell ref="J431:K431"/>
    <mergeCell ref="L431:M431"/>
    <mergeCell ref="A433:M433"/>
    <mergeCell ref="A434:M434"/>
    <mergeCell ref="A435:E435"/>
    <mergeCell ref="F435:J435"/>
    <mergeCell ref="K435:M435"/>
    <mergeCell ref="A419:M419"/>
    <mergeCell ref="A420:A421"/>
    <mergeCell ref="B420:G420"/>
    <mergeCell ref="H420:M420"/>
    <mergeCell ref="J430:K430"/>
    <mergeCell ref="L430:M430"/>
    <mergeCell ref="A443:M443"/>
    <mergeCell ref="A444:E444"/>
    <mergeCell ref="F444:J444"/>
    <mergeCell ref="K444:M444"/>
    <mergeCell ref="A445:M445"/>
    <mergeCell ref="B446:M446"/>
    <mergeCell ref="A441:E441"/>
    <mergeCell ref="F441:J441"/>
    <mergeCell ref="K441:M441"/>
    <mergeCell ref="A442:E442"/>
    <mergeCell ref="F442:J442"/>
    <mergeCell ref="K442:M442"/>
    <mergeCell ref="A439:E439"/>
    <mergeCell ref="F439:J439"/>
    <mergeCell ref="K439:M439"/>
    <mergeCell ref="A440:E440"/>
    <mergeCell ref="F440:J440"/>
    <mergeCell ref="K440:M440"/>
    <mergeCell ref="B455:C455"/>
    <mergeCell ref="D455:E455"/>
    <mergeCell ref="F455:G455"/>
    <mergeCell ref="J455:K455"/>
    <mergeCell ref="B456:C456"/>
    <mergeCell ref="D456:E456"/>
    <mergeCell ref="F456:G456"/>
    <mergeCell ref="J456:K456"/>
    <mergeCell ref="B453:C453"/>
    <mergeCell ref="F453:G453"/>
    <mergeCell ref="B454:C454"/>
    <mergeCell ref="D454:E454"/>
    <mergeCell ref="F454:G454"/>
    <mergeCell ref="J454:K454"/>
    <mergeCell ref="B447:M447"/>
    <mergeCell ref="A448:C451"/>
    <mergeCell ref="D448:I451"/>
    <mergeCell ref="J448:M451"/>
    <mergeCell ref="A452:G452"/>
    <mergeCell ref="H452:M452"/>
    <mergeCell ref="A466:B466"/>
    <mergeCell ref="C466:G466"/>
    <mergeCell ref="J466:M466"/>
    <mergeCell ref="A467:B467"/>
    <mergeCell ref="C467:G467"/>
    <mergeCell ref="J467:M467"/>
    <mergeCell ref="B462:E462"/>
    <mergeCell ref="H462:J462"/>
    <mergeCell ref="A463:M463"/>
    <mergeCell ref="A464:M464"/>
    <mergeCell ref="A465:B465"/>
    <mergeCell ref="C465:G465"/>
    <mergeCell ref="J465:M465"/>
    <mergeCell ref="B457:C457"/>
    <mergeCell ref="D457:E457"/>
    <mergeCell ref="F457:G457"/>
    <mergeCell ref="B460:I460"/>
    <mergeCell ref="J460:M460"/>
    <mergeCell ref="A461:M461"/>
    <mergeCell ref="J482:K482"/>
    <mergeCell ref="L482:M482"/>
    <mergeCell ref="A484:M484"/>
    <mergeCell ref="A485:M485"/>
    <mergeCell ref="A486:E486"/>
    <mergeCell ref="F486:J486"/>
    <mergeCell ref="K486:M486"/>
    <mergeCell ref="A470:M470"/>
    <mergeCell ref="A471:A472"/>
    <mergeCell ref="B471:G471"/>
    <mergeCell ref="H471:M471"/>
    <mergeCell ref="J481:K481"/>
    <mergeCell ref="L481:M481"/>
    <mergeCell ref="A468:B468"/>
    <mergeCell ref="C468:G468"/>
    <mergeCell ref="H468:I468"/>
    <mergeCell ref="J468:M468"/>
    <mergeCell ref="A469:B469"/>
    <mergeCell ref="C469:M469"/>
    <mergeCell ref="A492:E492"/>
    <mergeCell ref="F492:J492"/>
    <mergeCell ref="K492:M492"/>
    <mergeCell ref="A493:E493"/>
    <mergeCell ref="F493:J493"/>
    <mergeCell ref="K493:M493"/>
    <mergeCell ref="A490:E490"/>
    <mergeCell ref="F490:J490"/>
    <mergeCell ref="K490:M490"/>
    <mergeCell ref="A491:E491"/>
    <mergeCell ref="F491:J491"/>
    <mergeCell ref="K491:M491"/>
    <mergeCell ref="A487:E487"/>
    <mergeCell ref="F487:J487"/>
    <mergeCell ref="K487:M487"/>
    <mergeCell ref="A488:M488"/>
    <mergeCell ref="A489:E489"/>
    <mergeCell ref="F489:J489"/>
    <mergeCell ref="K489:M489"/>
    <mergeCell ref="B504:C504"/>
    <mergeCell ref="F504:G504"/>
    <mergeCell ref="B505:C505"/>
    <mergeCell ref="D505:E505"/>
    <mergeCell ref="F505:G505"/>
    <mergeCell ref="J505:K505"/>
    <mergeCell ref="B498:M498"/>
    <mergeCell ref="A499:C502"/>
    <mergeCell ref="D499:I502"/>
    <mergeCell ref="J499:M502"/>
    <mergeCell ref="A503:G503"/>
    <mergeCell ref="H503:M503"/>
    <mergeCell ref="A494:M494"/>
    <mergeCell ref="A495:E495"/>
    <mergeCell ref="F495:J495"/>
    <mergeCell ref="K495:M495"/>
    <mergeCell ref="A496:M496"/>
    <mergeCell ref="B497:M497"/>
    <mergeCell ref="B513:E513"/>
    <mergeCell ref="H513:J513"/>
    <mergeCell ref="A514:M514"/>
    <mergeCell ref="A515:M515"/>
    <mergeCell ref="A516:B516"/>
    <mergeCell ref="C516:G516"/>
    <mergeCell ref="J516:M516"/>
    <mergeCell ref="B508:C508"/>
    <mergeCell ref="D508:E508"/>
    <mergeCell ref="F508:G508"/>
    <mergeCell ref="B511:I511"/>
    <mergeCell ref="J511:M511"/>
    <mergeCell ref="A512:M512"/>
    <mergeCell ref="B506:C506"/>
    <mergeCell ref="D506:E506"/>
    <mergeCell ref="F506:G506"/>
    <mergeCell ref="J506:K506"/>
    <mergeCell ref="B507:C507"/>
    <mergeCell ref="D507:E507"/>
    <mergeCell ref="F507:G507"/>
    <mergeCell ref="J507:K507"/>
    <mergeCell ref="A521:M521"/>
    <mergeCell ref="A522:A523"/>
    <mergeCell ref="B522:G522"/>
    <mergeCell ref="H522:M522"/>
    <mergeCell ref="J532:K532"/>
    <mergeCell ref="L532:M532"/>
    <mergeCell ref="A519:B519"/>
    <mergeCell ref="C519:G519"/>
    <mergeCell ref="H519:I519"/>
    <mergeCell ref="J519:M519"/>
    <mergeCell ref="A520:B520"/>
    <mergeCell ref="C520:M520"/>
    <mergeCell ref="A517:B517"/>
    <mergeCell ref="C517:G517"/>
    <mergeCell ref="J517:M517"/>
    <mergeCell ref="A518:B518"/>
    <mergeCell ref="C518:G518"/>
    <mergeCell ref="J518:M518"/>
    <mergeCell ref="A541:E541"/>
    <mergeCell ref="F541:J541"/>
    <mergeCell ref="K541:M541"/>
    <mergeCell ref="A542:E542"/>
    <mergeCell ref="F542:J542"/>
    <mergeCell ref="K542:M542"/>
    <mergeCell ref="A538:E538"/>
    <mergeCell ref="F538:J538"/>
    <mergeCell ref="K538:M538"/>
    <mergeCell ref="A539:M539"/>
    <mergeCell ref="A540:E540"/>
    <mergeCell ref="F540:J540"/>
    <mergeCell ref="K540:M540"/>
    <mergeCell ref="J533:K533"/>
    <mergeCell ref="L533:M533"/>
    <mergeCell ref="A535:M535"/>
    <mergeCell ref="A536:M536"/>
    <mergeCell ref="A537:E537"/>
    <mergeCell ref="F537:J537"/>
    <mergeCell ref="K537:M537"/>
    <mergeCell ref="B549:M549"/>
    <mergeCell ref="A550:C553"/>
    <mergeCell ref="D550:I553"/>
    <mergeCell ref="J550:M553"/>
    <mergeCell ref="A554:G554"/>
    <mergeCell ref="H554:M554"/>
    <mergeCell ref="A545:M545"/>
    <mergeCell ref="A546:E546"/>
    <mergeCell ref="F546:J546"/>
    <mergeCell ref="K546:M546"/>
    <mergeCell ref="A547:M547"/>
    <mergeCell ref="B548:M548"/>
    <mergeCell ref="A543:E543"/>
    <mergeCell ref="F543:J543"/>
    <mergeCell ref="K543:M543"/>
    <mergeCell ref="A544:E544"/>
    <mergeCell ref="F544:J544"/>
    <mergeCell ref="K544:M544"/>
    <mergeCell ref="B559:C559"/>
    <mergeCell ref="D559:E559"/>
    <mergeCell ref="F559:G559"/>
    <mergeCell ref="B562:I562"/>
    <mergeCell ref="J562:M562"/>
    <mergeCell ref="A563:M563"/>
    <mergeCell ref="B557:C557"/>
    <mergeCell ref="D557:E557"/>
    <mergeCell ref="F557:G557"/>
    <mergeCell ref="J557:K557"/>
    <mergeCell ref="B558:C558"/>
    <mergeCell ref="D558:E558"/>
    <mergeCell ref="F558:G558"/>
    <mergeCell ref="J558:K558"/>
    <mergeCell ref="B555:C555"/>
    <mergeCell ref="F555:G555"/>
    <mergeCell ref="B556:C556"/>
    <mergeCell ref="D556:E556"/>
    <mergeCell ref="F556:G556"/>
    <mergeCell ref="J556:K556"/>
    <mergeCell ref="A570:B570"/>
    <mergeCell ref="C570:G570"/>
    <mergeCell ref="H570:I570"/>
    <mergeCell ref="J570:M570"/>
    <mergeCell ref="A571:B571"/>
    <mergeCell ref="C571:M571"/>
    <mergeCell ref="A568:B568"/>
    <mergeCell ref="C568:G568"/>
    <mergeCell ref="J568:M568"/>
    <mergeCell ref="A569:B569"/>
    <mergeCell ref="C569:G569"/>
    <mergeCell ref="J569:M569"/>
    <mergeCell ref="B564:E564"/>
    <mergeCell ref="H564:J564"/>
    <mergeCell ref="A565:M565"/>
    <mergeCell ref="A566:M566"/>
    <mergeCell ref="A567:B567"/>
    <mergeCell ref="C567:G567"/>
    <mergeCell ref="J567:M567"/>
    <mergeCell ref="A589:E589"/>
    <mergeCell ref="F589:J589"/>
    <mergeCell ref="K589:M589"/>
    <mergeCell ref="A590:M590"/>
    <mergeCell ref="A591:E591"/>
    <mergeCell ref="F591:J591"/>
    <mergeCell ref="K591:M591"/>
    <mergeCell ref="J584:K584"/>
    <mergeCell ref="L584:M584"/>
    <mergeCell ref="A586:M586"/>
    <mergeCell ref="A587:M587"/>
    <mergeCell ref="A588:E588"/>
    <mergeCell ref="F588:J588"/>
    <mergeCell ref="K588:M588"/>
    <mergeCell ref="A572:M572"/>
    <mergeCell ref="A573:A574"/>
    <mergeCell ref="B573:G573"/>
    <mergeCell ref="H573:M573"/>
    <mergeCell ref="J583:K583"/>
    <mergeCell ref="L583:M583"/>
    <mergeCell ref="A596:M596"/>
    <mergeCell ref="A597:E597"/>
    <mergeCell ref="F597:J597"/>
    <mergeCell ref="K597:M597"/>
    <mergeCell ref="A598:M598"/>
    <mergeCell ref="B599:M599"/>
    <mergeCell ref="A594:E594"/>
    <mergeCell ref="F594:J594"/>
    <mergeCell ref="K594:M594"/>
    <mergeCell ref="A595:E595"/>
    <mergeCell ref="F595:J595"/>
    <mergeCell ref="K595:M595"/>
    <mergeCell ref="A592:E592"/>
    <mergeCell ref="F592:J592"/>
    <mergeCell ref="K592:M592"/>
    <mergeCell ref="A593:E593"/>
    <mergeCell ref="F593:J593"/>
    <mergeCell ref="K593:M593"/>
    <mergeCell ref="B608:C608"/>
    <mergeCell ref="D608:E608"/>
    <mergeCell ref="F608:G608"/>
    <mergeCell ref="J608:K608"/>
    <mergeCell ref="B609:C609"/>
    <mergeCell ref="D609:E609"/>
    <mergeCell ref="F609:G609"/>
    <mergeCell ref="J609:K609"/>
    <mergeCell ref="B606:C606"/>
    <mergeCell ref="F606:G606"/>
    <mergeCell ref="B607:C607"/>
    <mergeCell ref="D607:E607"/>
    <mergeCell ref="F607:G607"/>
    <mergeCell ref="J607:K607"/>
    <mergeCell ref="B600:M600"/>
    <mergeCell ref="A601:C604"/>
    <mergeCell ref="D601:I604"/>
    <mergeCell ref="J601:M604"/>
    <mergeCell ref="A605:G605"/>
    <mergeCell ref="H605:M605"/>
    <mergeCell ref="A619:B619"/>
    <mergeCell ref="C619:G619"/>
    <mergeCell ref="J619:M619"/>
    <mergeCell ref="A620:B620"/>
    <mergeCell ref="C620:G620"/>
    <mergeCell ref="J620:M620"/>
    <mergeCell ref="B615:E615"/>
    <mergeCell ref="H615:J615"/>
    <mergeCell ref="A616:M616"/>
    <mergeCell ref="A617:M617"/>
    <mergeCell ref="A618:B618"/>
    <mergeCell ref="C618:G618"/>
    <mergeCell ref="J618:M618"/>
    <mergeCell ref="B610:C610"/>
    <mergeCell ref="D610:E610"/>
    <mergeCell ref="F610:G610"/>
    <mergeCell ref="B613:I613"/>
    <mergeCell ref="J613:M613"/>
    <mergeCell ref="A614:M614"/>
    <mergeCell ref="J635:K635"/>
    <mergeCell ref="L635:M635"/>
    <mergeCell ref="A637:M637"/>
    <mergeCell ref="A638:M638"/>
    <mergeCell ref="A639:E639"/>
    <mergeCell ref="F639:J639"/>
    <mergeCell ref="K639:M639"/>
    <mergeCell ref="A623:M623"/>
    <mergeCell ref="A624:A625"/>
    <mergeCell ref="B624:G624"/>
    <mergeCell ref="H624:M624"/>
    <mergeCell ref="J634:K634"/>
    <mergeCell ref="L634:M634"/>
    <mergeCell ref="A621:B621"/>
    <mergeCell ref="C621:G621"/>
    <mergeCell ref="H621:I621"/>
    <mergeCell ref="J621:M621"/>
    <mergeCell ref="A622:B622"/>
    <mergeCell ref="C622:M622"/>
    <mergeCell ref="A645:E645"/>
    <mergeCell ref="F645:J645"/>
    <mergeCell ref="K645:M645"/>
    <mergeCell ref="A646:E646"/>
    <mergeCell ref="F646:J646"/>
    <mergeCell ref="K646:M646"/>
    <mergeCell ref="A643:E643"/>
    <mergeCell ref="F643:J643"/>
    <mergeCell ref="K643:M643"/>
    <mergeCell ref="A644:E644"/>
    <mergeCell ref="F644:J644"/>
    <mergeCell ref="K644:M644"/>
    <mergeCell ref="A640:E640"/>
    <mergeCell ref="F640:J640"/>
    <mergeCell ref="K640:M640"/>
    <mergeCell ref="A641:M641"/>
    <mergeCell ref="A642:E642"/>
    <mergeCell ref="F642:J642"/>
    <mergeCell ref="K642:M642"/>
    <mergeCell ref="B657:C657"/>
    <mergeCell ref="F657:G657"/>
    <mergeCell ref="B658:C658"/>
    <mergeCell ref="D658:E658"/>
    <mergeCell ref="F658:G658"/>
    <mergeCell ref="J658:K658"/>
    <mergeCell ref="B651:M651"/>
    <mergeCell ref="A652:C655"/>
    <mergeCell ref="D652:I655"/>
    <mergeCell ref="J652:M655"/>
    <mergeCell ref="A656:G656"/>
    <mergeCell ref="H656:M656"/>
    <mergeCell ref="A647:M647"/>
    <mergeCell ref="A648:E648"/>
    <mergeCell ref="F648:J648"/>
    <mergeCell ref="K648:M648"/>
    <mergeCell ref="A649:M649"/>
    <mergeCell ref="B650:M650"/>
    <mergeCell ref="B666:E666"/>
    <mergeCell ref="H666:J666"/>
    <mergeCell ref="A667:M667"/>
    <mergeCell ref="A668:M668"/>
    <mergeCell ref="A669:B669"/>
    <mergeCell ref="C669:G669"/>
    <mergeCell ref="J669:M669"/>
    <mergeCell ref="B661:C661"/>
    <mergeCell ref="D661:E661"/>
    <mergeCell ref="F661:G661"/>
    <mergeCell ref="B664:I664"/>
    <mergeCell ref="J664:M664"/>
    <mergeCell ref="A665:M665"/>
    <mergeCell ref="B659:C659"/>
    <mergeCell ref="D659:E659"/>
    <mergeCell ref="F659:G659"/>
    <mergeCell ref="J659:K659"/>
    <mergeCell ref="B660:C660"/>
    <mergeCell ref="D660:E660"/>
    <mergeCell ref="F660:G660"/>
    <mergeCell ref="J660:K660"/>
    <mergeCell ref="A674:M674"/>
    <mergeCell ref="A675:A676"/>
    <mergeCell ref="B675:G675"/>
    <mergeCell ref="H675:M675"/>
    <mergeCell ref="J685:K685"/>
    <mergeCell ref="L685:M685"/>
    <mergeCell ref="A672:B672"/>
    <mergeCell ref="C672:G672"/>
    <mergeCell ref="H672:I672"/>
    <mergeCell ref="J672:M672"/>
    <mergeCell ref="A673:B673"/>
    <mergeCell ref="C673:M673"/>
    <mergeCell ref="A670:B670"/>
    <mergeCell ref="C670:G670"/>
    <mergeCell ref="J670:M670"/>
    <mergeCell ref="A671:B671"/>
    <mergeCell ref="C671:G671"/>
    <mergeCell ref="J671:M671"/>
    <mergeCell ref="A694:E694"/>
    <mergeCell ref="F694:J694"/>
    <mergeCell ref="K694:M694"/>
    <mergeCell ref="A695:E695"/>
    <mergeCell ref="F695:J695"/>
    <mergeCell ref="K695:M695"/>
    <mergeCell ref="A691:E691"/>
    <mergeCell ref="F691:J691"/>
    <mergeCell ref="K691:M691"/>
    <mergeCell ref="A692:M692"/>
    <mergeCell ref="A693:E693"/>
    <mergeCell ref="F693:J693"/>
    <mergeCell ref="K693:M693"/>
    <mergeCell ref="J686:K686"/>
    <mergeCell ref="L686:M686"/>
    <mergeCell ref="A688:M688"/>
    <mergeCell ref="A689:M689"/>
    <mergeCell ref="A690:E690"/>
    <mergeCell ref="F690:J690"/>
    <mergeCell ref="K690:M690"/>
    <mergeCell ref="B702:M702"/>
    <mergeCell ref="A703:C706"/>
    <mergeCell ref="D703:I706"/>
    <mergeCell ref="J703:M706"/>
    <mergeCell ref="A707:G707"/>
    <mergeCell ref="H707:M707"/>
    <mergeCell ref="A698:M698"/>
    <mergeCell ref="A699:E699"/>
    <mergeCell ref="F699:J699"/>
    <mergeCell ref="K699:M699"/>
    <mergeCell ref="A700:M700"/>
    <mergeCell ref="B701:M701"/>
    <mergeCell ref="A696:E696"/>
    <mergeCell ref="F696:J696"/>
    <mergeCell ref="K696:M696"/>
    <mergeCell ref="A697:E697"/>
    <mergeCell ref="F697:J697"/>
    <mergeCell ref="K697:M697"/>
    <mergeCell ref="B712:C712"/>
    <mergeCell ref="D712:E712"/>
    <mergeCell ref="F712:G712"/>
    <mergeCell ref="B715:I715"/>
    <mergeCell ref="J715:M715"/>
    <mergeCell ref="A716:M716"/>
    <mergeCell ref="B710:C710"/>
    <mergeCell ref="D710:E710"/>
    <mergeCell ref="F710:G710"/>
    <mergeCell ref="J710:K710"/>
    <mergeCell ref="B711:C711"/>
    <mergeCell ref="D711:E711"/>
    <mergeCell ref="F711:G711"/>
    <mergeCell ref="J711:K711"/>
    <mergeCell ref="B708:C708"/>
    <mergeCell ref="F708:G708"/>
    <mergeCell ref="B709:C709"/>
    <mergeCell ref="D709:E709"/>
    <mergeCell ref="F709:G709"/>
    <mergeCell ref="J709:K709"/>
    <mergeCell ref="A723:B723"/>
    <mergeCell ref="C723:G723"/>
    <mergeCell ref="H723:I723"/>
    <mergeCell ref="J723:M723"/>
    <mergeCell ref="A724:B724"/>
    <mergeCell ref="C724:M724"/>
    <mergeCell ref="A721:B721"/>
    <mergeCell ref="C721:G721"/>
    <mergeCell ref="J721:M721"/>
    <mergeCell ref="A722:B722"/>
    <mergeCell ref="C722:G722"/>
    <mergeCell ref="J722:M722"/>
    <mergeCell ref="B717:E717"/>
    <mergeCell ref="H717:J717"/>
    <mergeCell ref="A718:M718"/>
    <mergeCell ref="A719:M719"/>
    <mergeCell ref="A720:B720"/>
    <mergeCell ref="C720:G720"/>
    <mergeCell ref="J720:M720"/>
    <mergeCell ref="A742:E742"/>
    <mergeCell ref="F742:J742"/>
    <mergeCell ref="K742:M742"/>
    <mergeCell ref="A743:M743"/>
    <mergeCell ref="A744:E744"/>
    <mergeCell ref="F744:J744"/>
    <mergeCell ref="K744:M744"/>
    <mergeCell ref="J737:K737"/>
    <mergeCell ref="L737:M737"/>
    <mergeCell ref="A739:M739"/>
    <mergeCell ref="A740:M740"/>
    <mergeCell ref="A741:E741"/>
    <mergeCell ref="F741:J741"/>
    <mergeCell ref="K741:M741"/>
    <mergeCell ref="A725:M725"/>
    <mergeCell ref="A726:A727"/>
    <mergeCell ref="B726:G726"/>
    <mergeCell ref="H726:M726"/>
    <mergeCell ref="J736:K736"/>
    <mergeCell ref="L736:M736"/>
    <mergeCell ref="A749:M749"/>
    <mergeCell ref="A750:E750"/>
    <mergeCell ref="F750:J750"/>
    <mergeCell ref="K750:M750"/>
    <mergeCell ref="A751:M751"/>
    <mergeCell ref="B752:M752"/>
    <mergeCell ref="A747:E747"/>
    <mergeCell ref="F747:J747"/>
    <mergeCell ref="K747:M747"/>
    <mergeCell ref="A748:E748"/>
    <mergeCell ref="F748:J748"/>
    <mergeCell ref="K748:M748"/>
    <mergeCell ref="A745:E745"/>
    <mergeCell ref="F745:J745"/>
    <mergeCell ref="K745:M745"/>
    <mergeCell ref="A746:E746"/>
    <mergeCell ref="F746:J746"/>
    <mergeCell ref="K746:M746"/>
    <mergeCell ref="B761:C761"/>
    <mergeCell ref="D761:E761"/>
    <mergeCell ref="F761:G761"/>
    <mergeCell ref="J761:K761"/>
    <mergeCell ref="B762:C762"/>
    <mergeCell ref="D762:E762"/>
    <mergeCell ref="F762:G762"/>
    <mergeCell ref="J762:K762"/>
    <mergeCell ref="B759:C759"/>
    <mergeCell ref="F759:G759"/>
    <mergeCell ref="B760:C760"/>
    <mergeCell ref="D760:E760"/>
    <mergeCell ref="F760:G760"/>
    <mergeCell ref="J760:K760"/>
    <mergeCell ref="B753:M753"/>
    <mergeCell ref="A754:C757"/>
    <mergeCell ref="D754:I757"/>
    <mergeCell ref="J754:M757"/>
    <mergeCell ref="A758:G758"/>
    <mergeCell ref="H758:M758"/>
    <mergeCell ref="A772:B772"/>
    <mergeCell ref="C772:G772"/>
    <mergeCell ref="J772:M772"/>
    <mergeCell ref="A773:B773"/>
    <mergeCell ref="C773:G773"/>
    <mergeCell ref="J773:M773"/>
    <mergeCell ref="B768:E768"/>
    <mergeCell ref="H768:J768"/>
    <mergeCell ref="A769:M769"/>
    <mergeCell ref="A770:M770"/>
    <mergeCell ref="A771:B771"/>
    <mergeCell ref="C771:G771"/>
    <mergeCell ref="J771:M771"/>
    <mergeCell ref="B763:C763"/>
    <mergeCell ref="D763:E763"/>
    <mergeCell ref="F763:G763"/>
    <mergeCell ref="B766:I766"/>
    <mergeCell ref="J766:M766"/>
    <mergeCell ref="A767:M767"/>
    <mergeCell ref="J788:K788"/>
    <mergeCell ref="L788:M788"/>
    <mergeCell ref="A790:M790"/>
    <mergeCell ref="A791:M791"/>
    <mergeCell ref="A792:E792"/>
    <mergeCell ref="F792:J792"/>
    <mergeCell ref="K792:M792"/>
    <mergeCell ref="A776:M776"/>
    <mergeCell ref="A777:A778"/>
    <mergeCell ref="B777:G777"/>
    <mergeCell ref="H777:M777"/>
    <mergeCell ref="J787:K787"/>
    <mergeCell ref="L787:M787"/>
    <mergeCell ref="A774:B774"/>
    <mergeCell ref="C774:G774"/>
    <mergeCell ref="H774:I774"/>
    <mergeCell ref="J774:M774"/>
    <mergeCell ref="A775:B775"/>
    <mergeCell ref="C775:M775"/>
    <mergeCell ref="A798:E798"/>
    <mergeCell ref="F798:J798"/>
    <mergeCell ref="K798:M798"/>
    <mergeCell ref="A799:E799"/>
    <mergeCell ref="F799:J799"/>
    <mergeCell ref="K799:M799"/>
    <mergeCell ref="A796:E796"/>
    <mergeCell ref="F796:J796"/>
    <mergeCell ref="K796:M796"/>
    <mergeCell ref="A797:E797"/>
    <mergeCell ref="F797:J797"/>
    <mergeCell ref="K797:M797"/>
    <mergeCell ref="A793:E793"/>
    <mergeCell ref="F793:J793"/>
    <mergeCell ref="K793:M793"/>
    <mergeCell ref="A794:M794"/>
    <mergeCell ref="A795:E795"/>
    <mergeCell ref="F795:J795"/>
    <mergeCell ref="K795:M795"/>
    <mergeCell ref="B810:C810"/>
    <mergeCell ref="F810:G810"/>
    <mergeCell ref="B811:C811"/>
    <mergeCell ref="D811:E811"/>
    <mergeCell ref="F811:G811"/>
    <mergeCell ref="J811:K811"/>
    <mergeCell ref="B804:M804"/>
    <mergeCell ref="A805:C808"/>
    <mergeCell ref="D805:I808"/>
    <mergeCell ref="J805:M808"/>
    <mergeCell ref="A809:G809"/>
    <mergeCell ref="H809:M809"/>
    <mergeCell ref="A800:M800"/>
    <mergeCell ref="A801:E801"/>
    <mergeCell ref="F801:J801"/>
    <mergeCell ref="K801:M801"/>
    <mergeCell ref="A802:M802"/>
    <mergeCell ref="B803:M803"/>
    <mergeCell ref="B819:E819"/>
    <mergeCell ref="H819:J819"/>
    <mergeCell ref="A820:M820"/>
    <mergeCell ref="A821:M821"/>
    <mergeCell ref="A822:B822"/>
    <mergeCell ref="C822:G822"/>
    <mergeCell ref="J822:M822"/>
    <mergeCell ref="B814:C814"/>
    <mergeCell ref="D814:E814"/>
    <mergeCell ref="F814:G814"/>
    <mergeCell ref="B817:I817"/>
    <mergeCell ref="J817:M817"/>
    <mergeCell ref="A818:M818"/>
    <mergeCell ref="B812:C812"/>
    <mergeCell ref="D812:E812"/>
    <mergeCell ref="F812:G812"/>
    <mergeCell ref="J812:K812"/>
    <mergeCell ref="B813:C813"/>
    <mergeCell ref="D813:E813"/>
    <mergeCell ref="F813:G813"/>
    <mergeCell ref="J813:K813"/>
    <mergeCell ref="A827:M827"/>
    <mergeCell ref="A828:A829"/>
    <mergeCell ref="B828:G828"/>
    <mergeCell ref="H828:M828"/>
    <mergeCell ref="J838:K838"/>
    <mergeCell ref="L838:M838"/>
    <mergeCell ref="A825:B825"/>
    <mergeCell ref="C825:G825"/>
    <mergeCell ref="H825:I825"/>
    <mergeCell ref="J825:M825"/>
    <mergeCell ref="A826:B826"/>
    <mergeCell ref="C826:M826"/>
    <mergeCell ref="A823:B823"/>
    <mergeCell ref="C823:G823"/>
    <mergeCell ref="J823:M823"/>
    <mergeCell ref="A824:B824"/>
    <mergeCell ref="C824:G824"/>
    <mergeCell ref="J824:M824"/>
    <mergeCell ref="A847:E847"/>
    <mergeCell ref="F847:J847"/>
    <mergeCell ref="K847:M847"/>
    <mergeCell ref="A848:E848"/>
    <mergeCell ref="F848:J848"/>
    <mergeCell ref="K848:M848"/>
    <mergeCell ref="A844:E844"/>
    <mergeCell ref="F844:J844"/>
    <mergeCell ref="K844:M844"/>
    <mergeCell ref="A845:M845"/>
    <mergeCell ref="A846:E846"/>
    <mergeCell ref="F846:J846"/>
    <mergeCell ref="K846:M846"/>
    <mergeCell ref="J839:K839"/>
    <mergeCell ref="L839:M839"/>
    <mergeCell ref="A841:M841"/>
    <mergeCell ref="A842:M842"/>
    <mergeCell ref="A843:E843"/>
    <mergeCell ref="F843:J843"/>
    <mergeCell ref="K843:M843"/>
    <mergeCell ref="B855:M855"/>
    <mergeCell ref="A856:C859"/>
    <mergeCell ref="D856:I859"/>
    <mergeCell ref="J856:M859"/>
    <mergeCell ref="A860:G860"/>
    <mergeCell ref="H860:M860"/>
    <mergeCell ref="A851:M851"/>
    <mergeCell ref="A852:E852"/>
    <mergeCell ref="F852:J852"/>
    <mergeCell ref="K852:M852"/>
    <mergeCell ref="A853:M853"/>
    <mergeCell ref="B854:M854"/>
    <mergeCell ref="A849:E849"/>
    <mergeCell ref="F849:J849"/>
    <mergeCell ref="K849:M849"/>
    <mergeCell ref="A850:E850"/>
    <mergeCell ref="F850:J850"/>
    <mergeCell ref="K850:M850"/>
    <mergeCell ref="B865:C865"/>
    <mergeCell ref="D865:E865"/>
    <mergeCell ref="F865:G865"/>
    <mergeCell ref="B868:I868"/>
    <mergeCell ref="J868:M868"/>
    <mergeCell ref="A869:M869"/>
    <mergeCell ref="B863:C863"/>
    <mergeCell ref="D863:E863"/>
    <mergeCell ref="F863:G863"/>
    <mergeCell ref="J863:K863"/>
    <mergeCell ref="B864:C864"/>
    <mergeCell ref="D864:E864"/>
    <mergeCell ref="F864:G864"/>
    <mergeCell ref="J864:K864"/>
    <mergeCell ref="B861:C861"/>
    <mergeCell ref="F861:G861"/>
    <mergeCell ref="B862:C862"/>
    <mergeCell ref="D862:E862"/>
    <mergeCell ref="F862:G862"/>
    <mergeCell ref="J862:K862"/>
    <mergeCell ref="A876:B876"/>
    <mergeCell ref="C876:G876"/>
    <mergeCell ref="H876:I876"/>
    <mergeCell ref="J876:M876"/>
    <mergeCell ref="A877:B877"/>
    <mergeCell ref="C877:M877"/>
    <mergeCell ref="A874:B874"/>
    <mergeCell ref="C874:G874"/>
    <mergeCell ref="J874:M874"/>
    <mergeCell ref="A875:B875"/>
    <mergeCell ref="C875:G875"/>
    <mergeCell ref="J875:M875"/>
    <mergeCell ref="B870:E870"/>
    <mergeCell ref="H870:J870"/>
    <mergeCell ref="A871:M871"/>
    <mergeCell ref="A872:M872"/>
    <mergeCell ref="A873:B873"/>
    <mergeCell ref="C873:G873"/>
    <mergeCell ref="J873:M873"/>
    <mergeCell ref="A895:E895"/>
    <mergeCell ref="F895:J895"/>
    <mergeCell ref="K895:M895"/>
    <mergeCell ref="A896:M896"/>
    <mergeCell ref="A897:E897"/>
    <mergeCell ref="F897:J897"/>
    <mergeCell ref="K897:M897"/>
    <mergeCell ref="J890:K890"/>
    <mergeCell ref="L890:M890"/>
    <mergeCell ref="A892:M892"/>
    <mergeCell ref="A893:M893"/>
    <mergeCell ref="A894:E894"/>
    <mergeCell ref="F894:J894"/>
    <mergeCell ref="K894:M894"/>
    <mergeCell ref="A878:M878"/>
    <mergeCell ref="A879:A880"/>
    <mergeCell ref="B879:G879"/>
    <mergeCell ref="H879:M879"/>
    <mergeCell ref="J889:K889"/>
    <mergeCell ref="L889:M889"/>
    <mergeCell ref="A902:M902"/>
    <mergeCell ref="A903:E903"/>
    <mergeCell ref="F903:J903"/>
    <mergeCell ref="K903:M903"/>
    <mergeCell ref="A904:M904"/>
    <mergeCell ref="B905:M905"/>
    <mergeCell ref="A900:E900"/>
    <mergeCell ref="F900:J900"/>
    <mergeCell ref="K900:M900"/>
    <mergeCell ref="A901:E901"/>
    <mergeCell ref="F901:J901"/>
    <mergeCell ref="K901:M901"/>
    <mergeCell ref="A898:E898"/>
    <mergeCell ref="F898:J898"/>
    <mergeCell ref="K898:M898"/>
    <mergeCell ref="A899:E899"/>
    <mergeCell ref="F899:J899"/>
    <mergeCell ref="K899:M899"/>
    <mergeCell ref="B914:C914"/>
    <mergeCell ref="D914:E914"/>
    <mergeCell ref="F914:G914"/>
    <mergeCell ref="J914:K914"/>
    <mergeCell ref="B915:C915"/>
    <mergeCell ref="D915:E915"/>
    <mergeCell ref="F915:G915"/>
    <mergeCell ref="J915:K915"/>
    <mergeCell ref="B912:C912"/>
    <mergeCell ref="F912:G912"/>
    <mergeCell ref="B913:C913"/>
    <mergeCell ref="D913:E913"/>
    <mergeCell ref="F913:G913"/>
    <mergeCell ref="J913:K913"/>
    <mergeCell ref="B906:M906"/>
    <mergeCell ref="A907:C910"/>
    <mergeCell ref="D907:I910"/>
    <mergeCell ref="J907:M910"/>
    <mergeCell ref="A911:G911"/>
    <mergeCell ref="H911:M911"/>
    <mergeCell ref="A925:B925"/>
    <mergeCell ref="C925:G925"/>
    <mergeCell ref="J925:M925"/>
    <mergeCell ref="A926:B926"/>
    <mergeCell ref="C926:G926"/>
    <mergeCell ref="J926:M926"/>
    <mergeCell ref="B921:E921"/>
    <mergeCell ref="H921:J921"/>
    <mergeCell ref="A922:M922"/>
    <mergeCell ref="A923:M923"/>
    <mergeCell ref="A924:B924"/>
    <mergeCell ref="C924:G924"/>
    <mergeCell ref="J924:M924"/>
    <mergeCell ref="B916:C916"/>
    <mergeCell ref="D916:E916"/>
    <mergeCell ref="F916:G916"/>
    <mergeCell ref="B919:I919"/>
    <mergeCell ref="J919:M919"/>
    <mergeCell ref="A920:M920"/>
    <mergeCell ref="J941:K941"/>
    <mergeCell ref="L941:M941"/>
    <mergeCell ref="A943:M943"/>
    <mergeCell ref="A944:M944"/>
    <mergeCell ref="A945:E945"/>
    <mergeCell ref="F945:J945"/>
    <mergeCell ref="K945:M945"/>
    <mergeCell ref="A929:M929"/>
    <mergeCell ref="A930:A931"/>
    <mergeCell ref="B930:G930"/>
    <mergeCell ref="H930:M930"/>
    <mergeCell ref="J940:K940"/>
    <mergeCell ref="L940:M940"/>
    <mergeCell ref="A927:B927"/>
    <mergeCell ref="C927:G927"/>
    <mergeCell ref="H927:I927"/>
    <mergeCell ref="J927:M927"/>
    <mergeCell ref="A928:B928"/>
    <mergeCell ref="C928:M928"/>
    <mergeCell ref="A951:E951"/>
    <mergeCell ref="F951:J951"/>
    <mergeCell ref="K951:M951"/>
    <mergeCell ref="A952:E952"/>
    <mergeCell ref="F952:J952"/>
    <mergeCell ref="K952:M952"/>
    <mergeCell ref="A949:E949"/>
    <mergeCell ref="F949:J949"/>
    <mergeCell ref="K949:M949"/>
    <mergeCell ref="A950:E950"/>
    <mergeCell ref="F950:J950"/>
    <mergeCell ref="K950:M950"/>
    <mergeCell ref="A946:E946"/>
    <mergeCell ref="F946:J946"/>
    <mergeCell ref="K946:M946"/>
    <mergeCell ref="A947:M947"/>
    <mergeCell ref="A948:E948"/>
    <mergeCell ref="F948:J948"/>
    <mergeCell ref="K948:M948"/>
    <mergeCell ref="B963:C963"/>
    <mergeCell ref="F963:G963"/>
    <mergeCell ref="B964:C964"/>
    <mergeCell ref="D964:E964"/>
    <mergeCell ref="F964:G964"/>
    <mergeCell ref="J964:K964"/>
    <mergeCell ref="B957:M957"/>
    <mergeCell ref="A958:C961"/>
    <mergeCell ref="D958:I961"/>
    <mergeCell ref="J958:M961"/>
    <mergeCell ref="A962:G962"/>
    <mergeCell ref="H962:M962"/>
    <mergeCell ref="A953:M953"/>
    <mergeCell ref="A954:E954"/>
    <mergeCell ref="F954:J954"/>
    <mergeCell ref="K954:M954"/>
    <mergeCell ref="A955:M955"/>
    <mergeCell ref="B956:M956"/>
    <mergeCell ref="B972:E972"/>
    <mergeCell ref="H972:J972"/>
    <mergeCell ref="A973:M973"/>
    <mergeCell ref="A974:M974"/>
    <mergeCell ref="A975:B975"/>
    <mergeCell ref="C975:G975"/>
    <mergeCell ref="J975:M975"/>
    <mergeCell ref="B967:C967"/>
    <mergeCell ref="D967:E967"/>
    <mergeCell ref="F967:G967"/>
    <mergeCell ref="B970:I970"/>
    <mergeCell ref="J970:M970"/>
    <mergeCell ref="A971:M971"/>
    <mergeCell ref="B965:C965"/>
    <mergeCell ref="D965:E965"/>
    <mergeCell ref="F965:G965"/>
    <mergeCell ref="J965:K965"/>
    <mergeCell ref="B966:C966"/>
    <mergeCell ref="D966:E966"/>
    <mergeCell ref="F966:G966"/>
    <mergeCell ref="J966:K966"/>
    <mergeCell ref="A980:M980"/>
    <mergeCell ref="A981:A982"/>
    <mergeCell ref="B981:G981"/>
    <mergeCell ref="H981:M981"/>
    <mergeCell ref="J991:K991"/>
    <mergeCell ref="L991:M991"/>
    <mergeCell ref="A978:B978"/>
    <mergeCell ref="C978:G978"/>
    <mergeCell ref="H978:I978"/>
    <mergeCell ref="J978:M978"/>
    <mergeCell ref="A979:B979"/>
    <mergeCell ref="C979:M979"/>
    <mergeCell ref="A976:B976"/>
    <mergeCell ref="C976:G976"/>
    <mergeCell ref="J976:M976"/>
    <mergeCell ref="A977:B977"/>
    <mergeCell ref="C977:G977"/>
    <mergeCell ref="J977:M977"/>
    <mergeCell ref="A1000:E1000"/>
    <mergeCell ref="F1000:J1000"/>
    <mergeCell ref="K1000:M1000"/>
    <mergeCell ref="A1001:E1001"/>
    <mergeCell ref="F1001:J1001"/>
    <mergeCell ref="K1001:M1001"/>
    <mergeCell ref="A997:E997"/>
    <mergeCell ref="F997:J997"/>
    <mergeCell ref="K997:M997"/>
    <mergeCell ref="A998:M998"/>
    <mergeCell ref="A999:E999"/>
    <mergeCell ref="F999:J999"/>
    <mergeCell ref="K999:M999"/>
    <mergeCell ref="J992:K992"/>
    <mergeCell ref="L992:M992"/>
    <mergeCell ref="A994:M994"/>
    <mergeCell ref="A995:M995"/>
    <mergeCell ref="A996:E996"/>
    <mergeCell ref="F996:J996"/>
    <mergeCell ref="K996:M996"/>
    <mergeCell ref="B1008:M1008"/>
    <mergeCell ref="A1009:C1012"/>
    <mergeCell ref="D1009:I1012"/>
    <mergeCell ref="J1009:M1012"/>
    <mergeCell ref="A1013:G1013"/>
    <mergeCell ref="H1013:M1013"/>
    <mergeCell ref="A1004:M1004"/>
    <mergeCell ref="A1005:E1005"/>
    <mergeCell ref="F1005:J1005"/>
    <mergeCell ref="K1005:M1005"/>
    <mergeCell ref="A1006:M1006"/>
    <mergeCell ref="B1007:M1007"/>
    <mergeCell ref="A1002:E1002"/>
    <mergeCell ref="F1002:J1002"/>
    <mergeCell ref="K1002:M1002"/>
    <mergeCell ref="A1003:E1003"/>
    <mergeCell ref="F1003:J1003"/>
    <mergeCell ref="K1003:M1003"/>
    <mergeCell ref="B1018:C1018"/>
    <mergeCell ref="D1018:E1018"/>
    <mergeCell ref="F1018:G1018"/>
    <mergeCell ref="B1021:I1021"/>
    <mergeCell ref="J1021:M1021"/>
    <mergeCell ref="A1022:M1022"/>
    <mergeCell ref="B1016:C1016"/>
    <mergeCell ref="D1016:E1016"/>
    <mergeCell ref="F1016:G1016"/>
    <mergeCell ref="J1016:K1016"/>
    <mergeCell ref="B1017:C1017"/>
    <mergeCell ref="D1017:E1017"/>
    <mergeCell ref="F1017:G1017"/>
    <mergeCell ref="J1017:K1017"/>
    <mergeCell ref="B1014:C1014"/>
    <mergeCell ref="F1014:G1014"/>
    <mergeCell ref="B1015:C1015"/>
    <mergeCell ref="D1015:E1015"/>
    <mergeCell ref="F1015:G1015"/>
    <mergeCell ref="J1015:K1015"/>
    <mergeCell ref="A1029:B1029"/>
    <mergeCell ref="C1029:G1029"/>
    <mergeCell ref="H1029:I1029"/>
    <mergeCell ref="J1029:M1029"/>
    <mergeCell ref="A1030:B1030"/>
    <mergeCell ref="C1030:M1030"/>
    <mergeCell ref="A1027:B1027"/>
    <mergeCell ref="C1027:G1027"/>
    <mergeCell ref="J1027:M1027"/>
    <mergeCell ref="A1028:B1028"/>
    <mergeCell ref="C1028:G1028"/>
    <mergeCell ref="J1028:M1028"/>
    <mergeCell ref="B1023:E1023"/>
    <mergeCell ref="H1023:J1023"/>
    <mergeCell ref="A1024:M1024"/>
    <mergeCell ref="A1025:M1025"/>
    <mergeCell ref="A1026:B1026"/>
    <mergeCell ref="C1026:G1026"/>
    <mergeCell ref="J1026:M1026"/>
    <mergeCell ref="A1048:E1048"/>
    <mergeCell ref="F1048:J1048"/>
    <mergeCell ref="K1048:M1048"/>
    <mergeCell ref="A1049:M1049"/>
    <mergeCell ref="A1050:E1050"/>
    <mergeCell ref="F1050:J1050"/>
    <mergeCell ref="K1050:M1050"/>
    <mergeCell ref="J1043:K1043"/>
    <mergeCell ref="L1043:M1043"/>
    <mergeCell ref="A1045:M1045"/>
    <mergeCell ref="A1046:M1046"/>
    <mergeCell ref="A1047:E1047"/>
    <mergeCell ref="F1047:J1047"/>
    <mergeCell ref="K1047:M1047"/>
    <mergeCell ref="A1031:M1031"/>
    <mergeCell ref="A1032:A1033"/>
    <mergeCell ref="B1032:G1032"/>
    <mergeCell ref="H1032:M1032"/>
    <mergeCell ref="J1042:K1042"/>
    <mergeCell ref="L1042:M1042"/>
    <mergeCell ref="A1055:M1055"/>
    <mergeCell ref="A1056:E1056"/>
    <mergeCell ref="F1056:J1056"/>
    <mergeCell ref="K1056:M1056"/>
    <mergeCell ref="A1057:M1057"/>
    <mergeCell ref="B1058:M1058"/>
    <mergeCell ref="A1053:E1053"/>
    <mergeCell ref="F1053:J1053"/>
    <mergeCell ref="K1053:M1053"/>
    <mergeCell ref="A1054:E1054"/>
    <mergeCell ref="F1054:J1054"/>
    <mergeCell ref="K1054:M1054"/>
    <mergeCell ref="A1051:E1051"/>
    <mergeCell ref="F1051:J1051"/>
    <mergeCell ref="K1051:M1051"/>
    <mergeCell ref="A1052:E1052"/>
    <mergeCell ref="F1052:J1052"/>
    <mergeCell ref="K1052:M1052"/>
    <mergeCell ref="B1067:C1067"/>
    <mergeCell ref="D1067:E1067"/>
    <mergeCell ref="F1067:G1067"/>
    <mergeCell ref="J1067:K1067"/>
    <mergeCell ref="B1068:C1068"/>
    <mergeCell ref="D1068:E1068"/>
    <mergeCell ref="F1068:G1068"/>
    <mergeCell ref="J1068:K1068"/>
    <mergeCell ref="B1065:C1065"/>
    <mergeCell ref="F1065:G1065"/>
    <mergeCell ref="B1066:C1066"/>
    <mergeCell ref="D1066:E1066"/>
    <mergeCell ref="F1066:G1066"/>
    <mergeCell ref="J1066:K1066"/>
    <mergeCell ref="B1059:M1059"/>
    <mergeCell ref="A1060:C1063"/>
    <mergeCell ref="D1060:I1063"/>
    <mergeCell ref="J1060:M1063"/>
    <mergeCell ref="A1064:G1064"/>
    <mergeCell ref="H1064:M1064"/>
    <mergeCell ref="A1078:B1078"/>
    <mergeCell ref="C1078:G1078"/>
    <mergeCell ref="J1078:M1078"/>
    <mergeCell ref="A1079:B1079"/>
    <mergeCell ref="C1079:G1079"/>
    <mergeCell ref="J1079:M1079"/>
    <mergeCell ref="B1074:E1074"/>
    <mergeCell ref="H1074:J1074"/>
    <mergeCell ref="A1075:M1075"/>
    <mergeCell ref="A1076:M1076"/>
    <mergeCell ref="A1077:B1077"/>
    <mergeCell ref="C1077:G1077"/>
    <mergeCell ref="J1077:M1077"/>
    <mergeCell ref="B1069:C1069"/>
    <mergeCell ref="D1069:E1069"/>
    <mergeCell ref="F1069:G1069"/>
    <mergeCell ref="B1072:I1072"/>
    <mergeCell ref="J1072:M1072"/>
    <mergeCell ref="A1073:M1073"/>
    <mergeCell ref="J1094:K1094"/>
    <mergeCell ref="L1094:M1094"/>
    <mergeCell ref="A1096:M1096"/>
    <mergeCell ref="A1097:M1097"/>
    <mergeCell ref="A1098:E1098"/>
    <mergeCell ref="F1098:J1098"/>
    <mergeCell ref="K1098:M1098"/>
    <mergeCell ref="A1082:M1082"/>
    <mergeCell ref="A1083:A1084"/>
    <mergeCell ref="B1083:G1083"/>
    <mergeCell ref="H1083:M1083"/>
    <mergeCell ref="J1093:K1093"/>
    <mergeCell ref="L1093:M1093"/>
    <mergeCell ref="A1080:B1080"/>
    <mergeCell ref="C1080:G1080"/>
    <mergeCell ref="H1080:I1080"/>
    <mergeCell ref="J1080:M1080"/>
    <mergeCell ref="A1081:B1081"/>
    <mergeCell ref="C1081:M1081"/>
    <mergeCell ref="A1104:E1104"/>
    <mergeCell ref="F1104:J1104"/>
    <mergeCell ref="K1104:M1104"/>
    <mergeCell ref="A1105:E1105"/>
    <mergeCell ref="F1105:J1105"/>
    <mergeCell ref="K1105:M1105"/>
    <mergeCell ref="A1102:E1102"/>
    <mergeCell ref="F1102:J1102"/>
    <mergeCell ref="K1102:M1102"/>
    <mergeCell ref="A1103:E1103"/>
    <mergeCell ref="F1103:J1103"/>
    <mergeCell ref="K1103:M1103"/>
    <mergeCell ref="A1099:E1099"/>
    <mergeCell ref="F1099:J1099"/>
    <mergeCell ref="K1099:M1099"/>
    <mergeCell ref="A1100:M1100"/>
    <mergeCell ref="A1101:E1101"/>
    <mergeCell ref="F1101:J1101"/>
    <mergeCell ref="K1101:M1101"/>
    <mergeCell ref="B1116:C1116"/>
    <mergeCell ref="F1116:G1116"/>
    <mergeCell ref="B1117:C1117"/>
    <mergeCell ref="D1117:E1117"/>
    <mergeCell ref="F1117:G1117"/>
    <mergeCell ref="J1117:K1117"/>
    <mergeCell ref="B1110:M1110"/>
    <mergeCell ref="A1111:C1114"/>
    <mergeCell ref="D1111:I1114"/>
    <mergeCell ref="J1111:M1114"/>
    <mergeCell ref="A1115:G1115"/>
    <mergeCell ref="H1115:M1115"/>
    <mergeCell ref="A1106:M1106"/>
    <mergeCell ref="A1107:E1107"/>
    <mergeCell ref="F1107:J1107"/>
    <mergeCell ref="K1107:M1107"/>
    <mergeCell ref="A1108:M1108"/>
    <mergeCell ref="B1109:M1109"/>
    <mergeCell ref="B1125:E1125"/>
    <mergeCell ref="H1125:J1125"/>
    <mergeCell ref="A1126:M1126"/>
    <mergeCell ref="A1127:M1127"/>
    <mergeCell ref="A1128:B1128"/>
    <mergeCell ref="C1128:G1128"/>
    <mergeCell ref="J1128:M1128"/>
    <mergeCell ref="B1120:C1120"/>
    <mergeCell ref="D1120:E1120"/>
    <mergeCell ref="F1120:G1120"/>
    <mergeCell ref="B1123:I1123"/>
    <mergeCell ref="J1123:M1123"/>
    <mergeCell ref="A1124:M1124"/>
    <mergeCell ref="B1118:C1118"/>
    <mergeCell ref="D1118:E1118"/>
    <mergeCell ref="F1118:G1118"/>
    <mergeCell ref="J1118:K1118"/>
    <mergeCell ref="B1119:C1119"/>
    <mergeCell ref="D1119:E1119"/>
    <mergeCell ref="F1119:G1119"/>
    <mergeCell ref="J1119:K1119"/>
    <mergeCell ref="A1133:M1133"/>
    <mergeCell ref="A1134:A1135"/>
    <mergeCell ref="B1134:G1134"/>
    <mergeCell ref="H1134:M1134"/>
    <mergeCell ref="J1146:K1146"/>
    <mergeCell ref="L1146:M1146"/>
    <mergeCell ref="A1131:B1131"/>
    <mergeCell ref="C1131:G1131"/>
    <mergeCell ref="H1131:I1131"/>
    <mergeCell ref="J1131:M1131"/>
    <mergeCell ref="A1132:B1132"/>
    <mergeCell ref="C1132:M1132"/>
    <mergeCell ref="A1129:B1129"/>
    <mergeCell ref="C1129:G1129"/>
    <mergeCell ref="J1129:M1129"/>
    <mergeCell ref="A1130:B1130"/>
    <mergeCell ref="C1130:G1130"/>
    <mergeCell ref="J1130:M1130"/>
    <mergeCell ref="A1153:M1153"/>
    <mergeCell ref="A1154:E1154"/>
    <mergeCell ref="F1154:J1154"/>
    <mergeCell ref="K1154:M1154"/>
    <mergeCell ref="A1155:E1155"/>
    <mergeCell ref="F1155:J1155"/>
    <mergeCell ref="K1155:M1155"/>
    <mergeCell ref="A1149:M1149"/>
    <mergeCell ref="A1150:M1150"/>
    <mergeCell ref="A1151:E1151"/>
    <mergeCell ref="F1151:J1151"/>
    <mergeCell ref="K1151:M1151"/>
    <mergeCell ref="A1152:E1152"/>
    <mergeCell ref="F1152:J1152"/>
    <mergeCell ref="K1152:M1152"/>
    <mergeCell ref="J1147:K1147"/>
    <mergeCell ref="L1147:M1147"/>
    <mergeCell ref="A1148:C1148"/>
    <mergeCell ref="D1148:E1148"/>
    <mergeCell ref="F1148:K1148"/>
    <mergeCell ref="L1148:M1148"/>
    <mergeCell ref="A1161:F1161"/>
    <mergeCell ref="G1161:M1161"/>
    <mergeCell ref="B1162:M1162"/>
    <mergeCell ref="B1163:M1163"/>
    <mergeCell ref="A1164:C1167"/>
    <mergeCell ref="D1164:I1167"/>
    <mergeCell ref="J1164:M1167"/>
    <mergeCell ref="A1158:E1158"/>
    <mergeCell ref="F1158:J1158"/>
    <mergeCell ref="K1158:M1158"/>
    <mergeCell ref="A1159:M1159"/>
    <mergeCell ref="A1160:E1160"/>
    <mergeCell ref="F1160:J1160"/>
    <mergeCell ref="K1160:M1160"/>
    <mergeCell ref="A1156:E1156"/>
    <mergeCell ref="F1156:J1156"/>
    <mergeCell ref="K1156:M1156"/>
    <mergeCell ref="A1157:E1157"/>
    <mergeCell ref="F1157:J1157"/>
    <mergeCell ref="K1157:M1157"/>
    <mergeCell ref="B1173:C1173"/>
    <mergeCell ref="D1173:E1173"/>
    <mergeCell ref="F1173:G1173"/>
    <mergeCell ref="B1171:C1171"/>
    <mergeCell ref="D1171:E1171"/>
    <mergeCell ref="F1171:G1171"/>
    <mergeCell ref="J1171:K1171"/>
    <mergeCell ref="B1172:C1172"/>
    <mergeCell ref="D1172:E1172"/>
    <mergeCell ref="F1172:G1172"/>
    <mergeCell ref="J1172:K1172"/>
    <mergeCell ref="A1168:G1168"/>
    <mergeCell ref="H1168:M1168"/>
    <mergeCell ref="B1169:C1169"/>
    <mergeCell ref="F1169:G1169"/>
    <mergeCell ref="B1170:C1170"/>
    <mergeCell ref="D1170:E1170"/>
    <mergeCell ref="F1170:G1170"/>
    <mergeCell ref="J1170:K1170"/>
  </mergeCells>
  <hyperlinks>
    <hyperlink ref="K3" r:id="rId1"/>
    <hyperlink ref="K54" r:id="rId2"/>
    <hyperlink ref="K105" r:id="rId3"/>
    <hyperlink ref="K156" r:id="rId4"/>
    <hyperlink ref="K207" r:id="rId5"/>
    <hyperlink ref="K258" r:id="rId6"/>
    <hyperlink ref="K309" r:id="rId7"/>
    <hyperlink ref="K360" r:id="rId8"/>
    <hyperlink ref="K411" r:id="rId9"/>
    <hyperlink ref="K462" r:id="rId10"/>
    <hyperlink ref="K513" r:id="rId11"/>
    <hyperlink ref="K564" r:id="rId12"/>
    <hyperlink ref="K615" r:id="rId13"/>
    <hyperlink ref="K666" r:id="rId14"/>
    <hyperlink ref="K717" r:id="rId15"/>
    <hyperlink ref="K768" r:id="rId16"/>
    <hyperlink ref="K819" r:id="rId17"/>
    <hyperlink ref="K870" r:id="rId18"/>
    <hyperlink ref="K921" r:id="rId19"/>
    <hyperlink ref="K972" r:id="rId20"/>
    <hyperlink ref="K1023" r:id="rId21"/>
    <hyperlink ref="K1074" r:id="rId22"/>
    <hyperlink ref="K1125" r:id="rId23"/>
  </hyperlinks>
  <pageMargins left="0.7" right="0.7" top="0.75" bottom="0.75" header="0.3" footer="0.3"/>
  <drawing r:id="rId2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topLeftCell="A3" workbookViewId="0">
      <selection activeCell="R15" sqref="R15"/>
    </sheetView>
  </sheetViews>
  <sheetFormatPr defaultColWidth="9" defaultRowHeight="15"/>
  <cols>
    <col min="1" max="1" width="6.85546875" customWidth="1"/>
    <col min="2" max="2" width="23.85546875" customWidth="1"/>
    <col min="3" max="4" width="11.42578125" customWidth="1"/>
    <col min="7" max="8" width="10.7109375" customWidth="1"/>
    <col min="9" max="10" width="10.85546875" customWidth="1"/>
    <col min="13" max="13" width="10.5703125" customWidth="1"/>
    <col min="15" max="15" width="7.28515625" customWidth="1"/>
  </cols>
  <sheetData>
    <row r="1" spans="1:16" ht="18.75">
      <c r="A1" s="378" t="s">
        <v>230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</row>
    <row r="2" spans="1:16" ht="16.5">
      <c r="A2" s="379" t="s">
        <v>231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</row>
    <row r="3" spans="1:16" ht="16.5">
      <c r="A3" s="379" t="s">
        <v>232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</row>
    <row r="4" spans="1:16" ht="16.5">
      <c r="A4" s="379" t="s">
        <v>233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</row>
    <row r="5" spans="1:16" ht="15.75">
      <c r="A5" s="1" t="s">
        <v>234</v>
      </c>
      <c r="B5" s="2" t="s">
        <v>235</v>
      </c>
      <c r="C5" s="2" t="s">
        <v>236</v>
      </c>
      <c r="D5" s="2"/>
      <c r="E5" s="2" t="s">
        <v>237</v>
      </c>
      <c r="F5" s="2"/>
      <c r="G5" s="2" t="s">
        <v>238</v>
      </c>
      <c r="H5" s="140"/>
      <c r="I5" s="50" t="s">
        <v>239</v>
      </c>
      <c r="J5" s="50"/>
      <c r="K5" s="2" t="s">
        <v>240</v>
      </c>
      <c r="L5" s="2"/>
      <c r="M5" s="2" t="s">
        <v>241</v>
      </c>
      <c r="N5" s="7" t="s">
        <v>242</v>
      </c>
      <c r="O5" s="7" t="s">
        <v>243</v>
      </c>
      <c r="P5" s="8" t="s">
        <v>244</v>
      </c>
    </row>
    <row r="6" spans="1:16" ht="18" customHeight="1">
      <c r="A6" s="3">
        <v>1</v>
      </c>
      <c r="B6" s="141" t="s">
        <v>245</v>
      </c>
      <c r="C6" s="38">
        <v>17</v>
      </c>
      <c r="D6" s="38">
        <f>(C6/2)</f>
        <v>8.5</v>
      </c>
      <c r="E6" s="38">
        <v>12</v>
      </c>
      <c r="F6" s="38">
        <f>(E6/2)</f>
        <v>6</v>
      </c>
      <c r="G6" s="38">
        <v>14.5</v>
      </c>
      <c r="H6" s="38">
        <f>(G6/2)</f>
        <v>7.25</v>
      </c>
      <c r="I6" s="38">
        <v>17.5</v>
      </c>
      <c r="J6" s="38">
        <f>(I6/2)</f>
        <v>8.75</v>
      </c>
      <c r="K6" s="38">
        <v>15.5</v>
      </c>
      <c r="L6" s="38">
        <f>(K6/2)</f>
        <v>7.75</v>
      </c>
      <c r="M6" s="38">
        <v>17.5</v>
      </c>
      <c r="N6" s="55">
        <f>SUM(C6:M6)</f>
        <v>132.25</v>
      </c>
      <c r="O6" s="149">
        <f>N6/120*100</f>
        <v>110.20833333333333</v>
      </c>
      <c r="P6" s="55" t="str">
        <f t="shared" ref="P6:P28" si="0">IF(O6&gt;=91,"A1",IF(O6&gt;=81,"A2",IF(O6&gt;=71,"B1",IF(O6&gt;=61,"B2",IF(O6&gt;=51,"C1",IF(O6&gt;=41,"C2",IF(O6&gt;=33,"D","E")))))))</f>
        <v>A1</v>
      </c>
    </row>
    <row r="7" spans="1:16" ht="15.75">
      <c r="A7" s="3">
        <v>2</v>
      </c>
      <c r="B7" s="141" t="s">
        <v>246</v>
      </c>
      <c r="C7" s="38">
        <v>14</v>
      </c>
      <c r="D7" s="38">
        <f t="shared" ref="D7:F28" si="1">(C7/2)</f>
        <v>7</v>
      </c>
      <c r="E7" s="38">
        <v>7</v>
      </c>
      <c r="F7" s="38">
        <f t="shared" si="1"/>
        <v>3.5</v>
      </c>
      <c r="G7" s="38">
        <v>17.5</v>
      </c>
      <c r="H7" s="53">
        <f t="shared" ref="H7" si="2">(G7/2)</f>
        <v>8.75</v>
      </c>
      <c r="I7" s="42">
        <v>14</v>
      </c>
      <c r="J7" s="42">
        <f t="shared" ref="J7" si="3">(I7/2)</f>
        <v>7</v>
      </c>
      <c r="K7" s="38">
        <v>10.5</v>
      </c>
      <c r="L7" s="38">
        <f t="shared" ref="L7" si="4">(K7/2)</f>
        <v>5.25</v>
      </c>
      <c r="M7" s="38">
        <v>14.5</v>
      </c>
      <c r="N7" s="55">
        <f t="shared" ref="N7:N28" si="5">SUM(C7:M7)</f>
        <v>109</v>
      </c>
      <c r="O7" s="149">
        <f t="shared" ref="O7:O28" si="6">N7/120*100</f>
        <v>90.833333333333329</v>
      </c>
      <c r="P7" s="55" t="str">
        <f t="shared" si="0"/>
        <v>A2</v>
      </c>
    </row>
    <row r="8" spans="1:16" ht="15.75">
      <c r="A8" s="3">
        <v>3</v>
      </c>
      <c r="B8" s="142" t="s">
        <v>247</v>
      </c>
      <c r="C8" s="38">
        <v>17</v>
      </c>
      <c r="D8" s="38">
        <f t="shared" si="1"/>
        <v>8.5</v>
      </c>
      <c r="E8" s="38">
        <v>14.5</v>
      </c>
      <c r="F8" s="38">
        <f t="shared" si="1"/>
        <v>7.25</v>
      </c>
      <c r="G8" s="38">
        <v>18</v>
      </c>
      <c r="H8" s="38">
        <f t="shared" ref="H8" si="7">(G8/2)</f>
        <v>9</v>
      </c>
      <c r="I8" s="38">
        <v>16.5</v>
      </c>
      <c r="J8" s="38">
        <f t="shared" ref="J8" si="8">(I8/2)</f>
        <v>8.25</v>
      </c>
      <c r="K8" s="38">
        <v>19</v>
      </c>
      <c r="L8" s="38">
        <f t="shared" ref="L8" si="9">(K8/2)</f>
        <v>9.5</v>
      </c>
      <c r="M8" s="38">
        <v>19</v>
      </c>
      <c r="N8" s="55">
        <f t="shared" si="5"/>
        <v>146.5</v>
      </c>
      <c r="O8" s="149">
        <f t="shared" si="6"/>
        <v>122.08333333333334</v>
      </c>
      <c r="P8" s="55" t="str">
        <f t="shared" si="0"/>
        <v>A1</v>
      </c>
    </row>
    <row r="9" spans="1:16" ht="15.75">
      <c r="A9" s="3">
        <v>4</v>
      </c>
      <c r="B9" s="142" t="s">
        <v>248</v>
      </c>
      <c r="C9" s="38">
        <v>17</v>
      </c>
      <c r="D9" s="38">
        <f t="shared" si="1"/>
        <v>8.5</v>
      </c>
      <c r="E9" s="38">
        <v>8</v>
      </c>
      <c r="F9" s="38">
        <f t="shared" si="1"/>
        <v>4</v>
      </c>
      <c r="G9" s="38">
        <v>17</v>
      </c>
      <c r="H9" s="38">
        <f t="shared" ref="H9" si="10">(G9/2)</f>
        <v>8.5</v>
      </c>
      <c r="I9" s="38">
        <v>15.5</v>
      </c>
      <c r="J9" s="38">
        <f t="shared" ref="J9" si="11">(I9/2)</f>
        <v>7.75</v>
      </c>
      <c r="K9" s="38">
        <v>10.5</v>
      </c>
      <c r="L9" s="38">
        <f t="shared" ref="L9" si="12">(K9/2)</f>
        <v>5.25</v>
      </c>
      <c r="M9" s="38">
        <v>18</v>
      </c>
      <c r="N9" s="55">
        <f t="shared" si="5"/>
        <v>120</v>
      </c>
      <c r="O9" s="149">
        <f t="shared" si="6"/>
        <v>100</v>
      </c>
      <c r="P9" s="55" t="str">
        <f t="shared" si="0"/>
        <v>A1</v>
      </c>
    </row>
    <row r="10" spans="1:16" ht="15.75">
      <c r="A10" s="3">
        <v>5</v>
      </c>
      <c r="B10" s="142" t="s">
        <v>249</v>
      </c>
      <c r="C10" s="38">
        <v>11.5</v>
      </c>
      <c r="D10" s="38">
        <f t="shared" si="1"/>
        <v>5.75</v>
      </c>
      <c r="E10" s="38">
        <v>10</v>
      </c>
      <c r="F10" s="38">
        <f t="shared" si="1"/>
        <v>5</v>
      </c>
      <c r="G10" s="38">
        <v>17.5</v>
      </c>
      <c r="H10" s="38">
        <f t="shared" ref="H10" si="13">(G10/2)</f>
        <v>8.75</v>
      </c>
      <c r="I10" s="38">
        <v>16</v>
      </c>
      <c r="J10" s="38">
        <f t="shared" ref="J10" si="14">(I10/2)</f>
        <v>8</v>
      </c>
      <c r="K10" s="38">
        <v>11</v>
      </c>
      <c r="L10" s="38">
        <f t="shared" ref="L10" si="15">(K10/2)</f>
        <v>5.5</v>
      </c>
      <c r="M10" s="44">
        <v>11.5</v>
      </c>
      <c r="N10" s="55">
        <f t="shared" si="5"/>
        <v>110.5</v>
      </c>
      <c r="O10" s="149">
        <f t="shared" si="6"/>
        <v>92.083333333333329</v>
      </c>
      <c r="P10" s="55" t="str">
        <f t="shared" si="0"/>
        <v>A1</v>
      </c>
    </row>
    <row r="11" spans="1:16" ht="15.75">
      <c r="A11" s="3">
        <v>6</v>
      </c>
      <c r="B11" s="142" t="s">
        <v>250</v>
      </c>
      <c r="C11" s="38">
        <v>15.5</v>
      </c>
      <c r="D11" s="38">
        <f t="shared" si="1"/>
        <v>7.75</v>
      </c>
      <c r="E11" s="38">
        <v>13</v>
      </c>
      <c r="F11" s="38">
        <f t="shared" si="1"/>
        <v>6.5</v>
      </c>
      <c r="G11" s="38">
        <v>18</v>
      </c>
      <c r="H11" s="38">
        <f t="shared" ref="H11" si="16">(G11/2)</f>
        <v>9</v>
      </c>
      <c r="I11" s="38">
        <v>18.5</v>
      </c>
      <c r="J11" s="38">
        <f t="shared" ref="J11" si="17">(I11/2)</f>
        <v>9.25</v>
      </c>
      <c r="K11" s="38">
        <v>14.5</v>
      </c>
      <c r="L11" s="38">
        <f t="shared" ref="L11" si="18">(K11/2)</f>
        <v>7.25</v>
      </c>
      <c r="M11" s="38">
        <v>17.5</v>
      </c>
      <c r="N11" s="55">
        <f t="shared" si="5"/>
        <v>136.75</v>
      </c>
      <c r="O11" s="149">
        <f t="shared" si="6"/>
        <v>113.95833333333334</v>
      </c>
      <c r="P11" s="55" t="str">
        <f t="shared" si="0"/>
        <v>A1</v>
      </c>
    </row>
    <row r="12" spans="1:16" ht="15.75">
      <c r="A12" s="3">
        <v>7</v>
      </c>
      <c r="B12" s="143" t="s">
        <v>251</v>
      </c>
      <c r="C12" s="38">
        <v>15.5</v>
      </c>
      <c r="D12" s="38">
        <f t="shared" si="1"/>
        <v>7.75</v>
      </c>
      <c r="E12" s="44">
        <v>14.5</v>
      </c>
      <c r="F12" s="44">
        <f t="shared" si="1"/>
        <v>7.25</v>
      </c>
      <c r="G12" s="38">
        <v>19</v>
      </c>
      <c r="H12" s="38">
        <f t="shared" ref="H12" si="19">(G12/2)</f>
        <v>9.5</v>
      </c>
      <c r="I12" s="38">
        <v>17.5</v>
      </c>
      <c r="J12" s="38">
        <f t="shared" ref="J12" si="20">(I12/2)</f>
        <v>8.75</v>
      </c>
      <c r="K12" s="38">
        <v>14.5</v>
      </c>
      <c r="L12" s="38">
        <f t="shared" ref="L12" si="21">(K12/2)</f>
        <v>7.25</v>
      </c>
      <c r="M12" s="38">
        <v>18.5</v>
      </c>
      <c r="N12" s="55">
        <f t="shared" si="5"/>
        <v>140</v>
      </c>
      <c r="O12" s="149">
        <f t="shared" si="6"/>
        <v>116.66666666666667</v>
      </c>
      <c r="P12" s="55" t="str">
        <f t="shared" si="0"/>
        <v>A1</v>
      </c>
    </row>
    <row r="13" spans="1:16" ht="15.75">
      <c r="A13" s="3">
        <v>8</v>
      </c>
      <c r="B13" s="142" t="s">
        <v>252</v>
      </c>
      <c r="C13" s="38">
        <v>18</v>
      </c>
      <c r="D13" s="38">
        <f t="shared" si="1"/>
        <v>9</v>
      </c>
      <c r="E13" s="38">
        <v>13.5</v>
      </c>
      <c r="F13" s="38">
        <f t="shared" si="1"/>
        <v>6.75</v>
      </c>
      <c r="G13" s="38">
        <v>17</v>
      </c>
      <c r="H13" s="38">
        <f t="shared" ref="H13" si="22">(G13/2)</f>
        <v>8.5</v>
      </c>
      <c r="I13" s="38">
        <v>18.5</v>
      </c>
      <c r="J13" s="38">
        <f t="shared" ref="J13" si="23">(I13/2)</f>
        <v>9.25</v>
      </c>
      <c r="K13" s="38">
        <v>15</v>
      </c>
      <c r="L13" s="38">
        <f t="shared" ref="L13" si="24">(K13/2)</f>
        <v>7.5</v>
      </c>
      <c r="M13" s="38">
        <v>18</v>
      </c>
      <c r="N13" s="55">
        <f t="shared" si="5"/>
        <v>141</v>
      </c>
      <c r="O13" s="149">
        <f t="shared" si="6"/>
        <v>117.5</v>
      </c>
      <c r="P13" s="55" t="str">
        <f t="shared" si="0"/>
        <v>A1</v>
      </c>
    </row>
    <row r="14" spans="1:16" ht="15.75">
      <c r="A14" s="3">
        <v>9</v>
      </c>
      <c r="B14" s="142" t="s">
        <v>253</v>
      </c>
      <c r="C14" s="38">
        <v>3</v>
      </c>
      <c r="D14" s="38">
        <f t="shared" si="1"/>
        <v>1.5</v>
      </c>
      <c r="E14" s="38">
        <v>3</v>
      </c>
      <c r="F14" s="38">
        <f t="shared" si="1"/>
        <v>1.5</v>
      </c>
      <c r="G14" s="38">
        <v>4.5</v>
      </c>
      <c r="H14" s="38">
        <f t="shared" ref="H14" si="25">(G14/2)</f>
        <v>2.25</v>
      </c>
      <c r="I14" s="38">
        <v>7</v>
      </c>
      <c r="J14" s="38">
        <f t="shared" ref="J14" si="26">(I14/2)</f>
        <v>3.5</v>
      </c>
      <c r="K14" s="38">
        <v>5</v>
      </c>
      <c r="L14" s="38">
        <f t="shared" ref="L14" si="27">(K14/2)</f>
        <v>2.5</v>
      </c>
      <c r="M14" s="38">
        <v>3.5</v>
      </c>
      <c r="N14" s="55">
        <f t="shared" si="5"/>
        <v>37.25</v>
      </c>
      <c r="O14" s="149">
        <f t="shared" si="6"/>
        <v>31.041666666666668</v>
      </c>
      <c r="P14" s="55" t="str">
        <f t="shared" si="0"/>
        <v>E</v>
      </c>
    </row>
    <row r="15" spans="1:16" ht="16.5" customHeight="1">
      <c r="A15" s="3">
        <v>10</v>
      </c>
      <c r="B15" s="141" t="s">
        <v>254</v>
      </c>
      <c r="C15" s="38">
        <v>18.5</v>
      </c>
      <c r="D15" s="38">
        <f t="shared" si="1"/>
        <v>9.25</v>
      </c>
      <c r="E15" s="38">
        <v>12</v>
      </c>
      <c r="F15" s="38">
        <f t="shared" si="1"/>
        <v>6</v>
      </c>
      <c r="G15" s="45">
        <v>17.5</v>
      </c>
      <c r="H15" s="45">
        <f t="shared" ref="H15" si="28">(G15/2)</f>
        <v>8.75</v>
      </c>
      <c r="I15" s="38">
        <v>18</v>
      </c>
      <c r="J15" s="38">
        <f t="shared" ref="J15" si="29">(I15/2)</f>
        <v>9</v>
      </c>
      <c r="K15" s="38">
        <v>16</v>
      </c>
      <c r="L15" s="38">
        <f t="shared" ref="L15" si="30">(K15/2)</f>
        <v>8</v>
      </c>
      <c r="M15" s="38">
        <v>16.5</v>
      </c>
      <c r="N15" s="55">
        <f t="shared" si="5"/>
        <v>139.5</v>
      </c>
      <c r="O15" s="149">
        <f t="shared" si="6"/>
        <v>116.25000000000001</v>
      </c>
      <c r="P15" s="55" t="str">
        <f t="shared" si="0"/>
        <v>A1</v>
      </c>
    </row>
    <row r="16" spans="1:16" ht="15.75">
      <c r="A16" s="3">
        <v>11</v>
      </c>
      <c r="B16" s="141" t="s">
        <v>255</v>
      </c>
      <c r="C16" s="38">
        <v>13.5</v>
      </c>
      <c r="D16" s="38">
        <f t="shared" si="1"/>
        <v>6.75</v>
      </c>
      <c r="E16" s="38">
        <v>7.5</v>
      </c>
      <c r="F16" s="38">
        <f t="shared" si="1"/>
        <v>3.75</v>
      </c>
      <c r="G16" s="38">
        <v>13</v>
      </c>
      <c r="H16" s="38">
        <f t="shared" ref="H16" si="31">(G16/2)</f>
        <v>6.5</v>
      </c>
      <c r="I16" s="38">
        <v>12</v>
      </c>
      <c r="J16" s="38">
        <f t="shared" ref="J16" si="32">(I16/2)</f>
        <v>6</v>
      </c>
      <c r="K16" s="38">
        <v>9.5</v>
      </c>
      <c r="L16" s="38">
        <f t="shared" ref="L16" si="33">(K16/2)</f>
        <v>4.75</v>
      </c>
      <c r="M16" s="44">
        <v>15</v>
      </c>
      <c r="N16" s="55">
        <f t="shared" si="5"/>
        <v>98.25</v>
      </c>
      <c r="O16" s="149">
        <f t="shared" si="6"/>
        <v>81.875</v>
      </c>
      <c r="P16" s="55" t="str">
        <f t="shared" si="0"/>
        <v>A2</v>
      </c>
    </row>
    <row r="17" spans="1:16" ht="15.75">
      <c r="A17" s="3">
        <v>12</v>
      </c>
      <c r="B17" s="142" t="s">
        <v>256</v>
      </c>
      <c r="C17" s="38">
        <v>16.5</v>
      </c>
      <c r="D17" s="38">
        <f t="shared" si="1"/>
        <v>8.25</v>
      </c>
      <c r="E17" s="38">
        <v>9.5</v>
      </c>
      <c r="F17" s="38">
        <f t="shared" si="1"/>
        <v>4.75</v>
      </c>
      <c r="G17" s="38">
        <v>7.5</v>
      </c>
      <c r="H17" s="38">
        <f t="shared" ref="H17" si="34">(G17/2)</f>
        <v>3.75</v>
      </c>
      <c r="I17" s="38">
        <v>15.5</v>
      </c>
      <c r="J17" s="38">
        <f t="shared" ref="J17" si="35">(I17/2)</f>
        <v>7.75</v>
      </c>
      <c r="K17" s="38">
        <v>9.5</v>
      </c>
      <c r="L17" s="38">
        <f t="shared" ref="L17" si="36">(K17/2)</f>
        <v>4.75</v>
      </c>
      <c r="M17" s="38">
        <v>11.5</v>
      </c>
      <c r="N17" s="55">
        <f t="shared" si="5"/>
        <v>99.25</v>
      </c>
      <c r="O17" s="149">
        <f t="shared" si="6"/>
        <v>82.708333333333329</v>
      </c>
      <c r="P17" s="55" t="str">
        <f t="shared" si="0"/>
        <v>A2</v>
      </c>
    </row>
    <row r="18" spans="1:16" ht="15.75">
      <c r="A18" s="3">
        <v>13</v>
      </c>
      <c r="B18" s="142" t="s">
        <v>257</v>
      </c>
      <c r="C18" s="38">
        <v>10</v>
      </c>
      <c r="D18" s="38">
        <f t="shared" si="1"/>
        <v>5</v>
      </c>
      <c r="E18" s="38">
        <v>10.5</v>
      </c>
      <c r="F18" s="38">
        <f t="shared" si="1"/>
        <v>5.25</v>
      </c>
      <c r="G18" s="38">
        <v>13.5</v>
      </c>
      <c r="H18" s="38">
        <f t="shared" ref="H18" si="37">(G18/2)</f>
        <v>6.75</v>
      </c>
      <c r="I18" s="38">
        <v>12</v>
      </c>
      <c r="J18" s="38">
        <f t="shared" ref="J18" si="38">(I18/2)</f>
        <v>6</v>
      </c>
      <c r="K18" s="38">
        <v>12.5</v>
      </c>
      <c r="L18" s="38">
        <f t="shared" ref="L18" si="39">(K18/2)</f>
        <v>6.25</v>
      </c>
      <c r="M18" s="38">
        <v>11</v>
      </c>
      <c r="N18" s="55">
        <f t="shared" si="5"/>
        <v>98.75</v>
      </c>
      <c r="O18" s="149">
        <f t="shared" si="6"/>
        <v>82.291666666666657</v>
      </c>
      <c r="P18" s="55" t="str">
        <f t="shared" si="0"/>
        <v>A2</v>
      </c>
    </row>
    <row r="19" spans="1:16" ht="15.75">
      <c r="A19" s="3">
        <v>14</v>
      </c>
      <c r="B19" s="142" t="s">
        <v>258</v>
      </c>
      <c r="C19" s="38">
        <v>15.5</v>
      </c>
      <c r="D19" s="38">
        <f t="shared" si="1"/>
        <v>7.75</v>
      </c>
      <c r="E19" s="38">
        <v>12.5</v>
      </c>
      <c r="F19" s="38">
        <f t="shared" si="1"/>
        <v>6.25</v>
      </c>
      <c r="G19" s="38">
        <v>18.5</v>
      </c>
      <c r="H19" s="38">
        <f t="shared" ref="H19" si="40">(G19/2)</f>
        <v>9.25</v>
      </c>
      <c r="I19" s="38">
        <v>17.5</v>
      </c>
      <c r="J19" s="38">
        <f t="shared" ref="J19" si="41">(I19/2)</f>
        <v>8.75</v>
      </c>
      <c r="K19" s="38">
        <v>16.5</v>
      </c>
      <c r="L19" s="38">
        <f t="shared" ref="L19" si="42">(K19/2)</f>
        <v>8.25</v>
      </c>
      <c r="M19" s="38">
        <v>20</v>
      </c>
      <c r="N19" s="55">
        <f t="shared" si="5"/>
        <v>140.75</v>
      </c>
      <c r="O19" s="149">
        <f t="shared" si="6"/>
        <v>117.29166666666666</v>
      </c>
      <c r="P19" s="55" t="str">
        <f t="shared" si="0"/>
        <v>A1</v>
      </c>
    </row>
    <row r="20" spans="1:16" ht="15.75">
      <c r="A20" s="3">
        <v>15</v>
      </c>
      <c r="B20" s="142" t="s">
        <v>259</v>
      </c>
      <c r="C20" s="38">
        <v>17</v>
      </c>
      <c r="D20" s="38">
        <f t="shared" si="1"/>
        <v>8.5</v>
      </c>
      <c r="E20" s="38">
        <v>11</v>
      </c>
      <c r="F20" s="38">
        <f t="shared" si="1"/>
        <v>5.5</v>
      </c>
      <c r="G20" s="38">
        <v>16.5</v>
      </c>
      <c r="H20" s="38">
        <f t="shared" ref="H20" si="43">(G20/2)</f>
        <v>8.25</v>
      </c>
      <c r="I20" s="38">
        <v>18</v>
      </c>
      <c r="J20" s="38">
        <f t="shared" ref="J20" si="44">(I20/2)</f>
        <v>9</v>
      </c>
      <c r="K20" s="38">
        <v>16</v>
      </c>
      <c r="L20" s="38">
        <f t="shared" ref="L20" si="45">(K20/2)</f>
        <v>8</v>
      </c>
      <c r="M20" s="38">
        <v>15.5</v>
      </c>
      <c r="N20" s="55">
        <f t="shared" si="5"/>
        <v>133.25</v>
      </c>
      <c r="O20" s="149">
        <f t="shared" si="6"/>
        <v>111.04166666666666</v>
      </c>
      <c r="P20" s="55" t="str">
        <f t="shared" si="0"/>
        <v>A1</v>
      </c>
    </row>
    <row r="21" spans="1:16" ht="15.75">
      <c r="A21" s="3">
        <v>16</v>
      </c>
      <c r="B21" s="144" t="s">
        <v>260</v>
      </c>
      <c r="C21" s="38">
        <v>12</v>
      </c>
      <c r="D21" s="38">
        <f t="shared" si="1"/>
        <v>6</v>
      </c>
      <c r="E21" s="38">
        <v>18.5</v>
      </c>
      <c r="F21" s="38">
        <f t="shared" si="1"/>
        <v>9.25</v>
      </c>
      <c r="G21" s="38">
        <v>17.5</v>
      </c>
      <c r="H21" s="38">
        <f t="shared" ref="H21" si="46">(G21/2)</f>
        <v>8.75</v>
      </c>
      <c r="I21" s="38">
        <v>14</v>
      </c>
      <c r="J21" s="38">
        <f t="shared" ref="J21" si="47">(I21/2)</f>
        <v>7</v>
      </c>
      <c r="K21" s="38">
        <v>10</v>
      </c>
      <c r="L21" s="38">
        <f t="shared" ref="L21" si="48">(K21/2)</f>
        <v>5</v>
      </c>
      <c r="M21" s="38">
        <v>12.5</v>
      </c>
      <c r="N21" s="55">
        <f t="shared" si="5"/>
        <v>120.5</v>
      </c>
      <c r="O21" s="149">
        <f t="shared" si="6"/>
        <v>100.41666666666667</v>
      </c>
      <c r="P21" s="55" t="str">
        <f t="shared" si="0"/>
        <v>A1</v>
      </c>
    </row>
    <row r="22" spans="1:16" ht="15.75">
      <c r="A22" s="3">
        <v>17</v>
      </c>
      <c r="B22" s="145" t="s">
        <v>261</v>
      </c>
      <c r="C22" s="38">
        <v>14.5</v>
      </c>
      <c r="D22" s="38">
        <f t="shared" si="1"/>
        <v>7.25</v>
      </c>
      <c r="E22" s="38">
        <v>15</v>
      </c>
      <c r="F22" s="38">
        <f t="shared" si="1"/>
        <v>7.5</v>
      </c>
      <c r="G22" s="38">
        <v>14</v>
      </c>
      <c r="H22" s="38">
        <f t="shared" ref="H22" si="49">(G22/2)</f>
        <v>7</v>
      </c>
      <c r="I22" s="38">
        <v>18.5</v>
      </c>
      <c r="J22" s="38">
        <f t="shared" ref="J22" si="50">(I22/2)</f>
        <v>9.25</v>
      </c>
      <c r="K22" s="38">
        <v>14</v>
      </c>
      <c r="L22" s="38">
        <f t="shared" ref="L22" si="51">(K22/2)</f>
        <v>7</v>
      </c>
      <c r="M22" s="38">
        <v>14.5</v>
      </c>
      <c r="N22" s="55">
        <f t="shared" si="5"/>
        <v>128.5</v>
      </c>
      <c r="O22" s="149">
        <f t="shared" si="6"/>
        <v>107.08333333333333</v>
      </c>
      <c r="P22" s="55" t="str">
        <f t="shared" si="0"/>
        <v>A1</v>
      </c>
    </row>
    <row r="23" spans="1:16" ht="15.75">
      <c r="A23" s="3">
        <v>18</v>
      </c>
      <c r="B23" s="146" t="s">
        <v>262</v>
      </c>
      <c r="C23" s="44">
        <v>18</v>
      </c>
      <c r="D23" s="38">
        <f t="shared" si="1"/>
        <v>9</v>
      </c>
      <c r="E23" s="44">
        <v>13</v>
      </c>
      <c r="F23" s="44">
        <f t="shared" si="1"/>
        <v>6.5</v>
      </c>
      <c r="G23" s="38">
        <v>19</v>
      </c>
      <c r="H23" s="38">
        <f t="shared" ref="H23" si="52">(G23/2)</f>
        <v>9.5</v>
      </c>
      <c r="I23" s="38">
        <v>19.5</v>
      </c>
      <c r="J23" s="38">
        <f t="shared" ref="J23" si="53">(I23/2)</f>
        <v>9.75</v>
      </c>
      <c r="K23" s="44">
        <v>17</v>
      </c>
      <c r="L23" s="44">
        <f t="shared" ref="L23" si="54">(K23/2)</f>
        <v>8.5</v>
      </c>
      <c r="M23" s="44">
        <v>20</v>
      </c>
      <c r="N23" s="55">
        <f t="shared" si="5"/>
        <v>149.75</v>
      </c>
      <c r="O23" s="149">
        <f t="shared" si="6"/>
        <v>124.79166666666666</v>
      </c>
      <c r="P23" s="55" t="str">
        <f t="shared" si="0"/>
        <v>A1</v>
      </c>
    </row>
    <row r="24" spans="1:16" ht="15.75">
      <c r="A24" s="3">
        <v>19</v>
      </c>
      <c r="B24" s="147" t="s">
        <v>263</v>
      </c>
      <c r="C24" s="38">
        <v>9</v>
      </c>
      <c r="D24" s="38">
        <f t="shared" si="1"/>
        <v>4.5</v>
      </c>
      <c r="E24" s="38">
        <v>4</v>
      </c>
      <c r="F24" s="38">
        <f t="shared" si="1"/>
        <v>2</v>
      </c>
      <c r="G24" s="38">
        <v>9</v>
      </c>
      <c r="H24" s="38">
        <f t="shared" ref="H24" si="55">(G24/2)</f>
        <v>4.5</v>
      </c>
      <c r="I24" s="38">
        <v>7.5</v>
      </c>
      <c r="J24" s="38">
        <f t="shared" ref="J24" si="56">(I24/2)</f>
        <v>3.75</v>
      </c>
      <c r="K24" s="38">
        <v>7</v>
      </c>
      <c r="L24" s="38">
        <f t="shared" ref="L24" si="57">(K24/2)</f>
        <v>3.5</v>
      </c>
      <c r="M24" s="38">
        <v>10.5</v>
      </c>
      <c r="N24" s="55">
        <f t="shared" si="5"/>
        <v>65.25</v>
      </c>
      <c r="O24" s="149">
        <f t="shared" si="6"/>
        <v>54.374999999999993</v>
      </c>
      <c r="P24" s="55" t="str">
        <f t="shared" si="0"/>
        <v>C1</v>
      </c>
    </row>
    <row r="25" spans="1:16" ht="15.75">
      <c r="A25" s="3">
        <v>20</v>
      </c>
      <c r="B25" s="147" t="s">
        <v>264</v>
      </c>
      <c r="C25" s="38">
        <v>13.5</v>
      </c>
      <c r="D25" s="38">
        <f t="shared" si="1"/>
        <v>6.75</v>
      </c>
      <c r="E25" s="38">
        <v>7.5</v>
      </c>
      <c r="F25" s="38">
        <f t="shared" si="1"/>
        <v>3.75</v>
      </c>
      <c r="G25" s="38">
        <v>12.5</v>
      </c>
      <c r="H25" s="38">
        <f t="shared" ref="H25" si="58">(G25/2)</f>
        <v>6.25</v>
      </c>
      <c r="I25" s="38">
        <v>15.5</v>
      </c>
      <c r="J25" s="38">
        <f t="shared" ref="J25" si="59">(I25/2)</f>
        <v>7.75</v>
      </c>
      <c r="K25" s="38">
        <v>10</v>
      </c>
      <c r="L25" s="38">
        <f t="shared" ref="L25" si="60">(K25/2)</f>
        <v>5</v>
      </c>
      <c r="M25" s="38">
        <v>8</v>
      </c>
      <c r="N25" s="55">
        <f t="shared" si="5"/>
        <v>96.5</v>
      </c>
      <c r="O25" s="149">
        <f t="shared" si="6"/>
        <v>80.416666666666671</v>
      </c>
      <c r="P25" s="55" t="str">
        <f t="shared" si="0"/>
        <v>B1</v>
      </c>
    </row>
    <row r="26" spans="1:16" ht="15.75">
      <c r="A26" s="3">
        <v>21</v>
      </c>
      <c r="B26" s="147" t="s">
        <v>265</v>
      </c>
      <c r="C26" s="44">
        <v>13</v>
      </c>
      <c r="D26" s="38">
        <f t="shared" si="1"/>
        <v>6.5</v>
      </c>
      <c r="E26" s="44">
        <v>13.5</v>
      </c>
      <c r="F26" s="44">
        <f t="shared" si="1"/>
        <v>6.75</v>
      </c>
      <c r="G26" s="44">
        <v>14.5</v>
      </c>
      <c r="H26" s="44">
        <f t="shared" ref="H26" si="61">(G26/2)</f>
        <v>7.25</v>
      </c>
      <c r="I26" s="44">
        <v>11.5</v>
      </c>
      <c r="J26" s="44">
        <f t="shared" ref="J26" si="62">(I26/2)</f>
        <v>5.75</v>
      </c>
      <c r="K26" s="44">
        <v>13.5</v>
      </c>
      <c r="L26" s="44">
        <f t="shared" ref="L26" si="63">(K26/2)</f>
        <v>6.75</v>
      </c>
      <c r="M26" s="44">
        <v>13</v>
      </c>
      <c r="N26" s="55">
        <f t="shared" si="5"/>
        <v>112</v>
      </c>
      <c r="O26" s="149">
        <f t="shared" si="6"/>
        <v>93.333333333333329</v>
      </c>
      <c r="P26" s="55" t="str">
        <f t="shared" si="0"/>
        <v>A1</v>
      </c>
    </row>
    <row r="27" spans="1:16" ht="15.75">
      <c r="A27" s="3">
        <v>22</v>
      </c>
      <c r="B27" s="148" t="s">
        <v>266</v>
      </c>
      <c r="C27" s="44">
        <v>15.5</v>
      </c>
      <c r="D27" s="38">
        <f t="shared" si="1"/>
        <v>7.75</v>
      </c>
      <c r="E27" s="44">
        <v>12.5</v>
      </c>
      <c r="F27" s="44">
        <f t="shared" si="1"/>
        <v>6.25</v>
      </c>
      <c r="G27" s="44">
        <v>15.5</v>
      </c>
      <c r="H27" s="44">
        <f t="shared" ref="H27" si="64">(G27/2)</f>
        <v>7.75</v>
      </c>
      <c r="I27" s="44">
        <v>18.5</v>
      </c>
      <c r="J27" s="44">
        <f t="shared" ref="J27" si="65">(I27/2)</f>
        <v>9.25</v>
      </c>
      <c r="K27" s="44">
        <v>13</v>
      </c>
      <c r="L27" s="44">
        <f t="shared" ref="L27" si="66">(K27/2)</f>
        <v>6.5</v>
      </c>
      <c r="M27" s="44">
        <v>17</v>
      </c>
      <c r="N27" s="55">
        <f t="shared" si="5"/>
        <v>129.5</v>
      </c>
      <c r="O27" s="149">
        <f t="shared" si="6"/>
        <v>107.91666666666666</v>
      </c>
      <c r="P27" s="55" t="str">
        <f t="shared" si="0"/>
        <v>A1</v>
      </c>
    </row>
    <row r="28" spans="1:16" ht="15.75">
      <c r="A28" s="3">
        <v>23</v>
      </c>
      <c r="B28" s="147" t="s">
        <v>267</v>
      </c>
      <c r="C28" s="44">
        <v>15</v>
      </c>
      <c r="D28" s="38">
        <f t="shared" si="1"/>
        <v>7.5</v>
      </c>
      <c r="E28" s="44">
        <v>13.5</v>
      </c>
      <c r="F28" s="44">
        <f t="shared" si="1"/>
        <v>6.75</v>
      </c>
      <c r="G28" s="44">
        <v>13.5</v>
      </c>
      <c r="H28" s="44">
        <f t="shared" ref="H28" si="67">(G28/2)</f>
        <v>6.75</v>
      </c>
      <c r="I28" s="44">
        <v>19</v>
      </c>
      <c r="J28" s="44">
        <f t="shared" ref="J28" si="68">(I28/2)</f>
        <v>9.5</v>
      </c>
      <c r="K28" s="44">
        <v>16.5</v>
      </c>
      <c r="L28" s="44">
        <f t="shared" ref="L28" si="69">(K28/2)</f>
        <v>8.25</v>
      </c>
      <c r="M28" s="44">
        <v>13.5</v>
      </c>
      <c r="N28" s="55">
        <f t="shared" si="5"/>
        <v>129.75</v>
      </c>
      <c r="O28" s="149">
        <f t="shared" si="6"/>
        <v>108.125</v>
      </c>
      <c r="P28" s="55" t="str">
        <f t="shared" si="0"/>
        <v>A1</v>
      </c>
    </row>
  </sheetData>
  <mergeCells count="4">
    <mergeCell ref="A1:P1"/>
    <mergeCell ref="A2:P2"/>
    <mergeCell ref="A3:P3"/>
    <mergeCell ref="A4:P4"/>
  </mergeCells>
  <dataValidations count="1">
    <dataValidation allowBlank="1" showInputMessage="1" showErrorMessage="1" prompt="Name of Candidate (Maximum up to 32 characters)" sqref="B21 B6:B7 B15:B16"/>
  </dataValidations>
  <pageMargins left="0.7" right="0.7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9"/>
  <sheetViews>
    <sheetView view="pageBreakPreview" zoomScale="75" workbookViewId="0">
      <selection activeCell="C12" sqref="C12"/>
    </sheetView>
  </sheetViews>
  <sheetFormatPr defaultColWidth="9.140625" defaultRowHeight="20.100000000000001" customHeight="1"/>
  <cols>
    <col min="1" max="1" width="25.28515625" style="28" customWidth="1"/>
    <col min="2" max="2" width="29.5703125" style="28" customWidth="1"/>
    <col min="3" max="3" width="20" style="28" customWidth="1"/>
    <col min="4" max="4" width="14.42578125" style="28" customWidth="1"/>
    <col min="5" max="5" width="16.7109375" style="28" customWidth="1"/>
    <col min="6" max="6" width="37.85546875" style="28" customWidth="1"/>
    <col min="7" max="16384" width="9.140625" style="28"/>
  </cols>
  <sheetData>
    <row r="1" spans="1:6" ht="24.95" customHeight="1">
      <c r="A1" s="29"/>
      <c r="B1" s="404" t="s">
        <v>0</v>
      </c>
      <c r="C1" s="404"/>
      <c r="D1" s="404"/>
      <c r="E1" s="404"/>
      <c r="F1" s="405"/>
    </row>
    <row r="2" spans="1:6" ht="24.95" customHeight="1">
      <c r="A2" s="30"/>
      <c r="B2" s="397" t="s">
        <v>268</v>
      </c>
      <c r="C2" s="398"/>
      <c r="D2" s="398"/>
      <c r="E2" s="398"/>
      <c r="F2" s="399"/>
    </row>
    <row r="3" spans="1:6" ht="24.95" customHeight="1">
      <c r="A3" s="30"/>
      <c r="B3" s="397" t="s">
        <v>269</v>
      </c>
      <c r="C3" s="398"/>
      <c r="D3" s="398"/>
      <c r="E3" s="398"/>
      <c r="F3" s="399"/>
    </row>
    <row r="4" spans="1:6" ht="24.95" customHeight="1">
      <c r="A4" s="30"/>
      <c r="B4" s="392" t="s">
        <v>270</v>
      </c>
      <c r="C4" s="400"/>
      <c r="D4" s="400"/>
      <c r="E4" s="400"/>
      <c r="F4" s="396"/>
    </row>
    <row r="5" spans="1:6" ht="24.95" customHeight="1">
      <c r="A5" s="30"/>
      <c r="B5" s="401" t="s">
        <v>271</v>
      </c>
      <c r="C5" s="401"/>
      <c r="D5" s="401"/>
      <c r="E5" s="401"/>
      <c r="F5" s="402"/>
    </row>
    <row r="6" spans="1:6" ht="24.95" customHeight="1">
      <c r="A6" s="403" t="s">
        <v>272</v>
      </c>
      <c r="B6" s="401"/>
      <c r="C6" s="401"/>
      <c r="D6" s="401"/>
      <c r="E6" s="401"/>
      <c r="F6" s="402"/>
    </row>
    <row r="7" spans="1:6" ht="24.95" customHeight="1">
      <c r="A7" s="30" t="s">
        <v>273</v>
      </c>
      <c r="B7" s="392" t="s">
        <v>274</v>
      </c>
      <c r="C7" s="393"/>
      <c r="E7" s="401"/>
      <c r="F7" s="402"/>
    </row>
    <row r="8" spans="1:6" ht="24.95" customHeight="1">
      <c r="A8" s="30" t="s">
        <v>6</v>
      </c>
      <c r="B8" s="392" t="s">
        <v>245</v>
      </c>
      <c r="C8" s="393"/>
      <c r="D8" s="36" t="s">
        <v>275</v>
      </c>
      <c r="E8" s="401">
        <v>1</v>
      </c>
      <c r="F8" s="402"/>
    </row>
    <row r="9" spans="1:6" ht="24.95" customHeight="1">
      <c r="A9" s="30" t="s">
        <v>276</v>
      </c>
      <c r="B9" s="31" t="s">
        <v>277</v>
      </c>
      <c r="C9" s="35"/>
      <c r="D9" s="397"/>
      <c r="E9" s="398"/>
      <c r="F9" s="399"/>
    </row>
    <row r="10" spans="1:6" ht="24.95" customHeight="1">
      <c r="A10" s="30" t="s">
        <v>11</v>
      </c>
      <c r="B10" s="31" t="s">
        <v>278</v>
      </c>
      <c r="C10" s="35"/>
      <c r="D10" s="36" t="s">
        <v>279</v>
      </c>
      <c r="E10" s="32"/>
      <c r="F10" s="33" t="s">
        <v>280</v>
      </c>
    </row>
    <row r="11" spans="1:6" ht="24.95" customHeight="1">
      <c r="A11" s="34" t="s">
        <v>281</v>
      </c>
      <c r="B11" s="32" t="s">
        <v>282</v>
      </c>
      <c r="C11" s="32" t="s">
        <v>283</v>
      </c>
      <c r="D11" s="32" t="s">
        <v>284</v>
      </c>
      <c r="E11" s="394"/>
      <c r="F11" s="395"/>
    </row>
    <row r="12" spans="1:6" ht="24.95" customHeight="1">
      <c r="A12" s="34">
        <v>1</v>
      </c>
      <c r="B12" s="37" t="s">
        <v>285</v>
      </c>
      <c r="C12" s="43">
        <v>17</v>
      </c>
      <c r="D12" s="39" t="str">
        <f>IF(C12&gt;=18,"A1",IF(C12&gt;=16,"A2",IF(C12&gt;=14,"B1",IF(C12&gt;=12,"B2",IF(C12&gt;=10,"C1",IF(C12&gt;=8,"C2",IF(C12&gt;=6.5,"D","E")))))))</f>
        <v>A2</v>
      </c>
      <c r="E12" s="392"/>
      <c r="F12" s="396"/>
    </row>
    <row r="13" spans="1:6" ht="24.95" customHeight="1">
      <c r="A13" s="34">
        <v>2</v>
      </c>
      <c r="B13" s="37" t="s">
        <v>286</v>
      </c>
      <c r="C13" s="43">
        <v>12</v>
      </c>
      <c r="D13" s="39" t="str">
        <f t="shared" ref="D13:D17" si="0">IF(C13&gt;=18,"A1",IF(C13&gt;=16,"A2",IF(C13&gt;=14,"B1",IF(C13&gt;=12,"B2",IF(C13&gt;=10,"C1",IF(C13&gt;=8,"C2",IF(C13&gt;=6.5,"D","E")))))))</f>
        <v>B2</v>
      </c>
      <c r="E13" s="390"/>
      <c r="F13" s="391"/>
    </row>
    <row r="14" spans="1:6" ht="24.95" customHeight="1">
      <c r="A14" s="34">
        <v>3</v>
      </c>
      <c r="B14" s="37" t="s">
        <v>287</v>
      </c>
      <c r="C14" s="43">
        <v>14.5</v>
      </c>
      <c r="D14" s="39" t="str">
        <f t="shared" si="0"/>
        <v>B1</v>
      </c>
      <c r="E14" s="390"/>
      <c r="F14" s="391"/>
    </row>
    <row r="15" spans="1:6" ht="24.95" customHeight="1">
      <c r="A15" s="34">
        <v>4</v>
      </c>
      <c r="B15" s="37" t="s">
        <v>288</v>
      </c>
      <c r="C15" s="43">
        <v>17.5</v>
      </c>
      <c r="D15" s="39" t="str">
        <f t="shared" si="0"/>
        <v>A2</v>
      </c>
      <c r="E15" s="390"/>
      <c r="F15" s="391"/>
    </row>
    <row r="16" spans="1:6" ht="24.95" customHeight="1">
      <c r="A16" s="34">
        <v>5</v>
      </c>
      <c r="B16" s="37" t="s">
        <v>289</v>
      </c>
      <c r="C16" s="43">
        <v>15.5</v>
      </c>
      <c r="D16" s="39" t="str">
        <f t="shared" si="0"/>
        <v>B1</v>
      </c>
      <c r="E16" s="390"/>
      <c r="F16" s="391"/>
    </row>
    <row r="17" spans="1:6" ht="24.95" customHeight="1">
      <c r="A17" s="34">
        <v>6</v>
      </c>
      <c r="B17" s="37" t="s">
        <v>290</v>
      </c>
      <c r="C17" s="32">
        <v>17.5</v>
      </c>
      <c r="D17" s="39" t="str">
        <f t="shared" si="0"/>
        <v>A2</v>
      </c>
      <c r="E17" s="390"/>
      <c r="F17" s="391"/>
    </row>
    <row r="18" spans="1:6" ht="24.95" customHeight="1">
      <c r="A18" s="30"/>
      <c r="B18" s="36"/>
      <c r="C18" s="32"/>
      <c r="D18" s="36"/>
      <c r="E18" s="390"/>
      <c r="F18" s="391"/>
    </row>
    <row r="19" spans="1:6" ht="24.95" customHeight="1">
      <c r="A19" s="30"/>
      <c r="B19" s="32" t="s">
        <v>242</v>
      </c>
      <c r="C19" s="32">
        <f>SUM(C12:C18)</f>
        <v>94</v>
      </c>
      <c r="D19" s="36"/>
      <c r="E19" s="390"/>
      <c r="F19" s="391"/>
    </row>
    <row r="20" spans="1:6" ht="24.95" customHeight="1">
      <c r="A20" s="30"/>
      <c r="B20" s="40" t="s">
        <v>291</v>
      </c>
      <c r="C20" s="41">
        <f>(C19/120*100)</f>
        <v>78.333333333333329</v>
      </c>
      <c r="D20" s="36"/>
      <c r="E20" s="390"/>
      <c r="F20" s="391"/>
    </row>
    <row r="21" spans="1:6" ht="24.95" customHeight="1">
      <c r="A21" s="388" t="s">
        <v>292</v>
      </c>
      <c r="B21" s="380" t="s">
        <v>293</v>
      </c>
      <c r="C21" s="380"/>
      <c r="D21" s="382" t="s">
        <v>294</v>
      </c>
      <c r="E21" s="383"/>
      <c r="F21" s="384"/>
    </row>
    <row r="22" spans="1:6" ht="24.95" customHeight="1">
      <c r="A22" s="389"/>
      <c r="B22" s="381"/>
      <c r="C22" s="381"/>
      <c r="D22" s="385"/>
      <c r="E22" s="386"/>
      <c r="F22" s="387"/>
    </row>
    <row r="23" spans="1:6" ht="24.95" customHeight="1"/>
    <row r="24" spans="1:6" ht="24.95" customHeight="1">
      <c r="A24" s="29"/>
      <c r="B24" s="404" t="s">
        <v>0</v>
      </c>
      <c r="C24" s="404"/>
      <c r="D24" s="404"/>
      <c r="E24" s="404"/>
      <c r="F24" s="405"/>
    </row>
    <row r="25" spans="1:6" ht="24.95" customHeight="1">
      <c r="A25" s="30"/>
      <c r="B25" s="397" t="s">
        <v>268</v>
      </c>
      <c r="C25" s="398"/>
      <c r="D25" s="398"/>
      <c r="E25" s="398"/>
      <c r="F25" s="399"/>
    </row>
    <row r="26" spans="1:6" ht="24.95" customHeight="1">
      <c r="A26" s="30"/>
      <c r="B26" s="397" t="s">
        <v>269</v>
      </c>
      <c r="C26" s="398"/>
      <c r="D26" s="398"/>
      <c r="E26" s="398"/>
      <c r="F26" s="399"/>
    </row>
    <row r="27" spans="1:6" ht="24.95" customHeight="1">
      <c r="A27" s="30"/>
      <c r="B27" s="392" t="s">
        <v>270</v>
      </c>
      <c r="C27" s="400"/>
      <c r="D27" s="400"/>
      <c r="E27" s="400"/>
      <c r="F27" s="396"/>
    </row>
    <row r="28" spans="1:6" ht="24.95" customHeight="1">
      <c r="A28" s="30"/>
      <c r="B28" s="401" t="s">
        <v>271</v>
      </c>
      <c r="C28" s="401"/>
      <c r="D28" s="401"/>
      <c r="E28" s="401"/>
      <c r="F28" s="402"/>
    </row>
    <row r="29" spans="1:6" ht="24.95" customHeight="1">
      <c r="A29" s="403" t="s">
        <v>272</v>
      </c>
      <c r="B29" s="401"/>
      <c r="C29" s="401"/>
      <c r="D29" s="401"/>
      <c r="E29" s="401"/>
      <c r="F29" s="402"/>
    </row>
    <row r="30" spans="1:6" ht="24.95" customHeight="1">
      <c r="A30" s="30" t="s">
        <v>273</v>
      </c>
      <c r="B30" s="392" t="s">
        <v>274</v>
      </c>
      <c r="C30" s="393"/>
      <c r="E30" s="401"/>
      <c r="F30" s="402"/>
    </row>
    <row r="31" spans="1:6" ht="24.95" customHeight="1">
      <c r="A31" s="30" t="s">
        <v>6</v>
      </c>
      <c r="B31" s="392" t="s">
        <v>246</v>
      </c>
      <c r="C31" s="393"/>
      <c r="D31" s="36" t="s">
        <v>275</v>
      </c>
      <c r="E31" s="401">
        <v>2</v>
      </c>
      <c r="F31" s="402"/>
    </row>
    <row r="32" spans="1:6" ht="24.95" customHeight="1">
      <c r="A32" s="30" t="s">
        <v>276</v>
      </c>
      <c r="B32" s="31" t="s">
        <v>295</v>
      </c>
      <c r="C32" s="35"/>
      <c r="D32" s="397"/>
      <c r="E32" s="398"/>
      <c r="F32" s="399"/>
    </row>
    <row r="33" spans="1:6" ht="24.95" customHeight="1">
      <c r="A33" s="30" t="s">
        <v>11</v>
      </c>
      <c r="B33" s="31" t="s">
        <v>296</v>
      </c>
      <c r="C33" s="35"/>
      <c r="D33" s="36" t="s">
        <v>279</v>
      </c>
      <c r="E33" s="32"/>
      <c r="F33" s="33" t="s">
        <v>297</v>
      </c>
    </row>
    <row r="34" spans="1:6" ht="24.95" customHeight="1">
      <c r="A34" s="34" t="s">
        <v>281</v>
      </c>
      <c r="B34" s="32" t="s">
        <v>282</v>
      </c>
      <c r="C34" s="32" t="s">
        <v>283</v>
      </c>
      <c r="D34" s="32" t="s">
        <v>284</v>
      </c>
      <c r="E34" s="394"/>
      <c r="F34" s="395"/>
    </row>
    <row r="35" spans="1:6" ht="24.95" customHeight="1">
      <c r="A35" s="34">
        <v>1</v>
      </c>
      <c r="B35" s="37" t="s">
        <v>285</v>
      </c>
      <c r="C35" s="43">
        <v>14</v>
      </c>
      <c r="D35" s="39" t="str">
        <f>IF(C35&gt;=18,"A1",IF(C35&gt;=16,"A2",IF(C35&gt;=14,"B1",IF(C35&gt;=12,"B2",IF(C35&gt;=10,"C1",IF(C35&gt;=8,"C2",IF(C35&gt;=6.5,"D","E")))))))</f>
        <v>B1</v>
      </c>
      <c r="E35" s="392"/>
      <c r="F35" s="396"/>
    </row>
    <row r="36" spans="1:6" ht="24.95" customHeight="1">
      <c r="A36" s="34">
        <v>2</v>
      </c>
      <c r="B36" s="37" t="s">
        <v>286</v>
      </c>
      <c r="C36" s="43">
        <v>7</v>
      </c>
      <c r="D36" s="39" t="str">
        <f t="shared" ref="D36:D40" si="1">IF(C36&gt;=18,"A1",IF(C36&gt;=16,"A2",IF(C36&gt;=14,"B1",IF(C36&gt;=12,"B2",IF(C36&gt;=10,"C1",IF(C36&gt;=8,"C2",IF(C36&gt;=6.5,"D","E")))))))</f>
        <v>D</v>
      </c>
      <c r="E36" s="390"/>
      <c r="F36" s="391"/>
    </row>
    <row r="37" spans="1:6" ht="24.95" customHeight="1">
      <c r="A37" s="34">
        <v>3</v>
      </c>
      <c r="B37" s="37" t="s">
        <v>287</v>
      </c>
      <c r="C37" s="43">
        <v>17.5</v>
      </c>
      <c r="D37" s="39" t="str">
        <f t="shared" si="1"/>
        <v>A2</v>
      </c>
      <c r="E37" s="390"/>
      <c r="F37" s="391"/>
    </row>
    <row r="38" spans="1:6" ht="24.95" customHeight="1">
      <c r="A38" s="34">
        <v>4</v>
      </c>
      <c r="B38" s="37" t="s">
        <v>288</v>
      </c>
      <c r="C38" s="138">
        <v>14</v>
      </c>
      <c r="D38" s="39" t="str">
        <f t="shared" si="1"/>
        <v>B1</v>
      </c>
      <c r="E38" s="390"/>
      <c r="F38" s="391"/>
    </row>
    <row r="39" spans="1:6" ht="24.95" customHeight="1">
      <c r="A39" s="34">
        <v>5</v>
      </c>
      <c r="B39" s="37" t="s">
        <v>289</v>
      </c>
      <c r="C39" s="43">
        <v>10.5</v>
      </c>
      <c r="D39" s="39" t="str">
        <f t="shared" si="1"/>
        <v>C1</v>
      </c>
      <c r="E39" s="390"/>
      <c r="F39" s="391"/>
    </row>
    <row r="40" spans="1:6" ht="24.95" customHeight="1">
      <c r="A40" s="34">
        <v>6</v>
      </c>
      <c r="B40" s="37" t="s">
        <v>290</v>
      </c>
      <c r="C40" s="43">
        <v>14.5</v>
      </c>
      <c r="D40" s="39" t="str">
        <f t="shared" si="1"/>
        <v>B1</v>
      </c>
      <c r="E40" s="390"/>
      <c r="F40" s="391"/>
    </row>
    <row r="41" spans="1:6" ht="24.95" customHeight="1">
      <c r="A41" s="30"/>
      <c r="B41" s="36"/>
      <c r="C41" s="32"/>
      <c r="D41" s="36"/>
      <c r="E41" s="390"/>
      <c r="F41" s="391"/>
    </row>
    <row r="42" spans="1:6" ht="24.95" customHeight="1">
      <c r="A42" s="30"/>
      <c r="B42" s="32" t="s">
        <v>242</v>
      </c>
      <c r="C42" s="139">
        <f>SUM(C35:C41)</f>
        <v>77.5</v>
      </c>
      <c r="D42" s="36"/>
      <c r="E42" s="390"/>
      <c r="F42" s="391"/>
    </row>
    <row r="43" spans="1:6" ht="24.95" customHeight="1">
      <c r="A43" s="30"/>
      <c r="B43" s="40" t="s">
        <v>291</v>
      </c>
      <c r="C43" s="41">
        <f>(C42/120*100)</f>
        <v>64.583333333333343</v>
      </c>
      <c r="D43" s="36"/>
      <c r="E43" s="390"/>
      <c r="F43" s="391"/>
    </row>
    <row r="44" spans="1:6" ht="24.95" customHeight="1">
      <c r="A44" s="388" t="s">
        <v>292</v>
      </c>
      <c r="B44" s="380" t="s">
        <v>293</v>
      </c>
      <c r="C44" s="380"/>
      <c r="D44" s="382" t="s">
        <v>294</v>
      </c>
      <c r="E44" s="383"/>
      <c r="F44" s="384"/>
    </row>
    <row r="45" spans="1:6" ht="24.95" customHeight="1">
      <c r="A45" s="389"/>
      <c r="B45" s="381"/>
      <c r="C45" s="381"/>
      <c r="D45" s="385"/>
      <c r="E45" s="386"/>
      <c r="F45" s="387"/>
    </row>
    <row r="46" spans="1:6" ht="24.95" customHeight="1"/>
    <row r="47" spans="1:6" ht="24.95" customHeight="1">
      <c r="A47" s="29"/>
      <c r="B47" s="404" t="s">
        <v>0</v>
      </c>
      <c r="C47" s="404"/>
      <c r="D47" s="404"/>
      <c r="E47" s="404"/>
      <c r="F47" s="405"/>
    </row>
    <row r="48" spans="1:6" ht="24.95" customHeight="1">
      <c r="A48" s="30"/>
      <c r="B48" s="397" t="s">
        <v>268</v>
      </c>
      <c r="C48" s="398"/>
      <c r="D48" s="398"/>
      <c r="E48" s="398"/>
      <c r="F48" s="399"/>
    </row>
    <row r="49" spans="1:6" ht="24.95" customHeight="1">
      <c r="A49" s="30"/>
      <c r="B49" s="397" t="s">
        <v>269</v>
      </c>
      <c r="C49" s="398"/>
      <c r="D49" s="398"/>
      <c r="E49" s="398"/>
      <c r="F49" s="399"/>
    </row>
    <row r="50" spans="1:6" ht="24.95" customHeight="1">
      <c r="A50" s="30"/>
      <c r="B50" s="392" t="s">
        <v>270</v>
      </c>
      <c r="C50" s="400"/>
      <c r="D50" s="400"/>
      <c r="E50" s="400"/>
      <c r="F50" s="396"/>
    </row>
    <row r="51" spans="1:6" ht="24.95" customHeight="1">
      <c r="A51" s="30"/>
      <c r="B51" s="401" t="s">
        <v>271</v>
      </c>
      <c r="C51" s="401"/>
      <c r="D51" s="401"/>
      <c r="E51" s="401"/>
      <c r="F51" s="402"/>
    </row>
    <row r="52" spans="1:6" ht="24.95" customHeight="1">
      <c r="A52" s="403" t="s">
        <v>272</v>
      </c>
      <c r="B52" s="401"/>
      <c r="C52" s="401"/>
      <c r="D52" s="401"/>
      <c r="E52" s="401"/>
      <c r="F52" s="402"/>
    </row>
    <row r="53" spans="1:6" ht="24.95" customHeight="1">
      <c r="A53" s="30" t="s">
        <v>273</v>
      </c>
      <c r="B53" s="392" t="s">
        <v>274</v>
      </c>
      <c r="C53" s="393"/>
      <c r="E53" s="401"/>
      <c r="F53" s="402"/>
    </row>
    <row r="54" spans="1:6" ht="24.95" customHeight="1">
      <c r="A54" s="30" t="s">
        <v>6</v>
      </c>
      <c r="B54" s="392" t="s">
        <v>247</v>
      </c>
      <c r="C54" s="393"/>
      <c r="D54" s="36" t="s">
        <v>275</v>
      </c>
      <c r="E54" s="401">
        <v>3</v>
      </c>
      <c r="F54" s="402"/>
    </row>
    <row r="55" spans="1:6" ht="24.95" customHeight="1">
      <c r="A55" s="30" t="s">
        <v>276</v>
      </c>
      <c r="B55" s="31" t="s">
        <v>298</v>
      </c>
      <c r="C55" s="35"/>
      <c r="D55" s="397"/>
      <c r="E55" s="398"/>
      <c r="F55" s="399"/>
    </row>
    <row r="56" spans="1:6" ht="24.95" customHeight="1">
      <c r="A56" s="30" t="s">
        <v>11</v>
      </c>
      <c r="B56" s="31" t="s">
        <v>299</v>
      </c>
      <c r="C56" s="35"/>
      <c r="D56" s="36" t="s">
        <v>279</v>
      </c>
      <c r="E56" s="32"/>
      <c r="F56" s="33" t="s">
        <v>300</v>
      </c>
    </row>
    <row r="57" spans="1:6" ht="24.95" customHeight="1">
      <c r="A57" s="34" t="s">
        <v>281</v>
      </c>
      <c r="B57" s="32" t="s">
        <v>282</v>
      </c>
      <c r="C57" s="32" t="s">
        <v>283</v>
      </c>
      <c r="D57" s="32" t="s">
        <v>284</v>
      </c>
      <c r="E57" s="394"/>
      <c r="F57" s="395"/>
    </row>
    <row r="58" spans="1:6" ht="24.95" customHeight="1">
      <c r="A58" s="34">
        <v>1</v>
      </c>
      <c r="B58" s="37" t="s">
        <v>285</v>
      </c>
      <c r="C58" s="43">
        <v>17</v>
      </c>
      <c r="D58" s="39" t="str">
        <f>IF(C58&gt;=18,"A1",IF(C58&gt;=16,"A2",IF(C58&gt;=14,"B1",IF(C58&gt;=12,"B2",IF(C58&gt;=10,"C1",IF(C58&gt;=8,"C2",IF(C58&gt;=6.5,"D","E")))))))</f>
        <v>A2</v>
      </c>
      <c r="E58" s="392"/>
      <c r="F58" s="396"/>
    </row>
    <row r="59" spans="1:6" ht="24.95" customHeight="1">
      <c r="A59" s="34">
        <v>2</v>
      </c>
      <c r="B59" s="37" t="s">
        <v>286</v>
      </c>
      <c r="C59" s="43">
        <v>14.5</v>
      </c>
      <c r="D59" s="39" t="str">
        <f t="shared" ref="D59:D63" si="2">IF(C59&gt;=18,"A1",IF(C59&gt;=16,"A2",IF(C59&gt;=14,"B1",IF(C59&gt;=12,"B2",IF(C59&gt;=10,"C1",IF(C59&gt;=8,"C2",IF(C59&gt;=6.5,"D","E")))))))</f>
        <v>B1</v>
      </c>
      <c r="E59" s="390"/>
      <c r="F59" s="391"/>
    </row>
    <row r="60" spans="1:6" ht="24.95" customHeight="1">
      <c r="A60" s="34">
        <v>3</v>
      </c>
      <c r="B60" s="37" t="s">
        <v>287</v>
      </c>
      <c r="C60" s="43">
        <v>18</v>
      </c>
      <c r="D60" s="39" t="str">
        <f t="shared" si="2"/>
        <v>A1</v>
      </c>
      <c r="E60" s="390"/>
      <c r="F60" s="391"/>
    </row>
    <row r="61" spans="1:6" ht="24.95" customHeight="1">
      <c r="A61" s="34">
        <v>4</v>
      </c>
      <c r="B61" s="37" t="s">
        <v>288</v>
      </c>
      <c r="C61" s="43">
        <v>16.5</v>
      </c>
      <c r="D61" s="39" t="str">
        <f t="shared" si="2"/>
        <v>A2</v>
      </c>
      <c r="E61" s="390"/>
      <c r="F61" s="391"/>
    </row>
    <row r="62" spans="1:6" ht="24.95" customHeight="1">
      <c r="A62" s="34">
        <v>5</v>
      </c>
      <c r="B62" s="37" t="s">
        <v>289</v>
      </c>
      <c r="C62" s="43">
        <v>19</v>
      </c>
      <c r="D62" s="39" t="str">
        <f t="shared" si="2"/>
        <v>A1</v>
      </c>
      <c r="E62" s="390"/>
      <c r="F62" s="391"/>
    </row>
    <row r="63" spans="1:6" ht="24.95" customHeight="1">
      <c r="A63" s="34">
        <v>6</v>
      </c>
      <c r="B63" s="37" t="s">
        <v>290</v>
      </c>
      <c r="C63" s="43">
        <v>19</v>
      </c>
      <c r="D63" s="39" t="str">
        <f t="shared" si="2"/>
        <v>A1</v>
      </c>
      <c r="E63" s="390"/>
      <c r="F63" s="391"/>
    </row>
    <row r="64" spans="1:6" ht="24.95" customHeight="1">
      <c r="A64" s="30"/>
      <c r="B64" s="36"/>
      <c r="C64" s="32"/>
      <c r="D64" s="36"/>
      <c r="E64" s="390"/>
      <c r="F64" s="391"/>
    </row>
    <row r="65" spans="1:6" ht="24.95" customHeight="1">
      <c r="A65" s="30"/>
      <c r="B65" s="32" t="s">
        <v>242</v>
      </c>
      <c r="C65" s="32">
        <f>SUM(C58:C64)</f>
        <v>104</v>
      </c>
      <c r="D65" s="36"/>
      <c r="E65" s="390"/>
      <c r="F65" s="391"/>
    </row>
    <row r="66" spans="1:6" ht="24.95" customHeight="1">
      <c r="A66" s="30"/>
      <c r="B66" s="40" t="s">
        <v>291</v>
      </c>
      <c r="C66" s="41">
        <f>(C65/120*100)</f>
        <v>86.666666666666671</v>
      </c>
      <c r="D66" s="36"/>
      <c r="E66" s="390"/>
      <c r="F66" s="391"/>
    </row>
    <row r="67" spans="1:6" ht="24.95" customHeight="1">
      <c r="A67" s="388" t="s">
        <v>292</v>
      </c>
      <c r="B67" s="380" t="s">
        <v>293</v>
      </c>
      <c r="C67" s="380"/>
      <c r="D67" s="382" t="s">
        <v>294</v>
      </c>
      <c r="E67" s="383"/>
      <c r="F67" s="384"/>
    </row>
    <row r="68" spans="1:6" ht="24.95" customHeight="1">
      <c r="A68" s="389"/>
      <c r="B68" s="381"/>
      <c r="C68" s="381"/>
      <c r="D68" s="385"/>
      <c r="E68" s="386"/>
      <c r="F68" s="387"/>
    </row>
    <row r="69" spans="1:6" ht="24.95" customHeight="1"/>
    <row r="70" spans="1:6" ht="24.95" customHeight="1">
      <c r="A70" s="29"/>
      <c r="B70" s="404" t="s">
        <v>0</v>
      </c>
      <c r="C70" s="404"/>
      <c r="D70" s="404"/>
      <c r="E70" s="404"/>
      <c r="F70" s="405"/>
    </row>
    <row r="71" spans="1:6" ht="24.95" customHeight="1">
      <c r="A71" s="30"/>
      <c r="B71" s="397" t="s">
        <v>268</v>
      </c>
      <c r="C71" s="398"/>
      <c r="D71" s="398"/>
      <c r="E71" s="398"/>
      <c r="F71" s="399"/>
    </row>
    <row r="72" spans="1:6" ht="24.95" customHeight="1">
      <c r="A72" s="30"/>
      <c r="B72" s="397" t="s">
        <v>269</v>
      </c>
      <c r="C72" s="398"/>
      <c r="D72" s="398"/>
      <c r="E72" s="398"/>
      <c r="F72" s="399"/>
    </row>
    <row r="73" spans="1:6" ht="24.95" customHeight="1">
      <c r="A73" s="30"/>
      <c r="B73" s="392" t="s">
        <v>270</v>
      </c>
      <c r="C73" s="400"/>
      <c r="D73" s="400"/>
      <c r="E73" s="400"/>
      <c r="F73" s="396"/>
    </row>
    <row r="74" spans="1:6" ht="24.95" customHeight="1">
      <c r="A74" s="30"/>
      <c r="B74" s="401" t="s">
        <v>271</v>
      </c>
      <c r="C74" s="401"/>
      <c r="D74" s="401"/>
      <c r="E74" s="401"/>
      <c r="F74" s="402"/>
    </row>
    <row r="75" spans="1:6" ht="24.95" customHeight="1">
      <c r="A75" s="403" t="s">
        <v>272</v>
      </c>
      <c r="B75" s="401"/>
      <c r="C75" s="401"/>
      <c r="D75" s="401"/>
      <c r="E75" s="401"/>
      <c r="F75" s="402"/>
    </row>
    <row r="76" spans="1:6" ht="24.95" customHeight="1">
      <c r="A76" s="30" t="s">
        <v>273</v>
      </c>
      <c r="B76" s="392" t="s">
        <v>274</v>
      </c>
      <c r="C76" s="393"/>
      <c r="E76" s="401"/>
      <c r="F76" s="402"/>
    </row>
    <row r="77" spans="1:6" ht="24.95" customHeight="1">
      <c r="A77" s="30" t="s">
        <v>6</v>
      </c>
      <c r="B77" s="392" t="s">
        <v>248</v>
      </c>
      <c r="C77" s="393"/>
      <c r="D77" s="36" t="s">
        <v>275</v>
      </c>
      <c r="E77" s="401">
        <v>4</v>
      </c>
      <c r="F77" s="402"/>
    </row>
    <row r="78" spans="1:6" ht="24.95" customHeight="1">
      <c r="A78" s="30" t="s">
        <v>276</v>
      </c>
      <c r="B78" s="31" t="s">
        <v>301</v>
      </c>
      <c r="C78" s="35"/>
      <c r="D78" s="397"/>
      <c r="E78" s="398"/>
      <c r="F78" s="399"/>
    </row>
    <row r="79" spans="1:6" ht="24.95" customHeight="1">
      <c r="A79" s="30" t="s">
        <v>11</v>
      </c>
      <c r="B79" s="31" t="s">
        <v>302</v>
      </c>
      <c r="C79" s="35"/>
      <c r="D79" s="36" t="s">
        <v>279</v>
      </c>
      <c r="E79" s="32"/>
      <c r="F79" s="33" t="s">
        <v>303</v>
      </c>
    </row>
    <row r="80" spans="1:6" ht="24.95" customHeight="1">
      <c r="A80" s="34" t="s">
        <v>281</v>
      </c>
      <c r="B80" s="32" t="s">
        <v>282</v>
      </c>
      <c r="C80" s="32" t="s">
        <v>283</v>
      </c>
      <c r="D80" s="32" t="s">
        <v>284</v>
      </c>
      <c r="E80" s="394"/>
      <c r="F80" s="395"/>
    </row>
    <row r="81" spans="1:6" ht="24.95" customHeight="1">
      <c r="A81" s="34">
        <v>1</v>
      </c>
      <c r="B81" s="37" t="s">
        <v>285</v>
      </c>
      <c r="C81" s="43">
        <v>17</v>
      </c>
      <c r="D81" s="39" t="str">
        <f>IF(C81&gt;=18,"A1",IF(C81&gt;=16,"A2",IF(C81&gt;=14,"B1",IF(C81&gt;=12,"B2",IF(C81&gt;=10,"C1",IF(C81&gt;=8,"C2",IF(C81&gt;=6.5,"D","E")))))))</f>
        <v>A2</v>
      </c>
      <c r="E81" s="392"/>
      <c r="F81" s="396"/>
    </row>
    <row r="82" spans="1:6" ht="24.95" customHeight="1">
      <c r="A82" s="34">
        <v>2</v>
      </c>
      <c r="B82" s="37" t="s">
        <v>286</v>
      </c>
      <c r="C82" s="43">
        <v>8</v>
      </c>
      <c r="D82" s="39" t="str">
        <f t="shared" ref="D82:D85" si="3">IF(C82&gt;=18,"A1",IF(C82&gt;=16,"A2",IF(C82&gt;=14,"B1",IF(C82&gt;=12,"B2",IF(C82&gt;=10,"C1",IF(C82&gt;=8,"C2",IF(C82&gt;=6.5,"D","E")))))))</f>
        <v>C2</v>
      </c>
      <c r="E82" s="390"/>
      <c r="F82" s="391"/>
    </row>
    <row r="83" spans="1:6" ht="24.95" customHeight="1">
      <c r="A83" s="34">
        <v>3</v>
      </c>
      <c r="B83" s="37" t="s">
        <v>287</v>
      </c>
      <c r="C83" s="43">
        <v>17</v>
      </c>
      <c r="D83" s="39" t="str">
        <f t="shared" si="3"/>
        <v>A2</v>
      </c>
      <c r="E83" s="390"/>
      <c r="F83" s="391"/>
    </row>
    <row r="84" spans="1:6" ht="24.95" customHeight="1">
      <c r="A84" s="34">
        <v>4</v>
      </c>
      <c r="B84" s="37" t="s">
        <v>288</v>
      </c>
      <c r="C84" s="43">
        <v>15.5</v>
      </c>
      <c r="D84" s="39" t="str">
        <f t="shared" si="3"/>
        <v>B1</v>
      </c>
      <c r="E84" s="390"/>
      <c r="F84" s="391"/>
    </row>
    <row r="85" spans="1:6" ht="24.95" customHeight="1">
      <c r="A85" s="34">
        <v>5</v>
      </c>
      <c r="B85" s="37" t="s">
        <v>289</v>
      </c>
      <c r="C85" s="43">
        <v>10.5</v>
      </c>
      <c r="D85" s="39" t="str">
        <f t="shared" si="3"/>
        <v>C1</v>
      </c>
      <c r="E85" s="390"/>
      <c r="F85" s="391"/>
    </row>
    <row r="86" spans="1:6" ht="24.95" customHeight="1">
      <c r="A86" s="34">
        <v>6</v>
      </c>
      <c r="B86" s="37" t="s">
        <v>290</v>
      </c>
      <c r="C86" s="32">
        <v>18</v>
      </c>
      <c r="D86" s="39" t="str">
        <f t="shared" ref="D86" si="4">IF(C86&gt;=18,"A1",IF(C86&gt;=16,"A2",IF(C86&gt;=14,"B1",IF(C86&gt;=12,"B2",IF(C86&gt;=10,"C1",IF(C86&gt;=8,"C2",IF(C86&gt;=6.5,"D","E")))))))</f>
        <v>A1</v>
      </c>
      <c r="E86" s="390"/>
      <c r="F86" s="391"/>
    </row>
    <row r="87" spans="1:6" ht="24.95" customHeight="1">
      <c r="A87" s="30"/>
      <c r="B87" s="36"/>
      <c r="C87" s="32"/>
      <c r="D87" s="36"/>
      <c r="E87" s="390"/>
      <c r="F87" s="391"/>
    </row>
    <row r="88" spans="1:6" ht="24.95" customHeight="1">
      <c r="A88" s="30"/>
      <c r="B88" s="32" t="s">
        <v>242</v>
      </c>
      <c r="C88" s="32">
        <f>SUM(C81:C87)</f>
        <v>86</v>
      </c>
      <c r="D88" s="36"/>
      <c r="E88" s="390"/>
      <c r="F88" s="391"/>
    </row>
    <row r="89" spans="1:6" ht="24.95" customHeight="1">
      <c r="A89" s="30"/>
      <c r="B89" s="40" t="s">
        <v>291</v>
      </c>
      <c r="C89" s="41">
        <f>(C88/120*100)</f>
        <v>71.666666666666671</v>
      </c>
      <c r="D89" s="36"/>
      <c r="E89" s="390"/>
      <c r="F89" s="391"/>
    </row>
    <row r="90" spans="1:6" ht="24.95" customHeight="1">
      <c r="A90" s="388" t="s">
        <v>292</v>
      </c>
      <c r="B90" s="380" t="s">
        <v>293</v>
      </c>
      <c r="C90" s="380"/>
      <c r="D90" s="382" t="s">
        <v>294</v>
      </c>
      <c r="E90" s="383"/>
      <c r="F90" s="384"/>
    </row>
    <row r="91" spans="1:6" ht="24.95" customHeight="1">
      <c r="A91" s="389"/>
      <c r="B91" s="381"/>
      <c r="C91" s="381"/>
      <c r="D91" s="385"/>
      <c r="E91" s="386"/>
      <c r="F91" s="387"/>
    </row>
    <row r="92" spans="1:6" ht="24.95" customHeight="1"/>
    <row r="93" spans="1:6" ht="24.95" customHeight="1">
      <c r="A93" s="29"/>
      <c r="B93" s="404" t="s">
        <v>0</v>
      </c>
      <c r="C93" s="404"/>
      <c r="D93" s="404"/>
      <c r="E93" s="404"/>
      <c r="F93" s="405"/>
    </row>
    <row r="94" spans="1:6" ht="24.95" customHeight="1">
      <c r="A94" s="30"/>
      <c r="B94" s="397" t="s">
        <v>268</v>
      </c>
      <c r="C94" s="398"/>
      <c r="D94" s="398"/>
      <c r="E94" s="398"/>
      <c r="F94" s="399"/>
    </row>
    <row r="95" spans="1:6" ht="24.95" customHeight="1">
      <c r="A95" s="30"/>
      <c r="B95" s="397" t="s">
        <v>269</v>
      </c>
      <c r="C95" s="398"/>
      <c r="D95" s="398"/>
      <c r="E95" s="398"/>
      <c r="F95" s="399"/>
    </row>
    <row r="96" spans="1:6" ht="24.95" customHeight="1">
      <c r="A96" s="30"/>
      <c r="B96" s="392" t="s">
        <v>270</v>
      </c>
      <c r="C96" s="400"/>
      <c r="D96" s="400"/>
      <c r="E96" s="400"/>
      <c r="F96" s="396"/>
    </row>
    <row r="97" spans="1:6" ht="24.95" customHeight="1">
      <c r="A97" s="30"/>
      <c r="B97" s="401" t="s">
        <v>271</v>
      </c>
      <c r="C97" s="401"/>
      <c r="D97" s="401"/>
      <c r="E97" s="401"/>
      <c r="F97" s="402"/>
    </row>
    <row r="98" spans="1:6" ht="24.95" customHeight="1">
      <c r="A98" s="403" t="s">
        <v>272</v>
      </c>
      <c r="B98" s="401"/>
      <c r="C98" s="401"/>
      <c r="D98" s="401"/>
      <c r="E98" s="401"/>
      <c r="F98" s="402"/>
    </row>
    <row r="99" spans="1:6" ht="24.95" customHeight="1">
      <c r="A99" s="30" t="s">
        <v>273</v>
      </c>
      <c r="B99" s="392" t="s">
        <v>274</v>
      </c>
      <c r="C99" s="393"/>
      <c r="E99" s="401"/>
      <c r="F99" s="402"/>
    </row>
    <row r="100" spans="1:6" ht="24.95" customHeight="1">
      <c r="A100" s="30" t="s">
        <v>6</v>
      </c>
      <c r="B100" s="392" t="s">
        <v>249</v>
      </c>
      <c r="C100" s="393"/>
      <c r="D100" s="36" t="s">
        <v>275</v>
      </c>
      <c r="E100" s="401">
        <v>5</v>
      </c>
      <c r="F100" s="402"/>
    </row>
    <row r="101" spans="1:6" ht="24.95" customHeight="1">
      <c r="A101" s="30" t="s">
        <v>276</v>
      </c>
      <c r="B101" s="31" t="s">
        <v>304</v>
      </c>
      <c r="C101" s="35"/>
      <c r="D101" s="397"/>
      <c r="E101" s="398"/>
      <c r="F101" s="399"/>
    </row>
    <row r="102" spans="1:6" ht="24.95" customHeight="1">
      <c r="A102" s="30" t="s">
        <v>11</v>
      </c>
      <c r="B102" s="31" t="s">
        <v>305</v>
      </c>
      <c r="C102" s="35"/>
      <c r="D102" s="36" t="s">
        <v>279</v>
      </c>
      <c r="E102" s="32"/>
      <c r="F102" s="33" t="s">
        <v>306</v>
      </c>
    </row>
    <row r="103" spans="1:6" ht="24.95" customHeight="1">
      <c r="A103" s="34" t="s">
        <v>281</v>
      </c>
      <c r="B103" s="32" t="s">
        <v>282</v>
      </c>
      <c r="C103" s="32" t="s">
        <v>283</v>
      </c>
      <c r="D103" s="32" t="s">
        <v>284</v>
      </c>
      <c r="E103" s="394"/>
      <c r="F103" s="395"/>
    </row>
    <row r="104" spans="1:6" ht="24.95" customHeight="1">
      <c r="A104" s="34">
        <v>1</v>
      </c>
      <c r="B104" s="37" t="s">
        <v>285</v>
      </c>
      <c r="C104" s="43">
        <v>11.5</v>
      </c>
      <c r="D104" s="39" t="str">
        <f>IF(C104&gt;=18,"A1",IF(C104&gt;=16,"A2",IF(C104&gt;=14,"B1",IF(C104&gt;=12,"B2",IF(C104&gt;=10,"C1",IF(C104&gt;=8,"C2",IF(C104&gt;=6.5,"D","E")))))))</f>
        <v>C1</v>
      </c>
      <c r="E104" s="392"/>
      <c r="F104" s="396"/>
    </row>
    <row r="105" spans="1:6" ht="24.95" customHeight="1">
      <c r="A105" s="34">
        <v>2</v>
      </c>
      <c r="B105" s="37" t="s">
        <v>286</v>
      </c>
      <c r="C105" s="43">
        <v>10</v>
      </c>
      <c r="D105" s="39" t="str">
        <f t="shared" ref="D105:D109" si="5">IF(C105&gt;=18,"A1",IF(C105&gt;=16,"A2",IF(C105&gt;=14,"B1",IF(C105&gt;=12,"B2",IF(C105&gt;=10,"C1",IF(C105&gt;=8,"C2",IF(C105&gt;=6.5,"D","E")))))))</f>
        <v>C1</v>
      </c>
      <c r="E105" s="390"/>
      <c r="F105" s="391"/>
    </row>
    <row r="106" spans="1:6" ht="24.95" customHeight="1">
      <c r="A106" s="34">
        <v>3</v>
      </c>
      <c r="B106" s="37" t="s">
        <v>287</v>
      </c>
      <c r="C106" s="43">
        <v>17.5</v>
      </c>
      <c r="D106" s="39" t="str">
        <f t="shared" si="5"/>
        <v>A2</v>
      </c>
      <c r="E106" s="390"/>
      <c r="F106" s="391"/>
    </row>
    <row r="107" spans="1:6" ht="24.95" customHeight="1">
      <c r="A107" s="34">
        <v>4</v>
      </c>
      <c r="B107" s="37" t="s">
        <v>288</v>
      </c>
      <c r="C107" s="43">
        <v>16</v>
      </c>
      <c r="D107" s="39" t="str">
        <f t="shared" si="5"/>
        <v>A2</v>
      </c>
      <c r="E107" s="390"/>
      <c r="F107" s="391"/>
    </row>
    <row r="108" spans="1:6" ht="24.95" customHeight="1">
      <c r="A108" s="34">
        <v>5</v>
      </c>
      <c r="B108" s="37" t="s">
        <v>289</v>
      </c>
      <c r="C108" s="43">
        <v>11</v>
      </c>
      <c r="D108" s="39" t="str">
        <f t="shared" si="5"/>
        <v>C1</v>
      </c>
      <c r="E108" s="390"/>
      <c r="F108" s="391"/>
    </row>
    <row r="109" spans="1:6" ht="24.95" customHeight="1">
      <c r="A109" s="34">
        <v>6</v>
      </c>
      <c r="B109" s="37" t="s">
        <v>290</v>
      </c>
      <c r="C109" s="32">
        <v>11.5</v>
      </c>
      <c r="D109" s="39" t="str">
        <f t="shared" si="5"/>
        <v>C1</v>
      </c>
      <c r="E109" s="390"/>
      <c r="F109" s="391"/>
    </row>
    <row r="110" spans="1:6" ht="24.95" customHeight="1">
      <c r="A110" s="30"/>
      <c r="B110" s="36"/>
      <c r="C110" s="32"/>
      <c r="D110" s="36"/>
      <c r="E110" s="390"/>
      <c r="F110" s="391"/>
    </row>
    <row r="111" spans="1:6" ht="24.95" customHeight="1">
      <c r="A111" s="30"/>
      <c r="B111" s="32" t="s">
        <v>242</v>
      </c>
      <c r="C111" s="139">
        <f>SUM(C104:C110)</f>
        <v>77.5</v>
      </c>
      <c r="D111" s="36"/>
      <c r="E111" s="390"/>
      <c r="F111" s="391"/>
    </row>
    <row r="112" spans="1:6" ht="24.95" customHeight="1">
      <c r="A112" s="30"/>
      <c r="B112" s="40" t="s">
        <v>291</v>
      </c>
      <c r="C112" s="41">
        <f>(C111/120*100)</f>
        <v>64.583333333333343</v>
      </c>
      <c r="D112" s="36"/>
      <c r="E112" s="390"/>
      <c r="F112" s="391"/>
    </row>
    <row r="113" spans="1:6" ht="24.95" customHeight="1">
      <c r="A113" s="388" t="s">
        <v>292</v>
      </c>
      <c r="B113" s="380" t="s">
        <v>293</v>
      </c>
      <c r="C113" s="380"/>
      <c r="D113" s="382" t="s">
        <v>294</v>
      </c>
      <c r="E113" s="383"/>
      <c r="F113" s="384"/>
    </row>
    <row r="114" spans="1:6" ht="24.95" customHeight="1">
      <c r="A114" s="389"/>
      <c r="B114" s="381"/>
      <c r="C114" s="381"/>
      <c r="D114" s="385"/>
      <c r="E114" s="386"/>
      <c r="F114" s="387"/>
    </row>
    <row r="115" spans="1:6" ht="24.95" customHeight="1"/>
    <row r="116" spans="1:6" ht="24.95" customHeight="1">
      <c r="A116" s="29"/>
      <c r="B116" s="404" t="s">
        <v>0</v>
      </c>
      <c r="C116" s="404"/>
      <c r="D116" s="404"/>
      <c r="E116" s="404"/>
      <c r="F116" s="405"/>
    </row>
    <row r="117" spans="1:6" ht="24.95" customHeight="1">
      <c r="A117" s="30"/>
      <c r="B117" s="397" t="s">
        <v>268</v>
      </c>
      <c r="C117" s="398"/>
      <c r="D117" s="398"/>
      <c r="E117" s="398"/>
      <c r="F117" s="399"/>
    </row>
    <row r="118" spans="1:6" ht="24.95" customHeight="1">
      <c r="A118" s="30"/>
      <c r="B118" s="397" t="s">
        <v>269</v>
      </c>
      <c r="C118" s="398"/>
      <c r="D118" s="398"/>
      <c r="E118" s="398"/>
      <c r="F118" s="399"/>
    </row>
    <row r="119" spans="1:6" ht="24.95" customHeight="1">
      <c r="A119" s="30"/>
      <c r="B119" s="392" t="s">
        <v>270</v>
      </c>
      <c r="C119" s="400"/>
      <c r="D119" s="400"/>
      <c r="E119" s="400"/>
      <c r="F119" s="396"/>
    </row>
    <row r="120" spans="1:6" ht="24.95" customHeight="1">
      <c r="A120" s="30"/>
      <c r="B120" s="401" t="s">
        <v>271</v>
      </c>
      <c r="C120" s="401"/>
      <c r="D120" s="401"/>
      <c r="E120" s="401"/>
      <c r="F120" s="402"/>
    </row>
    <row r="121" spans="1:6" ht="24.95" customHeight="1">
      <c r="A121" s="403" t="s">
        <v>272</v>
      </c>
      <c r="B121" s="401"/>
      <c r="C121" s="401"/>
      <c r="D121" s="401"/>
      <c r="E121" s="401"/>
      <c r="F121" s="402"/>
    </row>
    <row r="122" spans="1:6" ht="24.95" customHeight="1">
      <c r="A122" s="30" t="s">
        <v>273</v>
      </c>
      <c r="B122" s="392" t="s">
        <v>274</v>
      </c>
      <c r="C122" s="393"/>
      <c r="E122" s="401"/>
      <c r="F122" s="402"/>
    </row>
    <row r="123" spans="1:6" ht="24.95" customHeight="1">
      <c r="A123" s="30" t="s">
        <v>6</v>
      </c>
      <c r="B123" s="392" t="s">
        <v>250</v>
      </c>
      <c r="C123" s="393"/>
      <c r="D123" s="36" t="s">
        <v>275</v>
      </c>
      <c r="E123" s="401">
        <v>6</v>
      </c>
      <c r="F123" s="402"/>
    </row>
    <row r="124" spans="1:6" ht="24.95" customHeight="1">
      <c r="A124" s="30" t="s">
        <v>276</v>
      </c>
      <c r="B124" s="31" t="s">
        <v>307</v>
      </c>
      <c r="C124" s="35"/>
      <c r="D124" s="397"/>
      <c r="E124" s="398"/>
      <c r="F124" s="399"/>
    </row>
    <row r="125" spans="1:6" ht="24.95" customHeight="1">
      <c r="A125" s="30" t="s">
        <v>11</v>
      </c>
      <c r="B125" s="31" t="s">
        <v>308</v>
      </c>
      <c r="C125" s="35"/>
      <c r="D125" s="36" t="s">
        <v>279</v>
      </c>
      <c r="E125" s="32"/>
      <c r="F125" s="33" t="s">
        <v>309</v>
      </c>
    </row>
    <row r="126" spans="1:6" ht="24.95" customHeight="1">
      <c r="A126" s="34" t="s">
        <v>281</v>
      </c>
      <c r="B126" s="32" t="s">
        <v>282</v>
      </c>
      <c r="C126" s="32" t="s">
        <v>283</v>
      </c>
      <c r="D126" s="32" t="s">
        <v>284</v>
      </c>
      <c r="E126" s="394"/>
      <c r="F126" s="395"/>
    </row>
    <row r="127" spans="1:6" ht="24.95" customHeight="1">
      <c r="A127" s="34">
        <v>1</v>
      </c>
      <c r="B127" s="37" t="s">
        <v>285</v>
      </c>
      <c r="C127" s="43">
        <v>15.5</v>
      </c>
      <c r="D127" s="39" t="str">
        <f>IF(C127&gt;=18,"A1",IF(C127&gt;=16,"A2",IF(C127&gt;=14,"B1",IF(C127&gt;=12,"B2",IF(C127&gt;=10,"C1",IF(C127&gt;=8,"C2",IF(C127&gt;=6.5,"D","E")))))))</f>
        <v>B1</v>
      </c>
      <c r="E127" s="392"/>
      <c r="F127" s="396"/>
    </row>
    <row r="128" spans="1:6" ht="24.95" customHeight="1">
      <c r="A128" s="34">
        <v>2</v>
      </c>
      <c r="B128" s="37" t="s">
        <v>286</v>
      </c>
      <c r="C128" s="43">
        <v>13</v>
      </c>
      <c r="D128" s="39" t="str">
        <f t="shared" ref="D128:D132" si="6">IF(C128&gt;=18,"A1",IF(C128&gt;=16,"A2",IF(C128&gt;=14,"B1",IF(C128&gt;=12,"B2",IF(C128&gt;=10,"C1",IF(C128&gt;=8,"C2",IF(C128&gt;=6.5,"D","E")))))))</f>
        <v>B2</v>
      </c>
      <c r="E128" s="390"/>
      <c r="F128" s="391"/>
    </row>
    <row r="129" spans="1:6" ht="24.95" customHeight="1">
      <c r="A129" s="34">
        <v>3</v>
      </c>
      <c r="B129" s="37" t="s">
        <v>287</v>
      </c>
      <c r="C129" s="43">
        <v>18</v>
      </c>
      <c r="D129" s="39" t="str">
        <f t="shared" si="6"/>
        <v>A1</v>
      </c>
      <c r="E129" s="390"/>
      <c r="F129" s="391"/>
    </row>
    <row r="130" spans="1:6" ht="24.95" customHeight="1">
      <c r="A130" s="34">
        <v>4</v>
      </c>
      <c r="B130" s="37" t="s">
        <v>288</v>
      </c>
      <c r="C130" s="43">
        <v>18.5</v>
      </c>
      <c r="D130" s="39" t="str">
        <f t="shared" si="6"/>
        <v>A1</v>
      </c>
      <c r="E130" s="390"/>
      <c r="F130" s="391"/>
    </row>
    <row r="131" spans="1:6" ht="24.95" customHeight="1">
      <c r="A131" s="34">
        <v>5</v>
      </c>
      <c r="B131" s="37" t="s">
        <v>289</v>
      </c>
      <c r="C131" s="43">
        <v>14.5</v>
      </c>
      <c r="D131" s="39" t="str">
        <f t="shared" si="6"/>
        <v>B1</v>
      </c>
      <c r="E131" s="390"/>
      <c r="F131" s="391"/>
    </row>
    <row r="132" spans="1:6" ht="24.95" customHeight="1">
      <c r="A132" s="34">
        <v>6</v>
      </c>
      <c r="B132" s="37" t="s">
        <v>290</v>
      </c>
      <c r="C132" s="43">
        <v>17.5</v>
      </c>
      <c r="D132" s="39" t="str">
        <f t="shared" si="6"/>
        <v>A2</v>
      </c>
      <c r="E132" s="390"/>
      <c r="F132" s="391"/>
    </row>
    <row r="133" spans="1:6" ht="24.95" customHeight="1">
      <c r="A133" s="30"/>
      <c r="B133" s="36"/>
      <c r="C133" s="32"/>
      <c r="D133" s="36"/>
      <c r="E133" s="390"/>
      <c r="F133" s="391"/>
    </row>
    <row r="134" spans="1:6" ht="24.95" customHeight="1">
      <c r="A134" s="30"/>
      <c r="B134" s="32" t="s">
        <v>242</v>
      </c>
      <c r="C134" s="32">
        <f>SUM(C127:C133)</f>
        <v>97</v>
      </c>
      <c r="D134" s="36"/>
      <c r="E134" s="390"/>
      <c r="F134" s="391"/>
    </row>
    <row r="135" spans="1:6" ht="24.95" customHeight="1">
      <c r="A135" s="30"/>
      <c r="B135" s="40" t="s">
        <v>291</v>
      </c>
      <c r="C135" s="41">
        <f>(C134/120*100)</f>
        <v>80.833333333333329</v>
      </c>
      <c r="D135" s="36"/>
      <c r="E135" s="390"/>
      <c r="F135" s="391"/>
    </row>
    <row r="136" spans="1:6" ht="24.95" customHeight="1">
      <c r="A136" s="388" t="s">
        <v>292</v>
      </c>
      <c r="B136" s="380" t="s">
        <v>293</v>
      </c>
      <c r="C136" s="380"/>
      <c r="D136" s="382" t="s">
        <v>294</v>
      </c>
      <c r="E136" s="383"/>
      <c r="F136" s="384"/>
    </row>
    <row r="137" spans="1:6" ht="24.95" customHeight="1">
      <c r="A137" s="389"/>
      <c r="B137" s="381"/>
      <c r="C137" s="381"/>
      <c r="D137" s="385"/>
      <c r="E137" s="386"/>
      <c r="F137" s="387"/>
    </row>
    <row r="138" spans="1:6" ht="24.95" customHeight="1"/>
    <row r="139" spans="1:6" ht="24.95" customHeight="1">
      <c r="A139" s="29"/>
      <c r="B139" s="404" t="s">
        <v>0</v>
      </c>
      <c r="C139" s="404"/>
      <c r="D139" s="404"/>
      <c r="E139" s="404"/>
      <c r="F139" s="405"/>
    </row>
    <row r="140" spans="1:6" ht="24.95" customHeight="1">
      <c r="A140" s="30"/>
      <c r="B140" s="397" t="s">
        <v>268</v>
      </c>
      <c r="C140" s="398"/>
      <c r="D140" s="398"/>
      <c r="E140" s="398"/>
      <c r="F140" s="399"/>
    </row>
    <row r="141" spans="1:6" ht="24.95" customHeight="1">
      <c r="A141" s="30"/>
      <c r="B141" s="397" t="s">
        <v>269</v>
      </c>
      <c r="C141" s="398"/>
      <c r="D141" s="398"/>
      <c r="E141" s="398"/>
      <c r="F141" s="399"/>
    </row>
    <row r="142" spans="1:6" ht="24.95" customHeight="1">
      <c r="A142" s="30"/>
      <c r="B142" s="392" t="s">
        <v>270</v>
      </c>
      <c r="C142" s="400"/>
      <c r="D142" s="400"/>
      <c r="E142" s="400"/>
      <c r="F142" s="396"/>
    </row>
    <row r="143" spans="1:6" ht="24.95" customHeight="1">
      <c r="A143" s="30"/>
      <c r="B143" s="401" t="s">
        <v>271</v>
      </c>
      <c r="C143" s="401"/>
      <c r="D143" s="401"/>
      <c r="E143" s="401"/>
      <c r="F143" s="402"/>
    </row>
    <row r="144" spans="1:6" ht="24.95" customHeight="1">
      <c r="A144" s="403" t="s">
        <v>272</v>
      </c>
      <c r="B144" s="401"/>
      <c r="C144" s="401"/>
      <c r="D144" s="401"/>
      <c r="E144" s="401"/>
      <c r="F144" s="402"/>
    </row>
    <row r="145" spans="1:6" ht="24.95" customHeight="1">
      <c r="A145" s="30" t="s">
        <v>273</v>
      </c>
      <c r="B145" s="392" t="s">
        <v>274</v>
      </c>
      <c r="C145" s="393"/>
      <c r="E145" s="401"/>
      <c r="F145" s="402"/>
    </row>
    <row r="146" spans="1:6" ht="24.95" customHeight="1">
      <c r="A146" s="30" t="s">
        <v>6</v>
      </c>
      <c r="B146" s="392" t="s">
        <v>251</v>
      </c>
      <c r="C146" s="393"/>
      <c r="D146" s="36" t="s">
        <v>275</v>
      </c>
      <c r="E146" s="401">
        <v>7</v>
      </c>
      <c r="F146" s="402"/>
    </row>
    <row r="147" spans="1:6" ht="24.95" customHeight="1">
      <c r="A147" s="30" t="s">
        <v>276</v>
      </c>
      <c r="B147" s="31" t="s">
        <v>310</v>
      </c>
      <c r="C147" s="35"/>
      <c r="D147" s="397"/>
      <c r="E147" s="398"/>
      <c r="F147" s="399"/>
    </row>
    <row r="148" spans="1:6" ht="24.95" customHeight="1">
      <c r="A148" s="30" t="s">
        <v>11</v>
      </c>
      <c r="B148" s="31" t="s">
        <v>311</v>
      </c>
      <c r="C148" s="35"/>
      <c r="D148" s="36" t="s">
        <v>279</v>
      </c>
      <c r="E148" s="32"/>
      <c r="F148" s="33" t="s">
        <v>297</v>
      </c>
    </row>
    <row r="149" spans="1:6" ht="24.95" customHeight="1">
      <c r="A149" s="34" t="s">
        <v>281</v>
      </c>
      <c r="B149" s="32" t="s">
        <v>282</v>
      </c>
      <c r="C149" s="32" t="s">
        <v>283</v>
      </c>
      <c r="D149" s="32" t="s">
        <v>284</v>
      </c>
      <c r="E149" s="394"/>
      <c r="F149" s="395"/>
    </row>
    <row r="150" spans="1:6" ht="24.95" customHeight="1">
      <c r="A150" s="34">
        <v>1</v>
      </c>
      <c r="B150" s="37" t="s">
        <v>285</v>
      </c>
      <c r="C150" s="43">
        <v>15.5</v>
      </c>
      <c r="D150" s="39" t="str">
        <f>IF(C150&gt;=18,"A1",IF(C150&gt;=16,"A2",IF(C150&gt;=14,"B1",IF(C150&gt;=12,"B2",IF(C150&gt;=10,"C1",IF(C150&gt;=8,"C2",IF(C150&gt;=6.5,"D","E")))))))</f>
        <v>B1</v>
      </c>
      <c r="E150" s="392"/>
      <c r="F150" s="396"/>
    </row>
    <row r="151" spans="1:6" ht="24.95" customHeight="1">
      <c r="A151" s="34">
        <v>2</v>
      </c>
      <c r="B151" s="37" t="s">
        <v>286</v>
      </c>
      <c r="C151" s="46">
        <v>14.5</v>
      </c>
      <c r="D151" s="39" t="str">
        <f t="shared" ref="D151:D155" si="7">IF(C151&gt;=18,"A1",IF(C151&gt;=16,"A2",IF(C151&gt;=14,"B1",IF(C151&gt;=12,"B2",IF(C151&gt;=10,"C1",IF(C151&gt;=8,"C2",IF(C151&gt;=6.5,"D","E")))))))</f>
        <v>B1</v>
      </c>
      <c r="E151" s="390"/>
      <c r="F151" s="391"/>
    </row>
    <row r="152" spans="1:6" ht="24.95" customHeight="1">
      <c r="A152" s="34">
        <v>3</v>
      </c>
      <c r="B152" s="37" t="s">
        <v>287</v>
      </c>
      <c r="C152" s="43">
        <v>19</v>
      </c>
      <c r="D152" s="39" t="str">
        <f t="shared" si="7"/>
        <v>A1</v>
      </c>
      <c r="E152" s="390"/>
      <c r="F152" s="391"/>
    </row>
    <row r="153" spans="1:6" ht="24.95" customHeight="1">
      <c r="A153" s="34">
        <v>4</v>
      </c>
      <c r="B153" s="37" t="s">
        <v>288</v>
      </c>
      <c r="C153" s="43">
        <v>17.5</v>
      </c>
      <c r="D153" s="39" t="str">
        <f t="shared" si="7"/>
        <v>A2</v>
      </c>
      <c r="E153" s="390"/>
      <c r="F153" s="391"/>
    </row>
    <row r="154" spans="1:6" ht="24.95" customHeight="1">
      <c r="A154" s="34">
        <v>5</v>
      </c>
      <c r="B154" s="37" t="s">
        <v>289</v>
      </c>
      <c r="C154" s="43">
        <v>14.5</v>
      </c>
      <c r="D154" s="39" t="str">
        <f t="shared" si="7"/>
        <v>B1</v>
      </c>
      <c r="E154" s="390"/>
      <c r="F154" s="391"/>
    </row>
    <row r="155" spans="1:6" ht="24.95" customHeight="1">
      <c r="A155" s="34">
        <v>6</v>
      </c>
      <c r="B155" s="37" t="s">
        <v>290</v>
      </c>
      <c r="C155" s="43">
        <v>18.5</v>
      </c>
      <c r="D155" s="39" t="str">
        <f t="shared" si="7"/>
        <v>A1</v>
      </c>
      <c r="E155" s="390"/>
      <c r="F155" s="391"/>
    </row>
    <row r="156" spans="1:6" ht="24.95" customHeight="1">
      <c r="A156" s="30"/>
      <c r="B156" s="36"/>
      <c r="C156" s="32"/>
      <c r="D156" s="36"/>
      <c r="E156" s="390"/>
      <c r="F156" s="391"/>
    </row>
    <row r="157" spans="1:6" ht="24.95" customHeight="1">
      <c r="A157" s="30"/>
      <c r="B157" s="32" t="s">
        <v>242</v>
      </c>
      <c r="C157" s="32">
        <f>SUM(C150:C156)</f>
        <v>99.5</v>
      </c>
      <c r="D157" s="36"/>
      <c r="E157" s="390"/>
      <c r="F157" s="391"/>
    </row>
    <row r="158" spans="1:6" ht="24.95" customHeight="1">
      <c r="A158" s="30"/>
      <c r="B158" s="40" t="s">
        <v>291</v>
      </c>
      <c r="C158" s="41">
        <f>(C157/120*100)</f>
        <v>82.916666666666671</v>
      </c>
      <c r="D158" s="36"/>
      <c r="E158" s="390"/>
      <c r="F158" s="391"/>
    </row>
    <row r="159" spans="1:6" ht="24.95" customHeight="1">
      <c r="A159" s="388" t="s">
        <v>292</v>
      </c>
      <c r="B159" s="380" t="s">
        <v>293</v>
      </c>
      <c r="C159" s="380"/>
      <c r="D159" s="382" t="s">
        <v>294</v>
      </c>
      <c r="E159" s="383"/>
      <c r="F159" s="384"/>
    </row>
    <row r="160" spans="1:6" ht="24.95" customHeight="1">
      <c r="A160" s="389"/>
      <c r="B160" s="381"/>
      <c r="C160" s="381"/>
      <c r="D160" s="385"/>
      <c r="E160" s="386"/>
      <c r="F160" s="387"/>
    </row>
    <row r="161" spans="1:6" ht="24.95" customHeight="1"/>
    <row r="162" spans="1:6" ht="24.95" customHeight="1">
      <c r="A162" s="29"/>
      <c r="B162" s="404" t="s">
        <v>0</v>
      </c>
      <c r="C162" s="404"/>
      <c r="D162" s="404"/>
      <c r="E162" s="404"/>
      <c r="F162" s="405"/>
    </row>
    <row r="163" spans="1:6" ht="24.95" customHeight="1">
      <c r="A163" s="30"/>
      <c r="B163" s="397" t="s">
        <v>268</v>
      </c>
      <c r="C163" s="398"/>
      <c r="D163" s="398"/>
      <c r="E163" s="398"/>
      <c r="F163" s="399"/>
    </row>
    <row r="164" spans="1:6" ht="24.95" customHeight="1">
      <c r="A164" s="30"/>
      <c r="B164" s="397" t="s">
        <v>269</v>
      </c>
      <c r="C164" s="398"/>
      <c r="D164" s="398"/>
      <c r="E164" s="398"/>
      <c r="F164" s="399"/>
    </row>
    <row r="165" spans="1:6" ht="24.95" customHeight="1">
      <c r="A165" s="30"/>
      <c r="B165" s="392" t="s">
        <v>270</v>
      </c>
      <c r="C165" s="400"/>
      <c r="D165" s="400"/>
      <c r="E165" s="400"/>
      <c r="F165" s="396"/>
    </row>
    <row r="166" spans="1:6" ht="24.95" customHeight="1">
      <c r="A166" s="30"/>
      <c r="B166" s="401" t="s">
        <v>271</v>
      </c>
      <c r="C166" s="401"/>
      <c r="D166" s="401"/>
      <c r="E166" s="401"/>
      <c r="F166" s="402"/>
    </row>
    <row r="167" spans="1:6" ht="24.95" customHeight="1">
      <c r="A167" s="403" t="s">
        <v>272</v>
      </c>
      <c r="B167" s="401"/>
      <c r="C167" s="401"/>
      <c r="D167" s="401"/>
      <c r="E167" s="401"/>
      <c r="F167" s="402"/>
    </row>
    <row r="168" spans="1:6" ht="24.95" customHeight="1">
      <c r="A168" s="30" t="s">
        <v>273</v>
      </c>
      <c r="B168" s="392" t="s">
        <v>274</v>
      </c>
      <c r="C168" s="393"/>
      <c r="E168" s="401"/>
      <c r="F168" s="402"/>
    </row>
    <row r="169" spans="1:6" ht="24.95" customHeight="1">
      <c r="A169" s="30" t="s">
        <v>6</v>
      </c>
      <c r="B169" s="392" t="s">
        <v>252</v>
      </c>
      <c r="C169" s="393"/>
      <c r="D169" s="36" t="s">
        <v>275</v>
      </c>
      <c r="E169" s="401">
        <v>8</v>
      </c>
      <c r="F169" s="402"/>
    </row>
    <row r="170" spans="1:6" ht="24.95" customHeight="1">
      <c r="A170" s="30" t="s">
        <v>276</v>
      </c>
      <c r="B170" s="31" t="s">
        <v>312</v>
      </c>
      <c r="C170" s="35"/>
      <c r="D170" s="397"/>
      <c r="E170" s="398"/>
      <c r="F170" s="399"/>
    </row>
    <row r="171" spans="1:6" ht="24.95" customHeight="1">
      <c r="A171" s="30" t="s">
        <v>11</v>
      </c>
      <c r="B171" s="31" t="s">
        <v>313</v>
      </c>
      <c r="C171" s="35"/>
      <c r="D171" s="36" t="s">
        <v>279</v>
      </c>
      <c r="E171" s="32"/>
      <c r="F171" s="33" t="s">
        <v>314</v>
      </c>
    </row>
    <row r="172" spans="1:6" ht="24.95" customHeight="1">
      <c r="A172" s="30"/>
      <c r="B172" s="31"/>
      <c r="C172" s="35"/>
      <c r="D172" s="36"/>
      <c r="E172" s="32"/>
      <c r="F172" s="33"/>
    </row>
    <row r="173" spans="1:6" ht="24.95" customHeight="1">
      <c r="A173" s="34" t="s">
        <v>281</v>
      </c>
      <c r="B173" s="32" t="s">
        <v>282</v>
      </c>
      <c r="C173" s="32" t="s">
        <v>283</v>
      </c>
      <c r="D173" s="32" t="s">
        <v>284</v>
      </c>
      <c r="E173" s="394"/>
      <c r="F173" s="395"/>
    </row>
    <row r="174" spans="1:6" ht="24.95" customHeight="1">
      <c r="A174" s="34">
        <v>1</v>
      </c>
      <c r="B174" s="37" t="s">
        <v>285</v>
      </c>
      <c r="C174" s="43">
        <v>18</v>
      </c>
      <c r="D174" s="39" t="str">
        <f>IF(C174&gt;=18,"A1",IF(C174&gt;=16,"A2",IF(C174&gt;=14,"B1",IF(C174&gt;=12,"B2",IF(C174&gt;=10,"C1",IF(C174&gt;=8,"C2",IF(C174&gt;=6.5,"D","E")))))))</f>
        <v>A1</v>
      </c>
      <c r="E174" s="392"/>
      <c r="F174" s="396"/>
    </row>
    <row r="175" spans="1:6" ht="24.95" customHeight="1">
      <c r="A175" s="34">
        <v>2</v>
      </c>
      <c r="B175" s="37" t="s">
        <v>286</v>
      </c>
      <c r="C175" s="43">
        <v>13.5</v>
      </c>
      <c r="D175" s="39" t="str">
        <f t="shared" ref="D175:D179" si="8">IF(C175&gt;=18,"A1",IF(C175&gt;=16,"A2",IF(C175&gt;=14,"B1",IF(C175&gt;=12,"B2",IF(C175&gt;=10,"C1",IF(C175&gt;=8,"C2",IF(C175&gt;=6.5,"D","E")))))))</f>
        <v>B2</v>
      </c>
      <c r="E175" s="390"/>
      <c r="F175" s="391"/>
    </row>
    <row r="176" spans="1:6" ht="24.95" customHeight="1">
      <c r="A176" s="34">
        <v>3</v>
      </c>
      <c r="B176" s="37" t="s">
        <v>287</v>
      </c>
      <c r="C176" s="43">
        <v>17</v>
      </c>
      <c r="D176" s="39" t="str">
        <f t="shared" si="8"/>
        <v>A2</v>
      </c>
      <c r="E176" s="390"/>
      <c r="F176" s="391"/>
    </row>
    <row r="177" spans="1:6" ht="24.95" customHeight="1">
      <c r="A177" s="34">
        <v>4</v>
      </c>
      <c r="B177" s="37" t="s">
        <v>288</v>
      </c>
      <c r="C177" s="43">
        <v>18.5</v>
      </c>
      <c r="D177" s="39" t="str">
        <f t="shared" si="8"/>
        <v>A1</v>
      </c>
      <c r="E177" s="390"/>
      <c r="F177" s="391"/>
    </row>
    <row r="178" spans="1:6" ht="24.95" customHeight="1">
      <c r="A178" s="34">
        <v>5</v>
      </c>
      <c r="B178" s="37" t="s">
        <v>289</v>
      </c>
      <c r="C178" s="43">
        <v>15</v>
      </c>
      <c r="D178" s="39" t="str">
        <f t="shared" si="8"/>
        <v>B1</v>
      </c>
      <c r="E178" s="390"/>
      <c r="F178" s="391"/>
    </row>
    <row r="179" spans="1:6" ht="24.95" customHeight="1">
      <c r="A179" s="34">
        <v>6</v>
      </c>
      <c r="B179" s="37" t="s">
        <v>290</v>
      </c>
      <c r="C179" s="43">
        <v>18</v>
      </c>
      <c r="D179" s="39" t="str">
        <f t="shared" si="8"/>
        <v>A1</v>
      </c>
      <c r="E179" s="390"/>
      <c r="F179" s="391"/>
    </row>
    <row r="180" spans="1:6" ht="24.95" customHeight="1">
      <c r="A180" s="30"/>
      <c r="B180" s="36"/>
      <c r="C180" s="32"/>
      <c r="D180" s="36"/>
      <c r="E180" s="390"/>
      <c r="F180" s="391"/>
    </row>
    <row r="181" spans="1:6" ht="24.95" customHeight="1">
      <c r="A181" s="30"/>
      <c r="B181" s="32" t="s">
        <v>242</v>
      </c>
      <c r="C181" s="32">
        <f>SUM(C174:C180)</f>
        <v>100</v>
      </c>
      <c r="D181" s="36"/>
      <c r="E181" s="390"/>
      <c r="F181" s="391"/>
    </row>
    <row r="182" spans="1:6" ht="24.95" customHeight="1">
      <c r="A182" s="30"/>
      <c r="B182" s="40" t="s">
        <v>291</v>
      </c>
      <c r="C182" s="41">
        <f>(C181/120*100)</f>
        <v>83.333333333333343</v>
      </c>
      <c r="D182" s="36"/>
      <c r="E182" s="390"/>
      <c r="F182" s="391"/>
    </row>
    <row r="183" spans="1:6" ht="24.95" customHeight="1">
      <c r="A183" s="388" t="s">
        <v>292</v>
      </c>
      <c r="B183" s="380" t="s">
        <v>293</v>
      </c>
      <c r="C183" s="380"/>
      <c r="D183" s="382" t="s">
        <v>294</v>
      </c>
      <c r="E183" s="383"/>
      <c r="F183" s="384"/>
    </row>
    <row r="184" spans="1:6" ht="24.95" customHeight="1">
      <c r="A184" s="389"/>
      <c r="B184" s="381"/>
      <c r="C184" s="381"/>
      <c r="D184" s="385"/>
      <c r="E184" s="386"/>
      <c r="F184" s="387"/>
    </row>
    <row r="185" spans="1:6" ht="24.95" customHeight="1"/>
    <row r="186" spans="1:6" ht="24.95" customHeight="1">
      <c r="A186" s="29"/>
      <c r="B186" s="404" t="s">
        <v>0</v>
      </c>
      <c r="C186" s="404"/>
      <c r="D186" s="404"/>
      <c r="E186" s="404"/>
      <c r="F186" s="405"/>
    </row>
    <row r="187" spans="1:6" ht="24.95" customHeight="1">
      <c r="A187" s="30"/>
      <c r="B187" s="397" t="s">
        <v>268</v>
      </c>
      <c r="C187" s="398"/>
      <c r="D187" s="398"/>
      <c r="E187" s="398"/>
      <c r="F187" s="399"/>
    </row>
    <row r="188" spans="1:6" ht="24.95" customHeight="1">
      <c r="A188" s="30"/>
      <c r="B188" s="397" t="s">
        <v>269</v>
      </c>
      <c r="C188" s="398"/>
      <c r="D188" s="398"/>
      <c r="E188" s="398"/>
      <c r="F188" s="399"/>
    </row>
    <row r="189" spans="1:6" ht="24.95" customHeight="1">
      <c r="A189" s="30"/>
      <c r="B189" s="392" t="s">
        <v>270</v>
      </c>
      <c r="C189" s="400"/>
      <c r="D189" s="400"/>
      <c r="E189" s="400"/>
      <c r="F189" s="396"/>
    </row>
    <row r="190" spans="1:6" ht="24.95" customHeight="1">
      <c r="A190" s="30"/>
      <c r="B190" s="401" t="s">
        <v>271</v>
      </c>
      <c r="C190" s="401"/>
      <c r="D190" s="401"/>
      <c r="E190" s="401"/>
      <c r="F190" s="402"/>
    </row>
    <row r="191" spans="1:6" ht="24.95" customHeight="1">
      <c r="A191" s="403" t="s">
        <v>272</v>
      </c>
      <c r="B191" s="401"/>
      <c r="C191" s="401"/>
      <c r="D191" s="401"/>
      <c r="E191" s="401"/>
      <c r="F191" s="402"/>
    </row>
    <row r="192" spans="1:6" ht="24.95" customHeight="1">
      <c r="A192" s="30" t="s">
        <v>273</v>
      </c>
      <c r="B192" s="392" t="s">
        <v>274</v>
      </c>
      <c r="C192" s="393"/>
      <c r="E192" s="401"/>
      <c r="F192" s="402"/>
    </row>
    <row r="193" spans="1:6" ht="24.95" customHeight="1">
      <c r="A193" s="30" t="s">
        <v>6</v>
      </c>
      <c r="B193" s="392" t="s">
        <v>253</v>
      </c>
      <c r="C193" s="393"/>
      <c r="D193" s="36" t="s">
        <v>275</v>
      </c>
      <c r="E193" s="401">
        <v>9</v>
      </c>
      <c r="F193" s="402"/>
    </row>
    <row r="194" spans="1:6" ht="24.95" customHeight="1">
      <c r="A194" s="30" t="s">
        <v>276</v>
      </c>
      <c r="B194" s="31" t="s">
        <v>315</v>
      </c>
      <c r="C194" s="35"/>
      <c r="D194" s="397"/>
      <c r="E194" s="398"/>
      <c r="F194" s="399"/>
    </row>
    <row r="195" spans="1:6" ht="24.95" customHeight="1">
      <c r="A195" s="30" t="s">
        <v>11</v>
      </c>
      <c r="B195" s="31" t="s">
        <v>316</v>
      </c>
      <c r="C195" s="35"/>
      <c r="D195" s="36" t="s">
        <v>279</v>
      </c>
      <c r="E195" s="32"/>
      <c r="F195" s="33" t="s">
        <v>317</v>
      </c>
    </row>
    <row r="196" spans="1:6" ht="24.95" customHeight="1">
      <c r="A196" s="34" t="s">
        <v>281</v>
      </c>
      <c r="B196" s="32" t="s">
        <v>282</v>
      </c>
      <c r="C196" s="32" t="s">
        <v>283</v>
      </c>
      <c r="D196" s="32" t="s">
        <v>284</v>
      </c>
      <c r="E196" s="394"/>
      <c r="F196" s="395"/>
    </row>
    <row r="197" spans="1:6" ht="24.95" customHeight="1">
      <c r="A197" s="34">
        <v>1</v>
      </c>
      <c r="B197" s="37" t="s">
        <v>285</v>
      </c>
      <c r="C197" s="43">
        <v>3</v>
      </c>
      <c r="D197" s="39" t="str">
        <f>IF(C197&gt;=18,"A1",IF(C197&gt;=16,"A2",IF(C197&gt;=14,"B1",IF(C197&gt;=12,"B2",IF(C197&gt;=10,"C1",IF(C197&gt;=8,"C2",IF(C197&gt;=6.5,"D","E")))))))</f>
        <v>E</v>
      </c>
      <c r="E197" s="392"/>
      <c r="F197" s="396"/>
    </row>
    <row r="198" spans="1:6" ht="24.95" customHeight="1">
      <c r="A198" s="34">
        <v>2</v>
      </c>
      <c r="B198" s="37" t="s">
        <v>286</v>
      </c>
      <c r="C198" s="43">
        <v>3</v>
      </c>
      <c r="D198" s="39" t="str">
        <f t="shared" ref="D198:D202" si="9">IF(C198&gt;=18,"A1",IF(C198&gt;=16,"A2",IF(C198&gt;=14,"B1",IF(C198&gt;=12,"B2",IF(C198&gt;=10,"C1",IF(C198&gt;=8,"C2",IF(C198&gt;=6.5,"D","E")))))))</f>
        <v>E</v>
      </c>
      <c r="E198" s="390"/>
      <c r="F198" s="391"/>
    </row>
    <row r="199" spans="1:6" ht="24.95" customHeight="1">
      <c r="A199" s="34">
        <v>3</v>
      </c>
      <c r="B199" s="37" t="s">
        <v>287</v>
      </c>
      <c r="C199" s="43">
        <v>4.5</v>
      </c>
      <c r="D199" s="39" t="str">
        <f t="shared" si="9"/>
        <v>E</v>
      </c>
      <c r="E199" s="390"/>
      <c r="F199" s="391"/>
    </row>
    <row r="200" spans="1:6" ht="24.95" customHeight="1">
      <c r="A200" s="34">
        <v>4</v>
      </c>
      <c r="B200" s="37" t="s">
        <v>288</v>
      </c>
      <c r="C200" s="43">
        <v>7</v>
      </c>
      <c r="D200" s="39" t="str">
        <f t="shared" si="9"/>
        <v>D</v>
      </c>
      <c r="E200" s="390"/>
      <c r="F200" s="391"/>
    </row>
    <row r="201" spans="1:6" ht="24.95" customHeight="1">
      <c r="A201" s="34">
        <v>5</v>
      </c>
      <c r="B201" s="37" t="s">
        <v>289</v>
      </c>
      <c r="C201" s="43">
        <v>5</v>
      </c>
      <c r="D201" s="39" t="str">
        <f t="shared" si="9"/>
        <v>E</v>
      </c>
      <c r="E201" s="390"/>
      <c r="F201" s="391"/>
    </row>
    <row r="202" spans="1:6" ht="24.95" customHeight="1">
      <c r="A202" s="34">
        <v>6</v>
      </c>
      <c r="B202" s="37" t="s">
        <v>290</v>
      </c>
      <c r="C202" s="43">
        <v>3.5</v>
      </c>
      <c r="D202" s="39" t="str">
        <f t="shared" si="9"/>
        <v>E</v>
      </c>
      <c r="E202" s="390"/>
      <c r="F202" s="391"/>
    </row>
    <row r="203" spans="1:6" ht="24.95" customHeight="1">
      <c r="A203" s="30"/>
      <c r="B203" s="36"/>
      <c r="C203" s="32"/>
      <c r="D203" s="36"/>
      <c r="E203" s="390"/>
      <c r="F203" s="391"/>
    </row>
    <row r="204" spans="1:6" ht="24.95" customHeight="1">
      <c r="A204" s="30"/>
      <c r="B204" s="32" t="s">
        <v>242</v>
      </c>
      <c r="C204" s="32">
        <f>SUM(C197:C203)</f>
        <v>26</v>
      </c>
      <c r="D204" s="36"/>
      <c r="E204" s="390"/>
      <c r="F204" s="391"/>
    </row>
    <row r="205" spans="1:6" ht="24.95" customHeight="1">
      <c r="A205" s="30"/>
      <c r="B205" s="40" t="s">
        <v>291</v>
      </c>
      <c r="C205" s="41">
        <f>(C204/120*100)</f>
        <v>21.666666666666668</v>
      </c>
      <c r="D205" s="36"/>
      <c r="E205" s="390"/>
      <c r="F205" s="391"/>
    </row>
    <row r="206" spans="1:6" ht="24.95" customHeight="1">
      <c r="A206" s="388" t="s">
        <v>292</v>
      </c>
      <c r="B206" s="380" t="s">
        <v>293</v>
      </c>
      <c r="C206" s="380"/>
      <c r="D206" s="382" t="s">
        <v>294</v>
      </c>
      <c r="E206" s="383"/>
      <c r="F206" s="384"/>
    </row>
    <row r="207" spans="1:6" ht="24.95" customHeight="1">
      <c r="A207" s="389"/>
      <c r="B207" s="381"/>
      <c r="C207" s="381"/>
      <c r="D207" s="385"/>
      <c r="E207" s="386"/>
      <c r="F207" s="387"/>
    </row>
    <row r="208" spans="1:6" ht="24.95" customHeight="1"/>
    <row r="209" spans="1:6" ht="24.95" customHeight="1">
      <c r="A209" s="29"/>
      <c r="B209" s="404" t="s">
        <v>0</v>
      </c>
      <c r="C209" s="404"/>
      <c r="D209" s="404"/>
      <c r="E209" s="404"/>
      <c r="F209" s="405"/>
    </row>
    <row r="210" spans="1:6" ht="24.95" customHeight="1">
      <c r="A210" s="30"/>
      <c r="B210" s="397" t="s">
        <v>268</v>
      </c>
      <c r="C210" s="398"/>
      <c r="D210" s="398"/>
      <c r="E210" s="398"/>
      <c r="F210" s="399"/>
    </row>
    <row r="211" spans="1:6" ht="24.95" customHeight="1">
      <c r="A211" s="30"/>
      <c r="B211" s="397" t="s">
        <v>269</v>
      </c>
      <c r="C211" s="398"/>
      <c r="D211" s="398"/>
      <c r="E211" s="398"/>
      <c r="F211" s="399"/>
    </row>
    <row r="212" spans="1:6" ht="24.95" customHeight="1">
      <c r="A212" s="30"/>
      <c r="B212" s="392" t="s">
        <v>270</v>
      </c>
      <c r="C212" s="400"/>
      <c r="D212" s="400"/>
      <c r="E212" s="400"/>
      <c r="F212" s="396"/>
    </row>
    <row r="213" spans="1:6" ht="24.95" customHeight="1">
      <c r="A213" s="30"/>
      <c r="B213" s="401" t="s">
        <v>271</v>
      </c>
      <c r="C213" s="401"/>
      <c r="D213" s="401"/>
      <c r="E213" s="401"/>
      <c r="F213" s="402"/>
    </row>
    <row r="214" spans="1:6" ht="24.95" customHeight="1">
      <c r="A214" s="403" t="s">
        <v>272</v>
      </c>
      <c r="B214" s="401"/>
      <c r="C214" s="401"/>
      <c r="D214" s="401"/>
      <c r="E214" s="401"/>
      <c r="F214" s="402"/>
    </row>
    <row r="215" spans="1:6" ht="24.95" customHeight="1">
      <c r="A215" s="30" t="s">
        <v>273</v>
      </c>
      <c r="B215" s="392" t="s">
        <v>274</v>
      </c>
      <c r="C215" s="393"/>
      <c r="E215" s="401"/>
      <c r="F215" s="402"/>
    </row>
    <row r="216" spans="1:6" ht="24.95" customHeight="1">
      <c r="A216" s="30" t="s">
        <v>6</v>
      </c>
      <c r="B216" s="392" t="s">
        <v>254</v>
      </c>
      <c r="C216" s="393"/>
      <c r="D216" s="36" t="s">
        <v>275</v>
      </c>
      <c r="E216" s="401">
        <v>10</v>
      </c>
      <c r="F216" s="402"/>
    </row>
    <row r="217" spans="1:6" ht="24.95" customHeight="1">
      <c r="A217" s="30" t="s">
        <v>276</v>
      </c>
      <c r="B217" s="31" t="s">
        <v>318</v>
      </c>
      <c r="C217" s="35"/>
      <c r="D217" s="397"/>
      <c r="E217" s="398"/>
      <c r="F217" s="399"/>
    </row>
    <row r="218" spans="1:6" ht="24.95" customHeight="1">
      <c r="A218" s="30" t="s">
        <v>11</v>
      </c>
      <c r="B218" s="31" t="s">
        <v>319</v>
      </c>
      <c r="C218" s="35"/>
      <c r="D218" s="36" t="s">
        <v>279</v>
      </c>
      <c r="E218" s="32"/>
      <c r="F218" s="33" t="s">
        <v>320</v>
      </c>
    </row>
    <row r="219" spans="1:6" ht="24.95" customHeight="1">
      <c r="A219" s="34" t="s">
        <v>281</v>
      </c>
      <c r="B219" s="32" t="s">
        <v>282</v>
      </c>
      <c r="C219" s="32" t="s">
        <v>283</v>
      </c>
      <c r="D219" s="32" t="s">
        <v>284</v>
      </c>
      <c r="E219" s="394"/>
      <c r="F219" s="395"/>
    </row>
    <row r="220" spans="1:6" ht="24.95" customHeight="1">
      <c r="A220" s="34">
        <v>1</v>
      </c>
      <c r="B220" s="37" t="s">
        <v>285</v>
      </c>
      <c r="C220" s="43">
        <v>18.5</v>
      </c>
      <c r="D220" s="39" t="str">
        <f>IF(C220&gt;=18,"A1",IF(C220&gt;=16,"A2",IF(C220&gt;=14,"B1",IF(C220&gt;=12,"B2",IF(C220&gt;=10,"C1",IF(C220&gt;=8,"C2",IF(C220&gt;=6.5,"D","E")))))))</f>
        <v>A1</v>
      </c>
      <c r="E220" s="392"/>
      <c r="F220" s="396"/>
    </row>
    <row r="221" spans="1:6" ht="24.95" customHeight="1">
      <c r="A221" s="34">
        <v>2</v>
      </c>
      <c r="B221" s="37" t="s">
        <v>286</v>
      </c>
      <c r="C221" s="43">
        <v>12</v>
      </c>
      <c r="D221" s="39" t="str">
        <f t="shared" ref="D221:D225" si="10">IF(C221&gt;=18,"A1",IF(C221&gt;=16,"A2",IF(C221&gt;=14,"B1",IF(C221&gt;=12,"B2",IF(C221&gt;=10,"C1",IF(C221&gt;=8,"C2",IF(C221&gt;=6.5,"D","E")))))))</f>
        <v>B2</v>
      </c>
      <c r="E221" s="390"/>
      <c r="F221" s="391"/>
    </row>
    <row r="222" spans="1:6" ht="24.95" customHeight="1">
      <c r="A222" s="34">
        <v>3</v>
      </c>
      <c r="B222" s="37" t="s">
        <v>287</v>
      </c>
      <c r="C222" s="43">
        <v>17.5</v>
      </c>
      <c r="D222" s="39" t="str">
        <f t="shared" si="10"/>
        <v>A2</v>
      </c>
      <c r="E222" s="390"/>
      <c r="F222" s="391"/>
    </row>
    <row r="223" spans="1:6" ht="24.95" customHeight="1">
      <c r="A223" s="34">
        <v>4</v>
      </c>
      <c r="B223" s="37" t="s">
        <v>288</v>
      </c>
      <c r="C223" s="43">
        <v>18</v>
      </c>
      <c r="D223" s="39" t="str">
        <f t="shared" si="10"/>
        <v>A1</v>
      </c>
      <c r="E223" s="390"/>
      <c r="F223" s="391"/>
    </row>
    <row r="224" spans="1:6" ht="24.95" customHeight="1">
      <c r="A224" s="34">
        <v>5</v>
      </c>
      <c r="B224" s="37" t="s">
        <v>289</v>
      </c>
      <c r="C224" s="43">
        <v>16</v>
      </c>
      <c r="D224" s="39" t="str">
        <f t="shared" si="10"/>
        <v>A2</v>
      </c>
      <c r="E224" s="390"/>
      <c r="F224" s="391"/>
    </row>
    <row r="225" spans="1:6" ht="24.95" customHeight="1">
      <c r="A225" s="34">
        <v>6</v>
      </c>
      <c r="B225" s="37" t="s">
        <v>290</v>
      </c>
      <c r="C225" s="43">
        <v>16.5</v>
      </c>
      <c r="D225" s="39" t="str">
        <f t="shared" si="10"/>
        <v>A2</v>
      </c>
      <c r="E225" s="390"/>
      <c r="F225" s="391"/>
    </row>
    <row r="226" spans="1:6" ht="24.95" customHeight="1">
      <c r="A226" s="30"/>
      <c r="B226" s="36"/>
      <c r="C226" s="32"/>
      <c r="D226" s="36"/>
      <c r="E226" s="390"/>
      <c r="F226" s="391"/>
    </row>
    <row r="227" spans="1:6" ht="24.95" customHeight="1">
      <c r="A227" s="30"/>
      <c r="B227" s="32" t="s">
        <v>242</v>
      </c>
      <c r="C227" s="32">
        <f>SUM(C220:C226)</f>
        <v>98.5</v>
      </c>
      <c r="D227" s="36"/>
      <c r="E227" s="390"/>
      <c r="F227" s="391"/>
    </row>
    <row r="228" spans="1:6" ht="24.95" customHeight="1">
      <c r="A228" s="30"/>
      <c r="B228" s="40" t="s">
        <v>291</v>
      </c>
      <c r="C228" s="41">
        <f>(C227/120*100)</f>
        <v>82.083333333333329</v>
      </c>
      <c r="D228" s="36"/>
      <c r="E228" s="390"/>
      <c r="F228" s="391"/>
    </row>
    <row r="229" spans="1:6" ht="24.95" customHeight="1">
      <c r="A229" s="388" t="s">
        <v>292</v>
      </c>
      <c r="B229" s="380" t="s">
        <v>293</v>
      </c>
      <c r="C229" s="380"/>
      <c r="D229" s="382" t="s">
        <v>294</v>
      </c>
      <c r="E229" s="383"/>
      <c r="F229" s="384"/>
    </row>
    <row r="230" spans="1:6" ht="24.95" customHeight="1">
      <c r="A230" s="389"/>
      <c r="B230" s="381"/>
      <c r="C230" s="381"/>
      <c r="D230" s="385"/>
      <c r="E230" s="386"/>
      <c r="F230" s="387"/>
    </row>
    <row r="231" spans="1:6" ht="24.95" customHeight="1"/>
    <row r="232" spans="1:6" ht="24.95" customHeight="1">
      <c r="A232" s="29"/>
      <c r="B232" s="404" t="s">
        <v>0</v>
      </c>
      <c r="C232" s="404"/>
      <c r="D232" s="404"/>
      <c r="E232" s="404"/>
      <c r="F232" s="405"/>
    </row>
    <row r="233" spans="1:6" ht="24.95" customHeight="1">
      <c r="A233" s="30"/>
      <c r="B233" s="397" t="s">
        <v>268</v>
      </c>
      <c r="C233" s="398"/>
      <c r="D233" s="398"/>
      <c r="E233" s="398"/>
      <c r="F233" s="399"/>
    </row>
    <row r="234" spans="1:6" ht="24.95" customHeight="1">
      <c r="A234" s="30"/>
      <c r="B234" s="397" t="s">
        <v>269</v>
      </c>
      <c r="C234" s="398"/>
      <c r="D234" s="398"/>
      <c r="E234" s="398"/>
      <c r="F234" s="399"/>
    </row>
    <row r="235" spans="1:6" ht="24.95" customHeight="1">
      <c r="A235" s="30"/>
      <c r="B235" s="392" t="s">
        <v>270</v>
      </c>
      <c r="C235" s="400"/>
      <c r="D235" s="400"/>
      <c r="E235" s="400"/>
      <c r="F235" s="396"/>
    </row>
    <row r="236" spans="1:6" ht="24.95" customHeight="1">
      <c r="A236" s="30"/>
      <c r="B236" s="401" t="s">
        <v>271</v>
      </c>
      <c r="C236" s="401"/>
      <c r="D236" s="401"/>
      <c r="E236" s="401"/>
      <c r="F236" s="402"/>
    </row>
    <row r="237" spans="1:6" ht="24.95" customHeight="1">
      <c r="A237" s="403" t="s">
        <v>272</v>
      </c>
      <c r="B237" s="401"/>
      <c r="C237" s="401"/>
      <c r="D237" s="401"/>
      <c r="E237" s="401"/>
      <c r="F237" s="402"/>
    </row>
    <row r="238" spans="1:6" ht="24.95" customHeight="1">
      <c r="A238" s="30" t="s">
        <v>273</v>
      </c>
      <c r="B238" s="392" t="s">
        <v>274</v>
      </c>
      <c r="C238" s="393"/>
      <c r="E238" s="401"/>
      <c r="F238" s="402"/>
    </row>
    <row r="239" spans="1:6" ht="24.95" customHeight="1">
      <c r="A239" s="30" t="s">
        <v>6</v>
      </c>
      <c r="B239" s="392" t="s">
        <v>255</v>
      </c>
      <c r="C239" s="393"/>
      <c r="D239" s="36" t="s">
        <v>275</v>
      </c>
      <c r="E239" s="401">
        <v>11</v>
      </c>
      <c r="F239" s="402"/>
    </row>
    <row r="240" spans="1:6" ht="24.95" customHeight="1">
      <c r="A240" s="30" t="s">
        <v>276</v>
      </c>
      <c r="B240" s="31" t="s">
        <v>321</v>
      </c>
      <c r="C240" s="35"/>
      <c r="D240" s="397"/>
      <c r="E240" s="398"/>
      <c r="F240" s="399"/>
    </row>
    <row r="241" spans="1:6" ht="24.95" customHeight="1">
      <c r="A241" s="30" t="s">
        <v>11</v>
      </c>
      <c r="B241" s="31" t="s">
        <v>322</v>
      </c>
      <c r="C241" s="35"/>
      <c r="D241" s="36" t="s">
        <v>279</v>
      </c>
      <c r="E241" s="32"/>
      <c r="F241" s="33" t="s">
        <v>323</v>
      </c>
    </row>
    <row r="242" spans="1:6" ht="24.95" customHeight="1">
      <c r="A242" s="34" t="s">
        <v>281</v>
      </c>
      <c r="B242" s="32" t="s">
        <v>282</v>
      </c>
      <c r="C242" s="32" t="s">
        <v>283</v>
      </c>
      <c r="D242" s="32" t="s">
        <v>284</v>
      </c>
      <c r="E242" s="394"/>
      <c r="F242" s="395"/>
    </row>
    <row r="243" spans="1:6" ht="24.95" customHeight="1">
      <c r="A243" s="34">
        <v>1</v>
      </c>
      <c r="B243" s="37" t="s">
        <v>285</v>
      </c>
      <c r="C243" s="43">
        <v>13.5</v>
      </c>
      <c r="D243" s="39" t="str">
        <f>IF(C243&gt;=18,"A1",IF(C243&gt;=16,"A2",IF(C243&gt;=14,"B1",IF(C243&gt;=12,"B2",IF(C243&gt;=10,"C1",IF(C243&gt;=8,"C2",IF(C243&gt;=6.5,"D","E")))))))</f>
        <v>B2</v>
      </c>
      <c r="E243" s="392"/>
      <c r="F243" s="396"/>
    </row>
    <row r="244" spans="1:6" ht="24.95" customHeight="1">
      <c r="A244" s="34">
        <v>2</v>
      </c>
      <c r="B244" s="37" t="s">
        <v>286</v>
      </c>
      <c r="C244" s="43">
        <v>7.5</v>
      </c>
      <c r="D244" s="39" t="str">
        <f t="shared" ref="D244:D248" si="11">IF(C244&gt;=18,"A1",IF(C244&gt;=16,"A2",IF(C244&gt;=14,"B1",IF(C244&gt;=12,"B2",IF(C244&gt;=10,"C1",IF(C244&gt;=8,"C2",IF(C244&gt;=6.5,"D","E")))))))</f>
        <v>D</v>
      </c>
      <c r="E244" s="390"/>
      <c r="F244" s="391"/>
    </row>
    <row r="245" spans="1:6" ht="24.95" customHeight="1">
      <c r="A245" s="34">
        <v>3</v>
      </c>
      <c r="B245" s="37" t="s">
        <v>287</v>
      </c>
      <c r="C245" s="43">
        <v>13</v>
      </c>
      <c r="D245" s="39" t="str">
        <f t="shared" si="11"/>
        <v>B2</v>
      </c>
      <c r="E245" s="390"/>
      <c r="F245" s="391"/>
    </row>
    <row r="246" spans="1:6" ht="24.95" customHeight="1">
      <c r="A246" s="34">
        <v>4</v>
      </c>
      <c r="B246" s="37" t="s">
        <v>288</v>
      </c>
      <c r="C246" s="43">
        <v>12</v>
      </c>
      <c r="D246" s="39" t="str">
        <f t="shared" si="11"/>
        <v>B2</v>
      </c>
      <c r="E246" s="390"/>
      <c r="F246" s="391"/>
    </row>
    <row r="247" spans="1:6" ht="24.95" customHeight="1">
      <c r="A247" s="34">
        <v>5</v>
      </c>
      <c r="B247" s="37" t="s">
        <v>289</v>
      </c>
      <c r="C247" s="43">
        <v>9.5</v>
      </c>
      <c r="D247" s="39" t="str">
        <f t="shared" si="11"/>
        <v>C2</v>
      </c>
      <c r="E247" s="390"/>
      <c r="F247" s="391"/>
    </row>
    <row r="248" spans="1:6" ht="24.95" customHeight="1">
      <c r="A248" s="34">
        <v>6</v>
      </c>
      <c r="B248" s="37" t="s">
        <v>290</v>
      </c>
      <c r="C248" s="46">
        <v>15</v>
      </c>
      <c r="D248" s="39" t="str">
        <f t="shared" si="11"/>
        <v>B1</v>
      </c>
      <c r="E248" s="390"/>
      <c r="F248" s="391"/>
    </row>
    <row r="249" spans="1:6" ht="24.95" customHeight="1">
      <c r="A249" s="30"/>
      <c r="B249" s="36"/>
      <c r="C249" s="32"/>
      <c r="D249" s="36"/>
      <c r="E249" s="390"/>
      <c r="F249" s="391"/>
    </row>
    <row r="250" spans="1:6" ht="24.95" customHeight="1">
      <c r="A250" s="30"/>
      <c r="B250" s="32" t="s">
        <v>242</v>
      </c>
      <c r="C250" s="32">
        <f>SUM(C243:C249)</f>
        <v>70.5</v>
      </c>
      <c r="D250" s="36"/>
      <c r="E250" s="390"/>
      <c r="F250" s="391"/>
    </row>
    <row r="251" spans="1:6" ht="24.95" customHeight="1">
      <c r="A251" s="30"/>
      <c r="B251" s="40" t="s">
        <v>291</v>
      </c>
      <c r="C251" s="41">
        <f>(C250/120*100)</f>
        <v>58.75</v>
      </c>
      <c r="D251" s="36"/>
      <c r="E251" s="390"/>
      <c r="F251" s="391"/>
    </row>
    <row r="252" spans="1:6" ht="24.95" customHeight="1">
      <c r="A252" s="388" t="s">
        <v>292</v>
      </c>
      <c r="B252" s="380" t="s">
        <v>293</v>
      </c>
      <c r="C252" s="380"/>
      <c r="D252" s="382" t="s">
        <v>294</v>
      </c>
      <c r="E252" s="383"/>
      <c r="F252" s="384"/>
    </row>
    <row r="253" spans="1:6" ht="24.95" customHeight="1">
      <c r="A253" s="389"/>
      <c r="B253" s="381"/>
      <c r="C253" s="381"/>
      <c r="D253" s="385"/>
      <c r="E253" s="386"/>
      <c r="F253" s="387"/>
    </row>
    <row r="254" spans="1:6" ht="24.95" customHeight="1"/>
    <row r="255" spans="1:6" ht="24.95" customHeight="1">
      <c r="A255" s="29"/>
      <c r="B255" s="404" t="s">
        <v>0</v>
      </c>
      <c r="C255" s="404"/>
      <c r="D255" s="404"/>
      <c r="E255" s="404"/>
      <c r="F255" s="405"/>
    </row>
    <row r="256" spans="1:6" ht="24.95" customHeight="1">
      <c r="A256" s="30"/>
      <c r="B256" s="397" t="s">
        <v>268</v>
      </c>
      <c r="C256" s="398"/>
      <c r="D256" s="398"/>
      <c r="E256" s="398"/>
      <c r="F256" s="399"/>
    </row>
    <row r="257" spans="1:6" ht="24.95" customHeight="1">
      <c r="A257" s="30"/>
      <c r="B257" s="397" t="s">
        <v>269</v>
      </c>
      <c r="C257" s="398"/>
      <c r="D257" s="398"/>
      <c r="E257" s="398"/>
      <c r="F257" s="399"/>
    </row>
    <row r="258" spans="1:6" ht="24.95" customHeight="1">
      <c r="A258" s="30"/>
      <c r="B258" s="392" t="s">
        <v>270</v>
      </c>
      <c r="C258" s="400"/>
      <c r="D258" s="400"/>
      <c r="E258" s="400"/>
      <c r="F258" s="396"/>
    </row>
    <row r="259" spans="1:6" ht="24.95" customHeight="1">
      <c r="A259" s="30"/>
      <c r="B259" s="401" t="s">
        <v>271</v>
      </c>
      <c r="C259" s="401"/>
      <c r="D259" s="401"/>
      <c r="E259" s="401"/>
      <c r="F259" s="402"/>
    </row>
    <row r="260" spans="1:6" ht="24.95" customHeight="1">
      <c r="A260" s="403" t="s">
        <v>272</v>
      </c>
      <c r="B260" s="401"/>
      <c r="C260" s="401"/>
      <c r="D260" s="401"/>
      <c r="E260" s="401"/>
      <c r="F260" s="402"/>
    </row>
    <row r="261" spans="1:6" ht="24.95" customHeight="1">
      <c r="A261" s="30" t="s">
        <v>273</v>
      </c>
      <c r="B261" s="392" t="s">
        <v>274</v>
      </c>
      <c r="C261" s="393"/>
      <c r="E261" s="401"/>
      <c r="F261" s="402"/>
    </row>
    <row r="262" spans="1:6" ht="24.95" customHeight="1">
      <c r="A262" s="30" t="s">
        <v>6</v>
      </c>
      <c r="B262" s="392" t="s">
        <v>256</v>
      </c>
      <c r="C262" s="393"/>
      <c r="D262" s="36" t="s">
        <v>275</v>
      </c>
      <c r="E262" s="401">
        <v>12</v>
      </c>
      <c r="F262" s="402"/>
    </row>
    <row r="263" spans="1:6" ht="24.95" customHeight="1">
      <c r="A263" s="30" t="s">
        <v>276</v>
      </c>
      <c r="B263" s="31" t="s">
        <v>324</v>
      </c>
      <c r="C263" s="35"/>
      <c r="D263" s="397"/>
      <c r="E263" s="398"/>
      <c r="F263" s="399"/>
    </row>
    <row r="264" spans="1:6" ht="24.95" customHeight="1">
      <c r="A264" s="30" t="s">
        <v>11</v>
      </c>
      <c r="B264" s="31" t="s">
        <v>325</v>
      </c>
      <c r="C264" s="35"/>
      <c r="D264" s="36" t="s">
        <v>279</v>
      </c>
      <c r="E264" s="32"/>
      <c r="F264" s="33" t="s">
        <v>326</v>
      </c>
    </row>
    <row r="265" spans="1:6" ht="24.95" customHeight="1">
      <c r="A265" s="34" t="s">
        <v>281</v>
      </c>
      <c r="B265" s="32" t="s">
        <v>282</v>
      </c>
      <c r="C265" s="32" t="s">
        <v>283</v>
      </c>
      <c r="D265" s="32" t="s">
        <v>284</v>
      </c>
      <c r="E265" s="394"/>
      <c r="F265" s="395"/>
    </row>
    <row r="266" spans="1:6" ht="24.95" customHeight="1">
      <c r="A266" s="34">
        <v>1</v>
      </c>
      <c r="B266" s="37" t="s">
        <v>285</v>
      </c>
      <c r="C266" s="43">
        <v>16.5</v>
      </c>
      <c r="D266" s="39" t="str">
        <f>IF(C266&gt;=18,"A1",IF(C266&gt;=16,"A2",IF(C266&gt;=14,"B1",IF(C266&gt;=12,"B2",IF(C266&gt;=10,"C1",IF(C266&gt;=8,"C2",IF(C266&gt;=6.5,"D","E")))))))</f>
        <v>A2</v>
      </c>
      <c r="E266" s="392"/>
      <c r="F266" s="396"/>
    </row>
    <row r="267" spans="1:6" ht="24.95" customHeight="1">
      <c r="A267" s="34">
        <v>2</v>
      </c>
      <c r="B267" s="37" t="s">
        <v>286</v>
      </c>
      <c r="C267" s="43">
        <v>9.5</v>
      </c>
      <c r="D267" s="39" t="str">
        <f t="shared" ref="D267:D271" si="12">IF(C267&gt;=18,"A1",IF(C267&gt;=16,"A2",IF(C267&gt;=14,"B1",IF(C267&gt;=12,"B2",IF(C267&gt;=10,"C1",IF(C267&gt;=8,"C2",IF(C267&gt;=6.5,"D","E")))))))</f>
        <v>C2</v>
      </c>
      <c r="E267" s="390"/>
      <c r="F267" s="391"/>
    </row>
    <row r="268" spans="1:6" ht="24.95" customHeight="1">
      <c r="A268" s="34">
        <v>3</v>
      </c>
      <c r="B268" s="37" t="s">
        <v>287</v>
      </c>
      <c r="C268" s="43">
        <v>7.5</v>
      </c>
      <c r="D268" s="39" t="str">
        <f t="shared" si="12"/>
        <v>D</v>
      </c>
      <c r="E268" s="390"/>
      <c r="F268" s="391"/>
    </row>
    <row r="269" spans="1:6" ht="24.95" customHeight="1">
      <c r="A269" s="34">
        <v>4</v>
      </c>
      <c r="B269" s="37" t="s">
        <v>288</v>
      </c>
      <c r="C269" s="43">
        <v>15.5</v>
      </c>
      <c r="D269" s="39" t="str">
        <f t="shared" si="12"/>
        <v>B1</v>
      </c>
      <c r="E269" s="390"/>
      <c r="F269" s="391"/>
    </row>
    <row r="270" spans="1:6" ht="24.95" customHeight="1">
      <c r="A270" s="34">
        <v>5</v>
      </c>
      <c r="B270" s="37" t="s">
        <v>289</v>
      </c>
      <c r="C270" s="43">
        <v>9.5</v>
      </c>
      <c r="D270" s="39" t="str">
        <f t="shared" si="12"/>
        <v>C2</v>
      </c>
      <c r="E270" s="390"/>
      <c r="F270" s="391"/>
    </row>
    <row r="271" spans="1:6" ht="24.95" customHeight="1">
      <c r="A271" s="34">
        <v>6</v>
      </c>
      <c r="B271" s="37" t="s">
        <v>290</v>
      </c>
      <c r="C271" s="43">
        <v>11.5</v>
      </c>
      <c r="D271" s="39" t="str">
        <f t="shared" si="12"/>
        <v>C1</v>
      </c>
      <c r="E271" s="390"/>
      <c r="F271" s="391"/>
    </row>
    <row r="272" spans="1:6" ht="24.95" customHeight="1">
      <c r="A272" s="30"/>
      <c r="B272" s="36"/>
      <c r="C272" s="32"/>
      <c r="D272" s="36"/>
      <c r="E272" s="390"/>
      <c r="F272" s="391"/>
    </row>
    <row r="273" spans="1:6" ht="24.95" customHeight="1">
      <c r="A273" s="30"/>
      <c r="B273" s="32" t="s">
        <v>242</v>
      </c>
      <c r="C273" s="32">
        <f>SUM(C266:C272)</f>
        <v>70</v>
      </c>
      <c r="D273" s="36"/>
      <c r="E273" s="390"/>
      <c r="F273" s="391"/>
    </row>
    <row r="274" spans="1:6" ht="24.95" customHeight="1">
      <c r="A274" s="30"/>
      <c r="B274" s="40" t="s">
        <v>291</v>
      </c>
      <c r="C274" s="41">
        <f>(C273/120*100)</f>
        <v>58.333333333333336</v>
      </c>
      <c r="D274" s="36"/>
      <c r="E274" s="390"/>
      <c r="F274" s="391"/>
    </row>
    <row r="275" spans="1:6" ht="24.95" customHeight="1">
      <c r="A275" s="388" t="s">
        <v>292</v>
      </c>
      <c r="B275" s="380" t="s">
        <v>293</v>
      </c>
      <c r="C275" s="380"/>
      <c r="D275" s="382" t="s">
        <v>294</v>
      </c>
      <c r="E275" s="383"/>
      <c r="F275" s="384"/>
    </row>
    <row r="276" spans="1:6" ht="24.95" customHeight="1">
      <c r="A276" s="389"/>
      <c r="B276" s="381"/>
      <c r="C276" s="381"/>
      <c r="D276" s="385"/>
      <c r="E276" s="386"/>
      <c r="F276" s="387"/>
    </row>
    <row r="277" spans="1:6" ht="24.95" customHeight="1"/>
    <row r="278" spans="1:6" ht="24.95" customHeight="1">
      <c r="A278" s="29"/>
      <c r="B278" s="404" t="s">
        <v>0</v>
      </c>
      <c r="C278" s="404"/>
      <c r="D278" s="404"/>
      <c r="E278" s="404"/>
      <c r="F278" s="405"/>
    </row>
    <row r="279" spans="1:6" ht="24.95" customHeight="1">
      <c r="A279" s="30"/>
      <c r="B279" s="397" t="s">
        <v>268</v>
      </c>
      <c r="C279" s="398"/>
      <c r="D279" s="398"/>
      <c r="E279" s="398"/>
      <c r="F279" s="399"/>
    </row>
    <row r="280" spans="1:6" ht="24.95" customHeight="1">
      <c r="A280" s="30"/>
      <c r="B280" s="397" t="s">
        <v>269</v>
      </c>
      <c r="C280" s="398"/>
      <c r="D280" s="398"/>
      <c r="E280" s="398"/>
      <c r="F280" s="399"/>
    </row>
    <row r="281" spans="1:6" ht="24.95" customHeight="1">
      <c r="A281" s="30"/>
      <c r="B281" s="392" t="s">
        <v>270</v>
      </c>
      <c r="C281" s="400"/>
      <c r="D281" s="400"/>
      <c r="E281" s="400"/>
      <c r="F281" s="396"/>
    </row>
    <row r="282" spans="1:6" ht="24.95" customHeight="1">
      <c r="A282" s="30"/>
      <c r="B282" s="401" t="s">
        <v>271</v>
      </c>
      <c r="C282" s="401"/>
      <c r="D282" s="401"/>
      <c r="E282" s="401"/>
      <c r="F282" s="402"/>
    </row>
    <row r="283" spans="1:6" ht="24.95" customHeight="1">
      <c r="A283" s="403" t="s">
        <v>272</v>
      </c>
      <c r="B283" s="401"/>
      <c r="C283" s="401"/>
      <c r="D283" s="401"/>
      <c r="E283" s="401"/>
      <c r="F283" s="402"/>
    </row>
    <row r="284" spans="1:6" ht="24.95" customHeight="1">
      <c r="A284" s="30" t="s">
        <v>273</v>
      </c>
      <c r="B284" s="392" t="s">
        <v>274</v>
      </c>
      <c r="C284" s="393"/>
      <c r="E284" s="401"/>
      <c r="F284" s="402"/>
    </row>
    <row r="285" spans="1:6" ht="24.95" customHeight="1">
      <c r="A285" s="30" t="s">
        <v>6</v>
      </c>
      <c r="B285" s="392" t="s">
        <v>257</v>
      </c>
      <c r="C285" s="393"/>
      <c r="D285" s="36" t="s">
        <v>275</v>
      </c>
      <c r="E285" s="401">
        <v>13</v>
      </c>
      <c r="F285" s="402"/>
    </row>
    <row r="286" spans="1:6" ht="24.95" customHeight="1">
      <c r="A286" s="30" t="s">
        <v>276</v>
      </c>
      <c r="B286" s="31" t="s">
        <v>327</v>
      </c>
      <c r="C286" s="35"/>
      <c r="D286" s="397"/>
      <c r="E286" s="398"/>
      <c r="F286" s="399"/>
    </row>
    <row r="287" spans="1:6" ht="24.95" customHeight="1">
      <c r="A287" s="30" t="s">
        <v>11</v>
      </c>
      <c r="B287" s="31" t="s">
        <v>328</v>
      </c>
      <c r="C287" s="35"/>
      <c r="D287" s="36" t="s">
        <v>279</v>
      </c>
      <c r="E287" s="32"/>
      <c r="F287" s="33" t="s">
        <v>329</v>
      </c>
    </row>
    <row r="288" spans="1:6" ht="24.95" customHeight="1">
      <c r="A288" s="34" t="s">
        <v>281</v>
      </c>
      <c r="B288" s="32" t="s">
        <v>282</v>
      </c>
      <c r="C288" s="32" t="s">
        <v>283</v>
      </c>
      <c r="D288" s="32" t="s">
        <v>284</v>
      </c>
      <c r="E288" s="394"/>
      <c r="F288" s="395"/>
    </row>
    <row r="289" spans="1:6" ht="24.95" customHeight="1">
      <c r="A289" s="34">
        <v>1</v>
      </c>
      <c r="B289" s="37" t="s">
        <v>285</v>
      </c>
      <c r="C289" s="43">
        <v>10</v>
      </c>
      <c r="D289" s="39" t="str">
        <f>IF(C289&gt;=18,"A1",IF(C289&gt;=16,"A2",IF(C289&gt;=14,"B1",IF(C289&gt;=12,"B2",IF(C289&gt;=10,"C1",IF(C289&gt;=8,"C2",IF(C289&gt;=6.5,"D","E")))))))</f>
        <v>C1</v>
      </c>
      <c r="E289" s="392"/>
      <c r="F289" s="396"/>
    </row>
    <row r="290" spans="1:6" ht="24.95" customHeight="1">
      <c r="A290" s="34">
        <v>2</v>
      </c>
      <c r="B290" s="37" t="s">
        <v>286</v>
      </c>
      <c r="C290" s="43">
        <v>10.5</v>
      </c>
      <c r="D290" s="39" t="str">
        <f t="shared" ref="D290:D294" si="13">IF(C290&gt;=18,"A1",IF(C290&gt;=16,"A2",IF(C290&gt;=14,"B1",IF(C290&gt;=12,"B2",IF(C290&gt;=10,"C1",IF(C290&gt;=8,"C2",IF(C290&gt;=6.5,"D","E")))))))</f>
        <v>C1</v>
      </c>
      <c r="E290" s="390"/>
      <c r="F290" s="391"/>
    </row>
    <row r="291" spans="1:6" ht="24.95" customHeight="1">
      <c r="A291" s="34">
        <v>3</v>
      </c>
      <c r="B291" s="37" t="s">
        <v>287</v>
      </c>
      <c r="C291" s="43">
        <v>13.5</v>
      </c>
      <c r="D291" s="39" t="str">
        <f t="shared" si="13"/>
        <v>B2</v>
      </c>
      <c r="E291" s="390"/>
      <c r="F291" s="391"/>
    </row>
    <row r="292" spans="1:6" ht="24.95" customHeight="1">
      <c r="A292" s="34">
        <v>4</v>
      </c>
      <c r="B292" s="37" t="s">
        <v>288</v>
      </c>
      <c r="C292" s="43">
        <v>12</v>
      </c>
      <c r="D292" s="39" t="str">
        <f t="shared" si="13"/>
        <v>B2</v>
      </c>
      <c r="E292" s="390"/>
      <c r="F292" s="391"/>
    </row>
    <row r="293" spans="1:6" ht="24.95" customHeight="1">
      <c r="A293" s="34">
        <v>5</v>
      </c>
      <c r="B293" s="37" t="s">
        <v>289</v>
      </c>
      <c r="C293" s="43">
        <v>12.5</v>
      </c>
      <c r="D293" s="39" t="str">
        <f t="shared" si="13"/>
        <v>B2</v>
      </c>
      <c r="E293" s="390"/>
      <c r="F293" s="391"/>
    </row>
    <row r="294" spans="1:6" ht="24.95" customHeight="1">
      <c r="A294" s="34">
        <v>6</v>
      </c>
      <c r="B294" s="37" t="s">
        <v>290</v>
      </c>
      <c r="C294" s="43">
        <v>11</v>
      </c>
      <c r="D294" s="39" t="str">
        <f t="shared" si="13"/>
        <v>C1</v>
      </c>
      <c r="E294" s="390"/>
      <c r="F294" s="391"/>
    </row>
    <row r="295" spans="1:6" ht="24.95" customHeight="1">
      <c r="A295" s="30"/>
      <c r="B295" s="36"/>
      <c r="C295" s="32"/>
      <c r="D295" s="36"/>
      <c r="E295" s="390"/>
      <c r="F295" s="391"/>
    </row>
    <row r="296" spans="1:6" ht="24.95" customHeight="1">
      <c r="A296" s="30"/>
      <c r="B296" s="32" t="s">
        <v>242</v>
      </c>
      <c r="C296" s="32">
        <f>SUM(C289:C295)</f>
        <v>69.5</v>
      </c>
      <c r="D296" s="36"/>
      <c r="E296" s="390"/>
      <c r="F296" s="391"/>
    </row>
    <row r="297" spans="1:6" ht="24.95" customHeight="1">
      <c r="A297" s="30"/>
      <c r="B297" s="40" t="s">
        <v>291</v>
      </c>
      <c r="C297" s="41">
        <f>(C296/120*100)</f>
        <v>57.916666666666671</v>
      </c>
      <c r="D297" s="36"/>
      <c r="E297" s="390"/>
      <c r="F297" s="391"/>
    </row>
    <row r="298" spans="1:6" ht="24.95" customHeight="1">
      <c r="A298" s="388" t="s">
        <v>292</v>
      </c>
      <c r="B298" s="380" t="s">
        <v>293</v>
      </c>
      <c r="C298" s="380"/>
      <c r="D298" s="382" t="s">
        <v>294</v>
      </c>
      <c r="E298" s="383"/>
      <c r="F298" s="384"/>
    </row>
    <row r="299" spans="1:6" ht="24.95" customHeight="1">
      <c r="A299" s="389"/>
      <c r="B299" s="381"/>
      <c r="C299" s="381"/>
      <c r="D299" s="385"/>
      <c r="E299" s="386"/>
      <c r="F299" s="387"/>
    </row>
    <row r="300" spans="1:6" ht="24.95" customHeight="1"/>
    <row r="301" spans="1:6" ht="24.95" customHeight="1">
      <c r="A301" s="29"/>
      <c r="B301" s="404" t="s">
        <v>0</v>
      </c>
      <c r="C301" s="404"/>
      <c r="D301" s="404"/>
      <c r="E301" s="404"/>
      <c r="F301" s="405"/>
    </row>
    <row r="302" spans="1:6" ht="24.95" customHeight="1">
      <c r="A302" s="30"/>
      <c r="B302" s="397" t="s">
        <v>268</v>
      </c>
      <c r="C302" s="398"/>
      <c r="D302" s="398"/>
      <c r="E302" s="398"/>
      <c r="F302" s="399"/>
    </row>
    <row r="303" spans="1:6" ht="24.95" customHeight="1">
      <c r="A303" s="30"/>
      <c r="B303" s="397" t="s">
        <v>269</v>
      </c>
      <c r="C303" s="398"/>
      <c r="D303" s="398"/>
      <c r="E303" s="398"/>
      <c r="F303" s="399"/>
    </row>
    <row r="304" spans="1:6" ht="24.95" customHeight="1">
      <c r="A304" s="30"/>
      <c r="B304" s="392" t="s">
        <v>270</v>
      </c>
      <c r="C304" s="400"/>
      <c r="D304" s="400"/>
      <c r="E304" s="400"/>
      <c r="F304" s="396"/>
    </row>
    <row r="305" spans="1:6" ht="24.95" customHeight="1">
      <c r="A305" s="30"/>
      <c r="B305" s="401" t="s">
        <v>271</v>
      </c>
      <c r="C305" s="401"/>
      <c r="D305" s="401"/>
      <c r="E305" s="401"/>
      <c r="F305" s="402"/>
    </row>
    <row r="306" spans="1:6" ht="24.95" customHeight="1">
      <c r="A306" s="403" t="s">
        <v>272</v>
      </c>
      <c r="B306" s="401"/>
      <c r="C306" s="401"/>
      <c r="D306" s="401"/>
      <c r="E306" s="401"/>
      <c r="F306" s="402"/>
    </row>
    <row r="307" spans="1:6" ht="24.95" customHeight="1">
      <c r="A307" s="30" t="s">
        <v>273</v>
      </c>
      <c r="B307" s="392" t="s">
        <v>274</v>
      </c>
      <c r="C307" s="393"/>
      <c r="E307" s="401"/>
      <c r="F307" s="402"/>
    </row>
    <row r="308" spans="1:6" ht="24.95" customHeight="1">
      <c r="A308" s="30" t="s">
        <v>6</v>
      </c>
      <c r="B308" s="392" t="s">
        <v>258</v>
      </c>
      <c r="C308" s="393"/>
      <c r="D308" s="36" t="s">
        <v>275</v>
      </c>
      <c r="E308" s="401">
        <v>14</v>
      </c>
      <c r="F308" s="402"/>
    </row>
    <row r="309" spans="1:6" ht="24.95" customHeight="1">
      <c r="A309" s="30" t="s">
        <v>276</v>
      </c>
      <c r="B309" s="31" t="s">
        <v>330</v>
      </c>
      <c r="C309" s="35"/>
      <c r="D309" s="397"/>
      <c r="E309" s="398"/>
      <c r="F309" s="399"/>
    </row>
    <row r="310" spans="1:6" ht="24.95" customHeight="1">
      <c r="A310" s="30" t="s">
        <v>11</v>
      </c>
      <c r="B310" s="31" t="s">
        <v>331</v>
      </c>
      <c r="C310" s="35"/>
      <c r="D310" s="36" t="s">
        <v>279</v>
      </c>
      <c r="E310" s="32"/>
      <c r="F310" s="33" t="s">
        <v>332</v>
      </c>
    </row>
    <row r="311" spans="1:6" ht="24.95" customHeight="1">
      <c r="A311" s="34" t="s">
        <v>281</v>
      </c>
      <c r="B311" s="32" t="s">
        <v>282</v>
      </c>
      <c r="C311" s="32" t="s">
        <v>283</v>
      </c>
      <c r="D311" s="32" t="s">
        <v>284</v>
      </c>
      <c r="E311" s="394"/>
      <c r="F311" s="395"/>
    </row>
    <row r="312" spans="1:6" ht="24.95" customHeight="1">
      <c r="A312" s="34">
        <v>1</v>
      </c>
      <c r="B312" s="37" t="s">
        <v>285</v>
      </c>
      <c r="C312" s="43">
        <v>15.5</v>
      </c>
      <c r="D312" s="39" t="str">
        <f>IF(C312&gt;=18,"A1",IF(C312&gt;=16,"A2",IF(C312&gt;=14,"B1",IF(C312&gt;=12,"B2",IF(C312&gt;=10,"C1",IF(C312&gt;=8,"C2",IF(C312&gt;=6.5,"D","E")))))))</f>
        <v>B1</v>
      </c>
      <c r="E312" s="392"/>
      <c r="F312" s="396"/>
    </row>
    <row r="313" spans="1:6" ht="24.95" customHeight="1">
      <c r="A313" s="34">
        <v>2</v>
      </c>
      <c r="B313" s="37" t="s">
        <v>286</v>
      </c>
      <c r="C313" s="43">
        <v>12.5</v>
      </c>
      <c r="D313" s="39" t="str">
        <f t="shared" ref="D313:D317" si="14">IF(C313&gt;=18,"A1",IF(C313&gt;=16,"A2",IF(C313&gt;=14,"B1",IF(C313&gt;=12,"B2",IF(C313&gt;=10,"C1",IF(C313&gt;=8,"C2",IF(C313&gt;=6.5,"D","E")))))))</f>
        <v>B2</v>
      </c>
      <c r="E313" s="390"/>
      <c r="F313" s="391"/>
    </row>
    <row r="314" spans="1:6" ht="24.95" customHeight="1">
      <c r="A314" s="34">
        <v>3</v>
      </c>
      <c r="B314" s="37" t="s">
        <v>287</v>
      </c>
      <c r="C314" s="43">
        <v>18.5</v>
      </c>
      <c r="D314" s="39" t="str">
        <f t="shared" si="14"/>
        <v>A1</v>
      </c>
      <c r="E314" s="390"/>
      <c r="F314" s="391"/>
    </row>
    <row r="315" spans="1:6" ht="24.95" customHeight="1">
      <c r="A315" s="34">
        <v>4</v>
      </c>
      <c r="B315" s="37" t="s">
        <v>288</v>
      </c>
      <c r="C315" s="43">
        <v>17.5</v>
      </c>
      <c r="D315" s="39" t="str">
        <f t="shared" si="14"/>
        <v>A2</v>
      </c>
      <c r="E315" s="390"/>
      <c r="F315" s="391"/>
    </row>
    <row r="316" spans="1:6" ht="24.95" customHeight="1">
      <c r="A316" s="34">
        <v>5</v>
      </c>
      <c r="B316" s="37" t="s">
        <v>289</v>
      </c>
      <c r="C316" s="43">
        <v>16.5</v>
      </c>
      <c r="D316" s="39" t="str">
        <f t="shared" si="14"/>
        <v>A2</v>
      </c>
      <c r="E316" s="390"/>
      <c r="F316" s="391"/>
    </row>
    <row r="317" spans="1:6" ht="24.95" customHeight="1">
      <c r="A317" s="34">
        <v>6</v>
      </c>
      <c r="B317" s="37" t="s">
        <v>290</v>
      </c>
      <c r="C317" s="43">
        <v>20</v>
      </c>
      <c r="D317" s="39" t="str">
        <f t="shared" si="14"/>
        <v>A1</v>
      </c>
      <c r="E317" s="390"/>
      <c r="F317" s="391"/>
    </row>
    <row r="318" spans="1:6" ht="24.95" customHeight="1">
      <c r="A318" s="30"/>
      <c r="B318" s="36"/>
      <c r="C318" s="32"/>
      <c r="D318" s="36"/>
      <c r="E318" s="390"/>
      <c r="F318" s="391"/>
    </row>
    <row r="319" spans="1:6" ht="24.95" customHeight="1">
      <c r="A319" s="30"/>
      <c r="B319" s="32" t="s">
        <v>242</v>
      </c>
      <c r="C319" s="32">
        <f>SUM(C312:C318)</f>
        <v>100.5</v>
      </c>
      <c r="D319" s="36"/>
      <c r="E319" s="390"/>
      <c r="F319" s="391"/>
    </row>
    <row r="320" spans="1:6" ht="24.95" customHeight="1">
      <c r="A320" s="30"/>
      <c r="B320" s="40" t="s">
        <v>291</v>
      </c>
      <c r="C320" s="41">
        <f>(C319/120*100)</f>
        <v>83.75</v>
      </c>
      <c r="D320" s="36"/>
      <c r="E320" s="390"/>
      <c r="F320" s="391"/>
    </row>
    <row r="321" spans="1:6" ht="24.95" customHeight="1">
      <c r="A321" s="388" t="s">
        <v>292</v>
      </c>
      <c r="B321" s="380" t="s">
        <v>293</v>
      </c>
      <c r="C321" s="380"/>
      <c r="D321" s="382" t="s">
        <v>294</v>
      </c>
      <c r="E321" s="383"/>
      <c r="F321" s="384"/>
    </row>
    <row r="322" spans="1:6" ht="24.95" customHeight="1">
      <c r="A322" s="389"/>
      <c r="B322" s="381"/>
      <c r="C322" s="381"/>
      <c r="D322" s="385"/>
      <c r="E322" s="386"/>
      <c r="F322" s="387"/>
    </row>
    <row r="323" spans="1:6" ht="24.95" customHeight="1"/>
    <row r="324" spans="1:6" ht="24.95" customHeight="1">
      <c r="A324" s="29"/>
      <c r="B324" s="404" t="s">
        <v>0</v>
      </c>
      <c r="C324" s="404"/>
      <c r="D324" s="404"/>
      <c r="E324" s="404"/>
      <c r="F324" s="405"/>
    </row>
    <row r="325" spans="1:6" ht="24.95" customHeight="1">
      <c r="A325" s="30"/>
      <c r="B325" s="397" t="s">
        <v>268</v>
      </c>
      <c r="C325" s="398"/>
      <c r="D325" s="398"/>
      <c r="E325" s="398"/>
      <c r="F325" s="399"/>
    </row>
    <row r="326" spans="1:6" ht="24.95" customHeight="1">
      <c r="A326" s="30"/>
      <c r="B326" s="397" t="s">
        <v>269</v>
      </c>
      <c r="C326" s="398"/>
      <c r="D326" s="398"/>
      <c r="E326" s="398"/>
      <c r="F326" s="399"/>
    </row>
    <row r="327" spans="1:6" ht="24.95" customHeight="1">
      <c r="A327" s="30"/>
      <c r="B327" s="392" t="s">
        <v>270</v>
      </c>
      <c r="C327" s="400"/>
      <c r="D327" s="400"/>
      <c r="E327" s="400"/>
      <c r="F327" s="396"/>
    </row>
    <row r="328" spans="1:6" ht="24.95" customHeight="1">
      <c r="A328" s="30"/>
      <c r="B328" s="401" t="s">
        <v>271</v>
      </c>
      <c r="C328" s="401"/>
      <c r="D328" s="401"/>
      <c r="E328" s="401"/>
      <c r="F328" s="402"/>
    </row>
    <row r="329" spans="1:6" ht="24.95" customHeight="1">
      <c r="A329" s="403" t="s">
        <v>272</v>
      </c>
      <c r="B329" s="401"/>
      <c r="C329" s="401"/>
      <c r="D329" s="401"/>
      <c r="E329" s="401"/>
      <c r="F329" s="402"/>
    </row>
    <row r="330" spans="1:6" ht="24.95" customHeight="1">
      <c r="A330" s="30" t="s">
        <v>273</v>
      </c>
      <c r="B330" s="392" t="s">
        <v>274</v>
      </c>
      <c r="C330" s="393"/>
      <c r="E330" s="401"/>
      <c r="F330" s="402"/>
    </row>
    <row r="331" spans="1:6" ht="24.95" customHeight="1">
      <c r="A331" s="30" t="s">
        <v>6</v>
      </c>
      <c r="B331" s="392" t="s">
        <v>259</v>
      </c>
      <c r="C331" s="393"/>
      <c r="D331" s="36" t="s">
        <v>275</v>
      </c>
      <c r="E331" s="401">
        <v>15</v>
      </c>
      <c r="F331" s="402"/>
    </row>
    <row r="332" spans="1:6" ht="24.95" customHeight="1">
      <c r="A332" s="30" t="s">
        <v>276</v>
      </c>
      <c r="B332" s="31" t="s">
        <v>333</v>
      </c>
      <c r="C332" s="35"/>
      <c r="D332" s="397"/>
      <c r="E332" s="398"/>
      <c r="F332" s="399"/>
    </row>
    <row r="333" spans="1:6" ht="24.95" customHeight="1">
      <c r="A333" s="30" t="s">
        <v>11</v>
      </c>
      <c r="B333" s="31" t="s">
        <v>334</v>
      </c>
      <c r="C333" s="35"/>
      <c r="D333" s="36" t="s">
        <v>279</v>
      </c>
      <c r="E333" s="32"/>
      <c r="F333" s="33" t="s">
        <v>335</v>
      </c>
    </row>
    <row r="334" spans="1:6" ht="24.95" customHeight="1">
      <c r="A334" s="34" t="s">
        <v>281</v>
      </c>
      <c r="B334" s="32" t="s">
        <v>282</v>
      </c>
      <c r="C334" s="32" t="s">
        <v>283</v>
      </c>
      <c r="D334" s="32" t="s">
        <v>284</v>
      </c>
      <c r="E334" s="394"/>
      <c r="F334" s="395"/>
    </row>
    <row r="335" spans="1:6" ht="24.95" customHeight="1">
      <c r="A335" s="34">
        <v>1</v>
      </c>
      <c r="B335" s="37" t="s">
        <v>285</v>
      </c>
      <c r="C335" s="43">
        <v>17</v>
      </c>
      <c r="D335" s="39" t="str">
        <f>IF(C335&gt;=18,"A1",IF(C335&gt;=16,"A2",IF(C335&gt;=14,"B1",IF(C335&gt;=12,"B2",IF(C335&gt;=10,"C1",IF(C335&gt;=8,"C2",IF(C335&gt;=6.5,"D","E")))))))</f>
        <v>A2</v>
      </c>
      <c r="E335" s="392"/>
      <c r="F335" s="396"/>
    </row>
    <row r="336" spans="1:6" ht="24.95" customHeight="1">
      <c r="A336" s="34">
        <v>2</v>
      </c>
      <c r="B336" s="37" t="s">
        <v>286</v>
      </c>
      <c r="C336" s="43">
        <v>11</v>
      </c>
      <c r="D336" s="39" t="str">
        <f t="shared" ref="D336:D338" si="15">IF(C336&gt;=18,"A1",IF(C336&gt;=16,"A2",IF(C336&gt;=14,"B1",IF(C336&gt;=12,"B2",IF(C336&gt;=10,"C1",IF(C336&gt;=8,"C2",IF(C336&gt;=6.5,"D","E")))))))</f>
        <v>C1</v>
      </c>
      <c r="E336" s="390"/>
      <c r="F336" s="391"/>
    </row>
    <row r="337" spans="1:6" ht="24.95" customHeight="1">
      <c r="A337" s="34">
        <v>3</v>
      </c>
      <c r="B337" s="37" t="s">
        <v>287</v>
      </c>
      <c r="C337" s="43">
        <v>16.5</v>
      </c>
      <c r="D337" s="39" t="str">
        <f t="shared" si="15"/>
        <v>A2</v>
      </c>
      <c r="E337" s="390"/>
      <c r="F337" s="391"/>
    </row>
    <row r="338" spans="1:6" ht="24.95" customHeight="1">
      <c r="A338" s="34">
        <v>4</v>
      </c>
      <c r="B338" s="37" t="s">
        <v>288</v>
      </c>
      <c r="C338" s="43">
        <v>18</v>
      </c>
      <c r="D338" s="39" t="str">
        <f t="shared" si="15"/>
        <v>A1</v>
      </c>
      <c r="E338" s="390"/>
      <c r="F338" s="391"/>
    </row>
    <row r="339" spans="1:6" ht="24.95" customHeight="1">
      <c r="A339" s="34">
        <v>5</v>
      </c>
      <c r="B339" s="37" t="s">
        <v>289</v>
      </c>
      <c r="C339" s="43">
        <v>16</v>
      </c>
      <c r="D339" s="39" t="str">
        <f t="shared" ref="D339:D340" si="16">IF(C339&gt;=18,"A1",IF(C339&gt;=16,"A2",IF(C339&gt;=14,"B1",IF(C339&gt;=12,"B2",IF(C339&gt;=10,"C1",IF(C339&gt;=8,"C2",IF(C339&gt;=6.5,"D","E")))))))</f>
        <v>A2</v>
      </c>
      <c r="E339" s="390"/>
      <c r="F339" s="391"/>
    </row>
    <row r="340" spans="1:6" ht="24.95" customHeight="1">
      <c r="A340" s="34">
        <v>6</v>
      </c>
      <c r="B340" s="37" t="s">
        <v>290</v>
      </c>
      <c r="C340" s="43">
        <v>15.5</v>
      </c>
      <c r="D340" s="39" t="str">
        <f t="shared" si="16"/>
        <v>B1</v>
      </c>
      <c r="E340" s="390"/>
      <c r="F340" s="391"/>
    </row>
    <row r="341" spans="1:6" ht="24.95" customHeight="1">
      <c r="A341" s="30"/>
      <c r="B341" s="36"/>
      <c r="C341" s="32"/>
      <c r="D341" s="36"/>
      <c r="E341" s="390"/>
      <c r="F341" s="391"/>
    </row>
    <row r="342" spans="1:6" ht="24.95" customHeight="1">
      <c r="A342" s="30"/>
      <c r="B342" s="32" t="s">
        <v>242</v>
      </c>
      <c r="C342" s="32">
        <f>SUM(C335:C341)</f>
        <v>94</v>
      </c>
      <c r="D342" s="36"/>
      <c r="E342" s="390"/>
      <c r="F342" s="391"/>
    </row>
    <row r="343" spans="1:6" ht="24.95" customHeight="1">
      <c r="A343" s="30"/>
      <c r="B343" s="40" t="s">
        <v>291</v>
      </c>
      <c r="C343" s="41">
        <f>(C342/120*100)</f>
        <v>78.333333333333329</v>
      </c>
      <c r="D343" s="36"/>
      <c r="E343" s="390"/>
      <c r="F343" s="391"/>
    </row>
    <row r="344" spans="1:6" ht="24.95" customHeight="1">
      <c r="A344" s="388" t="s">
        <v>292</v>
      </c>
      <c r="B344" s="380" t="s">
        <v>293</v>
      </c>
      <c r="C344" s="380"/>
      <c r="D344" s="382" t="s">
        <v>294</v>
      </c>
      <c r="E344" s="383"/>
      <c r="F344" s="384"/>
    </row>
    <row r="345" spans="1:6" ht="24.95" customHeight="1">
      <c r="A345" s="389"/>
      <c r="B345" s="381"/>
      <c r="C345" s="381"/>
      <c r="D345" s="385"/>
      <c r="E345" s="386"/>
      <c r="F345" s="387"/>
    </row>
    <row r="346" spans="1:6" ht="24.95" customHeight="1"/>
    <row r="347" spans="1:6" ht="24.95" customHeight="1">
      <c r="A347" s="29"/>
      <c r="B347" s="404" t="s">
        <v>0</v>
      </c>
      <c r="C347" s="404"/>
      <c r="D347" s="404"/>
      <c r="E347" s="404"/>
      <c r="F347" s="405"/>
    </row>
    <row r="348" spans="1:6" ht="24.95" customHeight="1">
      <c r="A348" s="30"/>
      <c r="B348" s="397" t="s">
        <v>268</v>
      </c>
      <c r="C348" s="398"/>
      <c r="D348" s="398"/>
      <c r="E348" s="398"/>
      <c r="F348" s="399"/>
    </row>
    <row r="349" spans="1:6" ht="24.95" customHeight="1">
      <c r="A349" s="30"/>
      <c r="B349" s="397" t="s">
        <v>269</v>
      </c>
      <c r="C349" s="398"/>
      <c r="D349" s="398"/>
      <c r="E349" s="398"/>
      <c r="F349" s="399"/>
    </row>
    <row r="350" spans="1:6" ht="24.95" customHeight="1">
      <c r="A350" s="30"/>
      <c r="B350" s="392" t="s">
        <v>270</v>
      </c>
      <c r="C350" s="400"/>
      <c r="D350" s="400"/>
      <c r="E350" s="400"/>
      <c r="F350" s="396"/>
    </row>
    <row r="351" spans="1:6" ht="24.95" customHeight="1">
      <c r="A351" s="30"/>
      <c r="B351" s="401" t="s">
        <v>271</v>
      </c>
      <c r="C351" s="401"/>
      <c r="D351" s="401"/>
      <c r="E351" s="401"/>
      <c r="F351" s="402"/>
    </row>
    <row r="352" spans="1:6" ht="24.95" customHeight="1">
      <c r="A352" s="403" t="s">
        <v>272</v>
      </c>
      <c r="B352" s="401"/>
      <c r="C352" s="401"/>
      <c r="D352" s="401"/>
      <c r="E352" s="401"/>
      <c r="F352" s="402"/>
    </row>
    <row r="353" spans="1:6" ht="24.95" customHeight="1">
      <c r="A353" s="30" t="s">
        <v>273</v>
      </c>
      <c r="B353" s="392" t="s">
        <v>274</v>
      </c>
      <c r="C353" s="393"/>
      <c r="E353" s="401"/>
      <c r="F353" s="402"/>
    </row>
    <row r="354" spans="1:6" ht="24.95" customHeight="1">
      <c r="A354" s="30" t="s">
        <v>6</v>
      </c>
      <c r="B354" s="392" t="s">
        <v>260</v>
      </c>
      <c r="C354" s="393"/>
      <c r="D354" s="36" t="s">
        <v>275</v>
      </c>
      <c r="E354" s="401">
        <v>16</v>
      </c>
      <c r="F354" s="402"/>
    </row>
    <row r="355" spans="1:6" ht="24.95" customHeight="1">
      <c r="A355" s="30" t="s">
        <v>276</v>
      </c>
      <c r="B355" s="31" t="s">
        <v>336</v>
      </c>
      <c r="C355" s="35"/>
      <c r="D355" s="397"/>
      <c r="E355" s="398"/>
      <c r="F355" s="399"/>
    </row>
    <row r="356" spans="1:6" ht="24.95" customHeight="1">
      <c r="A356" s="30" t="s">
        <v>11</v>
      </c>
      <c r="B356" s="31" t="s">
        <v>337</v>
      </c>
      <c r="C356" s="35"/>
      <c r="D356" s="36" t="s">
        <v>279</v>
      </c>
      <c r="E356" s="32"/>
      <c r="F356" s="33" t="s">
        <v>338</v>
      </c>
    </row>
    <row r="357" spans="1:6" ht="24.95" customHeight="1">
      <c r="A357" s="34" t="s">
        <v>281</v>
      </c>
      <c r="B357" s="32" t="s">
        <v>282</v>
      </c>
      <c r="C357" s="32" t="s">
        <v>283</v>
      </c>
      <c r="D357" s="32" t="s">
        <v>284</v>
      </c>
      <c r="E357" s="394"/>
      <c r="F357" s="395"/>
    </row>
    <row r="358" spans="1:6" ht="24.95" customHeight="1">
      <c r="A358" s="34">
        <v>1</v>
      </c>
      <c r="B358" s="37" t="s">
        <v>285</v>
      </c>
      <c r="C358" s="43">
        <v>12</v>
      </c>
      <c r="D358" s="39" t="str">
        <f>IF(C358&gt;=18,"A1",IF(C358&gt;=16,"A2",IF(C358&gt;=14,"B1",IF(C358&gt;=12,"B2",IF(C358&gt;=10,"C1",IF(C358&gt;=8,"C2",IF(C358&gt;=6.5,"D","E")))))))</f>
        <v>B2</v>
      </c>
      <c r="E358" s="392"/>
      <c r="F358" s="396"/>
    </row>
    <row r="359" spans="1:6" ht="24.95" customHeight="1">
      <c r="A359" s="34">
        <v>2</v>
      </c>
      <c r="B359" s="37" t="s">
        <v>286</v>
      </c>
      <c r="C359" s="43">
        <v>18.5</v>
      </c>
      <c r="D359" s="39" t="str">
        <f t="shared" ref="D359:D363" si="17">IF(C359&gt;=18,"A1",IF(C359&gt;=16,"A2",IF(C359&gt;=14,"B1",IF(C359&gt;=12,"B2",IF(C359&gt;=10,"C1",IF(C359&gt;=8,"C2",IF(C359&gt;=6.5,"D","E")))))))</f>
        <v>A1</v>
      </c>
      <c r="E359" s="390"/>
      <c r="F359" s="391"/>
    </row>
    <row r="360" spans="1:6" ht="24.95" customHeight="1">
      <c r="A360" s="34">
        <v>3</v>
      </c>
      <c r="B360" s="37" t="s">
        <v>287</v>
      </c>
      <c r="C360" s="43">
        <v>17.5</v>
      </c>
      <c r="D360" s="39" t="str">
        <f t="shared" si="17"/>
        <v>A2</v>
      </c>
      <c r="E360" s="390"/>
      <c r="F360" s="391"/>
    </row>
    <row r="361" spans="1:6" ht="24.95" customHeight="1">
      <c r="A361" s="34">
        <v>4</v>
      </c>
      <c r="B361" s="37" t="s">
        <v>288</v>
      </c>
      <c r="C361" s="43">
        <v>14</v>
      </c>
      <c r="D361" s="39" t="str">
        <f t="shared" si="17"/>
        <v>B1</v>
      </c>
      <c r="E361" s="390"/>
      <c r="F361" s="391"/>
    </row>
    <row r="362" spans="1:6" ht="24.95" customHeight="1">
      <c r="A362" s="34">
        <v>5</v>
      </c>
      <c r="B362" s="37" t="s">
        <v>289</v>
      </c>
      <c r="C362" s="43">
        <v>10</v>
      </c>
      <c r="D362" s="39" t="str">
        <f t="shared" si="17"/>
        <v>C1</v>
      </c>
      <c r="E362" s="390"/>
      <c r="F362" s="391"/>
    </row>
    <row r="363" spans="1:6" ht="24.95" customHeight="1">
      <c r="A363" s="34">
        <v>6</v>
      </c>
      <c r="B363" s="37" t="s">
        <v>290</v>
      </c>
      <c r="C363" s="43">
        <v>12.5</v>
      </c>
      <c r="D363" s="39" t="str">
        <f t="shared" si="17"/>
        <v>B2</v>
      </c>
      <c r="E363" s="390"/>
      <c r="F363" s="391"/>
    </row>
    <row r="364" spans="1:6" ht="24.95" customHeight="1">
      <c r="A364" s="30"/>
      <c r="B364" s="36"/>
      <c r="C364" s="32"/>
      <c r="D364" s="36"/>
      <c r="E364" s="390"/>
      <c r="F364" s="391"/>
    </row>
    <row r="365" spans="1:6" ht="24.95" customHeight="1">
      <c r="A365" s="30"/>
      <c r="B365" s="32" t="s">
        <v>242</v>
      </c>
      <c r="C365" s="32">
        <f>SUM(C358:C364)</f>
        <v>84.5</v>
      </c>
      <c r="D365" s="36"/>
      <c r="E365" s="390"/>
      <c r="F365" s="391"/>
    </row>
    <row r="366" spans="1:6" ht="24.95" customHeight="1">
      <c r="A366" s="30"/>
      <c r="B366" s="40" t="s">
        <v>291</v>
      </c>
      <c r="C366" s="41">
        <f>(C365/120*100)</f>
        <v>70.416666666666671</v>
      </c>
      <c r="D366" s="36"/>
      <c r="E366" s="390"/>
      <c r="F366" s="391"/>
    </row>
    <row r="367" spans="1:6" ht="24.95" customHeight="1">
      <c r="A367" s="388" t="s">
        <v>292</v>
      </c>
      <c r="B367" s="380" t="s">
        <v>293</v>
      </c>
      <c r="C367" s="380"/>
      <c r="D367" s="382" t="s">
        <v>294</v>
      </c>
      <c r="E367" s="383"/>
      <c r="F367" s="384"/>
    </row>
    <row r="368" spans="1:6" ht="24.95" customHeight="1">
      <c r="A368" s="389"/>
      <c r="B368" s="381"/>
      <c r="C368" s="381"/>
      <c r="D368" s="385"/>
      <c r="E368" s="386"/>
      <c r="F368" s="387"/>
    </row>
    <row r="369" spans="1:6" ht="24.95" customHeight="1"/>
    <row r="370" spans="1:6" ht="24.95" customHeight="1">
      <c r="A370" s="29"/>
      <c r="B370" s="404" t="s">
        <v>0</v>
      </c>
      <c r="C370" s="404"/>
      <c r="D370" s="404"/>
      <c r="E370" s="404"/>
      <c r="F370" s="405"/>
    </row>
    <row r="371" spans="1:6" ht="24.95" customHeight="1">
      <c r="A371" s="30"/>
      <c r="B371" s="397" t="s">
        <v>268</v>
      </c>
      <c r="C371" s="398"/>
      <c r="D371" s="398"/>
      <c r="E371" s="398"/>
      <c r="F371" s="399"/>
    </row>
    <row r="372" spans="1:6" ht="24.95" customHeight="1">
      <c r="A372" s="30"/>
      <c r="B372" s="397" t="s">
        <v>269</v>
      </c>
      <c r="C372" s="398"/>
      <c r="D372" s="398"/>
      <c r="E372" s="398"/>
      <c r="F372" s="399"/>
    </row>
    <row r="373" spans="1:6" ht="24.95" customHeight="1">
      <c r="A373" s="30"/>
      <c r="B373" s="392" t="s">
        <v>270</v>
      </c>
      <c r="C373" s="400"/>
      <c r="D373" s="400"/>
      <c r="E373" s="400"/>
      <c r="F373" s="396"/>
    </row>
    <row r="374" spans="1:6" ht="24.95" customHeight="1">
      <c r="A374" s="30"/>
      <c r="B374" s="401" t="s">
        <v>271</v>
      </c>
      <c r="C374" s="401"/>
      <c r="D374" s="401"/>
      <c r="E374" s="401"/>
      <c r="F374" s="402"/>
    </row>
    <row r="375" spans="1:6" ht="24.95" customHeight="1">
      <c r="A375" s="403" t="s">
        <v>272</v>
      </c>
      <c r="B375" s="401"/>
      <c r="C375" s="401"/>
      <c r="D375" s="401"/>
      <c r="E375" s="401"/>
      <c r="F375" s="402"/>
    </row>
    <row r="376" spans="1:6" ht="24.95" customHeight="1">
      <c r="A376" s="30" t="s">
        <v>273</v>
      </c>
      <c r="B376" s="392" t="s">
        <v>274</v>
      </c>
      <c r="C376" s="393"/>
      <c r="E376" s="401"/>
      <c r="F376" s="402"/>
    </row>
    <row r="377" spans="1:6" ht="24.95" customHeight="1">
      <c r="A377" s="30" t="s">
        <v>6</v>
      </c>
      <c r="B377" s="392" t="s">
        <v>261</v>
      </c>
      <c r="C377" s="393"/>
      <c r="D377" s="36" t="s">
        <v>275</v>
      </c>
      <c r="E377" s="401">
        <v>17</v>
      </c>
      <c r="F377" s="402"/>
    </row>
    <row r="378" spans="1:6" ht="24.95" customHeight="1">
      <c r="A378" s="30" t="s">
        <v>276</v>
      </c>
      <c r="B378" s="31" t="s">
        <v>339</v>
      </c>
      <c r="C378" s="35"/>
      <c r="D378" s="397"/>
      <c r="E378" s="398"/>
      <c r="F378" s="399"/>
    </row>
    <row r="379" spans="1:6" ht="24.95" customHeight="1">
      <c r="A379" s="30" t="s">
        <v>11</v>
      </c>
      <c r="B379" s="31" t="s">
        <v>340</v>
      </c>
      <c r="C379" s="35"/>
      <c r="D379" s="36" t="s">
        <v>279</v>
      </c>
      <c r="E379" s="32"/>
      <c r="F379" s="33" t="s">
        <v>341</v>
      </c>
    </row>
    <row r="380" spans="1:6" ht="24.95" customHeight="1">
      <c r="A380" s="34" t="s">
        <v>281</v>
      </c>
      <c r="B380" s="32" t="s">
        <v>282</v>
      </c>
      <c r="C380" s="32" t="s">
        <v>283</v>
      </c>
      <c r="D380" s="32" t="s">
        <v>284</v>
      </c>
      <c r="E380" s="394"/>
      <c r="F380" s="395"/>
    </row>
    <row r="381" spans="1:6" ht="24.95" customHeight="1">
      <c r="A381" s="34">
        <v>1</v>
      </c>
      <c r="B381" s="37" t="s">
        <v>285</v>
      </c>
      <c r="C381" s="43">
        <v>14.5</v>
      </c>
      <c r="D381" s="39" t="str">
        <f>IF(C381&gt;=18,"A1",IF(C381&gt;=16,"A2",IF(C381&gt;=14,"B1",IF(C381&gt;=12,"B2",IF(C381&gt;=10,"C1",IF(C381&gt;=8,"C2",IF(C381&gt;=6.5,"D","E")))))))</f>
        <v>B1</v>
      </c>
      <c r="E381" s="392"/>
      <c r="F381" s="396"/>
    </row>
    <row r="382" spans="1:6" ht="24.95" customHeight="1">
      <c r="A382" s="34">
        <v>2</v>
      </c>
      <c r="B382" s="37" t="s">
        <v>286</v>
      </c>
      <c r="C382" s="43">
        <v>15</v>
      </c>
      <c r="D382" s="39" t="str">
        <f t="shared" ref="D382:D386" si="18">IF(C382&gt;=18,"A1",IF(C382&gt;=16,"A2",IF(C382&gt;=14,"B1",IF(C382&gt;=12,"B2",IF(C382&gt;=10,"C1",IF(C382&gt;=8,"C2",IF(C382&gt;=6.5,"D","E")))))))</f>
        <v>B1</v>
      </c>
      <c r="E382" s="390"/>
      <c r="F382" s="391"/>
    </row>
    <row r="383" spans="1:6" ht="24.95" customHeight="1">
      <c r="A383" s="34">
        <v>3</v>
      </c>
      <c r="B383" s="37" t="s">
        <v>287</v>
      </c>
      <c r="C383" s="43">
        <v>14</v>
      </c>
      <c r="D383" s="39" t="str">
        <f t="shared" si="18"/>
        <v>B1</v>
      </c>
      <c r="E383" s="390"/>
      <c r="F383" s="391"/>
    </row>
    <row r="384" spans="1:6" ht="24.95" customHeight="1">
      <c r="A384" s="34">
        <v>4</v>
      </c>
      <c r="B384" s="37" t="s">
        <v>288</v>
      </c>
      <c r="C384" s="43">
        <v>18.5</v>
      </c>
      <c r="D384" s="39" t="str">
        <f t="shared" si="18"/>
        <v>A1</v>
      </c>
      <c r="E384" s="390"/>
      <c r="F384" s="391"/>
    </row>
    <row r="385" spans="1:6" ht="24.95" customHeight="1">
      <c r="A385" s="34">
        <v>5</v>
      </c>
      <c r="B385" s="37" t="s">
        <v>289</v>
      </c>
      <c r="C385" s="43">
        <v>14</v>
      </c>
      <c r="D385" s="39" t="str">
        <f t="shared" si="18"/>
        <v>B1</v>
      </c>
      <c r="E385" s="390"/>
      <c r="F385" s="391"/>
    </row>
    <row r="386" spans="1:6" ht="24.95" customHeight="1">
      <c r="A386" s="34">
        <v>6</v>
      </c>
      <c r="B386" s="37" t="s">
        <v>290</v>
      </c>
      <c r="C386" s="43">
        <v>14.5</v>
      </c>
      <c r="D386" s="39" t="str">
        <f t="shared" si="18"/>
        <v>B1</v>
      </c>
      <c r="E386" s="390"/>
      <c r="F386" s="391"/>
    </row>
    <row r="387" spans="1:6" ht="24.95" customHeight="1">
      <c r="A387" s="30"/>
      <c r="B387" s="36"/>
      <c r="C387" s="32"/>
      <c r="D387" s="36"/>
      <c r="E387" s="390"/>
      <c r="F387" s="391"/>
    </row>
    <row r="388" spans="1:6" ht="24.95" customHeight="1">
      <c r="A388" s="30"/>
      <c r="B388" s="32" t="s">
        <v>242</v>
      </c>
      <c r="C388" s="32">
        <f>SUM(C381:C387)</f>
        <v>90.5</v>
      </c>
      <c r="D388" s="36"/>
      <c r="E388" s="390"/>
      <c r="F388" s="391"/>
    </row>
    <row r="389" spans="1:6" ht="24.95" customHeight="1">
      <c r="A389" s="30"/>
      <c r="B389" s="40" t="s">
        <v>291</v>
      </c>
      <c r="C389" s="41">
        <f>(C388/120*100)</f>
        <v>75.416666666666671</v>
      </c>
      <c r="D389" s="36"/>
      <c r="E389" s="390"/>
      <c r="F389" s="391"/>
    </row>
    <row r="390" spans="1:6" ht="24.95" customHeight="1">
      <c r="A390" s="388" t="s">
        <v>292</v>
      </c>
      <c r="B390" s="380" t="s">
        <v>293</v>
      </c>
      <c r="C390" s="380"/>
      <c r="D390" s="382" t="s">
        <v>294</v>
      </c>
      <c r="E390" s="383"/>
      <c r="F390" s="384"/>
    </row>
    <row r="391" spans="1:6" ht="24.95" customHeight="1">
      <c r="A391" s="389"/>
      <c r="B391" s="381"/>
      <c r="C391" s="381"/>
      <c r="D391" s="385"/>
      <c r="E391" s="386"/>
      <c r="F391" s="387"/>
    </row>
    <row r="392" spans="1:6" ht="24.95" customHeight="1"/>
    <row r="393" spans="1:6" ht="24.95" customHeight="1">
      <c r="A393" s="29"/>
      <c r="B393" s="404" t="s">
        <v>0</v>
      </c>
      <c r="C393" s="404"/>
      <c r="D393" s="404"/>
      <c r="E393" s="404"/>
      <c r="F393" s="405"/>
    </row>
    <row r="394" spans="1:6" ht="24.95" customHeight="1">
      <c r="A394" s="30"/>
      <c r="B394" s="397" t="s">
        <v>268</v>
      </c>
      <c r="C394" s="398"/>
      <c r="D394" s="398"/>
      <c r="E394" s="398"/>
      <c r="F394" s="399"/>
    </row>
    <row r="395" spans="1:6" ht="24.95" customHeight="1">
      <c r="A395" s="30"/>
      <c r="B395" s="397" t="s">
        <v>269</v>
      </c>
      <c r="C395" s="398"/>
      <c r="D395" s="398"/>
      <c r="E395" s="398"/>
      <c r="F395" s="399"/>
    </row>
    <row r="396" spans="1:6" ht="24.95" customHeight="1">
      <c r="A396" s="30"/>
      <c r="B396" s="392" t="s">
        <v>270</v>
      </c>
      <c r="C396" s="400"/>
      <c r="D396" s="400"/>
      <c r="E396" s="400"/>
      <c r="F396" s="396"/>
    </row>
    <row r="397" spans="1:6" ht="24.95" customHeight="1">
      <c r="A397" s="30"/>
      <c r="B397" s="401" t="s">
        <v>271</v>
      </c>
      <c r="C397" s="401"/>
      <c r="D397" s="401"/>
      <c r="E397" s="401"/>
      <c r="F397" s="402"/>
    </row>
    <row r="398" spans="1:6" ht="24.95" customHeight="1">
      <c r="A398" s="403" t="s">
        <v>272</v>
      </c>
      <c r="B398" s="401"/>
      <c r="C398" s="401"/>
      <c r="D398" s="401"/>
      <c r="E398" s="401"/>
      <c r="F398" s="402"/>
    </row>
    <row r="399" spans="1:6" ht="24.95" customHeight="1">
      <c r="A399" s="30" t="s">
        <v>273</v>
      </c>
      <c r="B399" s="392" t="s">
        <v>274</v>
      </c>
      <c r="C399" s="393"/>
      <c r="E399" s="401"/>
      <c r="F399" s="402"/>
    </row>
    <row r="400" spans="1:6" ht="24.95" customHeight="1">
      <c r="A400" s="30" t="s">
        <v>6</v>
      </c>
      <c r="B400" s="392" t="s">
        <v>262</v>
      </c>
      <c r="C400" s="393"/>
      <c r="D400" s="36" t="s">
        <v>275</v>
      </c>
      <c r="E400" s="401">
        <v>18</v>
      </c>
      <c r="F400" s="402"/>
    </row>
    <row r="401" spans="1:6" ht="24.95" customHeight="1">
      <c r="A401" s="30" t="s">
        <v>276</v>
      </c>
      <c r="B401" s="31" t="s">
        <v>342</v>
      </c>
      <c r="C401" s="35"/>
      <c r="D401" s="397"/>
      <c r="E401" s="398"/>
      <c r="F401" s="399"/>
    </row>
    <row r="402" spans="1:6" ht="24.95" customHeight="1">
      <c r="A402" s="30" t="s">
        <v>11</v>
      </c>
      <c r="B402" s="31" t="s">
        <v>343</v>
      </c>
      <c r="C402" s="35"/>
      <c r="D402" s="36" t="s">
        <v>279</v>
      </c>
      <c r="E402" s="32"/>
      <c r="F402" s="33" t="s">
        <v>344</v>
      </c>
    </row>
    <row r="403" spans="1:6" ht="24.95" customHeight="1">
      <c r="A403" s="34" t="s">
        <v>281</v>
      </c>
      <c r="B403" s="32" t="s">
        <v>282</v>
      </c>
      <c r="C403" s="32" t="s">
        <v>283</v>
      </c>
      <c r="D403" s="32" t="s">
        <v>284</v>
      </c>
      <c r="E403" s="394"/>
      <c r="F403" s="395"/>
    </row>
    <row r="404" spans="1:6" ht="24.95" customHeight="1">
      <c r="A404" s="34">
        <v>1</v>
      </c>
      <c r="B404" s="37" t="s">
        <v>285</v>
      </c>
      <c r="C404" s="46">
        <v>18</v>
      </c>
      <c r="D404" s="39" t="str">
        <f>IF(C404&gt;=18,"A1",IF(C404&gt;=16,"A2",IF(C404&gt;=14,"B1",IF(C404&gt;=12,"B2",IF(C404&gt;=10,"C1",IF(C404&gt;=8,"C2",IF(C404&gt;=6.5,"D","E")))))))</f>
        <v>A1</v>
      </c>
      <c r="E404" s="392"/>
      <c r="F404" s="396"/>
    </row>
    <row r="405" spans="1:6" ht="24.95" customHeight="1">
      <c r="A405" s="34">
        <v>2</v>
      </c>
      <c r="B405" s="37" t="s">
        <v>286</v>
      </c>
      <c r="C405" s="46">
        <v>13</v>
      </c>
      <c r="D405" s="39" t="str">
        <f t="shared" ref="D405:D409" si="19">IF(C405&gt;=18,"A1",IF(C405&gt;=16,"A2",IF(C405&gt;=14,"B1",IF(C405&gt;=12,"B2",IF(C405&gt;=10,"C1",IF(C405&gt;=8,"C2",IF(C405&gt;=6.5,"D","E")))))))</f>
        <v>B2</v>
      </c>
      <c r="E405" s="390"/>
      <c r="F405" s="391"/>
    </row>
    <row r="406" spans="1:6" ht="24.95" customHeight="1">
      <c r="A406" s="34">
        <v>3</v>
      </c>
      <c r="B406" s="37" t="s">
        <v>287</v>
      </c>
      <c r="C406" s="43">
        <v>19</v>
      </c>
      <c r="D406" s="39" t="str">
        <f t="shared" si="19"/>
        <v>A1</v>
      </c>
      <c r="E406" s="390"/>
      <c r="F406" s="391"/>
    </row>
    <row r="407" spans="1:6" ht="24.95" customHeight="1">
      <c r="A407" s="34">
        <v>4</v>
      </c>
      <c r="B407" s="37" t="s">
        <v>288</v>
      </c>
      <c r="C407" s="43">
        <v>19.5</v>
      </c>
      <c r="D407" s="39" t="str">
        <f t="shared" si="19"/>
        <v>A1</v>
      </c>
      <c r="E407" s="390"/>
      <c r="F407" s="391"/>
    </row>
    <row r="408" spans="1:6" ht="24.95" customHeight="1">
      <c r="A408" s="34">
        <v>5</v>
      </c>
      <c r="B408" s="37" t="s">
        <v>289</v>
      </c>
      <c r="C408" s="46">
        <v>17</v>
      </c>
      <c r="D408" s="39" t="str">
        <f t="shared" si="19"/>
        <v>A2</v>
      </c>
      <c r="E408" s="390"/>
      <c r="F408" s="391"/>
    </row>
    <row r="409" spans="1:6" ht="24.95" customHeight="1">
      <c r="A409" s="34">
        <v>6</v>
      </c>
      <c r="B409" s="37" t="s">
        <v>290</v>
      </c>
      <c r="C409" s="46">
        <v>20</v>
      </c>
      <c r="D409" s="39" t="str">
        <f t="shared" si="19"/>
        <v>A1</v>
      </c>
      <c r="E409" s="390"/>
      <c r="F409" s="391"/>
    </row>
    <row r="410" spans="1:6" ht="24.95" customHeight="1">
      <c r="A410" s="30"/>
      <c r="B410" s="36"/>
      <c r="C410" s="32"/>
      <c r="D410" s="36"/>
      <c r="E410" s="390"/>
      <c r="F410" s="391"/>
    </row>
    <row r="411" spans="1:6" ht="24.95" customHeight="1">
      <c r="A411" s="30"/>
      <c r="B411" s="32" t="s">
        <v>242</v>
      </c>
      <c r="C411" s="32">
        <f>SUM(C404:C410)</f>
        <v>106.5</v>
      </c>
      <c r="D411" s="36"/>
      <c r="E411" s="390"/>
      <c r="F411" s="391"/>
    </row>
    <row r="412" spans="1:6" ht="24.95" customHeight="1">
      <c r="A412" s="30"/>
      <c r="B412" s="40" t="s">
        <v>291</v>
      </c>
      <c r="C412" s="41">
        <f>(C411/120*100)</f>
        <v>88.75</v>
      </c>
      <c r="D412" s="36"/>
      <c r="E412" s="390"/>
      <c r="F412" s="391"/>
    </row>
    <row r="413" spans="1:6" ht="24.95" customHeight="1">
      <c r="A413" s="388" t="s">
        <v>292</v>
      </c>
      <c r="B413" s="380" t="s">
        <v>293</v>
      </c>
      <c r="C413" s="380"/>
      <c r="D413" s="382" t="s">
        <v>294</v>
      </c>
      <c r="E413" s="383"/>
      <c r="F413" s="384"/>
    </row>
    <row r="414" spans="1:6" ht="24.95" customHeight="1">
      <c r="A414" s="389"/>
      <c r="B414" s="381"/>
      <c r="C414" s="381"/>
      <c r="D414" s="385"/>
      <c r="E414" s="386"/>
      <c r="F414" s="387"/>
    </row>
    <row r="415" spans="1:6" ht="24.95" customHeight="1"/>
    <row r="416" spans="1:6" ht="24.95" customHeight="1">
      <c r="A416" s="29"/>
      <c r="B416" s="404" t="s">
        <v>0</v>
      </c>
      <c r="C416" s="404"/>
      <c r="D416" s="404"/>
      <c r="E416" s="404"/>
      <c r="F416" s="405"/>
    </row>
    <row r="417" spans="1:6" ht="24.95" customHeight="1">
      <c r="A417" s="30"/>
      <c r="B417" s="397" t="s">
        <v>268</v>
      </c>
      <c r="C417" s="398"/>
      <c r="D417" s="398"/>
      <c r="E417" s="398"/>
      <c r="F417" s="399"/>
    </row>
    <row r="418" spans="1:6" ht="24.95" customHeight="1">
      <c r="A418" s="30"/>
      <c r="B418" s="397" t="s">
        <v>269</v>
      </c>
      <c r="C418" s="398"/>
      <c r="D418" s="398"/>
      <c r="E418" s="398"/>
      <c r="F418" s="399"/>
    </row>
    <row r="419" spans="1:6" ht="24.95" customHeight="1">
      <c r="A419" s="30"/>
      <c r="B419" s="392" t="s">
        <v>270</v>
      </c>
      <c r="C419" s="400"/>
      <c r="D419" s="400"/>
      <c r="E419" s="400"/>
      <c r="F419" s="396"/>
    </row>
    <row r="420" spans="1:6" ht="24.95" customHeight="1">
      <c r="A420" s="30"/>
      <c r="B420" s="401" t="s">
        <v>271</v>
      </c>
      <c r="C420" s="401"/>
      <c r="D420" s="401"/>
      <c r="E420" s="401"/>
      <c r="F420" s="402"/>
    </row>
    <row r="421" spans="1:6" ht="24.95" customHeight="1">
      <c r="A421" s="403" t="s">
        <v>272</v>
      </c>
      <c r="B421" s="401"/>
      <c r="C421" s="401"/>
      <c r="D421" s="401"/>
      <c r="E421" s="401"/>
      <c r="F421" s="402"/>
    </row>
    <row r="422" spans="1:6" ht="24.95" customHeight="1">
      <c r="A422" s="30" t="s">
        <v>273</v>
      </c>
      <c r="B422" s="392" t="s">
        <v>274</v>
      </c>
      <c r="C422" s="393"/>
      <c r="E422" s="401"/>
      <c r="F422" s="402"/>
    </row>
    <row r="423" spans="1:6" ht="24.95" customHeight="1">
      <c r="A423" s="30" t="s">
        <v>6</v>
      </c>
      <c r="B423" s="392" t="s">
        <v>263</v>
      </c>
      <c r="C423" s="393"/>
      <c r="D423" s="36" t="s">
        <v>275</v>
      </c>
      <c r="E423" s="401">
        <v>19</v>
      </c>
      <c r="F423" s="402"/>
    </row>
    <row r="424" spans="1:6" ht="24.95" customHeight="1">
      <c r="A424" s="30" t="s">
        <v>276</v>
      </c>
      <c r="B424" s="31" t="s">
        <v>345</v>
      </c>
      <c r="C424" s="35"/>
      <c r="D424" s="397"/>
      <c r="E424" s="398"/>
      <c r="F424" s="399"/>
    </row>
    <row r="425" spans="1:6" ht="24.95" customHeight="1">
      <c r="A425" s="30" t="s">
        <v>11</v>
      </c>
      <c r="B425" s="31" t="s">
        <v>346</v>
      </c>
      <c r="C425" s="35"/>
      <c r="D425" s="36" t="s">
        <v>279</v>
      </c>
      <c r="E425" s="32"/>
      <c r="F425" s="33" t="s">
        <v>347</v>
      </c>
    </row>
    <row r="426" spans="1:6" ht="24.95" customHeight="1">
      <c r="A426" s="34" t="s">
        <v>281</v>
      </c>
      <c r="B426" s="32" t="s">
        <v>282</v>
      </c>
      <c r="C426" s="32" t="s">
        <v>283</v>
      </c>
      <c r="D426" s="32" t="s">
        <v>284</v>
      </c>
      <c r="E426" s="394"/>
      <c r="F426" s="395"/>
    </row>
    <row r="427" spans="1:6" ht="24.95" customHeight="1">
      <c r="A427" s="34">
        <v>1</v>
      </c>
      <c r="B427" s="37" t="s">
        <v>285</v>
      </c>
      <c r="C427" s="43">
        <v>9</v>
      </c>
      <c r="D427" s="39" t="str">
        <f>IF(C427&gt;=18,"A1",IF(C427&gt;=16,"A2",IF(C427&gt;=14,"B1",IF(C427&gt;=12,"B2",IF(C427&gt;=10,"C1",IF(C427&gt;=8,"C2",IF(C427&gt;=6.5,"D","E")))))))</f>
        <v>C2</v>
      </c>
      <c r="E427" s="392"/>
      <c r="F427" s="396"/>
    </row>
    <row r="428" spans="1:6" ht="24.95" customHeight="1">
      <c r="A428" s="34">
        <v>2</v>
      </c>
      <c r="B428" s="37" t="s">
        <v>286</v>
      </c>
      <c r="C428" s="43">
        <v>4</v>
      </c>
      <c r="D428" s="39" t="str">
        <f t="shared" ref="D428:D432" si="20">IF(C428&gt;=18,"A1",IF(C428&gt;=16,"A2",IF(C428&gt;=14,"B1",IF(C428&gt;=12,"B2",IF(C428&gt;=10,"C1",IF(C428&gt;=8,"C2",IF(C428&gt;=6.5,"D","E")))))))</f>
        <v>E</v>
      </c>
      <c r="E428" s="390"/>
      <c r="F428" s="391"/>
    </row>
    <row r="429" spans="1:6" ht="24.95" customHeight="1">
      <c r="A429" s="34">
        <v>3</v>
      </c>
      <c r="B429" s="37" t="s">
        <v>287</v>
      </c>
      <c r="C429" s="43">
        <v>9</v>
      </c>
      <c r="D429" s="39" t="str">
        <f t="shared" si="20"/>
        <v>C2</v>
      </c>
      <c r="E429" s="390"/>
      <c r="F429" s="391"/>
    </row>
    <row r="430" spans="1:6" ht="24.95" customHeight="1">
      <c r="A430" s="34">
        <v>4</v>
      </c>
      <c r="B430" s="37" t="s">
        <v>288</v>
      </c>
      <c r="C430" s="43">
        <v>7.5</v>
      </c>
      <c r="D430" s="39" t="str">
        <f t="shared" si="20"/>
        <v>D</v>
      </c>
      <c r="E430" s="390"/>
      <c r="F430" s="391"/>
    </row>
    <row r="431" spans="1:6" ht="24.95" customHeight="1">
      <c r="A431" s="34">
        <v>5</v>
      </c>
      <c r="B431" s="37" t="s">
        <v>289</v>
      </c>
      <c r="C431" s="43">
        <v>7</v>
      </c>
      <c r="D431" s="39" t="str">
        <f t="shared" si="20"/>
        <v>D</v>
      </c>
      <c r="E431" s="390"/>
      <c r="F431" s="391"/>
    </row>
    <row r="432" spans="1:6" ht="24.95" customHeight="1">
      <c r="A432" s="34">
        <v>6</v>
      </c>
      <c r="B432" s="37" t="s">
        <v>290</v>
      </c>
      <c r="C432" s="43">
        <v>10.5</v>
      </c>
      <c r="D432" s="39" t="str">
        <f t="shared" si="20"/>
        <v>C1</v>
      </c>
      <c r="E432" s="390"/>
      <c r="F432" s="391"/>
    </row>
    <row r="433" spans="1:6" ht="24.95" customHeight="1">
      <c r="A433" s="30"/>
      <c r="B433" s="36"/>
      <c r="C433" s="32"/>
      <c r="D433" s="36"/>
      <c r="E433" s="390"/>
      <c r="F433" s="391"/>
    </row>
    <row r="434" spans="1:6" ht="24.95" customHeight="1">
      <c r="A434" s="30"/>
      <c r="B434" s="32" t="s">
        <v>242</v>
      </c>
      <c r="C434" s="32">
        <f>SUM(C427:C433)</f>
        <v>47</v>
      </c>
      <c r="D434" s="36"/>
      <c r="E434" s="390"/>
      <c r="F434" s="391"/>
    </row>
    <row r="435" spans="1:6" ht="24.95" customHeight="1">
      <c r="A435" s="30"/>
      <c r="B435" s="40" t="s">
        <v>291</v>
      </c>
      <c r="C435" s="41">
        <f>(C434/120*100)</f>
        <v>39.166666666666664</v>
      </c>
      <c r="D435" s="36"/>
      <c r="E435" s="390"/>
      <c r="F435" s="391"/>
    </row>
    <row r="436" spans="1:6" ht="24.95" customHeight="1">
      <c r="A436" s="388" t="s">
        <v>292</v>
      </c>
      <c r="B436" s="380" t="s">
        <v>293</v>
      </c>
      <c r="C436" s="380"/>
      <c r="D436" s="382" t="s">
        <v>294</v>
      </c>
      <c r="E436" s="383"/>
      <c r="F436" s="384"/>
    </row>
    <row r="437" spans="1:6" ht="24.95" customHeight="1">
      <c r="A437" s="389"/>
      <c r="B437" s="381"/>
      <c r="C437" s="381"/>
      <c r="D437" s="385"/>
      <c r="E437" s="386"/>
      <c r="F437" s="387"/>
    </row>
    <row r="438" spans="1:6" ht="24.95" customHeight="1">
      <c r="A438" s="47"/>
      <c r="F438" s="48"/>
    </row>
    <row r="439" spans="1:6" ht="24.95" customHeight="1">
      <c r="A439" s="30"/>
      <c r="B439" s="401" t="s">
        <v>0</v>
      </c>
      <c r="C439" s="401"/>
      <c r="D439" s="401"/>
      <c r="E439" s="401"/>
      <c r="F439" s="402"/>
    </row>
    <row r="440" spans="1:6" ht="24.95" customHeight="1">
      <c r="A440" s="30"/>
      <c r="B440" s="397" t="s">
        <v>268</v>
      </c>
      <c r="C440" s="398"/>
      <c r="D440" s="398"/>
      <c r="E440" s="398"/>
      <c r="F440" s="399"/>
    </row>
    <row r="441" spans="1:6" ht="24.95" customHeight="1">
      <c r="A441" s="30"/>
      <c r="B441" s="397" t="s">
        <v>269</v>
      </c>
      <c r="C441" s="398"/>
      <c r="D441" s="398"/>
      <c r="E441" s="398"/>
      <c r="F441" s="399"/>
    </row>
    <row r="442" spans="1:6" ht="24.95" customHeight="1">
      <c r="A442" s="30"/>
      <c r="B442" s="392" t="s">
        <v>270</v>
      </c>
      <c r="C442" s="400"/>
      <c r="D442" s="400"/>
      <c r="E442" s="400"/>
      <c r="F442" s="396"/>
    </row>
    <row r="443" spans="1:6" ht="24.95" customHeight="1">
      <c r="A443" s="30"/>
      <c r="B443" s="401" t="s">
        <v>271</v>
      </c>
      <c r="C443" s="401"/>
      <c r="D443" s="401"/>
      <c r="E443" s="401"/>
      <c r="F443" s="402"/>
    </row>
    <row r="444" spans="1:6" ht="24.95" customHeight="1">
      <c r="A444" s="403" t="s">
        <v>272</v>
      </c>
      <c r="B444" s="401"/>
      <c r="C444" s="401"/>
      <c r="D444" s="401"/>
      <c r="E444" s="401"/>
      <c r="F444" s="402"/>
    </row>
    <row r="445" spans="1:6" ht="24.95" customHeight="1">
      <c r="A445" s="30" t="s">
        <v>273</v>
      </c>
      <c r="B445" s="392" t="s">
        <v>274</v>
      </c>
      <c r="C445" s="393"/>
      <c r="E445" s="401"/>
      <c r="F445" s="402"/>
    </row>
    <row r="446" spans="1:6" ht="24.95" customHeight="1">
      <c r="A446" s="30" t="s">
        <v>6</v>
      </c>
      <c r="B446" s="392" t="s">
        <v>264</v>
      </c>
      <c r="C446" s="393"/>
      <c r="D446" s="36" t="s">
        <v>275</v>
      </c>
      <c r="E446" s="401">
        <v>20</v>
      </c>
      <c r="F446" s="402"/>
    </row>
    <row r="447" spans="1:6" ht="24.95" customHeight="1">
      <c r="A447" s="30" t="s">
        <v>276</v>
      </c>
      <c r="B447" s="31" t="s">
        <v>348</v>
      </c>
      <c r="C447" s="35"/>
      <c r="D447" s="397"/>
      <c r="E447" s="398"/>
      <c r="F447" s="399"/>
    </row>
    <row r="448" spans="1:6" ht="24.95" customHeight="1">
      <c r="A448" s="30" t="s">
        <v>11</v>
      </c>
      <c r="B448" s="31" t="s">
        <v>349</v>
      </c>
      <c r="C448" s="35"/>
      <c r="D448" s="36" t="s">
        <v>279</v>
      </c>
      <c r="E448" s="32"/>
      <c r="F448" s="33" t="s">
        <v>350</v>
      </c>
    </row>
    <row r="449" spans="1:6" ht="24.95" customHeight="1">
      <c r="A449" s="34" t="s">
        <v>281</v>
      </c>
      <c r="B449" s="32" t="s">
        <v>282</v>
      </c>
      <c r="C449" s="32" t="s">
        <v>283</v>
      </c>
      <c r="D449" s="32" t="s">
        <v>284</v>
      </c>
      <c r="E449" s="394"/>
      <c r="F449" s="395"/>
    </row>
    <row r="450" spans="1:6" ht="24.95" customHeight="1">
      <c r="A450" s="34">
        <v>1</v>
      </c>
      <c r="B450" s="37" t="s">
        <v>285</v>
      </c>
      <c r="C450" s="43">
        <v>13.5</v>
      </c>
      <c r="D450" s="39" t="str">
        <f>IF(C450&gt;=18,"A1",IF(C450&gt;=16,"A2",IF(C450&gt;=14,"B1",IF(C450&gt;=12,"B2",IF(C450&gt;=10,"C1",IF(C450&gt;=8,"C2",IF(C450&gt;=6.5,"D","E")))))))</f>
        <v>B2</v>
      </c>
      <c r="E450" s="392"/>
      <c r="F450" s="396"/>
    </row>
    <row r="451" spans="1:6" ht="24.95" customHeight="1">
      <c r="A451" s="34">
        <v>2</v>
      </c>
      <c r="B451" s="37" t="s">
        <v>286</v>
      </c>
      <c r="C451" s="43">
        <v>7.5</v>
      </c>
      <c r="D451" s="39" t="str">
        <f t="shared" ref="D451:D455" si="21">IF(C451&gt;=18,"A1",IF(C451&gt;=16,"A2",IF(C451&gt;=14,"B1",IF(C451&gt;=12,"B2",IF(C451&gt;=10,"C1",IF(C451&gt;=8,"C2",IF(C451&gt;=6.5,"D","E")))))))</f>
        <v>D</v>
      </c>
      <c r="E451" s="390"/>
      <c r="F451" s="391"/>
    </row>
    <row r="452" spans="1:6" ht="24.95" customHeight="1">
      <c r="A452" s="34">
        <v>3</v>
      </c>
      <c r="B452" s="37" t="s">
        <v>287</v>
      </c>
      <c r="C452" s="43">
        <v>12.5</v>
      </c>
      <c r="D452" s="39" t="str">
        <f t="shared" si="21"/>
        <v>B2</v>
      </c>
      <c r="E452" s="390"/>
      <c r="F452" s="391"/>
    </row>
    <row r="453" spans="1:6" ht="24.95" customHeight="1">
      <c r="A453" s="34">
        <v>4</v>
      </c>
      <c r="B453" s="37" t="s">
        <v>288</v>
      </c>
      <c r="C453" s="43">
        <v>15.5</v>
      </c>
      <c r="D453" s="39" t="str">
        <f t="shared" si="21"/>
        <v>B1</v>
      </c>
      <c r="E453" s="390"/>
      <c r="F453" s="391"/>
    </row>
    <row r="454" spans="1:6" ht="24.95" customHeight="1">
      <c r="A454" s="34">
        <v>5</v>
      </c>
      <c r="B454" s="37" t="s">
        <v>289</v>
      </c>
      <c r="C454" s="43">
        <v>10</v>
      </c>
      <c r="D454" s="39" t="str">
        <f t="shared" si="21"/>
        <v>C1</v>
      </c>
      <c r="E454" s="390"/>
      <c r="F454" s="391"/>
    </row>
    <row r="455" spans="1:6" ht="24.95" customHeight="1">
      <c r="A455" s="34">
        <v>6</v>
      </c>
      <c r="B455" s="37" t="s">
        <v>290</v>
      </c>
      <c r="C455" s="43">
        <v>8</v>
      </c>
      <c r="D455" s="39" t="str">
        <f t="shared" si="21"/>
        <v>C2</v>
      </c>
      <c r="E455" s="390"/>
      <c r="F455" s="391"/>
    </row>
    <row r="456" spans="1:6" ht="24.95" customHeight="1">
      <c r="A456" s="30"/>
      <c r="B456" s="36"/>
      <c r="C456" s="32"/>
      <c r="D456" s="36"/>
      <c r="E456" s="390"/>
      <c r="F456" s="391"/>
    </row>
    <row r="457" spans="1:6" ht="24.95" customHeight="1">
      <c r="A457" s="30"/>
      <c r="B457" s="32" t="s">
        <v>242</v>
      </c>
      <c r="C457" s="32">
        <f>SUM(C450:C456)</f>
        <v>67</v>
      </c>
      <c r="D457" s="36"/>
      <c r="E457" s="390"/>
      <c r="F457" s="391"/>
    </row>
    <row r="458" spans="1:6" ht="24.95" customHeight="1">
      <c r="A458" s="30"/>
      <c r="B458" s="40" t="s">
        <v>291</v>
      </c>
      <c r="C458" s="41">
        <f>(C457/120*100)</f>
        <v>55.833333333333336</v>
      </c>
      <c r="D458" s="36"/>
      <c r="E458" s="390"/>
      <c r="F458" s="391"/>
    </row>
    <row r="459" spans="1:6" ht="24.95" customHeight="1">
      <c r="A459" s="388" t="s">
        <v>292</v>
      </c>
      <c r="B459" s="380" t="s">
        <v>293</v>
      </c>
      <c r="C459" s="380"/>
      <c r="D459" s="382" t="s">
        <v>294</v>
      </c>
      <c r="E459" s="383"/>
      <c r="F459" s="384"/>
    </row>
    <row r="460" spans="1:6" ht="24.95" customHeight="1">
      <c r="A460" s="389"/>
      <c r="B460" s="381"/>
      <c r="C460" s="381"/>
      <c r="D460" s="385"/>
      <c r="E460" s="386"/>
      <c r="F460" s="387"/>
    </row>
    <row r="461" spans="1:6" ht="24.95" customHeight="1"/>
    <row r="462" spans="1:6" ht="24.95" customHeight="1">
      <c r="A462" s="29"/>
      <c r="B462" s="404" t="s">
        <v>0</v>
      </c>
      <c r="C462" s="404"/>
      <c r="D462" s="404"/>
      <c r="E462" s="404"/>
      <c r="F462" s="405"/>
    </row>
    <row r="463" spans="1:6" ht="24.95" customHeight="1">
      <c r="A463" s="30"/>
      <c r="B463" s="397" t="s">
        <v>268</v>
      </c>
      <c r="C463" s="398"/>
      <c r="D463" s="398"/>
      <c r="E463" s="398"/>
      <c r="F463" s="399"/>
    </row>
    <row r="464" spans="1:6" ht="24.95" customHeight="1">
      <c r="A464" s="30"/>
      <c r="B464" s="397" t="s">
        <v>269</v>
      </c>
      <c r="C464" s="398"/>
      <c r="D464" s="398"/>
      <c r="E464" s="398"/>
      <c r="F464" s="399"/>
    </row>
    <row r="465" spans="1:6" ht="24.95" customHeight="1">
      <c r="A465" s="30"/>
      <c r="B465" s="392" t="s">
        <v>270</v>
      </c>
      <c r="C465" s="400"/>
      <c r="D465" s="400"/>
      <c r="E465" s="400"/>
      <c r="F465" s="396"/>
    </row>
    <row r="466" spans="1:6" ht="24.95" customHeight="1">
      <c r="A466" s="30"/>
      <c r="B466" s="401" t="s">
        <v>271</v>
      </c>
      <c r="C466" s="401"/>
      <c r="D466" s="401"/>
      <c r="E466" s="401"/>
      <c r="F466" s="402"/>
    </row>
    <row r="467" spans="1:6" ht="24.95" customHeight="1">
      <c r="A467" s="403" t="s">
        <v>272</v>
      </c>
      <c r="B467" s="401"/>
      <c r="C467" s="401"/>
      <c r="D467" s="401"/>
      <c r="E467" s="401"/>
      <c r="F467" s="402"/>
    </row>
    <row r="468" spans="1:6" ht="24.95" customHeight="1">
      <c r="A468" s="30" t="s">
        <v>273</v>
      </c>
      <c r="B468" s="392" t="s">
        <v>274</v>
      </c>
      <c r="C468" s="393"/>
      <c r="E468" s="401"/>
      <c r="F468" s="402"/>
    </row>
    <row r="469" spans="1:6" ht="24.95" customHeight="1">
      <c r="A469" s="30" t="s">
        <v>6</v>
      </c>
      <c r="B469" s="392" t="s">
        <v>265</v>
      </c>
      <c r="C469" s="393"/>
      <c r="D469" s="36" t="s">
        <v>275</v>
      </c>
      <c r="E469" s="401">
        <v>21</v>
      </c>
      <c r="F469" s="402"/>
    </row>
    <row r="470" spans="1:6" ht="24.95" customHeight="1">
      <c r="A470" s="30" t="s">
        <v>276</v>
      </c>
      <c r="B470" s="31" t="s">
        <v>351</v>
      </c>
      <c r="C470" s="35"/>
      <c r="D470" s="397"/>
      <c r="E470" s="398"/>
      <c r="F470" s="399"/>
    </row>
    <row r="471" spans="1:6" ht="24.95" customHeight="1">
      <c r="A471" s="30" t="s">
        <v>11</v>
      </c>
      <c r="B471" s="31" t="s">
        <v>352</v>
      </c>
      <c r="C471" s="35"/>
      <c r="D471" s="36" t="s">
        <v>279</v>
      </c>
      <c r="E471" s="32"/>
      <c r="F471" s="33" t="s">
        <v>353</v>
      </c>
    </row>
    <row r="472" spans="1:6" ht="24.95" customHeight="1">
      <c r="A472" s="34" t="s">
        <v>281</v>
      </c>
      <c r="B472" s="32" t="s">
        <v>282</v>
      </c>
      <c r="C472" s="32" t="s">
        <v>283</v>
      </c>
      <c r="D472" s="32" t="s">
        <v>284</v>
      </c>
      <c r="E472" s="394"/>
      <c r="F472" s="395"/>
    </row>
    <row r="473" spans="1:6" ht="24.95" customHeight="1">
      <c r="A473" s="34">
        <v>1</v>
      </c>
      <c r="B473" s="37" t="s">
        <v>285</v>
      </c>
      <c r="C473" s="46">
        <v>13</v>
      </c>
      <c r="D473" s="39" t="str">
        <f>IF(C473&gt;=18,"A1",IF(C473&gt;=16,"A2",IF(C473&gt;=14,"B1",IF(C473&gt;=12,"B2",IF(C473&gt;=10,"C1",IF(C473&gt;=8,"C2",IF(C473&gt;=6.5,"D","E")))))))</f>
        <v>B2</v>
      </c>
      <c r="E473" s="392"/>
      <c r="F473" s="396"/>
    </row>
    <row r="474" spans="1:6" ht="24.95" customHeight="1">
      <c r="A474" s="34">
        <v>2</v>
      </c>
      <c r="B474" s="37" t="s">
        <v>286</v>
      </c>
      <c r="C474" s="46">
        <v>13.5</v>
      </c>
      <c r="D474" s="39" t="str">
        <f t="shared" ref="D474:D478" si="22">IF(C474&gt;=18,"A1",IF(C474&gt;=16,"A2",IF(C474&gt;=14,"B1",IF(C474&gt;=12,"B2",IF(C474&gt;=10,"C1",IF(C474&gt;=8,"C2",IF(C474&gt;=6.5,"D","E")))))))</f>
        <v>B2</v>
      </c>
      <c r="E474" s="390"/>
      <c r="F474" s="391"/>
    </row>
    <row r="475" spans="1:6" ht="24.95" customHeight="1">
      <c r="A475" s="34">
        <v>3</v>
      </c>
      <c r="B475" s="37" t="s">
        <v>287</v>
      </c>
      <c r="C475" s="46">
        <v>14.5</v>
      </c>
      <c r="D475" s="39" t="str">
        <f t="shared" si="22"/>
        <v>B1</v>
      </c>
      <c r="E475" s="390"/>
      <c r="F475" s="391"/>
    </row>
    <row r="476" spans="1:6" ht="24.95" customHeight="1">
      <c r="A476" s="34">
        <v>4</v>
      </c>
      <c r="B476" s="37" t="s">
        <v>288</v>
      </c>
      <c r="C476" s="46">
        <v>11.5</v>
      </c>
      <c r="D476" s="39" t="str">
        <f t="shared" si="22"/>
        <v>C1</v>
      </c>
      <c r="E476" s="390"/>
      <c r="F476" s="391"/>
    </row>
    <row r="477" spans="1:6" ht="24.95" customHeight="1">
      <c r="A477" s="34">
        <v>5</v>
      </c>
      <c r="B477" s="37" t="s">
        <v>289</v>
      </c>
      <c r="C477" s="46">
        <v>13.5</v>
      </c>
      <c r="D477" s="39" t="str">
        <f t="shared" si="22"/>
        <v>B2</v>
      </c>
      <c r="E477" s="390"/>
      <c r="F477" s="391"/>
    </row>
    <row r="478" spans="1:6" ht="24.95" customHeight="1">
      <c r="A478" s="34">
        <v>6</v>
      </c>
      <c r="B478" s="37" t="s">
        <v>290</v>
      </c>
      <c r="C478" s="46">
        <v>13</v>
      </c>
      <c r="D478" s="39" t="str">
        <f t="shared" si="22"/>
        <v>B2</v>
      </c>
      <c r="E478" s="390"/>
      <c r="F478" s="391"/>
    </row>
    <row r="479" spans="1:6" ht="24.95" customHeight="1">
      <c r="A479" s="30"/>
      <c r="B479" s="36"/>
      <c r="C479" s="32"/>
      <c r="D479" s="36"/>
      <c r="E479" s="390"/>
      <c r="F479" s="391"/>
    </row>
    <row r="480" spans="1:6" ht="24.95" customHeight="1">
      <c r="A480" s="30"/>
      <c r="B480" s="32" t="s">
        <v>242</v>
      </c>
      <c r="C480" s="32">
        <f>SUM(C473:C479)</f>
        <v>79</v>
      </c>
      <c r="D480" s="36"/>
      <c r="E480" s="390"/>
      <c r="F480" s="391"/>
    </row>
    <row r="481" spans="1:6" ht="24.95" customHeight="1">
      <c r="A481" s="30"/>
      <c r="B481" s="40" t="s">
        <v>291</v>
      </c>
      <c r="C481" s="41">
        <f>(C480/120*100)</f>
        <v>65.833333333333329</v>
      </c>
      <c r="D481" s="36"/>
      <c r="E481" s="390"/>
      <c r="F481" s="391"/>
    </row>
    <row r="482" spans="1:6" ht="24.95" customHeight="1">
      <c r="A482" s="388" t="s">
        <v>292</v>
      </c>
      <c r="B482" s="380" t="s">
        <v>293</v>
      </c>
      <c r="C482" s="380"/>
      <c r="D482" s="382" t="s">
        <v>294</v>
      </c>
      <c r="E482" s="383"/>
      <c r="F482" s="384"/>
    </row>
    <row r="483" spans="1:6" ht="24.95" customHeight="1">
      <c r="A483" s="389"/>
      <c r="B483" s="381"/>
      <c r="C483" s="381"/>
      <c r="D483" s="385"/>
      <c r="E483" s="386"/>
      <c r="F483" s="387"/>
    </row>
    <row r="484" spans="1:6" ht="24.95" customHeight="1"/>
    <row r="485" spans="1:6" ht="24.95" customHeight="1">
      <c r="A485" s="29"/>
      <c r="B485" s="404" t="s">
        <v>0</v>
      </c>
      <c r="C485" s="404"/>
      <c r="D485" s="404"/>
      <c r="E485" s="404"/>
      <c r="F485" s="405"/>
    </row>
    <row r="486" spans="1:6" ht="24.95" customHeight="1">
      <c r="A486" s="30"/>
      <c r="B486" s="397" t="s">
        <v>268</v>
      </c>
      <c r="C486" s="398"/>
      <c r="D486" s="398"/>
      <c r="E486" s="398"/>
      <c r="F486" s="399"/>
    </row>
    <row r="487" spans="1:6" ht="24.95" customHeight="1">
      <c r="A487" s="30"/>
      <c r="B487" s="397" t="s">
        <v>269</v>
      </c>
      <c r="C487" s="398"/>
      <c r="D487" s="398"/>
      <c r="E487" s="398"/>
      <c r="F487" s="399"/>
    </row>
    <row r="488" spans="1:6" ht="24.95" customHeight="1">
      <c r="A488" s="30"/>
      <c r="B488" s="392" t="s">
        <v>270</v>
      </c>
      <c r="C488" s="400"/>
      <c r="D488" s="400"/>
      <c r="E488" s="400"/>
      <c r="F488" s="396"/>
    </row>
    <row r="489" spans="1:6" ht="24.95" customHeight="1">
      <c r="A489" s="30"/>
      <c r="B489" s="401" t="s">
        <v>271</v>
      </c>
      <c r="C489" s="401"/>
      <c r="D489" s="401"/>
      <c r="E489" s="401"/>
      <c r="F489" s="402"/>
    </row>
    <row r="490" spans="1:6" ht="24.95" customHeight="1">
      <c r="A490" s="403" t="s">
        <v>272</v>
      </c>
      <c r="B490" s="401"/>
      <c r="C490" s="401"/>
      <c r="D490" s="401"/>
      <c r="E490" s="401"/>
      <c r="F490" s="402"/>
    </row>
    <row r="491" spans="1:6" ht="24.95" customHeight="1">
      <c r="A491" s="30" t="s">
        <v>273</v>
      </c>
      <c r="B491" s="392" t="s">
        <v>274</v>
      </c>
      <c r="C491" s="393"/>
      <c r="E491" s="401"/>
      <c r="F491" s="402"/>
    </row>
    <row r="492" spans="1:6" ht="24.95" customHeight="1">
      <c r="A492" s="30" t="s">
        <v>6</v>
      </c>
      <c r="B492" s="392" t="s">
        <v>266</v>
      </c>
      <c r="C492" s="393"/>
      <c r="D492" s="36" t="s">
        <v>275</v>
      </c>
      <c r="E492" s="401">
        <v>22</v>
      </c>
      <c r="F492" s="402"/>
    </row>
    <row r="493" spans="1:6" ht="24.95" customHeight="1">
      <c r="A493" s="30" t="s">
        <v>276</v>
      </c>
      <c r="B493" s="31" t="s">
        <v>354</v>
      </c>
      <c r="C493" s="35"/>
      <c r="D493" s="397"/>
      <c r="E493" s="398"/>
      <c r="F493" s="399"/>
    </row>
    <row r="494" spans="1:6" ht="24.95" customHeight="1">
      <c r="A494" s="30" t="s">
        <v>11</v>
      </c>
      <c r="B494" s="31" t="s">
        <v>355</v>
      </c>
      <c r="C494" s="35"/>
      <c r="D494" s="36" t="s">
        <v>279</v>
      </c>
      <c r="E494" s="32"/>
      <c r="F494" s="33" t="s">
        <v>356</v>
      </c>
    </row>
    <row r="495" spans="1:6" ht="24.95" customHeight="1">
      <c r="A495" s="34" t="s">
        <v>281</v>
      </c>
      <c r="B495" s="32" t="s">
        <v>282</v>
      </c>
      <c r="C495" s="32" t="s">
        <v>283</v>
      </c>
      <c r="D495" s="32" t="s">
        <v>284</v>
      </c>
      <c r="E495" s="394"/>
      <c r="F495" s="395"/>
    </row>
    <row r="496" spans="1:6" ht="24.95" customHeight="1">
      <c r="A496" s="34">
        <v>1</v>
      </c>
      <c r="B496" s="37" t="s">
        <v>285</v>
      </c>
      <c r="C496" s="46">
        <v>15.5</v>
      </c>
      <c r="D496" s="39" t="str">
        <f>IF(C496&gt;=18,"A1",IF(C496&gt;=16,"A2",IF(C496&gt;=14,"B1",IF(C496&gt;=12,"B2",IF(C496&gt;=10,"C1",IF(C496&gt;=8,"C2",IF(C496&gt;=6.5,"D","E")))))))</f>
        <v>B1</v>
      </c>
      <c r="E496" s="392"/>
      <c r="F496" s="396"/>
    </row>
    <row r="497" spans="1:6" ht="24.95" customHeight="1">
      <c r="A497" s="34">
        <v>2</v>
      </c>
      <c r="B497" s="37" t="s">
        <v>286</v>
      </c>
      <c r="C497" s="46">
        <v>12.5</v>
      </c>
      <c r="D497" s="39" t="str">
        <f t="shared" ref="D497:D501" si="23">IF(C497&gt;=18,"A1",IF(C497&gt;=16,"A2",IF(C497&gt;=14,"B1",IF(C497&gt;=12,"B2",IF(C497&gt;=10,"C1",IF(C497&gt;=8,"C2",IF(C497&gt;=6.5,"D","E")))))))</f>
        <v>B2</v>
      </c>
      <c r="E497" s="390"/>
      <c r="F497" s="391"/>
    </row>
    <row r="498" spans="1:6" ht="24.95" customHeight="1">
      <c r="A498" s="34">
        <v>3</v>
      </c>
      <c r="B498" s="37" t="s">
        <v>287</v>
      </c>
      <c r="C498" s="46">
        <v>15.5</v>
      </c>
      <c r="D498" s="39" t="str">
        <f t="shared" si="23"/>
        <v>B1</v>
      </c>
      <c r="E498" s="390"/>
      <c r="F498" s="391"/>
    </row>
    <row r="499" spans="1:6" ht="24.95" customHeight="1">
      <c r="A499" s="34">
        <v>4</v>
      </c>
      <c r="B499" s="37" t="s">
        <v>288</v>
      </c>
      <c r="C499" s="46">
        <v>18.5</v>
      </c>
      <c r="D499" s="39" t="str">
        <f t="shared" si="23"/>
        <v>A1</v>
      </c>
      <c r="E499" s="390"/>
      <c r="F499" s="391"/>
    </row>
    <row r="500" spans="1:6" ht="24.95" customHeight="1">
      <c r="A500" s="34">
        <v>5</v>
      </c>
      <c r="B500" s="37" t="s">
        <v>289</v>
      </c>
      <c r="C500" s="46">
        <v>13</v>
      </c>
      <c r="D500" s="39" t="str">
        <f t="shared" si="23"/>
        <v>B2</v>
      </c>
      <c r="E500" s="390"/>
      <c r="F500" s="391"/>
    </row>
    <row r="501" spans="1:6" ht="24.95" customHeight="1">
      <c r="A501" s="34">
        <v>6</v>
      </c>
      <c r="B501" s="37" t="s">
        <v>290</v>
      </c>
      <c r="C501" s="46">
        <v>17</v>
      </c>
      <c r="D501" s="39" t="str">
        <f t="shared" si="23"/>
        <v>A2</v>
      </c>
      <c r="E501" s="390"/>
      <c r="F501" s="391"/>
    </row>
    <row r="502" spans="1:6" ht="24.95" customHeight="1">
      <c r="A502" s="30"/>
      <c r="B502" s="36"/>
      <c r="C502" s="32"/>
      <c r="D502" s="36"/>
      <c r="E502" s="390"/>
      <c r="F502" s="391"/>
    </row>
    <row r="503" spans="1:6" ht="24.95" customHeight="1">
      <c r="A503" s="30"/>
      <c r="B503" s="32" t="s">
        <v>242</v>
      </c>
      <c r="C503" s="32">
        <f>SUM(C496:C502)</f>
        <v>92</v>
      </c>
      <c r="D503" s="36"/>
      <c r="E503" s="390"/>
      <c r="F503" s="391"/>
    </row>
    <row r="504" spans="1:6" ht="24.95" customHeight="1">
      <c r="A504" s="30"/>
      <c r="B504" s="40" t="s">
        <v>291</v>
      </c>
      <c r="C504" s="41">
        <f>(C503/120*100)</f>
        <v>76.666666666666671</v>
      </c>
      <c r="D504" s="36"/>
      <c r="E504" s="390"/>
      <c r="F504" s="391"/>
    </row>
    <row r="505" spans="1:6" ht="24.95" customHeight="1">
      <c r="A505" s="388" t="s">
        <v>292</v>
      </c>
      <c r="B505" s="380" t="s">
        <v>293</v>
      </c>
      <c r="C505" s="380"/>
      <c r="D505" s="382" t="s">
        <v>294</v>
      </c>
      <c r="E505" s="383"/>
      <c r="F505" s="384"/>
    </row>
    <row r="506" spans="1:6" ht="24.95" customHeight="1">
      <c r="A506" s="389"/>
      <c r="B506" s="381"/>
      <c r="C506" s="381"/>
      <c r="D506" s="385"/>
      <c r="E506" s="386"/>
      <c r="F506" s="387"/>
    </row>
    <row r="507" spans="1:6" ht="24.95" customHeight="1"/>
    <row r="508" spans="1:6" ht="24.95" customHeight="1">
      <c r="A508" s="29"/>
      <c r="B508" s="404" t="s">
        <v>0</v>
      </c>
      <c r="C508" s="404"/>
      <c r="D508" s="404"/>
      <c r="E508" s="404"/>
      <c r="F508" s="405"/>
    </row>
    <row r="509" spans="1:6" ht="24.95" customHeight="1">
      <c r="A509" s="30"/>
      <c r="B509" s="397" t="s">
        <v>268</v>
      </c>
      <c r="C509" s="398"/>
      <c r="D509" s="398"/>
      <c r="E509" s="398"/>
      <c r="F509" s="399"/>
    </row>
    <row r="510" spans="1:6" ht="24.95" customHeight="1">
      <c r="A510" s="30"/>
      <c r="B510" s="397" t="s">
        <v>269</v>
      </c>
      <c r="C510" s="398"/>
      <c r="D510" s="398"/>
      <c r="E510" s="398"/>
      <c r="F510" s="399"/>
    </row>
    <row r="511" spans="1:6" ht="24.95" customHeight="1">
      <c r="A511" s="30"/>
      <c r="B511" s="392" t="s">
        <v>270</v>
      </c>
      <c r="C511" s="400"/>
      <c r="D511" s="400"/>
      <c r="E511" s="400"/>
      <c r="F511" s="396"/>
    </row>
    <row r="512" spans="1:6" ht="24.95" customHeight="1">
      <c r="A512" s="30"/>
      <c r="B512" s="401" t="s">
        <v>271</v>
      </c>
      <c r="C512" s="401"/>
      <c r="D512" s="401"/>
      <c r="E512" s="401"/>
      <c r="F512" s="402"/>
    </row>
    <row r="513" spans="1:6" ht="24.95" customHeight="1">
      <c r="A513" s="403" t="s">
        <v>272</v>
      </c>
      <c r="B513" s="401"/>
      <c r="C513" s="401"/>
      <c r="D513" s="401"/>
      <c r="E513" s="401"/>
      <c r="F513" s="402"/>
    </row>
    <row r="514" spans="1:6" ht="24.95" customHeight="1">
      <c r="A514" s="30" t="s">
        <v>273</v>
      </c>
      <c r="B514" s="392" t="s">
        <v>274</v>
      </c>
      <c r="C514" s="393"/>
      <c r="E514" s="401"/>
      <c r="F514" s="402"/>
    </row>
    <row r="515" spans="1:6" ht="24.95" customHeight="1">
      <c r="A515" s="30" t="s">
        <v>6</v>
      </c>
      <c r="B515" s="392" t="s">
        <v>267</v>
      </c>
      <c r="C515" s="393"/>
      <c r="D515" s="36" t="s">
        <v>275</v>
      </c>
      <c r="E515" s="401">
        <v>23</v>
      </c>
      <c r="F515" s="402"/>
    </row>
    <row r="516" spans="1:6" ht="24.95" customHeight="1">
      <c r="A516" s="30" t="s">
        <v>276</v>
      </c>
      <c r="B516" s="31" t="s">
        <v>357</v>
      </c>
      <c r="C516" s="35"/>
      <c r="D516" s="397"/>
      <c r="E516" s="398"/>
      <c r="F516" s="399"/>
    </row>
    <row r="517" spans="1:6" ht="24.95" customHeight="1">
      <c r="A517" s="30" t="s">
        <v>11</v>
      </c>
      <c r="B517" s="31" t="s">
        <v>358</v>
      </c>
      <c r="C517" s="35"/>
      <c r="D517" s="36" t="s">
        <v>279</v>
      </c>
      <c r="E517" s="32"/>
      <c r="F517" s="33" t="s">
        <v>359</v>
      </c>
    </row>
    <row r="518" spans="1:6" ht="24.95" customHeight="1">
      <c r="A518" s="34" t="s">
        <v>281</v>
      </c>
      <c r="B518" s="32" t="s">
        <v>282</v>
      </c>
      <c r="C518" s="32" t="s">
        <v>283</v>
      </c>
      <c r="D518" s="32" t="s">
        <v>284</v>
      </c>
      <c r="E518" s="394"/>
      <c r="F518" s="395"/>
    </row>
    <row r="519" spans="1:6" ht="24.95" customHeight="1">
      <c r="A519" s="34">
        <v>1</v>
      </c>
      <c r="B519" s="37" t="s">
        <v>285</v>
      </c>
      <c r="C519" s="46">
        <v>15</v>
      </c>
      <c r="D519" s="39" t="str">
        <f>IF(C519&gt;=18,"A1",IF(C519&gt;=16,"A2",IF(C519&gt;=14,"B1",IF(C519&gt;=12,"B2",IF(C519&gt;=10,"C1",IF(C519&gt;=8,"C2",IF(C519&gt;=6.5,"D","E")))))))</f>
        <v>B1</v>
      </c>
      <c r="E519" s="392"/>
      <c r="F519" s="396"/>
    </row>
    <row r="520" spans="1:6" ht="24.95" customHeight="1">
      <c r="A520" s="34">
        <v>2</v>
      </c>
      <c r="B520" s="37" t="s">
        <v>286</v>
      </c>
      <c r="C520" s="46">
        <v>13.5</v>
      </c>
      <c r="D520" s="39" t="str">
        <f t="shared" ref="D520:D524" si="24">IF(C520&gt;=18,"A1",IF(C520&gt;=16,"A2",IF(C520&gt;=14,"B1",IF(C520&gt;=12,"B2",IF(C520&gt;=10,"C1",IF(C520&gt;=8,"C2",IF(C520&gt;=6.5,"D","E")))))))</f>
        <v>B2</v>
      </c>
      <c r="E520" s="390"/>
      <c r="F520" s="391"/>
    </row>
    <row r="521" spans="1:6" ht="24.95" customHeight="1">
      <c r="A521" s="34">
        <v>3</v>
      </c>
      <c r="B521" s="37" t="s">
        <v>287</v>
      </c>
      <c r="C521" s="46">
        <v>13.5</v>
      </c>
      <c r="D521" s="39" t="str">
        <f t="shared" si="24"/>
        <v>B2</v>
      </c>
      <c r="E521" s="390"/>
      <c r="F521" s="391"/>
    </row>
    <row r="522" spans="1:6" ht="24.95" customHeight="1">
      <c r="A522" s="34">
        <v>4</v>
      </c>
      <c r="B522" s="37" t="s">
        <v>288</v>
      </c>
      <c r="C522" s="46">
        <v>19</v>
      </c>
      <c r="D522" s="39" t="str">
        <f t="shared" si="24"/>
        <v>A1</v>
      </c>
      <c r="E522" s="390"/>
      <c r="F522" s="391"/>
    </row>
    <row r="523" spans="1:6" ht="24.95" customHeight="1">
      <c r="A523" s="34">
        <v>5</v>
      </c>
      <c r="B523" s="37" t="s">
        <v>289</v>
      </c>
      <c r="C523" s="46">
        <v>16.5</v>
      </c>
      <c r="D523" s="39" t="str">
        <f t="shared" si="24"/>
        <v>A2</v>
      </c>
      <c r="E523" s="390"/>
      <c r="F523" s="391"/>
    </row>
    <row r="524" spans="1:6" ht="24.95" customHeight="1">
      <c r="A524" s="34">
        <v>6</v>
      </c>
      <c r="B524" s="37" t="s">
        <v>290</v>
      </c>
      <c r="C524" s="46">
        <v>13.5</v>
      </c>
      <c r="D524" s="39" t="str">
        <f t="shared" si="24"/>
        <v>B2</v>
      </c>
      <c r="E524" s="390"/>
      <c r="F524" s="391"/>
    </row>
    <row r="525" spans="1:6" ht="24.95" customHeight="1">
      <c r="A525" s="30"/>
      <c r="B525" s="36"/>
      <c r="C525" s="32"/>
      <c r="D525" s="36"/>
      <c r="E525" s="390"/>
      <c r="F525" s="391"/>
    </row>
    <row r="526" spans="1:6" ht="24.95" customHeight="1">
      <c r="A526" s="30"/>
      <c r="B526" s="32" t="s">
        <v>242</v>
      </c>
      <c r="C526" s="32">
        <f>SUM(C519:C525)</f>
        <v>91</v>
      </c>
      <c r="D526" s="36"/>
      <c r="E526" s="390"/>
      <c r="F526" s="391"/>
    </row>
    <row r="527" spans="1:6" ht="24.95" customHeight="1">
      <c r="A527" s="30"/>
      <c r="B527" s="40" t="s">
        <v>291</v>
      </c>
      <c r="C527" s="41">
        <f>(C526/120*100)</f>
        <v>75.833333333333329</v>
      </c>
      <c r="D527" s="36"/>
      <c r="E527" s="390"/>
      <c r="F527" s="391"/>
    </row>
    <row r="528" spans="1:6" ht="24.95" customHeight="1">
      <c r="A528" s="388" t="s">
        <v>292</v>
      </c>
      <c r="B528" s="380" t="s">
        <v>293</v>
      </c>
      <c r="C528" s="380"/>
      <c r="D528" s="382" t="s">
        <v>294</v>
      </c>
      <c r="E528" s="383"/>
      <c r="F528" s="384"/>
    </row>
    <row r="529" spans="1:6" ht="24.95" customHeight="1">
      <c r="A529" s="389"/>
      <c r="B529" s="381"/>
      <c r="C529" s="381"/>
      <c r="D529" s="385"/>
      <c r="E529" s="386"/>
      <c r="F529" s="387"/>
    </row>
  </sheetData>
  <mergeCells count="552">
    <mergeCell ref="B1:F1"/>
    <mergeCell ref="B2:F2"/>
    <mergeCell ref="B3:F3"/>
    <mergeCell ref="B4:F4"/>
    <mergeCell ref="B5:F5"/>
    <mergeCell ref="A6:F6"/>
    <mergeCell ref="B7:C7"/>
    <mergeCell ref="E7:F7"/>
    <mergeCell ref="B8:C8"/>
    <mergeCell ref="E8:F8"/>
    <mergeCell ref="D9:F9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B24:F24"/>
    <mergeCell ref="B25:F25"/>
    <mergeCell ref="B26:F26"/>
    <mergeCell ref="B27:F27"/>
    <mergeCell ref="B28:F28"/>
    <mergeCell ref="A29:F29"/>
    <mergeCell ref="B30:C30"/>
    <mergeCell ref="E30:F30"/>
    <mergeCell ref="B31:C31"/>
    <mergeCell ref="E31:F31"/>
    <mergeCell ref="D32:F32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B47:F47"/>
    <mergeCell ref="B48:F48"/>
    <mergeCell ref="B49:F49"/>
    <mergeCell ref="B50:F50"/>
    <mergeCell ref="B51:F51"/>
    <mergeCell ref="A52:F52"/>
    <mergeCell ref="B53:C53"/>
    <mergeCell ref="E53:F53"/>
    <mergeCell ref="B54:C54"/>
    <mergeCell ref="E54:F54"/>
    <mergeCell ref="D55:F55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B70:F70"/>
    <mergeCell ref="B71:F71"/>
    <mergeCell ref="B72:F72"/>
    <mergeCell ref="B73:F73"/>
    <mergeCell ref="B74:F74"/>
    <mergeCell ref="A75:F75"/>
    <mergeCell ref="B76:C76"/>
    <mergeCell ref="E76:F76"/>
    <mergeCell ref="B77:C77"/>
    <mergeCell ref="E77:F77"/>
    <mergeCell ref="D78:F78"/>
    <mergeCell ref="E80:F80"/>
    <mergeCell ref="E81:F81"/>
    <mergeCell ref="E82:F82"/>
    <mergeCell ref="E83:F83"/>
    <mergeCell ref="E84:F84"/>
    <mergeCell ref="E85:F85"/>
    <mergeCell ref="E86:F86"/>
    <mergeCell ref="E87:F87"/>
    <mergeCell ref="E88:F88"/>
    <mergeCell ref="E89:F89"/>
    <mergeCell ref="B93:F93"/>
    <mergeCell ref="B94:F94"/>
    <mergeCell ref="B95:F95"/>
    <mergeCell ref="B96:F96"/>
    <mergeCell ref="B97:F97"/>
    <mergeCell ref="A98:F98"/>
    <mergeCell ref="B99:C99"/>
    <mergeCell ref="E99:F99"/>
    <mergeCell ref="B100:C100"/>
    <mergeCell ref="E100:F100"/>
    <mergeCell ref="D101:F101"/>
    <mergeCell ref="E103:F103"/>
    <mergeCell ref="E104:F104"/>
    <mergeCell ref="E105:F105"/>
    <mergeCell ref="E106:F106"/>
    <mergeCell ref="E107:F107"/>
    <mergeCell ref="E108:F108"/>
    <mergeCell ref="E109:F109"/>
    <mergeCell ref="E110:F110"/>
    <mergeCell ref="E111:F111"/>
    <mergeCell ref="E112:F112"/>
    <mergeCell ref="B116:F116"/>
    <mergeCell ref="B117:F117"/>
    <mergeCell ref="B118:F118"/>
    <mergeCell ref="B119:F119"/>
    <mergeCell ref="B120:F120"/>
    <mergeCell ref="A121:F121"/>
    <mergeCell ref="B122:C122"/>
    <mergeCell ref="E122:F122"/>
    <mergeCell ref="B123:C123"/>
    <mergeCell ref="E123:F123"/>
    <mergeCell ref="D124:F124"/>
    <mergeCell ref="E126:F126"/>
    <mergeCell ref="E127:F127"/>
    <mergeCell ref="E128:F128"/>
    <mergeCell ref="E129:F129"/>
    <mergeCell ref="E130:F130"/>
    <mergeCell ref="E131:F131"/>
    <mergeCell ref="E132:F132"/>
    <mergeCell ref="E133:F133"/>
    <mergeCell ref="E134:F134"/>
    <mergeCell ref="E135:F135"/>
    <mergeCell ref="B139:F139"/>
    <mergeCell ref="B140:F140"/>
    <mergeCell ref="B141:F141"/>
    <mergeCell ref="B142:F142"/>
    <mergeCell ref="B143:F143"/>
    <mergeCell ref="A144:F144"/>
    <mergeCell ref="B145:C145"/>
    <mergeCell ref="E145:F145"/>
    <mergeCell ref="B146:C146"/>
    <mergeCell ref="E146:F146"/>
    <mergeCell ref="D147:F147"/>
    <mergeCell ref="E149:F149"/>
    <mergeCell ref="E150:F150"/>
    <mergeCell ref="E151:F151"/>
    <mergeCell ref="E152:F152"/>
    <mergeCell ref="E153:F153"/>
    <mergeCell ref="E154:F154"/>
    <mergeCell ref="E155:F155"/>
    <mergeCell ref="E156:F156"/>
    <mergeCell ref="E157:F157"/>
    <mergeCell ref="E158:F158"/>
    <mergeCell ref="B162:F162"/>
    <mergeCell ref="B163:F163"/>
    <mergeCell ref="B164:F164"/>
    <mergeCell ref="B165:F165"/>
    <mergeCell ref="B166:F166"/>
    <mergeCell ref="A167:F167"/>
    <mergeCell ref="B168:C168"/>
    <mergeCell ref="E168:F168"/>
    <mergeCell ref="B169:C169"/>
    <mergeCell ref="E169:F169"/>
    <mergeCell ref="D170:F170"/>
    <mergeCell ref="E173:F173"/>
    <mergeCell ref="E174:F174"/>
    <mergeCell ref="E175:F175"/>
    <mergeCell ref="E176:F176"/>
    <mergeCell ref="E177:F177"/>
    <mergeCell ref="E178:F178"/>
    <mergeCell ref="E179:F179"/>
    <mergeCell ref="E180:F180"/>
    <mergeCell ref="E181:F181"/>
    <mergeCell ref="E182:F182"/>
    <mergeCell ref="B186:F186"/>
    <mergeCell ref="B187:F187"/>
    <mergeCell ref="B188:F188"/>
    <mergeCell ref="B189:F189"/>
    <mergeCell ref="B190:F190"/>
    <mergeCell ref="A191:F191"/>
    <mergeCell ref="B192:C192"/>
    <mergeCell ref="E192:F192"/>
    <mergeCell ref="B193:C193"/>
    <mergeCell ref="E193:F193"/>
    <mergeCell ref="D194:F194"/>
    <mergeCell ref="E196:F196"/>
    <mergeCell ref="E197:F197"/>
    <mergeCell ref="E198:F198"/>
    <mergeCell ref="E199:F199"/>
    <mergeCell ref="E200:F200"/>
    <mergeCell ref="E201:F201"/>
    <mergeCell ref="E202:F202"/>
    <mergeCell ref="E203:F203"/>
    <mergeCell ref="E204:F204"/>
    <mergeCell ref="E205:F205"/>
    <mergeCell ref="B209:F209"/>
    <mergeCell ref="B210:F210"/>
    <mergeCell ref="B211:F211"/>
    <mergeCell ref="B212:F212"/>
    <mergeCell ref="B213:F213"/>
    <mergeCell ref="A214:F214"/>
    <mergeCell ref="B215:C215"/>
    <mergeCell ref="E215:F215"/>
    <mergeCell ref="B216:C216"/>
    <mergeCell ref="E216:F216"/>
    <mergeCell ref="D217:F217"/>
    <mergeCell ref="E219:F219"/>
    <mergeCell ref="E220:F220"/>
    <mergeCell ref="E221:F221"/>
    <mergeCell ref="E222:F222"/>
    <mergeCell ref="E223:F223"/>
    <mergeCell ref="E224:F224"/>
    <mergeCell ref="E225:F225"/>
    <mergeCell ref="E226:F226"/>
    <mergeCell ref="E227:F227"/>
    <mergeCell ref="E228:F228"/>
    <mergeCell ref="B232:F232"/>
    <mergeCell ref="B233:F233"/>
    <mergeCell ref="B234:F234"/>
    <mergeCell ref="B235:F235"/>
    <mergeCell ref="B236:F236"/>
    <mergeCell ref="A237:F237"/>
    <mergeCell ref="B238:C238"/>
    <mergeCell ref="E238:F238"/>
    <mergeCell ref="D229:F230"/>
    <mergeCell ref="B239:C239"/>
    <mergeCell ref="E239:F239"/>
    <mergeCell ref="D240:F240"/>
    <mergeCell ref="E242:F242"/>
    <mergeCell ref="E243:F243"/>
    <mergeCell ref="E244:F244"/>
    <mergeCell ref="E245:F245"/>
    <mergeCell ref="E246:F246"/>
    <mergeCell ref="E247:F247"/>
    <mergeCell ref="E248:F248"/>
    <mergeCell ref="E249:F249"/>
    <mergeCell ref="E250:F250"/>
    <mergeCell ref="E251:F251"/>
    <mergeCell ref="B255:F255"/>
    <mergeCell ref="B256:F256"/>
    <mergeCell ref="B257:F257"/>
    <mergeCell ref="B258:F258"/>
    <mergeCell ref="B259:F259"/>
    <mergeCell ref="D252:F253"/>
    <mergeCell ref="B252:C253"/>
    <mergeCell ref="A260:F260"/>
    <mergeCell ref="B261:C261"/>
    <mergeCell ref="E261:F261"/>
    <mergeCell ref="B262:C262"/>
    <mergeCell ref="E262:F262"/>
    <mergeCell ref="D263:F263"/>
    <mergeCell ref="E265:F265"/>
    <mergeCell ref="E266:F266"/>
    <mergeCell ref="E267:F267"/>
    <mergeCell ref="E268:F268"/>
    <mergeCell ref="E269:F269"/>
    <mergeCell ref="E270:F270"/>
    <mergeCell ref="E271:F271"/>
    <mergeCell ref="E272:F272"/>
    <mergeCell ref="E273:F273"/>
    <mergeCell ref="E274:F274"/>
    <mergeCell ref="B278:F278"/>
    <mergeCell ref="B279:F279"/>
    <mergeCell ref="B275:C276"/>
    <mergeCell ref="D275:F276"/>
    <mergeCell ref="B280:F280"/>
    <mergeCell ref="B281:F281"/>
    <mergeCell ref="B282:F282"/>
    <mergeCell ref="A283:F283"/>
    <mergeCell ref="B284:C284"/>
    <mergeCell ref="E284:F284"/>
    <mergeCell ref="B285:C285"/>
    <mergeCell ref="E285:F285"/>
    <mergeCell ref="D286:F286"/>
    <mergeCell ref="E288:F288"/>
    <mergeCell ref="E289:F289"/>
    <mergeCell ref="E290:F290"/>
    <mergeCell ref="E291:F291"/>
    <mergeCell ref="E292:F292"/>
    <mergeCell ref="E293:F293"/>
    <mergeCell ref="E294:F294"/>
    <mergeCell ref="E295:F295"/>
    <mergeCell ref="E296:F296"/>
    <mergeCell ref="E297:F297"/>
    <mergeCell ref="B301:F301"/>
    <mergeCell ref="B302:F302"/>
    <mergeCell ref="B303:F303"/>
    <mergeCell ref="B304:F304"/>
    <mergeCell ref="B305:F305"/>
    <mergeCell ref="A306:F306"/>
    <mergeCell ref="B307:C307"/>
    <mergeCell ref="E307:F307"/>
    <mergeCell ref="B298:C299"/>
    <mergeCell ref="D298:F299"/>
    <mergeCell ref="B308:C308"/>
    <mergeCell ref="E308:F308"/>
    <mergeCell ref="D309:F309"/>
    <mergeCell ref="E311:F311"/>
    <mergeCell ref="E312:F312"/>
    <mergeCell ref="E313:F313"/>
    <mergeCell ref="E314:F314"/>
    <mergeCell ref="E315:F315"/>
    <mergeCell ref="E316:F316"/>
    <mergeCell ref="E317:F317"/>
    <mergeCell ref="E318:F318"/>
    <mergeCell ref="E319:F319"/>
    <mergeCell ref="E320:F320"/>
    <mergeCell ref="B324:F324"/>
    <mergeCell ref="B325:F325"/>
    <mergeCell ref="B326:F326"/>
    <mergeCell ref="B327:F327"/>
    <mergeCell ref="B328:F328"/>
    <mergeCell ref="B321:C322"/>
    <mergeCell ref="D321:F322"/>
    <mergeCell ref="A329:F329"/>
    <mergeCell ref="B330:C330"/>
    <mergeCell ref="E330:F330"/>
    <mergeCell ref="B331:C331"/>
    <mergeCell ref="E331:F331"/>
    <mergeCell ref="D332:F332"/>
    <mergeCell ref="E334:F334"/>
    <mergeCell ref="E335:F335"/>
    <mergeCell ref="E336:F336"/>
    <mergeCell ref="E337:F337"/>
    <mergeCell ref="E338:F338"/>
    <mergeCell ref="E339:F339"/>
    <mergeCell ref="E340:F340"/>
    <mergeCell ref="E341:F341"/>
    <mergeCell ref="E342:F342"/>
    <mergeCell ref="E343:F343"/>
    <mergeCell ref="B347:F347"/>
    <mergeCell ref="B348:F348"/>
    <mergeCell ref="B344:C345"/>
    <mergeCell ref="D344:F345"/>
    <mergeCell ref="B349:F349"/>
    <mergeCell ref="B350:F350"/>
    <mergeCell ref="B351:F351"/>
    <mergeCell ref="A352:F352"/>
    <mergeCell ref="B353:C353"/>
    <mergeCell ref="E353:F353"/>
    <mergeCell ref="B354:C354"/>
    <mergeCell ref="E354:F354"/>
    <mergeCell ref="D355:F355"/>
    <mergeCell ref="E357:F357"/>
    <mergeCell ref="E358:F358"/>
    <mergeCell ref="E359:F359"/>
    <mergeCell ref="E360:F360"/>
    <mergeCell ref="E361:F361"/>
    <mergeCell ref="E362:F362"/>
    <mergeCell ref="E363:F363"/>
    <mergeCell ref="E364:F364"/>
    <mergeCell ref="E365:F365"/>
    <mergeCell ref="E366:F366"/>
    <mergeCell ref="B370:F370"/>
    <mergeCell ref="B371:F371"/>
    <mergeCell ref="B372:F372"/>
    <mergeCell ref="B373:F373"/>
    <mergeCell ref="B374:F374"/>
    <mergeCell ref="A375:F375"/>
    <mergeCell ref="B376:C376"/>
    <mergeCell ref="E376:F376"/>
    <mergeCell ref="B367:C368"/>
    <mergeCell ref="D367:F368"/>
    <mergeCell ref="B377:C377"/>
    <mergeCell ref="E377:F377"/>
    <mergeCell ref="D378:F378"/>
    <mergeCell ref="E380:F380"/>
    <mergeCell ref="E381:F381"/>
    <mergeCell ref="E382:F382"/>
    <mergeCell ref="E383:F383"/>
    <mergeCell ref="E384:F384"/>
    <mergeCell ref="E385:F385"/>
    <mergeCell ref="E386:F386"/>
    <mergeCell ref="E387:F387"/>
    <mergeCell ref="E388:F388"/>
    <mergeCell ref="E389:F389"/>
    <mergeCell ref="B393:F393"/>
    <mergeCell ref="B394:F394"/>
    <mergeCell ref="B395:F395"/>
    <mergeCell ref="B396:F396"/>
    <mergeCell ref="B397:F397"/>
    <mergeCell ref="B390:C391"/>
    <mergeCell ref="D390:F391"/>
    <mergeCell ref="A398:F398"/>
    <mergeCell ref="B399:C399"/>
    <mergeCell ref="E399:F399"/>
    <mergeCell ref="B400:C400"/>
    <mergeCell ref="E400:F400"/>
    <mergeCell ref="D401:F401"/>
    <mergeCell ref="E403:F403"/>
    <mergeCell ref="E404:F404"/>
    <mergeCell ref="E405:F405"/>
    <mergeCell ref="E406:F406"/>
    <mergeCell ref="E407:F407"/>
    <mergeCell ref="E408:F408"/>
    <mergeCell ref="E409:F409"/>
    <mergeCell ref="E410:F410"/>
    <mergeCell ref="E411:F411"/>
    <mergeCell ref="E412:F412"/>
    <mergeCell ref="B416:F416"/>
    <mergeCell ref="B417:F417"/>
    <mergeCell ref="B413:C414"/>
    <mergeCell ref="D413:F414"/>
    <mergeCell ref="B418:F418"/>
    <mergeCell ref="B419:F419"/>
    <mergeCell ref="B420:F420"/>
    <mergeCell ref="A421:F421"/>
    <mergeCell ref="B422:C422"/>
    <mergeCell ref="E422:F422"/>
    <mergeCell ref="B423:C423"/>
    <mergeCell ref="E423:F423"/>
    <mergeCell ref="D424:F424"/>
    <mergeCell ref="E426:F426"/>
    <mergeCell ref="E427:F427"/>
    <mergeCell ref="E428:F428"/>
    <mergeCell ref="E429:F429"/>
    <mergeCell ref="E430:F430"/>
    <mergeCell ref="E431:F431"/>
    <mergeCell ref="E432:F432"/>
    <mergeCell ref="E433:F433"/>
    <mergeCell ref="E434:F434"/>
    <mergeCell ref="E435:F435"/>
    <mergeCell ref="B439:F439"/>
    <mergeCell ref="B440:F440"/>
    <mergeCell ref="B441:F441"/>
    <mergeCell ref="B442:F442"/>
    <mergeCell ref="B443:F443"/>
    <mergeCell ref="A444:F444"/>
    <mergeCell ref="B445:C445"/>
    <mergeCell ref="E445:F445"/>
    <mergeCell ref="B436:C437"/>
    <mergeCell ref="D436:F437"/>
    <mergeCell ref="A436:A437"/>
    <mergeCell ref="B446:C446"/>
    <mergeCell ref="E446:F446"/>
    <mergeCell ref="D447:F447"/>
    <mergeCell ref="E449:F449"/>
    <mergeCell ref="E450:F450"/>
    <mergeCell ref="E451:F451"/>
    <mergeCell ref="E452:F452"/>
    <mergeCell ref="E453:F453"/>
    <mergeCell ref="E454:F454"/>
    <mergeCell ref="E455:F455"/>
    <mergeCell ref="E456:F456"/>
    <mergeCell ref="E457:F457"/>
    <mergeCell ref="E458:F458"/>
    <mergeCell ref="B462:F462"/>
    <mergeCell ref="B463:F463"/>
    <mergeCell ref="B464:F464"/>
    <mergeCell ref="B465:F465"/>
    <mergeCell ref="B466:F466"/>
    <mergeCell ref="B459:C460"/>
    <mergeCell ref="D459:F460"/>
    <mergeCell ref="A467:F467"/>
    <mergeCell ref="B468:C468"/>
    <mergeCell ref="E468:F468"/>
    <mergeCell ref="B469:C469"/>
    <mergeCell ref="E469:F469"/>
    <mergeCell ref="D470:F470"/>
    <mergeCell ref="E472:F472"/>
    <mergeCell ref="E473:F473"/>
    <mergeCell ref="E474:F474"/>
    <mergeCell ref="E475:F475"/>
    <mergeCell ref="E476:F476"/>
    <mergeCell ref="E477:F477"/>
    <mergeCell ref="E478:F478"/>
    <mergeCell ref="E479:F479"/>
    <mergeCell ref="E480:F480"/>
    <mergeCell ref="E481:F481"/>
    <mergeCell ref="B485:F485"/>
    <mergeCell ref="B486:F486"/>
    <mergeCell ref="B482:C483"/>
    <mergeCell ref="D482:F483"/>
    <mergeCell ref="B487:F487"/>
    <mergeCell ref="B488:F488"/>
    <mergeCell ref="B489:F489"/>
    <mergeCell ref="A490:F490"/>
    <mergeCell ref="B491:C491"/>
    <mergeCell ref="E491:F491"/>
    <mergeCell ref="E522:F522"/>
    <mergeCell ref="E523:F523"/>
    <mergeCell ref="E504:F504"/>
    <mergeCell ref="B508:F508"/>
    <mergeCell ref="B509:F509"/>
    <mergeCell ref="B510:F510"/>
    <mergeCell ref="B511:F511"/>
    <mergeCell ref="B512:F512"/>
    <mergeCell ref="A513:F513"/>
    <mergeCell ref="B514:C514"/>
    <mergeCell ref="E514:F514"/>
    <mergeCell ref="B505:C506"/>
    <mergeCell ref="D505:F506"/>
    <mergeCell ref="B492:C492"/>
    <mergeCell ref="E492:F492"/>
    <mergeCell ref="D493:F493"/>
    <mergeCell ref="E515:F515"/>
    <mergeCell ref="D516:F516"/>
    <mergeCell ref="E518:F518"/>
    <mergeCell ref="E519:F519"/>
    <mergeCell ref="E520:F520"/>
    <mergeCell ref="E521:F521"/>
    <mergeCell ref="E495:F495"/>
    <mergeCell ref="E496:F496"/>
    <mergeCell ref="E497:F497"/>
    <mergeCell ref="E498:F498"/>
    <mergeCell ref="E499:F499"/>
    <mergeCell ref="E500:F500"/>
    <mergeCell ref="E501:F501"/>
    <mergeCell ref="E502:F502"/>
    <mergeCell ref="E503:F503"/>
    <mergeCell ref="E524:F524"/>
    <mergeCell ref="E525:F525"/>
    <mergeCell ref="E526:F526"/>
    <mergeCell ref="E527:F527"/>
    <mergeCell ref="A21:A22"/>
    <mergeCell ref="A44:A45"/>
    <mergeCell ref="A67:A68"/>
    <mergeCell ref="A90:A91"/>
    <mergeCell ref="A113:A114"/>
    <mergeCell ref="A136:A137"/>
    <mergeCell ref="A159:A160"/>
    <mergeCell ref="A183:A184"/>
    <mergeCell ref="A206:A207"/>
    <mergeCell ref="A229:A230"/>
    <mergeCell ref="A252:A253"/>
    <mergeCell ref="A275:A276"/>
    <mergeCell ref="A298:A299"/>
    <mergeCell ref="A321:A322"/>
    <mergeCell ref="A344:A345"/>
    <mergeCell ref="A367:A368"/>
    <mergeCell ref="A390:A391"/>
    <mergeCell ref="A413:A414"/>
    <mergeCell ref="A459:A460"/>
    <mergeCell ref="B515:C515"/>
    <mergeCell ref="B528:C529"/>
    <mergeCell ref="D528:F529"/>
    <mergeCell ref="A482:A483"/>
    <mergeCell ref="A505:A506"/>
    <mergeCell ref="A528:A529"/>
    <mergeCell ref="B21:C22"/>
    <mergeCell ref="D21:F22"/>
    <mergeCell ref="B44:C45"/>
    <mergeCell ref="D44:F45"/>
    <mergeCell ref="B67:C68"/>
    <mergeCell ref="D67:F68"/>
    <mergeCell ref="B90:C91"/>
    <mergeCell ref="D90:F91"/>
    <mergeCell ref="B113:C114"/>
    <mergeCell ref="D113:F114"/>
    <mergeCell ref="B136:C137"/>
    <mergeCell ref="D136:F137"/>
    <mergeCell ref="B159:C160"/>
    <mergeCell ref="D159:F160"/>
    <mergeCell ref="B183:C184"/>
    <mergeCell ref="D183:F184"/>
    <mergeCell ref="B206:C207"/>
    <mergeCell ref="D206:F207"/>
    <mergeCell ref="B229:C230"/>
  </mergeCells>
  <pageMargins left="0.7" right="0.7" top="0.75" bottom="0.75" header="0.3" footer="0.3"/>
  <pageSetup scale="60" orientation="portrait" r:id="rId1"/>
  <rowBreaks count="11" manualBreakCount="11">
    <brk id="45" max="16383" man="1"/>
    <brk id="91" max="16383" man="1"/>
    <brk id="137" max="16383" man="1"/>
    <brk id="184" max="16383" man="1"/>
    <brk id="230" max="16383" man="1"/>
    <brk id="276" max="16383" man="1"/>
    <brk id="322" max="16383" man="1"/>
    <brk id="368" max="16383" man="1"/>
    <brk id="414" max="16383" man="1"/>
    <brk id="460" max="16383" man="1"/>
    <brk id="50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83"/>
  <sheetViews>
    <sheetView view="pageBreakPreview" topLeftCell="A47" zoomScale="60" zoomScaleNormal="90" workbookViewId="0">
      <selection activeCell="L70" sqref="L70"/>
    </sheetView>
  </sheetViews>
  <sheetFormatPr defaultColWidth="9.140625" defaultRowHeight="24.95" customHeight="1"/>
  <cols>
    <col min="1" max="1" width="29.5703125" style="90" customWidth="1"/>
    <col min="2" max="2" width="26.7109375" style="90" customWidth="1"/>
    <col min="3" max="3" width="22.85546875" style="90" customWidth="1"/>
    <col min="4" max="4" width="21.85546875" style="90" customWidth="1"/>
    <col min="5" max="5" width="17.28515625" style="90" customWidth="1"/>
    <col min="6" max="6" width="15.85546875" style="90" customWidth="1"/>
    <col min="7" max="7" width="16.85546875" style="90" customWidth="1"/>
    <col min="8" max="8" width="32.140625" style="90" customWidth="1"/>
    <col min="9" max="9" width="6.7109375" style="90" customWidth="1"/>
    <col min="10" max="16" width="9.140625" style="90"/>
    <col min="17" max="17" width="8.42578125" style="90" customWidth="1"/>
    <col min="18" max="16384" width="9.140625" style="90"/>
  </cols>
  <sheetData>
    <row r="1" spans="1:8" ht="24.95" customHeight="1">
      <c r="A1" s="426" t="s">
        <v>0</v>
      </c>
      <c r="B1" s="427"/>
      <c r="C1" s="427"/>
      <c r="D1" s="427"/>
      <c r="E1" s="427"/>
      <c r="F1" s="427"/>
      <c r="G1" s="427"/>
      <c r="H1" s="428"/>
    </row>
    <row r="2" spans="1:8" ht="24.95" customHeight="1">
      <c r="A2" s="417" t="s">
        <v>268</v>
      </c>
      <c r="B2" s="418"/>
      <c r="C2" s="418"/>
      <c r="D2" s="418"/>
      <c r="E2" s="418"/>
      <c r="F2" s="418"/>
      <c r="G2" s="418"/>
      <c r="H2" s="429"/>
    </row>
    <row r="3" spans="1:8" ht="24.95" customHeight="1">
      <c r="A3" s="417" t="s">
        <v>269</v>
      </c>
      <c r="B3" s="418"/>
      <c r="C3" s="418"/>
      <c r="D3" s="418"/>
      <c r="E3" s="418"/>
      <c r="F3" s="418"/>
      <c r="G3" s="418"/>
      <c r="H3" s="429"/>
    </row>
    <row r="4" spans="1:8" ht="24.95" customHeight="1">
      <c r="A4" s="417" t="s">
        <v>360</v>
      </c>
      <c r="B4" s="418"/>
      <c r="C4" s="418"/>
      <c r="D4" s="418"/>
      <c r="E4" s="418"/>
      <c r="F4" s="418"/>
      <c r="G4" s="418"/>
      <c r="H4" s="429"/>
    </row>
    <row r="5" spans="1:8" ht="24.95" customHeight="1">
      <c r="A5" s="417" t="s">
        <v>361</v>
      </c>
      <c r="B5" s="418"/>
      <c r="C5" s="418"/>
      <c r="D5" s="418"/>
      <c r="E5" s="418"/>
      <c r="F5" s="418"/>
      <c r="G5" s="418"/>
      <c r="H5" s="429"/>
    </row>
    <row r="6" spans="1:8" ht="24.95" customHeight="1">
      <c r="A6" s="94" t="s">
        <v>273</v>
      </c>
      <c r="B6" s="430" t="s">
        <v>274</v>
      </c>
      <c r="C6" s="431"/>
      <c r="D6" s="431"/>
      <c r="E6" s="432"/>
      <c r="F6" s="409"/>
      <c r="G6" s="407"/>
      <c r="H6" s="410"/>
    </row>
    <row r="7" spans="1:8" ht="24.95" customHeight="1">
      <c r="A7" s="94" t="s">
        <v>6</v>
      </c>
      <c r="B7" s="433" t="s">
        <v>245</v>
      </c>
      <c r="C7" s="412"/>
      <c r="D7" s="412"/>
      <c r="E7" s="413"/>
      <c r="F7" s="95" t="s">
        <v>362</v>
      </c>
      <c r="G7" s="95"/>
      <c r="H7" s="93">
        <v>1</v>
      </c>
    </row>
    <row r="8" spans="1:8" ht="24.95" customHeight="1">
      <c r="A8" s="94" t="s">
        <v>276</v>
      </c>
      <c r="B8" s="433" t="s">
        <v>277</v>
      </c>
      <c r="C8" s="412"/>
      <c r="D8" s="412"/>
      <c r="E8" s="413"/>
      <c r="F8" s="409"/>
      <c r="G8" s="407"/>
      <c r="H8" s="410"/>
    </row>
    <row r="9" spans="1:8" ht="24.95" customHeight="1">
      <c r="A9" s="96" t="s">
        <v>363</v>
      </c>
      <c r="B9" s="412" t="s">
        <v>278</v>
      </c>
      <c r="C9" s="412"/>
      <c r="D9" s="412"/>
      <c r="E9" s="413"/>
      <c r="F9" s="97" t="s">
        <v>9</v>
      </c>
      <c r="G9" s="97"/>
      <c r="H9" s="98" t="s">
        <v>280</v>
      </c>
    </row>
    <row r="10" spans="1:8" ht="24.95" customHeight="1">
      <c r="A10" s="417" t="s">
        <v>364</v>
      </c>
      <c r="B10" s="418"/>
      <c r="C10" s="418"/>
      <c r="D10" s="418"/>
      <c r="E10" s="418"/>
      <c r="F10" s="418"/>
      <c r="G10" s="418"/>
      <c r="H10" s="429"/>
    </row>
    <row r="11" spans="1:8" ht="24.95" customHeight="1">
      <c r="A11" s="417" t="s">
        <v>365</v>
      </c>
      <c r="B11" s="418"/>
      <c r="C11" s="418"/>
      <c r="D11" s="418"/>
      <c r="E11" s="418"/>
      <c r="F11" s="418"/>
      <c r="G11" s="418"/>
      <c r="H11" s="429"/>
    </row>
    <row r="12" spans="1:8" ht="24.95" customHeight="1">
      <c r="A12" s="440" t="s">
        <v>281</v>
      </c>
      <c r="B12" s="441" t="s">
        <v>282</v>
      </c>
      <c r="C12" s="442" t="s">
        <v>366</v>
      </c>
      <c r="D12" s="442" t="s">
        <v>367</v>
      </c>
      <c r="E12" s="442" t="s">
        <v>368</v>
      </c>
      <c r="F12" s="442" t="s">
        <v>369</v>
      </c>
      <c r="G12" s="442" t="s">
        <v>370</v>
      </c>
      <c r="H12" s="443" t="s">
        <v>284</v>
      </c>
    </row>
    <row r="13" spans="1:8" ht="24.95" customHeight="1">
      <c r="A13" s="440"/>
      <c r="B13" s="441"/>
      <c r="C13" s="442"/>
      <c r="D13" s="442"/>
      <c r="E13" s="442"/>
      <c r="F13" s="442"/>
      <c r="G13" s="442"/>
      <c r="H13" s="443"/>
    </row>
    <row r="14" spans="1:8" ht="24.95" customHeight="1">
      <c r="A14" s="440"/>
      <c r="B14" s="441"/>
      <c r="C14" s="442"/>
      <c r="D14" s="442"/>
      <c r="E14" s="442"/>
      <c r="F14" s="442"/>
      <c r="G14" s="442"/>
      <c r="H14" s="443"/>
    </row>
    <row r="15" spans="1:8" ht="24.95" customHeight="1">
      <c r="A15" s="99">
        <v>1</v>
      </c>
      <c r="B15" s="100" t="s">
        <v>285</v>
      </c>
      <c r="C15" s="101">
        <v>8.5</v>
      </c>
      <c r="D15" s="102">
        <v>5</v>
      </c>
      <c r="E15" s="102">
        <v>5</v>
      </c>
      <c r="F15" s="103">
        <v>64</v>
      </c>
      <c r="G15" s="104">
        <f>SUM(C15:F15)</f>
        <v>82.5</v>
      </c>
      <c r="H15" s="105" t="str">
        <f>IF(G15&gt;=91,"A1",IF(G15&gt;=81,"A2",IF(G15&gt;=71,"B1",IF(G15&gt;=61,"B2",IF(G15&gt;=51,"C1",IF(G15&gt;=41,"C2",IF(G15&gt;=33,"D","E")))))))</f>
        <v>A2</v>
      </c>
    </row>
    <row r="16" spans="1:8" ht="24.95" customHeight="1">
      <c r="A16" s="99">
        <v>2</v>
      </c>
      <c r="B16" s="100" t="s">
        <v>286</v>
      </c>
      <c r="C16" s="101">
        <v>6</v>
      </c>
      <c r="D16" s="106">
        <v>4.5</v>
      </c>
      <c r="E16" s="106">
        <v>4.5</v>
      </c>
      <c r="F16" s="102">
        <v>64</v>
      </c>
      <c r="G16" s="104">
        <f t="shared" ref="G16:G20" si="0">SUM(C16:F16)</f>
        <v>79</v>
      </c>
      <c r="H16" s="105" t="str">
        <f t="shared" ref="H16:H20" si="1">IF(G16&gt;=91,"A1",IF(G16&gt;=81,"A2",IF(G16&gt;=71,"B1",IF(G16&gt;=61,"B2",IF(G16&gt;=51,"C1",IF(G16&gt;=41,"C2",IF(G16&gt;=33,"D","E")))))))</f>
        <v>B1</v>
      </c>
    </row>
    <row r="17" spans="1:8" ht="24.95" customHeight="1">
      <c r="A17" s="99">
        <v>3</v>
      </c>
      <c r="B17" s="100" t="s">
        <v>287</v>
      </c>
      <c r="C17" s="102">
        <v>7.25</v>
      </c>
      <c r="D17" s="102">
        <v>4</v>
      </c>
      <c r="E17" s="102">
        <v>4</v>
      </c>
      <c r="F17" s="102">
        <v>48.5</v>
      </c>
      <c r="G17" s="104">
        <f t="shared" si="0"/>
        <v>63.75</v>
      </c>
      <c r="H17" s="105" t="str">
        <f t="shared" si="1"/>
        <v>B2</v>
      </c>
    </row>
    <row r="18" spans="1:8" ht="24.95" customHeight="1">
      <c r="A18" s="99">
        <v>4</v>
      </c>
      <c r="B18" s="100" t="s">
        <v>288</v>
      </c>
      <c r="C18" s="102">
        <v>8.75</v>
      </c>
      <c r="D18" s="102">
        <v>5</v>
      </c>
      <c r="E18" s="102">
        <v>5</v>
      </c>
      <c r="F18" s="102">
        <v>64</v>
      </c>
      <c r="G18" s="104">
        <f t="shared" si="0"/>
        <v>82.75</v>
      </c>
      <c r="H18" s="105" t="str">
        <f t="shared" si="1"/>
        <v>A2</v>
      </c>
    </row>
    <row r="19" spans="1:8" ht="24.95" customHeight="1">
      <c r="A19" s="99">
        <v>5</v>
      </c>
      <c r="B19" s="100" t="s">
        <v>371</v>
      </c>
      <c r="C19" s="102">
        <v>7.75</v>
      </c>
      <c r="D19" s="102">
        <v>4.5</v>
      </c>
      <c r="E19" s="102">
        <v>4</v>
      </c>
      <c r="F19" s="102">
        <v>56</v>
      </c>
      <c r="G19" s="104">
        <f t="shared" si="0"/>
        <v>72.25</v>
      </c>
      <c r="H19" s="105" t="str">
        <f t="shared" si="1"/>
        <v>B1</v>
      </c>
    </row>
    <row r="20" spans="1:8" ht="24.95" customHeight="1">
      <c r="A20" s="99">
        <v>6</v>
      </c>
      <c r="B20" s="107" t="s">
        <v>372</v>
      </c>
      <c r="C20" s="106"/>
      <c r="D20" s="106"/>
      <c r="E20" s="106"/>
      <c r="F20" s="106">
        <v>34.5</v>
      </c>
      <c r="G20" s="104">
        <f t="shared" si="0"/>
        <v>34.5</v>
      </c>
      <c r="H20" s="105" t="str">
        <f t="shared" si="1"/>
        <v>D</v>
      </c>
    </row>
    <row r="21" spans="1:8" ht="24.95" customHeight="1">
      <c r="A21" s="99">
        <v>7</v>
      </c>
      <c r="B21" s="100" t="s">
        <v>373</v>
      </c>
      <c r="C21" s="108"/>
      <c r="D21" s="109"/>
      <c r="E21" s="109"/>
      <c r="F21" s="110">
        <v>43</v>
      </c>
      <c r="G21" s="104"/>
      <c r="H21" s="105"/>
    </row>
    <row r="22" spans="1:8" ht="24.95" customHeight="1">
      <c r="A22" s="99">
        <v>8</v>
      </c>
      <c r="B22" s="100" t="s">
        <v>374</v>
      </c>
      <c r="C22" s="111"/>
      <c r="D22" s="112"/>
      <c r="E22" s="112"/>
      <c r="F22" s="111">
        <v>39</v>
      </c>
      <c r="G22" s="104"/>
      <c r="H22" s="105"/>
    </row>
    <row r="23" spans="1:8" ht="24.95" customHeight="1">
      <c r="A23" s="99">
        <v>9</v>
      </c>
      <c r="B23" s="100" t="s">
        <v>375</v>
      </c>
      <c r="C23" s="111"/>
      <c r="D23" s="112"/>
      <c r="E23" s="112"/>
      <c r="F23" s="111">
        <v>37</v>
      </c>
      <c r="G23" s="104"/>
      <c r="H23" s="105"/>
    </row>
    <row r="24" spans="1:8" ht="24.95" customHeight="1">
      <c r="A24" s="94" t="s">
        <v>242</v>
      </c>
      <c r="B24" s="97"/>
      <c r="C24" s="113"/>
      <c r="D24" s="113"/>
      <c r="E24" s="113"/>
      <c r="F24" s="113"/>
      <c r="G24" s="114">
        <f>SUM(G15:G20)</f>
        <v>414.75</v>
      </c>
      <c r="H24" s="115"/>
    </row>
    <row r="25" spans="1:8" ht="24.95" customHeight="1">
      <c r="A25" s="94" t="s">
        <v>376</v>
      </c>
      <c r="B25" s="97"/>
      <c r="C25" s="113"/>
      <c r="D25" s="113"/>
      <c r="E25" s="113"/>
      <c r="F25" s="116"/>
      <c r="G25" s="117">
        <f>(G24/550)*100</f>
        <v>75.409090909090921</v>
      </c>
      <c r="H25" s="115" t="str">
        <f t="shared" ref="H25" si="2">IF(G25&gt;=91,"A1",IF(G25&gt;=81,"A2",IF(G25&gt;=71,"B1",IF(G25&gt;=61,"B2",IF(G25&gt;=51,"C1",IF(G25&gt;=41,"C2",IF(G25&gt;=33,"D","E")))))))</f>
        <v>B1</v>
      </c>
    </row>
    <row r="26" spans="1:8" ht="24.95" customHeight="1">
      <c r="A26" s="434" t="s">
        <v>377</v>
      </c>
      <c r="B26" s="435"/>
      <c r="C26" s="435"/>
      <c r="D26" s="435"/>
      <c r="E26" s="435"/>
      <c r="F26" s="435"/>
      <c r="G26" s="435"/>
      <c r="H26" s="436"/>
    </row>
    <row r="27" spans="1:8" ht="24.95" customHeight="1">
      <c r="A27" s="437" t="s">
        <v>378</v>
      </c>
      <c r="B27" s="438"/>
      <c r="C27" s="438"/>
      <c r="D27" s="438"/>
      <c r="E27" s="438"/>
      <c r="F27" s="438"/>
      <c r="G27" s="438"/>
      <c r="H27" s="439"/>
    </row>
    <row r="28" spans="1:8" ht="24.95" customHeight="1">
      <c r="A28" s="406" t="s">
        <v>379</v>
      </c>
      <c r="B28" s="407"/>
      <c r="C28" s="407"/>
      <c r="D28" s="407"/>
      <c r="E28" s="407"/>
      <c r="F28" s="407"/>
      <c r="G28" s="407"/>
      <c r="H28" s="410"/>
    </row>
    <row r="29" spans="1:8" ht="24.95" customHeight="1">
      <c r="A29" s="406" t="s">
        <v>380</v>
      </c>
      <c r="B29" s="407"/>
      <c r="C29" s="407"/>
      <c r="D29" s="407"/>
      <c r="E29" s="407"/>
      <c r="F29" s="408"/>
      <c r="G29" s="409" t="s">
        <v>381</v>
      </c>
      <c r="H29" s="410"/>
    </row>
    <row r="30" spans="1:8" ht="24.95" customHeight="1">
      <c r="A30" s="118" t="s">
        <v>382</v>
      </c>
      <c r="B30" s="95"/>
      <c r="C30" s="95"/>
      <c r="D30" s="95"/>
      <c r="E30" s="95"/>
      <c r="F30" s="119"/>
      <c r="G30" s="119"/>
      <c r="H30" s="120" t="s">
        <v>383</v>
      </c>
    </row>
    <row r="31" spans="1:8" ht="24.95" customHeight="1">
      <c r="A31" s="406" t="s">
        <v>384</v>
      </c>
      <c r="B31" s="407"/>
      <c r="C31" s="407"/>
      <c r="D31" s="407"/>
      <c r="E31" s="407"/>
      <c r="F31" s="408"/>
      <c r="G31" s="92"/>
      <c r="H31" s="93"/>
    </row>
    <row r="32" spans="1:8" ht="24.95" customHeight="1">
      <c r="A32" s="406" t="s">
        <v>380</v>
      </c>
      <c r="B32" s="407"/>
      <c r="C32" s="407"/>
      <c r="D32" s="407"/>
      <c r="E32" s="407"/>
      <c r="F32" s="408"/>
      <c r="G32" s="409" t="s">
        <v>381</v>
      </c>
      <c r="H32" s="410"/>
    </row>
    <row r="33" spans="1:8" ht="24.95" customHeight="1">
      <c r="A33" s="411" t="s">
        <v>385</v>
      </c>
      <c r="B33" s="412"/>
      <c r="C33" s="412"/>
      <c r="D33" s="412"/>
      <c r="E33" s="412"/>
      <c r="F33" s="413"/>
      <c r="G33" s="92"/>
      <c r="H33" s="121" t="s">
        <v>383</v>
      </c>
    </row>
    <row r="34" spans="1:8" ht="24.95" customHeight="1">
      <c r="A34" s="411" t="s">
        <v>386</v>
      </c>
      <c r="B34" s="412"/>
      <c r="C34" s="412"/>
      <c r="D34" s="412"/>
      <c r="E34" s="412"/>
      <c r="F34" s="412"/>
      <c r="G34" s="119"/>
      <c r="H34" s="120" t="s">
        <v>387</v>
      </c>
    </row>
    <row r="35" spans="1:8" ht="24.95" customHeight="1">
      <c r="A35" s="411" t="s">
        <v>388</v>
      </c>
      <c r="B35" s="412"/>
      <c r="C35" s="412"/>
      <c r="D35" s="412"/>
      <c r="E35" s="412"/>
      <c r="F35" s="412"/>
      <c r="G35" s="119"/>
      <c r="H35" s="120" t="s">
        <v>387</v>
      </c>
    </row>
    <row r="36" spans="1:8" ht="24.95" customHeight="1">
      <c r="A36" s="406" t="s">
        <v>389</v>
      </c>
      <c r="B36" s="407"/>
      <c r="C36" s="407"/>
      <c r="D36" s="407"/>
      <c r="E36" s="407"/>
      <c r="F36" s="407"/>
      <c r="G36" s="407"/>
      <c r="H36" s="410"/>
    </row>
    <row r="37" spans="1:8" ht="24.95" customHeight="1">
      <c r="A37" s="406" t="s">
        <v>380</v>
      </c>
      <c r="B37" s="407"/>
      <c r="C37" s="407"/>
      <c r="D37" s="407"/>
      <c r="E37" s="407"/>
      <c r="F37" s="407"/>
      <c r="G37" s="407"/>
      <c r="H37" s="410"/>
    </row>
    <row r="38" spans="1:8" ht="24.95" customHeight="1">
      <c r="A38" s="118" t="s">
        <v>390</v>
      </c>
      <c r="B38" s="409" t="s">
        <v>391</v>
      </c>
      <c r="C38" s="407"/>
      <c r="D38" s="407"/>
      <c r="E38" s="407"/>
      <c r="F38" s="407"/>
      <c r="G38" s="407"/>
      <c r="H38" s="410"/>
    </row>
    <row r="39" spans="1:8" ht="24.95" customHeight="1">
      <c r="A39" s="94" t="s">
        <v>392</v>
      </c>
      <c r="B39" s="414"/>
      <c r="C39" s="415"/>
      <c r="D39" s="415"/>
      <c r="E39" s="415"/>
      <c r="F39" s="415"/>
      <c r="G39" s="415"/>
      <c r="H39" s="416"/>
    </row>
    <row r="40" spans="1:8" ht="24.95" customHeight="1">
      <c r="A40" s="417" t="s">
        <v>393</v>
      </c>
      <c r="B40" s="418"/>
      <c r="C40" s="418"/>
      <c r="D40" s="418"/>
      <c r="E40" s="122"/>
      <c r="F40" s="123"/>
      <c r="G40" s="92" t="s">
        <v>394</v>
      </c>
      <c r="H40" s="124"/>
    </row>
    <row r="41" spans="1:8" ht="24.95" customHeight="1">
      <c r="A41" s="91" t="s">
        <v>395</v>
      </c>
      <c r="B41" s="92" t="s">
        <v>284</v>
      </c>
      <c r="C41" s="92" t="s">
        <v>395</v>
      </c>
      <c r="D41" s="92" t="s">
        <v>284</v>
      </c>
      <c r="E41" s="125"/>
      <c r="F41" s="418" t="s">
        <v>396</v>
      </c>
      <c r="G41" s="418"/>
      <c r="H41" s="126" t="s">
        <v>284</v>
      </c>
    </row>
    <row r="42" spans="1:8" ht="24.95" customHeight="1">
      <c r="A42" s="99" t="s">
        <v>397</v>
      </c>
      <c r="B42" s="106" t="s">
        <v>398</v>
      </c>
      <c r="C42" s="106" t="s">
        <v>399</v>
      </c>
      <c r="D42" s="106" t="s">
        <v>400</v>
      </c>
      <c r="E42" s="125"/>
      <c r="F42" s="419">
        <v>3</v>
      </c>
      <c r="G42" s="419"/>
      <c r="H42" s="121" t="s">
        <v>387</v>
      </c>
    </row>
    <row r="43" spans="1:8" ht="24.95" customHeight="1">
      <c r="A43" s="99" t="s">
        <v>401</v>
      </c>
      <c r="B43" s="106" t="s">
        <v>402</v>
      </c>
      <c r="C43" s="106" t="s">
        <v>403</v>
      </c>
      <c r="D43" s="106" t="s">
        <v>404</v>
      </c>
      <c r="E43" s="125"/>
      <c r="F43" s="419">
        <v>2</v>
      </c>
      <c r="G43" s="419"/>
      <c r="H43" s="121" t="s">
        <v>383</v>
      </c>
    </row>
    <row r="44" spans="1:8" ht="24.95" customHeight="1">
      <c r="A44" s="99" t="s">
        <v>405</v>
      </c>
      <c r="B44" s="106" t="s">
        <v>406</v>
      </c>
      <c r="C44" s="106" t="s">
        <v>407</v>
      </c>
      <c r="D44" s="106" t="s">
        <v>408</v>
      </c>
      <c r="E44" s="125"/>
      <c r="F44" s="419">
        <v>1</v>
      </c>
      <c r="G44" s="419"/>
      <c r="H44" s="121" t="s">
        <v>409</v>
      </c>
    </row>
    <row r="45" spans="1:8" ht="24.95" customHeight="1">
      <c r="A45" s="99" t="s">
        <v>410</v>
      </c>
      <c r="B45" s="106" t="s">
        <v>411</v>
      </c>
      <c r="C45" s="106" t="s">
        <v>412</v>
      </c>
      <c r="D45" s="106" t="s">
        <v>413</v>
      </c>
      <c r="E45" s="127"/>
      <c r="F45" s="420"/>
      <c r="G45" s="421"/>
      <c r="H45" s="128"/>
    </row>
    <row r="46" spans="1:8" ht="81" customHeight="1">
      <c r="A46" s="422" t="s">
        <v>414</v>
      </c>
      <c r="B46" s="423"/>
      <c r="C46" s="446" t="s">
        <v>415</v>
      </c>
      <c r="D46" s="447"/>
      <c r="E46" s="447"/>
      <c r="F46" s="447"/>
      <c r="G46" s="446" t="s">
        <v>416</v>
      </c>
      <c r="H46" s="448"/>
    </row>
    <row r="47" spans="1:8" ht="24.95" customHeight="1">
      <c r="A47" s="129"/>
      <c r="B47" s="130"/>
      <c r="C47" s="130"/>
      <c r="D47" s="130"/>
      <c r="E47" s="130"/>
      <c r="F47" s="130"/>
      <c r="G47" s="130"/>
      <c r="H47" s="131"/>
    </row>
    <row r="48" spans="1:8" ht="24.95" customHeight="1">
      <c r="A48" s="417" t="s">
        <v>0</v>
      </c>
      <c r="B48" s="418"/>
      <c r="C48" s="418"/>
      <c r="D48" s="418"/>
      <c r="E48" s="418"/>
      <c r="F48" s="418"/>
      <c r="G48" s="418"/>
      <c r="H48" s="429"/>
    </row>
    <row r="49" spans="1:8" ht="24.95" customHeight="1">
      <c r="A49" s="417" t="s">
        <v>268</v>
      </c>
      <c r="B49" s="418"/>
      <c r="C49" s="418"/>
      <c r="D49" s="418"/>
      <c r="E49" s="418"/>
      <c r="F49" s="418"/>
      <c r="G49" s="418"/>
      <c r="H49" s="429"/>
    </row>
    <row r="50" spans="1:8" ht="24.95" customHeight="1">
      <c r="A50" s="417" t="s">
        <v>269</v>
      </c>
      <c r="B50" s="418"/>
      <c r="C50" s="418"/>
      <c r="D50" s="418"/>
      <c r="E50" s="418"/>
      <c r="F50" s="418"/>
      <c r="G50" s="418"/>
      <c r="H50" s="429"/>
    </row>
    <row r="51" spans="1:8" ht="24.95" customHeight="1">
      <c r="A51" s="417" t="s">
        <v>360</v>
      </c>
      <c r="B51" s="418"/>
      <c r="C51" s="418"/>
      <c r="D51" s="418"/>
      <c r="E51" s="418"/>
      <c r="F51" s="418"/>
      <c r="G51" s="418"/>
      <c r="H51" s="429"/>
    </row>
    <row r="52" spans="1:8" ht="24.95" customHeight="1">
      <c r="A52" s="417" t="s">
        <v>361</v>
      </c>
      <c r="B52" s="418"/>
      <c r="C52" s="418"/>
      <c r="D52" s="418"/>
      <c r="E52" s="418"/>
      <c r="F52" s="418"/>
      <c r="G52" s="418"/>
      <c r="H52" s="429"/>
    </row>
    <row r="53" spans="1:8" ht="24.95" customHeight="1">
      <c r="A53" s="94" t="s">
        <v>273</v>
      </c>
      <c r="B53" s="430" t="s">
        <v>274</v>
      </c>
      <c r="C53" s="431"/>
      <c r="D53" s="431"/>
      <c r="E53" s="432"/>
      <c r="F53" s="409"/>
      <c r="G53" s="407"/>
      <c r="H53" s="410"/>
    </row>
    <row r="54" spans="1:8" ht="24.95" customHeight="1">
      <c r="A54" s="94" t="s">
        <v>6</v>
      </c>
      <c r="B54" s="433" t="s">
        <v>246</v>
      </c>
      <c r="C54" s="412"/>
      <c r="D54" s="412"/>
      <c r="E54" s="413"/>
      <c r="F54" s="95" t="s">
        <v>362</v>
      </c>
      <c r="G54" s="95"/>
      <c r="H54" s="93">
        <v>2</v>
      </c>
    </row>
    <row r="55" spans="1:8" ht="24.95" customHeight="1">
      <c r="A55" s="94" t="s">
        <v>276</v>
      </c>
      <c r="B55" s="433" t="s">
        <v>295</v>
      </c>
      <c r="C55" s="412"/>
      <c r="D55" s="412"/>
      <c r="E55" s="413"/>
      <c r="F55" s="409"/>
      <c r="G55" s="407"/>
      <c r="H55" s="410"/>
    </row>
    <row r="56" spans="1:8" ht="24.95" customHeight="1">
      <c r="A56" s="96" t="s">
        <v>363</v>
      </c>
      <c r="B56" s="433" t="s">
        <v>296</v>
      </c>
      <c r="C56" s="412"/>
      <c r="D56" s="412"/>
      <c r="E56" s="413"/>
      <c r="F56" s="97" t="s">
        <v>9</v>
      </c>
      <c r="G56" s="97"/>
      <c r="H56" s="132" t="s">
        <v>297</v>
      </c>
    </row>
    <row r="57" spans="1:8" ht="24.95" customHeight="1">
      <c r="A57" s="417" t="s">
        <v>364</v>
      </c>
      <c r="B57" s="418"/>
      <c r="C57" s="418"/>
      <c r="D57" s="418"/>
      <c r="E57" s="418"/>
      <c r="F57" s="418"/>
      <c r="G57" s="418"/>
      <c r="H57" s="429"/>
    </row>
    <row r="58" spans="1:8" ht="24.95" customHeight="1">
      <c r="A58" s="417" t="s">
        <v>365</v>
      </c>
      <c r="B58" s="418"/>
      <c r="C58" s="418"/>
      <c r="D58" s="418"/>
      <c r="E58" s="418"/>
      <c r="F58" s="418"/>
      <c r="G58" s="418"/>
      <c r="H58" s="429"/>
    </row>
    <row r="59" spans="1:8" ht="24.95" customHeight="1">
      <c r="A59" s="440" t="s">
        <v>281</v>
      </c>
      <c r="B59" s="441" t="s">
        <v>282</v>
      </c>
      <c r="C59" s="442" t="s">
        <v>366</v>
      </c>
      <c r="D59" s="442" t="s">
        <v>367</v>
      </c>
      <c r="E59" s="442" t="s">
        <v>368</v>
      </c>
      <c r="F59" s="442" t="s">
        <v>369</v>
      </c>
      <c r="G59" s="442" t="s">
        <v>370</v>
      </c>
      <c r="H59" s="443" t="s">
        <v>284</v>
      </c>
    </row>
    <row r="60" spans="1:8" ht="24.95" customHeight="1">
      <c r="A60" s="440"/>
      <c r="B60" s="441"/>
      <c r="C60" s="442"/>
      <c r="D60" s="442"/>
      <c r="E60" s="442"/>
      <c r="F60" s="442"/>
      <c r="G60" s="442"/>
      <c r="H60" s="443"/>
    </row>
    <row r="61" spans="1:8" ht="24.95" customHeight="1">
      <c r="A61" s="440"/>
      <c r="B61" s="441"/>
      <c r="C61" s="442"/>
      <c r="D61" s="442"/>
      <c r="E61" s="442"/>
      <c r="F61" s="442"/>
      <c r="G61" s="442"/>
      <c r="H61" s="443"/>
    </row>
    <row r="62" spans="1:8" ht="24.95" customHeight="1">
      <c r="A62" s="99">
        <v>1</v>
      </c>
      <c r="B62" s="100" t="s">
        <v>285</v>
      </c>
      <c r="C62" s="101">
        <v>7</v>
      </c>
      <c r="D62" s="102">
        <v>5</v>
      </c>
      <c r="E62" s="102">
        <v>4</v>
      </c>
      <c r="F62" s="103">
        <v>55.5</v>
      </c>
      <c r="G62" s="104">
        <f>SUM(C62:F62)</f>
        <v>71.5</v>
      </c>
      <c r="H62" s="105" t="s">
        <v>632</v>
      </c>
    </row>
    <row r="63" spans="1:8" ht="24.95" customHeight="1">
      <c r="A63" s="99">
        <v>2</v>
      </c>
      <c r="B63" s="100" t="s">
        <v>286</v>
      </c>
      <c r="C63" s="101">
        <v>3.5</v>
      </c>
      <c r="D63" s="106">
        <v>3</v>
      </c>
      <c r="E63" s="106">
        <v>4</v>
      </c>
      <c r="F63" s="102">
        <v>42</v>
      </c>
      <c r="G63" s="104">
        <f t="shared" ref="G63:G67" si="3">SUM(C63:F63)</f>
        <v>52.5</v>
      </c>
      <c r="H63" s="105" t="str">
        <f t="shared" ref="H63:H67" si="4">IF(G63&gt;=91,"A1",IF(G63&gt;=81,"A2",IF(G63&gt;=71,"B1",IF(G63&gt;=61,"B2",IF(G63&gt;=51,"C1",IF(G63&gt;=41,"C2",IF(G63&gt;=33,"D","E")))))))</f>
        <v>C1</v>
      </c>
    </row>
    <row r="64" spans="1:8" ht="24.95" customHeight="1">
      <c r="A64" s="99">
        <v>3</v>
      </c>
      <c r="B64" s="100" t="s">
        <v>287</v>
      </c>
      <c r="C64" s="102">
        <v>8.75</v>
      </c>
      <c r="D64" s="102">
        <v>5</v>
      </c>
      <c r="E64" s="102">
        <v>4</v>
      </c>
      <c r="F64" s="102">
        <v>51</v>
      </c>
      <c r="G64" s="104">
        <f t="shared" si="3"/>
        <v>68.75</v>
      </c>
      <c r="H64" s="105" t="str">
        <f t="shared" si="4"/>
        <v>B2</v>
      </c>
    </row>
    <row r="65" spans="1:8" ht="24.95" customHeight="1">
      <c r="A65" s="99">
        <v>4</v>
      </c>
      <c r="B65" s="100" t="s">
        <v>288</v>
      </c>
      <c r="C65" s="102">
        <v>7</v>
      </c>
      <c r="D65" s="102">
        <v>4.5</v>
      </c>
      <c r="E65" s="102">
        <v>5</v>
      </c>
      <c r="F65" s="102">
        <v>47.5</v>
      </c>
      <c r="G65" s="104">
        <f t="shared" si="3"/>
        <v>64</v>
      </c>
      <c r="H65" s="105" t="str">
        <f t="shared" si="4"/>
        <v>B2</v>
      </c>
    </row>
    <row r="66" spans="1:8" ht="24.95" customHeight="1">
      <c r="A66" s="99">
        <v>5</v>
      </c>
      <c r="B66" s="100" t="s">
        <v>371</v>
      </c>
      <c r="C66" s="102">
        <v>5.25</v>
      </c>
      <c r="D66" s="102">
        <v>4</v>
      </c>
      <c r="E66" s="102">
        <v>3.5</v>
      </c>
      <c r="F66" s="102">
        <v>48</v>
      </c>
      <c r="G66" s="104">
        <f t="shared" si="3"/>
        <v>60.75</v>
      </c>
      <c r="H66" s="105" t="str">
        <f t="shared" si="4"/>
        <v>C1</v>
      </c>
    </row>
    <row r="67" spans="1:8" ht="24.95" customHeight="1">
      <c r="A67" s="99">
        <v>6</v>
      </c>
      <c r="B67" s="107" t="s">
        <v>372</v>
      </c>
      <c r="C67" s="106"/>
      <c r="D67" s="106"/>
      <c r="E67" s="106"/>
      <c r="F67" s="101">
        <v>38</v>
      </c>
      <c r="G67" s="104">
        <f t="shared" si="3"/>
        <v>38</v>
      </c>
      <c r="H67" s="105" t="str">
        <f t="shared" si="4"/>
        <v>D</v>
      </c>
    </row>
    <row r="68" spans="1:8" ht="24.95" customHeight="1">
      <c r="A68" s="99">
        <v>7</v>
      </c>
      <c r="B68" s="100" t="s">
        <v>373</v>
      </c>
      <c r="C68" s="133"/>
      <c r="D68" s="109"/>
      <c r="E68" s="109"/>
      <c r="F68" s="133">
        <v>44</v>
      </c>
      <c r="G68" s="104"/>
      <c r="H68" s="105"/>
    </row>
    <row r="69" spans="1:8" ht="24.95" customHeight="1">
      <c r="A69" s="99">
        <v>8</v>
      </c>
      <c r="B69" s="100" t="s">
        <v>374</v>
      </c>
      <c r="C69" s="133"/>
      <c r="D69" s="112"/>
      <c r="E69" s="112"/>
      <c r="F69" s="133">
        <v>28.5</v>
      </c>
      <c r="G69" s="104"/>
      <c r="H69" s="105"/>
    </row>
    <row r="70" spans="1:8" ht="24.95" customHeight="1">
      <c r="A70" s="99">
        <v>9</v>
      </c>
      <c r="B70" s="100" t="s">
        <v>375</v>
      </c>
      <c r="C70" s="133"/>
      <c r="D70" s="112"/>
      <c r="E70" s="112"/>
      <c r="F70" s="133">
        <v>25.5</v>
      </c>
      <c r="G70" s="104"/>
      <c r="H70" s="105"/>
    </row>
    <row r="71" spans="1:8" ht="24.95" customHeight="1">
      <c r="A71" s="94" t="s">
        <v>242</v>
      </c>
      <c r="B71" s="97"/>
      <c r="C71" s="113"/>
      <c r="D71" s="113"/>
      <c r="E71" s="113"/>
      <c r="F71" s="116"/>
      <c r="G71" s="114">
        <f>SUM(G62:G67)</f>
        <v>355.5</v>
      </c>
      <c r="H71" s="115"/>
    </row>
    <row r="72" spans="1:8" ht="24.95" customHeight="1">
      <c r="A72" s="94" t="s">
        <v>376</v>
      </c>
      <c r="B72" s="97"/>
      <c r="C72" s="113"/>
      <c r="D72" s="113"/>
      <c r="E72" s="113"/>
      <c r="F72" s="116"/>
      <c r="G72" s="117">
        <f>(G71/550)*100</f>
        <v>64.63636363636364</v>
      </c>
      <c r="H72" s="115" t="str">
        <f t="shared" ref="H72" si="5">IF(G72&gt;=91,"A1",IF(G72&gt;=81,"A2",IF(G72&gt;=71,"B1",IF(G72&gt;=61,"B2",IF(G72&gt;=51,"C1",IF(G72&gt;=41,"C2",IF(G72&gt;=33,"D","E")))))))</f>
        <v>B2</v>
      </c>
    </row>
    <row r="73" spans="1:8" ht="24.95" customHeight="1">
      <c r="A73" s="434" t="s">
        <v>417</v>
      </c>
      <c r="B73" s="435"/>
      <c r="C73" s="435"/>
      <c r="D73" s="435"/>
      <c r="E73" s="435"/>
      <c r="F73" s="435"/>
      <c r="G73" s="435"/>
      <c r="H73" s="436"/>
    </row>
    <row r="74" spans="1:8" ht="24.95" customHeight="1">
      <c r="A74" s="437" t="s">
        <v>378</v>
      </c>
      <c r="B74" s="438"/>
      <c r="C74" s="438"/>
      <c r="D74" s="438"/>
      <c r="E74" s="438"/>
      <c r="F74" s="438"/>
      <c r="G74" s="438"/>
      <c r="H74" s="439"/>
    </row>
    <row r="75" spans="1:8" ht="24.95" customHeight="1">
      <c r="A75" s="406" t="s">
        <v>379</v>
      </c>
      <c r="B75" s="407"/>
      <c r="C75" s="407"/>
      <c r="D75" s="407"/>
      <c r="E75" s="407"/>
      <c r="F75" s="407"/>
      <c r="G75" s="407"/>
      <c r="H75" s="410"/>
    </row>
    <row r="76" spans="1:8" ht="24.95" customHeight="1">
      <c r="A76" s="406" t="s">
        <v>380</v>
      </c>
      <c r="B76" s="407"/>
      <c r="C76" s="407"/>
      <c r="D76" s="407"/>
      <c r="E76" s="407"/>
      <c r="F76" s="408"/>
      <c r="G76" s="409" t="s">
        <v>381</v>
      </c>
      <c r="H76" s="410"/>
    </row>
    <row r="77" spans="1:8" ht="24.95" customHeight="1">
      <c r="A77" s="118" t="s">
        <v>382</v>
      </c>
      <c r="B77" s="95"/>
      <c r="C77" s="95"/>
      <c r="D77" s="95"/>
      <c r="E77" s="95"/>
      <c r="F77" s="119"/>
      <c r="G77" s="119"/>
      <c r="H77" s="120" t="s">
        <v>383</v>
      </c>
    </row>
    <row r="78" spans="1:8" ht="24.95" customHeight="1">
      <c r="A78" s="406" t="s">
        <v>384</v>
      </c>
      <c r="B78" s="407"/>
      <c r="C78" s="407"/>
      <c r="D78" s="407"/>
      <c r="E78" s="407"/>
      <c r="F78" s="408"/>
      <c r="G78" s="92"/>
      <c r="H78" s="93"/>
    </row>
    <row r="79" spans="1:8" ht="24.95" customHeight="1">
      <c r="A79" s="406" t="s">
        <v>380</v>
      </c>
      <c r="B79" s="407"/>
      <c r="C79" s="407"/>
      <c r="D79" s="407"/>
      <c r="E79" s="407"/>
      <c r="F79" s="408"/>
      <c r="G79" s="409" t="s">
        <v>381</v>
      </c>
      <c r="H79" s="410"/>
    </row>
    <row r="80" spans="1:8" ht="24.95" customHeight="1">
      <c r="A80" s="411" t="s">
        <v>385</v>
      </c>
      <c r="B80" s="412"/>
      <c r="C80" s="412"/>
      <c r="D80" s="412"/>
      <c r="E80" s="412"/>
      <c r="F80" s="413"/>
      <c r="G80" s="92"/>
      <c r="H80" s="121" t="s">
        <v>383</v>
      </c>
    </row>
    <row r="81" spans="1:8" ht="24.95" customHeight="1">
      <c r="A81" s="411" t="s">
        <v>386</v>
      </c>
      <c r="B81" s="412"/>
      <c r="C81" s="412"/>
      <c r="D81" s="412"/>
      <c r="E81" s="412"/>
      <c r="F81" s="412"/>
      <c r="G81" s="119"/>
      <c r="H81" s="120" t="s">
        <v>387</v>
      </c>
    </row>
    <row r="82" spans="1:8" ht="24.95" customHeight="1">
      <c r="A82" s="411" t="s">
        <v>388</v>
      </c>
      <c r="B82" s="412"/>
      <c r="C82" s="412"/>
      <c r="D82" s="412"/>
      <c r="E82" s="412"/>
      <c r="F82" s="412"/>
      <c r="G82" s="119"/>
      <c r="H82" s="120" t="s">
        <v>387</v>
      </c>
    </row>
    <row r="83" spans="1:8" ht="24.95" customHeight="1">
      <c r="A83" s="406" t="s">
        <v>389</v>
      </c>
      <c r="B83" s="407"/>
      <c r="C83" s="407"/>
      <c r="D83" s="407"/>
      <c r="E83" s="407"/>
      <c r="F83" s="407"/>
      <c r="G83" s="407"/>
      <c r="H83" s="410"/>
    </row>
    <row r="84" spans="1:8" ht="24.95" customHeight="1">
      <c r="A84" s="406" t="s">
        <v>380</v>
      </c>
      <c r="B84" s="407"/>
      <c r="C84" s="407"/>
      <c r="D84" s="407"/>
      <c r="E84" s="407"/>
      <c r="F84" s="407"/>
      <c r="G84" s="407"/>
      <c r="H84" s="410"/>
    </row>
    <row r="85" spans="1:8" ht="24.95" customHeight="1">
      <c r="A85" s="118" t="s">
        <v>390</v>
      </c>
      <c r="B85" s="409" t="s">
        <v>391</v>
      </c>
      <c r="C85" s="407"/>
      <c r="D85" s="407"/>
      <c r="E85" s="407"/>
      <c r="F85" s="407"/>
      <c r="G85" s="407"/>
      <c r="H85" s="410"/>
    </row>
    <row r="86" spans="1:8" ht="24.95" customHeight="1">
      <c r="A86" s="94" t="s">
        <v>392</v>
      </c>
      <c r="B86" s="414"/>
      <c r="C86" s="415"/>
      <c r="D86" s="415"/>
      <c r="E86" s="415"/>
      <c r="F86" s="415"/>
      <c r="G86" s="415"/>
      <c r="H86" s="416"/>
    </row>
    <row r="87" spans="1:8" ht="24.95" customHeight="1">
      <c r="A87" s="417" t="s">
        <v>393</v>
      </c>
      <c r="B87" s="418"/>
      <c r="C87" s="418"/>
      <c r="D87" s="418"/>
      <c r="E87" s="122"/>
      <c r="F87" s="123"/>
      <c r="G87" s="92" t="s">
        <v>394</v>
      </c>
      <c r="H87" s="124"/>
    </row>
    <row r="88" spans="1:8" ht="24.95" customHeight="1">
      <c r="A88" s="91" t="s">
        <v>395</v>
      </c>
      <c r="B88" s="92" t="s">
        <v>284</v>
      </c>
      <c r="C88" s="92" t="s">
        <v>395</v>
      </c>
      <c r="D88" s="92" t="s">
        <v>284</v>
      </c>
      <c r="E88" s="125"/>
      <c r="F88" s="418" t="s">
        <v>396</v>
      </c>
      <c r="G88" s="418"/>
      <c r="H88" s="126" t="s">
        <v>284</v>
      </c>
    </row>
    <row r="89" spans="1:8" ht="24.95" customHeight="1">
      <c r="A89" s="99" t="s">
        <v>397</v>
      </c>
      <c r="B89" s="106" t="s">
        <v>398</v>
      </c>
      <c r="C89" s="106" t="s">
        <v>399</v>
      </c>
      <c r="D89" s="106" t="s">
        <v>400</v>
      </c>
      <c r="E89" s="125"/>
      <c r="F89" s="419">
        <v>3</v>
      </c>
      <c r="G89" s="419"/>
      <c r="H89" s="121" t="s">
        <v>387</v>
      </c>
    </row>
    <row r="90" spans="1:8" ht="24.95" customHeight="1">
      <c r="A90" s="99" t="s">
        <v>401</v>
      </c>
      <c r="B90" s="106" t="s">
        <v>402</v>
      </c>
      <c r="C90" s="106" t="s">
        <v>403</v>
      </c>
      <c r="D90" s="106" t="s">
        <v>404</v>
      </c>
      <c r="E90" s="125"/>
      <c r="F90" s="419">
        <v>2</v>
      </c>
      <c r="G90" s="419"/>
      <c r="H90" s="121" t="s">
        <v>383</v>
      </c>
    </row>
    <row r="91" spans="1:8" ht="24.95" customHeight="1">
      <c r="A91" s="99" t="s">
        <v>405</v>
      </c>
      <c r="B91" s="106" t="s">
        <v>406</v>
      </c>
      <c r="C91" s="106" t="s">
        <v>407</v>
      </c>
      <c r="D91" s="106" t="s">
        <v>408</v>
      </c>
      <c r="E91" s="125"/>
      <c r="F91" s="419">
        <v>1</v>
      </c>
      <c r="G91" s="419"/>
      <c r="H91" s="121" t="s">
        <v>409</v>
      </c>
    </row>
    <row r="92" spans="1:8" ht="24.95" customHeight="1">
      <c r="A92" s="99" t="s">
        <v>410</v>
      </c>
      <c r="B92" s="106" t="s">
        <v>411</v>
      </c>
      <c r="C92" s="106" t="s">
        <v>412</v>
      </c>
      <c r="D92" s="106" t="s">
        <v>413</v>
      </c>
      <c r="E92" s="127"/>
      <c r="F92" s="420"/>
      <c r="G92" s="421"/>
      <c r="H92" s="128"/>
    </row>
    <row r="93" spans="1:8" ht="71.25" customHeight="1">
      <c r="A93" s="422" t="s">
        <v>414</v>
      </c>
      <c r="B93" s="423"/>
      <c r="C93" s="446" t="s">
        <v>415</v>
      </c>
      <c r="D93" s="447"/>
      <c r="E93" s="447"/>
      <c r="F93" s="447"/>
      <c r="G93" s="446" t="s">
        <v>416</v>
      </c>
      <c r="H93" s="448"/>
    </row>
    <row r="95" spans="1:8" ht="24.95" customHeight="1">
      <c r="A95" s="426" t="s">
        <v>0</v>
      </c>
      <c r="B95" s="427"/>
      <c r="C95" s="427"/>
      <c r="D95" s="427"/>
      <c r="E95" s="427"/>
      <c r="F95" s="427"/>
      <c r="G95" s="427"/>
      <c r="H95" s="428"/>
    </row>
    <row r="96" spans="1:8" ht="24.95" customHeight="1">
      <c r="A96" s="417" t="s">
        <v>268</v>
      </c>
      <c r="B96" s="418"/>
      <c r="C96" s="418"/>
      <c r="D96" s="418"/>
      <c r="E96" s="418"/>
      <c r="F96" s="418"/>
      <c r="G96" s="418"/>
      <c r="H96" s="429"/>
    </row>
    <row r="97" spans="1:8" ht="24.95" customHeight="1">
      <c r="A97" s="417" t="s">
        <v>269</v>
      </c>
      <c r="B97" s="418"/>
      <c r="C97" s="418"/>
      <c r="D97" s="418"/>
      <c r="E97" s="418"/>
      <c r="F97" s="418"/>
      <c r="G97" s="418"/>
      <c r="H97" s="429"/>
    </row>
    <row r="98" spans="1:8" ht="24.95" customHeight="1">
      <c r="A98" s="417" t="s">
        <v>360</v>
      </c>
      <c r="B98" s="418"/>
      <c r="C98" s="418"/>
      <c r="D98" s="418"/>
      <c r="E98" s="418"/>
      <c r="F98" s="418"/>
      <c r="G98" s="418"/>
      <c r="H98" s="429"/>
    </row>
    <row r="99" spans="1:8" ht="24.95" customHeight="1">
      <c r="A99" s="417" t="s">
        <v>361</v>
      </c>
      <c r="B99" s="418"/>
      <c r="C99" s="418"/>
      <c r="D99" s="418"/>
      <c r="E99" s="418"/>
      <c r="F99" s="418"/>
      <c r="G99" s="418"/>
      <c r="H99" s="429"/>
    </row>
    <row r="100" spans="1:8" ht="24.95" customHeight="1">
      <c r="A100" s="94" t="s">
        <v>273</v>
      </c>
      <c r="B100" s="430" t="s">
        <v>274</v>
      </c>
      <c r="C100" s="431"/>
      <c r="D100" s="431"/>
      <c r="E100" s="432"/>
      <c r="F100" s="409"/>
      <c r="G100" s="407"/>
      <c r="H100" s="410"/>
    </row>
    <row r="101" spans="1:8" ht="24.95" customHeight="1">
      <c r="A101" s="94" t="s">
        <v>6</v>
      </c>
      <c r="B101" s="433" t="s">
        <v>418</v>
      </c>
      <c r="C101" s="412"/>
      <c r="D101" s="412"/>
      <c r="E101" s="413"/>
      <c r="F101" s="95" t="s">
        <v>362</v>
      </c>
      <c r="G101" s="95"/>
      <c r="H101" s="93">
        <v>3</v>
      </c>
    </row>
    <row r="102" spans="1:8" ht="24.95" customHeight="1">
      <c r="A102" s="94" t="s">
        <v>276</v>
      </c>
      <c r="B102" s="433" t="s">
        <v>419</v>
      </c>
      <c r="C102" s="412"/>
      <c r="D102" s="412"/>
      <c r="E102" s="413"/>
      <c r="F102" s="409"/>
      <c r="G102" s="407"/>
      <c r="H102" s="410"/>
    </row>
    <row r="103" spans="1:8" ht="24.95" customHeight="1">
      <c r="A103" s="96" t="s">
        <v>363</v>
      </c>
      <c r="B103" s="444" t="s">
        <v>299</v>
      </c>
      <c r="C103" s="444"/>
      <c r="D103" s="444"/>
      <c r="E103" s="445"/>
      <c r="F103" s="97" t="s">
        <v>9</v>
      </c>
      <c r="G103" s="97"/>
      <c r="H103" s="132" t="s">
        <v>420</v>
      </c>
    </row>
    <row r="104" spans="1:8" ht="24.95" customHeight="1">
      <c r="A104" s="417" t="s">
        <v>364</v>
      </c>
      <c r="B104" s="418"/>
      <c r="C104" s="418"/>
      <c r="D104" s="418"/>
      <c r="E104" s="418"/>
      <c r="F104" s="418"/>
      <c r="G104" s="418"/>
      <c r="H104" s="429"/>
    </row>
    <row r="105" spans="1:8" ht="24.95" customHeight="1">
      <c r="A105" s="417" t="s">
        <v>365</v>
      </c>
      <c r="B105" s="418"/>
      <c r="C105" s="418"/>
      <c r="D105" s="418"/>
      <c r="E105" s="418"/>
      <c r="F105" s="418"/>
      <c r="G105" s="418"/>
      <c r="H105" s="429"/>
    </row>
    <row r="106" spans="1:8" ht="24.95" customHeight="1">
      <c r="A106" s="440" t="s">
        <v>281</v>
      </c>
      <c r="B106" s="441" t="s">
        <v>282</v>
      </c>
      <c r="C106" s="442" t="s">
        <v>366</v>
      </c>
      <c r="D106" s="442" t="s">
        <v>367</v>
      </c>
      <c r="E106" s="442" t="s">
        <v>368</v>
      </c>
      <c r="F106" s="442" t="s">
        <v>369</v>
      </c>
      <c r="G106" s="442" t="s">
        <v>370</v>
      </c>
      <c r="H106" s="443" t="s">
        <v>284</v>
      </c>
    </row>
    <row r="107" spans="1:8" ht="24.95" customHeight="1">
      <c r="A107" s="440"/>
      <c r="B107" s="441"/>
      <c r="C107" s="442"/>
      <c r="D107" s="442"/>
      <c r="E107" s="442"/>
      <c r="F107" s="442"/>
      <c r="G107" s="442"/>
      <c r="H107" s="443"/>
    </row>
    <row r="108" spans="1:8" ht="24.95" customHeight="1">
      <c r="A108" s="440"/>
      <c r="B108" s="441"/>
      <c r="C108" s="442"/>
      <c r="D108" s="442"/>
      <c r="E108" s="442"/>
      <c r="F108" s="442"/>
      <c r="G108" s="442"/>
      <c r="H108" s="443"/>
    </row>
    <row r="109" spans="1:8" ht="24.95" customHeight="1">
      <c r="A109" s="99">
        <v>1</v>
      </c>
      <c r="B109" s="100" t="s">
        <v>285</v>
      </c>
      <c r="C109" s="101">
        <v>8.5</v>
      </c>
      <c r="D109" s="102">
        <v>5</v>
      </c>
      <c r="E109" s="102">
        <v>5</v>
      </c>
      <c r="F109" s="134">
        <v>72.5</v>
      </c>
      <c r="G109" s="104">
        <f>SUM(C109:F109)</f>
        <v>91</v>
      </c>
      <c r="H109" s="105" t="str">
        <f>IF(G109&gt;=91,"A1",IF(G109&gt;=81,"A2",IF(G109&gt;=71,"B1",IF(G109&gt;=61,"B2",IF(G109&gt;=51,"C1",IF(G109&gt;=41,"C2",IF(G109&gt;=33,"D","E")))))))</f>
        <v>A1</v>
      </c>
    </row>
    <row r="110" spans="1:8" ht="24.95" customHeight="1">
      <c r="A110" s="99">
        <v>2</v>
      </c>
      <c r="B110" s="100" t="s">
        <v>286</v>
      </c>
      <c r="C110" s="101">
        <v>7.25</v>
      </c>
      <c r="D110" s="106">
        <v>4.5</v>
      </c>
      <c r="E110" s="106">
        <v>5</v>
      </c>
      <c r="F110" s="102">
        <v>63</v>
      </c>
      <c r="G110" s="104">
        <f t="shared" ref="G110:G114" si="6">SUM(C110:F110)</f>
        <v>79.75</v>
      </c>
      <c r="H110" s="105" t="str">
        <f t="shared" ref="H110:H114" si="7">IF(G110&gt;=91,"A1",IF(G110&gt;=81,"A2",IF(G110&gt;=71,"B1",IF(G110&gt;=61,"B2",IF(G110&gt;=51,"C1",IF(G110&gt;=41,"C2",IF(G110&gt;=33,"D","E")))))))</f>
        <v>B1</v>
      </c>
    </row>
    <row r="111" spans="1:8" ht="24.95" customHeight="1">
      <c r="A111" s="99">
        <v>3</v>
      </c>
      <c r="B111" s="100" t="s">
        <v>287</v>
      </c>
      <c r="C111" s="102">
        <v>9</v>
      </c>
      <c r="D111" s="102">
        <v>5</v>
      </c>
      <c r="E111" s="102">
        <v>5</v>
      </c>
      <c r="F111" s="102">
        <v>60.5</v>
      </c>
      <c r="G111" s="104">
        <f t="shared" si="6"/>
        <v>79.5</v>
      </c>
      <c r="H111" s="105" t="str">
        <f t="shared" si="7"/>
        <v>B1</v>
      </c>
    </row>
    <row r="112" spans="1:8" ht="24.95" customHeight="1">
      <c r="A112" s="99">
        <v>4</v>
      </c>
      <c r="B112" s="100" t="s">
        <v>288</v>
      </c>
      <c r="C112" s="102">
        <v>8.25</v>
      </c>
      <c r="D112" s="102">
        <v>5</v>
      </c>
      <c r="E112" s="102">
        <v>5</v>
      </c>
      <c r="F112" s="102">
        <v>66</v>
      </c>
      <c r="G112" s="104">
        <f t="shared" si="6"/>
        <v>84.25</v>
      </c>
      <c r="H112" s="105" t="str">
        <f t="shared" si="7"/>
        <v>A2</v>
      </c>
    </row>
    <row r="113" spans="1:8" ht="24.95" customHeight="1">
      <c r="A113" s="99">
        <v>5</v>
      </c>
      <c r="B113" s="100" t="s">
        <v>371</v>
      </c>
      <c r="C113" s="102">
        <v>9.5</v>
      </c>
      <c r="D113" s="102">
        <v>4.5</v>
      </c>
      <c r="E113" s="102">
        <v>4.5</v>
      </c>
      <c r="F113" s="102">
        <v>73.5</v>
      </c>
      <c r="G113" s="104">
        <f t="shared" si="6"/>
        <v>92</v>
      </c>
      <c r="H113" s="105" t="str">
        <f t="shared" si="7"/>
        <v>A1</v>
      </c>
    </row>
    <row r="114" spans="1:8" ht="24.95" customHeight="1">
      <c r="A114" s="99">
        <v>6</v>
      </c>
      <c r="B114" s="107" t="s">
        <v>372</v>
      </c>
      <c r="C114" s="106"/>
      <c r="D114" s="106"/>
      <c r="E114" s="106"/>
      <c r="F114" s="106">
        <v>44</v>
      </c>
      <c r="G114" s="104">
        <f t="shared" si="6"/>
        <v>44</v>
      </c>
      <c r="H114" s="105" t="str">
        <f t="shared" si="7"/>
        <v>C2</v>
      </c>
    </row>
    <row r="115" spans="1:8" ht="24.95" customHeight="1">
      <c r="A115" s="99">
        <v>7</v>
      </c>
      <c r="B115" s="100" t="s">
        <v>373</v>
      </c>
      <c r="C115" s="133"/>
      <c r="D115" s="109"/>
      <c r="E115" s="109"/>
      <c r="F115" s="133">
        <v>50</v>
      </c>
      <c r="G115" s="104"/>
      <c r="H115" s="105"/>
    </row>
    <row r="116" spans="1:8" ht="24.95" customHeight="1">
      <c r="A116" s="99">
        <v>8</v>
      </c>
      <c r="B116" s="100" t="s">
        <v>374</v>
      </c>
      <c r="C116" s="133"/>
      <c r="D116" s="112"/>
      <c r="E116" s="112"/>
      <c r="F116" s="133">
        <v>46</v>
      </c>
      <c r="G116" s="104"/>
      <c r="H116" s="105"/>
    </row>
    <row r="117" spans="1:8" ht="24.95" customHeight="1">
      <c r="A117" s="99">
        <v>9</v>
      </c>
      <c r="B117" s="100" t="s">
        <v>375</v>
      </c>
      <c r="C117" s="133"/>
      <c r="D117" s="112"/>
      <c r="E117" s="112"/>
      <c r="F117" s="133">
        <v>34</v>
      </c>
      <c r="G117" s="104"/>
      <c r="H117" s="105"/>
    </row>
    <row r="118" spans="1:8" ht="24.95" customHeight="1">
      <c r="A118" s="94" t="s">
        <v>242</v>
      </c>
      <c r="B118" s="97"/>
      <c r="C118" s="113"/>
      <c r="D118" s="113"/>
      <c r="E118" s="113"/>
      <c r="F118" s="113"/>
      <c r="G118" s="114">
        <f>SUM(G109:G114)</f>
        <v>470.5</v>
      </c>
      <c r="H118" s="115"/>
    </row>
    <row r="119" spans="1:8" ht="24.95" customHeight="1">
      <c r="A119" s="94" t="s">
        <v>376</v>
      </c>
      <c r="B119" s="97"/>
      <c r="C119" s="113"/>
      <c r="D119" s="113"/>
      <c r="E119" s="113"/>
      <c r="F119" s="116"/>
      <c r="G119" s="117">
        <f>(G118/550)*100</f>
        <v>85.545454545454547</v>
      </c>
      <c r="H119" s="115" t="str">
        <f t="shared" ref="H119" si="8">IF(G119&gt;=91,"A1",IF(G119&gt;=81,"A2",IF(G119&gt;=71,"B1",IF(G119&gt;=61,"B2",IF(G119&gt;=51,"C1",IF(G119&gt;=41,"C2",IF(G119&gt;=33,"D","E")))))))</f>
        <v>A2</v>
      </c>
    </row>
    <row r="120" spans="1:8" ht="24.95" customHeight="1">
      <c r="A120" s="434" t="s">
        <v>421</v>
      </c>
      <c r="B120" s="435"/>
      <c r="C120" s="435"/>
      <c r="D120" s="435"/>
      <c r="E120" s="435"/>
      <c r="F120" s="435"/>
      <c r="G120" s="435"/>
      <c r="H120" s="436"/>
    </row>
    <row r="121" spans="1:8" ht="24.95" customHeight="1">
      <c r="A121" s="437" t="s">
        <v>378</v>
      </c>
      <c r="B121" s="438"/>
      <c r="C121" s="438"/>
      <c r="D121" s="438"/>
      <c r="E121" s="438"/>
      <c r="F121" s="438"/>
      <c r="G121" s="438"/>
      <c r="H121" s="439"/>
    </row>
    <row r="122" spans="1:8" ht="24.95" customHeight="1">
      <c r="A122" s="406" t="s">
        <v>379</v>
      </c>
      <c r="B122" s="407"/>
      <c r="C122" s="407"/>
      <c r="D122" s="407"/>
      <c r="E122" s="407"/>
      <c r="F122" s="407"/>
      <c r="G122" s="407"/>
      <c r="H122" s="410"/>
    </row>
    <row r="123" spans="1:8" ht="24.95" customHeight="1">
      <c r="A123" s="406" t="s">
        <v>380</v>
      </c>
      <c r="B123" s="407"/>
      <c r="C123" s="407"/>
      <c r="D123" s="407"/>
      <c r="E123" s="407"/>
      <c r="F123" s="408"/>
      <c r="G123" s="409" t="s">
        <v>381</v>
      </c>
      <c r="H123" s="410"/>
    </row>
    <row r="124" spans="1:8" ht="24.95" customHeight="1">
      <c r="A124" s="118" t="s">
        <v>382</v>
      </c>
      <c r="B124" s="95"/>
      <c r="C124" s="95"/>
      <c r="D124" s="95"/>
      <c r="E124" s="95"/>
      <c r="F124" s="119"/>
      <c r="G124" s="119"/>
      <c r="H124" s="120" t="s">
        <v>383</v>
      </c>
    </row>
    <row r="125" spans="1:8" ht="24.95" customHeight="1">
      <c r="A125" s="406" t="s">
        <v>384</v>
      </c>
      <c r="B125" s="407"/>
      <c r="C125" s="407"/>
      <c r="D125" s="407"/>
      <c r="E125" s="407"/>
      <c r="F125" s="408"/>
      <c r="G125" s="92"/>
      <c r="H125" s="93"/>
    </row>
    <row r="126" spans="1:8" ht="24.95" customHeight="1">
      <c r="A126" s="406" t="s">
        <v>380</v>
      </c>
      <c r="B126" s="407"/>
      <c r="C126" s="407"/>
      <c r="D126" s="407"/>
      <c r="E126" s="407"/>
      <c r="F126" s="408"/>
      <c r="G126" s="409" t="s">
        <v>381</v>
      </c>
      <c r="H126" s="410"/>
    </row>
    <row r="127" spans="1:8" ht="24.95" customHeight="1">
      <c r="A127" s="411" t="s">
        <v>385</v>
      </c>
      <c r="B127" s="412"/>
      <c r="C127" s="412"/>
      <c r="D127" s="412"/>
      <c r="E127" s="412"/>
      <c r="F127" s="413"/>
      <c r="G127" s="92"/>
      <c r="H127" s="93" t="s">
        <v>383</v>
      </c>
    </row>
    <row r="128" spans="1:8" ht="24.95" customHeight="1">
      <c r="A128" s="411" t="s">
        <v>386</v>
      </c>
      <c r="B128" s="412"/>
      <c r="C128" s="412"/>
      <c r="D128" s="412"/>
      <c r="E128" s="412"/>
      <c r="F128" s="412"/>
      <c r="G128" s="119"/>
      <c r="H128" s="120" t="s">
        <v>387</v>
      </c>
    </row>
    <row r="129" spans="1:8" ht="24.95" customHeight="1">
      <c r="A129" s="411" t="s">
        <v>388</v>
      </c>
      <c r="B129" s="412"/>
      <c r="C129" s="412"/>
      <c r="D129" s="412"/>
      <c r="E129" s="412"/>
      <c r="F129" s="412"/>
      <c r="G129" s="119"/>
      <c r="H129" s="120" t="s">
        <v>387</v>
      </c>
    </row>
    <row r="130" spans="1:8" ht="24.95" customHeight="1">
      <c r="A130" s="406" t="s">
        <v>389</v>
      </c>
      <c r="B130" s="407"/>
      <c r="C130" s="407"/>
      <c r="D130" s="407"/>
      <c r="E130" s="407"/>
      <c r="F130" s="407"/>
      <c r="G130" s="407"/>
      <c r="H130" s="410"/>
    </row>
    <row r="131" spans="1:8" ht="24.95" customHeight="1">
      <c r="A131" s="406" t="s">
        <v>380</v>
      </c>
      <c r="B131" s="407"/>
      <c r="C131" s="407"/>
      <c r="D131" s="407"/>
      <c r="E131" s="407"/>
      <c r="F131" s="407"/>
      <c r="G131" s="407"/>
      <c r="H131" s="410"/>
    </row>
    <row r="132" spans="1:8" ht="24.95" customHeight="1">
      <c r="A132" s="118" t="s">
        <v>390</v>
      </c>
      <c r="B132" s="409" t="s">
        <v>422</v>
      </c>
      <c r="C132" s="407"/>
      <c r="D132" s="407"/>
      <c r="E132" s="407"/>
      <c r="F132" s="407"/>
      <c r="G132" s="407"/>
      <c r="H132" s="410"/>
    </row>
    <row r="133" spans="1:8" ht="24.95" customHeight="1">
      <c r="A133" s="94" t="s">
        <v>392</v>
      </c>
      <c r="B133" s="414"/>
      <c r="C133" s="415"/>
      <c r="D133" s="415"/>
      <c r="E133" s="415"/>
      <c r="F133" s="415"/>
      <c r="G133" s="415"/>
      <c r="H133" s="416"/>
    </row>
    <row r="134" spans="1:8" ht="24.95" customHeight="1">
      <c r="A134" s="417" t="s">
        <v>393</v>
      </c>
      <c r="B134" s="418"/>
      <c r="C134" s="418"/>
      <c r="D134" s="418"/>
      <c r="E134" s="122"/>
      <c r="F134" s="123"/>
      <c r="G134" s="92" t="s">
        <v>394</v>
      </c>
      <c r="H134" s="124"/>
    </row>
    <row r="135" spans="1:8" ht="24.95" customHeight="1">
      <c r="A135" s="91" t="s">
        <v>395</v>
      </c>
      <c r="B135" s="92" t="s">
        <v>284</v>
      </c>
      <c r="C135" s="92" t="s">
        <v>395</v>
      </c>
      <c r="D135" s="92" t="s">
        <v>284</v>
      </c>
      <c r="E135" s="125"/>
      <c r="F135" s="418" t="s">
        <v>396</v>
      </c>
      <c r="G135" s="418"/>
      <c r="H135" s="126" t="s">
        <v>284</v>
      </c>
    </row>
    <row r="136" spans="1:8" ht="24.95" customHeight="1">
      <c r="A136" s="99" t="s">
        <v>397</v>
      </c>
      <c r="B136" s="106" t="s">
        <v>398</v>
      </c>
      <c r="C136" s="106" t="s">
        <v>399</v>
      </c>
      <c r="D136" s="106" t="s">
        <v>400</v>
      </c>
      <c r="E136" s="125"/>
      <c r="F136" s="419">
        <v>3</v>
      </c>
      <c r="G136" s="419"/>
      <c r="H136" s="121" t="s">
        <v>387</v>
      </c>
    </row>
    <row r="137" spans="1:8" ht="24.95" customHeight="1">
      <c r="A137" s="99" t="s">
        <v>401</v>
      </c>
      <c r="B137" s="106" t="s">
        <v>402</v>
      </c>
      <c r="C137" s="106" t="s">
        <v>403</v>
      </c>
      <c r="D137" s="106" t="s">
        <v>404</v>
      </c>
      <c r="E137" s="125"/>
      <c r="F137" s="419">
        <v>2</v>
      </c>
      <c r="G137" s="419"/>
      <c r="H137" s="121" t="s">
        <v>383</v>
      </c>
    </row>
    <row r="138" spans="1:8" ht="24.95" customHeight="1">
      <c r="A138" s="99" t="s">
        <v>405</v>
      </c>
      <c r="B138" s="106" t="s">
        <v>406</v>
      </c>
      <c r="C138" s="106" t="s">
        <v>407</v>
      </c>
      <c r="D138" s="106" t="s">
        <v>408</v>
      </c>
      <c r="E138" s="125"/>
      <c r="F138" s="419">
        <v>1</v>
      </c>
      <c r="G138" s="419"/>
      <c r="H138" s="121" t="s">
        <v>409</v>
      </c>
    </row>
    <row r="139" spans="1:8" ht="24.95" customHeight="1">
      <c r="A139" s="99" t="s">
        <v>410</v>
      </c>
      <c r="B139" s="106" t="s">
        <v>411</v>
      </c>
      <c r="C139" s="106" t="s">
        <v>412</v>
      </c>
      <c r="D139" s="106" t="s">
        <v>413</v>
      </c>
      <c r="E139" s="127"/>
      <c r="F139" s="420"/>
      <c r="G139" s="421"/>
      <c r="H139" s="128"/>
    </row>
    <row r="140" spans="1:8" ht="83.25" customHeight="1">
      <c r="A140" s="422" t="s">
        <v>414</v>
      </c>
      <c r="B140" s="423"/>
      <c r="C140" s="424" t="s">
        <v>415</v>
      </c>
      <c r="D140" s="424"/>
      <c r="E140" s="424"/>
      <c r="F140" s="424"/>
      <c r="G140" s="424" t="s">
        <v>416</v>
      </c>
      <c r="H140" s="425"/>
    </row>
    <row r="143" spans="1:8" ht="24.95" customHeight="1">
      <c r="A143" s="426" t="s">
        <v>0</v>
      </c>
      <c r="B143" s="427"/>
      <c r="C143" s="427"/>
      <c r="D143" s="427"/>
      <c r="E143" s="427"/>
      <c r="F143" s="427"/>
      <c r="G143" s="427"/>
      <c r="H143" s="428"/>
    </row>
    <row r="144" spans="1:8" ht="24.95" customHeight="1">
      <c r="A144" s="417" t="s">
        <v>268</v>
      </c>
      <c r="B144" s="418"/>
      <c r="C144" s="418"/>
      <c r="D144" s="418"/>
      <c r="E144" s="418"/>
      <c r="F144" s="418"/>
      <c r="G144" s="418"/>
      <c r="H144" s="429"/>
    </row>
    <row r="145" spans="1:8" ht="24.95" customHeight="1">
      <c r="A145" s="417" t="s">
        <v>269</v>
      </c>
      <c r="B145" s="418"/>
      <c r="C145" s="418"/>
      <c r="D145" s="418"/>
      <c r="E145" s="418"/>
      <c r="F145" s="418"/>
      <c r="G145" s="418"/>
      <c r="H145" s="429"/>
    </row>
    <row r="146" spans="1:8" ht="24.95" customHeight="1">
      <c r="A146" s="417" t="s">
        <v>360</v>
      </c>
      <c r="B146" s="418"/>
      <c r="C146" s="418"/>
      <c r="D146" s="418"/>
      <c r="E146" s="418"/>
      <c r="F146" s="418"/>
      <c r="G146" s="418"/>
      <c r="H146" s="429"/>
    </row>
    <row r="147" spans="1:8" ht="24.95" customHeight="1">
      <c r="A147" s="417" t="s">
        <v>361</v>
      </c>
      <c r="B147" s="418"/>
      <c r="C147" s="418"/>
      <c r="D147" s="418"/>
      <c r="E147" s="418"/>
      <c r="F147" s="418"/>
      <c r="G147" s="418"/>
      <c r="H147" s="429"/>
    </row>
    <row r="148" spans="1:8" ht="24.95" customHeight="1">
      <c r="A148" s="94" t="s">
        <v>273</v>
      </c>
      <c r="B148" s="430" t="s">
        <v>274</v>
      </c>
      <c r="C148" s="431"/>
      <c r="D148" s="431"/>
      <c r="E148" s="432"/>
      <c r="F148" s="409"/>
      <c r="G148" s="407"/>
      <c r="H148" s="410"/>
    </row>
    <row r="149" spans="1:8" ht="24.95" customHeight="1">
      <c r="A149" s="94" t="s">
        <v>6</v>
      </c>
      <c r="B149" s="433" t="s">
        <v>248</v>
      </c>
      <c r="C149" s="412"/>
      <c r="D149" s="412"/>
      <c r="E149" s="413"/>
      <c r="F149" s="95" t="s">
        <v>362</v>
      </c>
      <c r="G149" s="95"/>
      <c r="H149" s="93">
        <v>4</v>
      </c>
    </row>
    <row r="150" spans="1:8" ht="24.95" customHeight="1">
      <c r="A150" s="94" t="s">
        <v>276</v>
      </c>
      <c r="B150" s="433" t="s">
        <v>423</v>
      </c>
      <c r="C150" s="412"/>
      <c r="D150" s="412"/>
      <c r="E150" s="413"/>
      <c r="F150" s="409"/>
      <c r="G150" s="407"/>
      <c r="H150" s="410"/>
    </row>
    <row r="151" spans="1:8" ht="24.95" customHeight="1">
      <c r="A151" s="96" t="s">
        <v>363</v>
      </c>
      <c r="B151" s="444" t="s">
        <v>424</v>
      </c>
      <c r="C151" s="444"/>
      <c r="D151" s="444"/>
      <c r="E151" s="445"/>
      <c r="F151" s="97" t="s">
        <v>9</v>
      </c>
      <c r="G151" s="97"/>
      <c r="H151" s="132" t="s">
        <v>303</v>
      </c>
    </row>
    <row r="152" spans="1:8" ht="24.95" customHeight="1">
      <c r="A152" s="417" t="s">
        <v>364</v>
      </c>
      <c r="B152" s="418"/>
      <c r="C152" s="418"/>
      <c r="D152" s="418"/>
      <c r="E152" s="418"/>
      <c r="F152" s="418"/>
      <c r="G152" s="418"/>
      <c r="H152" s="429"/>
    </row>
    <row r="153" spans="1:8" ht="24.95" customHeight="1">
      <c r="A153" s="417" t="s">
        <v>365</v>
      </c>
      <c r="B153" s="418"/>
      <c r="C153" s="418"/>
      <c r="D153" s="418"/>
      <c r="E153" s="418"/>
      <c r="F153" s="418"/>
      <c r="G153" s="418"/>
      <c r="H153" s="429"/>
    </row>
    <row r="154" spans="1:8" ht="24.95" customHeight="1">
      <c r="A154" s="440" t="s">
        <v>281</v>
      </c>
      <c r="B154" s="441" t="s">
        <v>282</v>
      </c>
      <c r="C154" s="442" t="s">
        <v>366</v>
      </c>
      <c r="D154" s="442" t="s">
        <v>367</v>
      </c>
      <c r="E154" s="442" t="s">
        <v>368</v>
      </c>
      <c r="F154" s="442" t="s">
        <v>369</v>
      </c>
      <c r="G154" s="442" t="s">
        <v>370</v>
      </c>
      <c r="H154" s="443" t="s">
        <v>284</v>
      </c>
    </row>
    <row r="155" spans="1:8" ht="24.95" customHeight="1">
      <c r="A155" s="440"/>
      <c r="B155" s="441"/>
      <c r="C155" s="442"/>
      <c r="D155" s="442"/>
      <c r="E155" s="442"/>
      <c r="F155" s="442"/>
      <c r="G155" s="442"/>
      <c r="H155" s="443"/>
    </row>
    <row r="156" spans="1:8" ht="24.95" customHeight="1">
      <c r="A156" s="440"/>
      <c r="B156" s="441"/>
      <c r="C156" s="442"/>
      <c r="D156" s="442"/>
      <c r="E156" s="442"/>
      <c r="F156" s="442"/>
      <c r="G156" s="442"/>
      <c r="H156" s="443"/>
    </row>
    <row r="157" spans="1:8" ht="24.95" customHeight="1">
      <c r="A157" s="99">
        <v>1</v>
      </c>
      <c r="B157" s="100" t="s">
        <v>285</v>
      </c>
      <c r="C157" s="101">
        <v>8.5</v>
      </c>
      <c r="D157" s="102">
        <v>4</v>
      </c>
      <c r="E157" s="102">
        <v>4</v>
      </c>
      <c r="F157" s="134">
        <v>64.5</v>
      </c>
      <c r="G157" s="104">
        <f>SUM(C157:F157)</f>
        <v>81</v>
      </c>
      <c r="H157" s="105" t="str">
        <f>IF(G157&gt;=91,"A1",IF(G157&gt;=81,"A2",IF(G157&gt;=71,"B1",IF(G157&gt;=61,"B2",IF(G157&gt;=51,"C1",IF(G157&gt;=41,"C2",IF(G157&gt;=33,"D","E")))))))</f>
        <v>A2</v>
      </c>
    </row>
    <row r="158" spans="1:8" ht="24.95" customHeight="1">
      <c r="A158" s="99">
        <v>2</v>
      </c>
      <c r="B158" s="100" t="s">
        <v>286</v>
      </c>
      <c r="C158" s="101">
        <v>4</v>
      </c>
      <c r="D158" s="106">
        <v>4</v>
      </c>
      <c r="E158" s="106">
        <v>4</v>
      </c>
      <c r="F158" s="102">
        <v>58.5</v>
      </c>
      <c r="G158" s="104">
        <f t="shared" ref="G158:G162" si="9">SUM(C158:F158)</f>
        <v>70.5</v>
      </c>
      <c r="H158" s="105" t="str">
        <f t="shared" ref="H158:H162" si="10">IF(G158&gt;=91,"A1",IF(G158&gt;=81,"A2",IF(G158&gt;=71,"B1",IF(G158&gt;=61,"B2",IF(G158&gt;=51,"C1",IF(G158&gt;=41,"C2",IF(G158&gt;=33,"D","E")))))))</f>
        <v>B2</v>
      </c>
    </row>
    <row r="159" spans="1:8" ht="24.95" customHeight="1">
      <c r="A159" s="99">
        <v>3</v>
      </c>
      <c r="B159" s="100" t="s">
        <v>287</v>
      </c>
      <c r="C159" s="102">
        <v>8.5</v>
      </c>
      <c r="D159" s="102">
        <v>4</v>
      </c>
      <c r="E159" s="102">
        <v>4</v>
      </c>
      <c r="F159" s="102">
        <v>58</v>
      </c>
      <c r="G159" s="104">
        <f t="shared" si="9"/>
        <v>74.5</v>
      </c>
      <c r="H159" s="105" t="str">
        <f t="shared" si="10"/>
        <v>B1</v>
      </c>
    </row>
    <row r="160" spans="1:8" ht="24.95" customHeight="1">
      <c r="A160" s="99">
        <v>4</v>
      </c>
      <c r="B160" s="100" t="s">
        <v>288</v>
      </c>
      <c r="C160" s="102">
        <v>7.75</v>
      </c>
      <c r="D160" s="102">
        <v>5</v>
      </c>
      <c r="E160" s="102">
        <v>5</v>
      </c>
      <c r="F160" s="102">
        <v>73.5</v>
      </c>
      <c r="G160" s="104">
        <f t="shared" si="9"/>
        <v>91.25</v>
      </c>
      <c r="H160" s="105" t="str">
        <f t="shared" si="10"/>
        <v>A1</v>
      </c>
    </row>
    <row r="161" spans="1:8" ht="24.95" customHeight="1">
      <c r="A161" s="99">
        <v>5</v>
      </c>
      <c r="B161" s="100" t="s">
        <v>371</v>
      </c>
      <c r="C161" s="102">
        <v>5.25</v>
      </c>
      <c r="D161" s="102">
        <v>3.5</v>
      </c>
      <c r="E161" s="102">
        <v>3</v>
      </c>
      <c r="F161" s="102">
        <v>55</v>
      </c>
      <c r="G161" s="104">
        <f t="shared" si="9"/>
        <v>66.75</v>
      </c>
      <c r="H161" s="105" t="str">
        <f t="shared" si="10"/>
        <v>B2</v>
      </c>
    </row>
    <row r="162" spans="1:8" ht="24.95" customHeight="1">
      <c r="A162" s="99">
        <v>6</v>
      </c>
      <c r="B162" s="107" t="s">
        <v>372</v>
      </c>
      <c r="C162" s="106"/>
      <c r="D162" s="106"/>
      <c r="E162" s="106"/>
      <c r="F162" s="106">
        <v>33</v>
      </c>
      <c r="G162" s="104">
        <f t="shared" si="9"/>
        <v>33</v>
      </c>
      <c r="H162" s="105" t="str">
        <f t="shared" si="10"/>
        <v>D</v>
      </c>
    </row>
    <row r="163" spans="1:8" ht="24.95" customHeight="1">
      <c r="A163" s="99">
        <v>7</v>
      </c>
      <c r="B163" s="100" t="s">
        <v>373</v>
      </c>
      <c r="C163" s="133"/>
      <c r="D163" s="109"/>
      <c r="E163" s="109"/>
      <c r="F163" s="133">
        <v>44.5</v>
      </c>
      <c r="G163" s="104"/>
      <c r="H163" s="105"/>
    </row>
    <row r="164" spans="1:8" ht="24.95" customHeight="1">
      <c r="A164" s="99">
        <v>8</v>
      </c>
      <c r="B164" s="100" t="s">
        <v>374</v>
      </c>
      <c r="C164" s="133"/>
      <c r="D164" s="112"/>
      <c r="E164" s="112"/>
      <c r="F164" s="133">
        <v>31</v>
      </c>
      <c r="G164" s="104"/>
      <c r="H164" s="105"/>
    </row>
    <row r="165" spans="1:8" ht="24.95" customHeight="1">
      <c r="A165" s="99">
        <v>9</v>
      </c>
      <c r="B165" s="100" t="s">
        <v>375</v>
      </c>
      <c r="C165" s="133"/>
      <c r="D165" s="112"/>
      <c r="E165" s="112"/>
      <c r="F165" s="133">
        <v>36</v>
      </c>
      <c r="G165" s="104"/>
      <c r="H165" s="105"/>
    </row>
    <row r="166" spans="1:8" ht="24.95" customHeight="1">
      <c r="A166" s="94" t="s">
        <v>242</v>
      </c>
      <c r="B166" s="97"/>
      <c r="C166" s="113"/>
      <c r="D166" s="113"/>
      <c r="E166" s="113"/>
      <c r="F166" s="113"/>
      <c r="G166" s="114">
        <f>SUM(G157:G162)</f>
        <v>417</v>
      </c>
      <c r="H166" s="115"/>
    </row>
    <row r="167" spans="1:8" ht="24.95" customHeight="1">
      <c r="A167" s="94" t="s">
        <v>376</v>
      </c>
      <c r="B167" s="97"/>
      <c r="C167" s="113"/>
      <c r="D167" s="113"/>
      <c r="E167" s="113"/>
      <c r="F167" s="116"/>
      <c r="G167" s="117">
        <f>(G166/550)*100</f>
        <v>75.818181818181813</v>
      </c>
      <c r="H167" s="115" t="str">
        <f t="shared" ref="H167" si="11">IF(G167&gt;=91,"A1",IF(G167&gt;=81,"A2",IF(G167&gt;=71,"B1",IF(G167&gt;=61,"B2",IF(G167&gt;=51,"C1",IF(G167&gt;=41,"C2",IF(G167&gt;=33,"D","E")))))))</f>
        <v>B1</v>
      </c>
    </row>
    <row r="168" spans="1:8" ht="24.95" customHeight="1">
      <c r="A168" s="434" t="s">
        <v>425</v>
      </c>
      <c r="B168" s="435"/>
      <c r="C168" s="435"/>
      <c r="D168" s="435"/>
      <c r="E168" s="435"/>
      <c r="F168" s="435"/>
      <c r="G168" s="435"/>
      <c r="H168" s="436"/>
    </row>
    <row r="169" spans="1:8" ht="24.95" customHeight="1">
      <c r="A169" s="437" t="s">
        <v>378</v>
      </c>
      <c r="B169" s="438"/>
      <c r="C169" s="438"/>
      <c r="D169" s="438"/>
      <c r="E169" s="438"/>
      <c r="F169" s="438"/>
      <c r="G169" s="438"/>
      <c r="H169" s="439"/>
    </row>
    <row r="170" spans="1:8" ht="24.95" customHeight="1">
      <c r="A170" s="406" t="s">
        <v>379</v>
      </c>
      <c r="B170" s="407"/>
      <c r="C170" s="407"/>
      <c r="D170" s="407"/>
      <c r="E170" s="407"/>
      <c r="F170" s="407"/>
      <c r="G170" s="407"/>
      <c r="H170" s="410"/>
    </row>
    <row r="171" spans="1:8" ht="24.95" customHeight="1">
      <c r="A171" s="406" t="s">
        <v>380</v>
      </c>
      <c r="B171" s="407"/>
      <c r="C171" s="407"/>
      <c r="D171" s="407"/>
      <c r="E171" s="407"/>
      <c r="F171" s="408"/>
      <c r="G171" s="409" t="s">
        <v>381</v>
      </c>
      <c r="H171" s="410"/>
    </row>
    <row r="172" spans="1:8" ht="24.95" customHeight="1">
      <c r="A172" s="118" t="s">
        <v>382</v>
      </c>
      <c r="B172" s="95"/>
      <c r="C172" s="95"/>
      <c r="D172" s="95"/>
      <c r="E172" s="95"/>
      <c r="F172" s="119"/>
      <c r="G172" s="119"/>
      <c r="H172" s="120" t="s">
        <v>383</v>
      </c>
    </row>
    <row r="173" spans="1:8" ht="24.95" customHeight="1">
      <c r="A173" s="406" t="s">
        <v>384</v>
      </c>
      <c r="B173" s="407"/>
      <c r="C173" s="407"/>
      <c r="D173" s="407"/>
      <c r="E173" s="407"/>
      <c r="F173" s="408"/>
      <c r="G173" s="92"/>
      <c r="H173" s="93"/>
    </row>
    <row r="174" spans="1:8" ht="24.95" customHeight="1">
      <c r="A174" s="406" t="s">
        <v>380</v>
      </c>
      <c r="B174" s="407"/>
      <c r="C174" s="407"/>
      <c r="D174" s="407"/>
      <c r="E174" s="407"/>
      <c r="F174" s="408"/>
      <c r="G174" s="409" t="s">
        <v>381</v>
      </c>
      <c r="H174" s="410"/>
    </row>
    <row r="175" spans="1:8" ht="24.95" customHeight="1">
      <c r="A175" s="411" t="s">
        <v>385</v>
      </c>
      <c r="B175" s="412"/>
      <c r="C175" s="412"/>
      <c r="D175" s="412"/>
      <c r="E175" s="412"/>
      <c r="F175" s="413"/>
      <c r="G175" s="92"/>
      <c r="H175" s="93" t="s">
        <v>383</v>
      </c>
    </row>
    <row r="176" spans="1:8" ht="24.95" customHeight="1">
      <c r="A176" s="411" t="s">
        <v>386</v>
      </c>
      <c r="B176" s="412"/>
      <c r="C176" s="412"/>
      <c r="D176" s="412"/>
      <c r="E176" s="412"/>
      <c r="F176" s="412"/>
      <c r="G176" s="119"/>
      <c r="H176" s="120" t="s">
        <v>387</v>
      </c>
    </row>
    <row r="177" spans="1:8" ht="24.95" customHeight="1">
      <c r="A177" s="411" t="s">
        <v>388</v>
      </c>
      <c r="B177" s="412"/>
      <c r="C177" s="412"/>
      <c r="D177" s="412"/>
      <c r="E177" s="412"/>
      <c r="F177" s="412"/>
      <c r="G177" s="119"/>
      <c r="H177" s="120" t="s">
        <v>387</v>
      </c>
    </row>
    <row r="178" spans="1:8" ht="24.95" customHeight="1">
      <c r="A178" s="406" t="s">
        <v>389</v>
      </c>
      <c r="B178" s="407"/>
      <c r="C178" s="407"/>
      <c r="D178" s="407"/>
      <c r="E178" s="407"/>
      <c r="F178" s="407"/>
      <c r="G178" s="407"/>
      <c r="H178" s="410"/>
    </row>
    <row r="179" spans="1:8" ht="24.95" customHeight="1">
      <c r="A179" s="406" t="s">
        <v>380</v>
      </c>
      <c r="B179" s="407"/>
      <c r="C179" s="407"/>
      <c r="D179" s="407"/>
      <c r="E179" s="407"/>
      <c r="F179" s="407"/>
      <c r="G179" s="407"/>
      <c r="H179" s="410"/>
    </row>
    <row r="180" spans="1:8" ht="24.95" customHeight="1">
      <c r="A180" s="118" t="s">
        <v>390</v>
      </c>
      <c r="B180" s="409" t="s">
        <v>426</v>
      </c>
      <c r="C180" s="407"/>
      <c r="D180" s="407"/>
      <c r="E180" s="407"/>
      <c r="F180" s="407"/>
      <c r="G180" s="407"/>
      <c r="H180" s="410"/>
    </row>
    <row r="181" spans="1:8" ht="24.95" customHeight="1">
      <c r="A181" s="94" t="s">
        <v>392</v>
      </c>
      <c r="B181" s="414"/>
      <c r="C181" s="415"/>
      <c r="D181" s="415"/>
      <c r="E181" s="415"/>
      <c r="F181" s="415"/>
      <c r="G181" s="415"/>
      <c r="H181" s="416"/>
    </row>
    <row r="182" spans="1:8" ht="24.95" customHeight="1">
      <c r="A182" s="417" t="s">
        <v>393</v>
      </c>
      <c r="B182" s="418"/>
      <c r="C182" s="418"/>
      <c r="D182" s="418"/>
      <c r="E182" s="122"/>
      <c r="F182" s="123"/>
      <c r="G182" s="92" t="s">
        <v>394</v>
      </c>
      <c r="H182" s="124"/>
    </row>
    <row r="183" spans="1:8" ht="24.95" customHeight="1">
      <c r="A183" s="91" t="s">
        <v>395</v>
      </c>
      <c r="B183" s="92" t="s">
        <v>284</v>
      </c>
      <c r="C183" s="92" t="s">
        <v>395</v>
      </c>
      <c r="D183" s="92" t="s">
        <v>284</v>
      </c>
      <c r="E183" s="125"/>
      <c r="F183" s="418" t="s">
        <v>396</v>
      </c>
      <c r="G183" s="418"/>
      <c r="H183" s="126" t="s">
        <v>284</v>
      </c>
    </row>
    <row r="184" spans="1:8" ht="24.95" customHeight="1">
      <c r="A184" s="99" t="s">
        <v>397</v>
      </c>
      <c r="B184" s="106" t="s">
        <v>398</v>
      </c>
      <c r="C184" s="106" t="s">
        <v>399</v>
      </c>
      <c r="D184" s="106" t="s">
        <v>400</v>
      </c>
      <c r="E184" s="125"/>
      <c r="F184" s="419">
        <v>3</v>
      </c>
      <c r="G184" s="419"/>
      <c r="H184" s="121" t="s">
        <v>387</v>
      </c>
    </row>
    <row r="185" spans="1:8" ht="24.95" customHeight="1">
      <c r="A185" s="99" t="s">
        <v>401</v>
      </c>
      <c r="B185" s="106" t="s">
        <v>402</v>
      </c>
      <c r="C185" s="106" t="s">
        <v>403</v>
      </c>
      <c r="D185" s="106" t="s">
        <v>404</v>
      </c>
      <c r="E185" s="125"/>
      <c r="F185" s="419">
        <v>2</v>
      </c>
      <c r="G185" s="419"/>
      <c r="H185" s="121" t="s">
        <v>383</v>
      </c>
    </row>
    <row r="186" spans="1:8" ht="24.95" customHeight="1">
      <c r="A186" s="99" t="s">
        <v>405</v>
      </c>
      <c r="B186" s="106" t="s">
        <v>406</v>
      </c>
      <c r="C186" s="106" t="s">
        <v>407</v>
      </c>
      <c r="D186" s="106" t="s">
        <v>408</v>
      </c>
      <c r="E186" s="125"/>
      <c r="F186" s="419">
        <v>1</v>
      </c>
      <c r="G186" s="419"/>
      <c r="H186" s="121" t="s">
        <v>409</v>
      </c>
    </row>
    <row r="187" spans="1:8" ht="24.95" customHeight="1">
      <c r="A187" s="99" t="s">
        <v>410</v>
      </c>
      <c r="B187" s="106" t="s">
        <v>411</v>
      </c>
      <c r="C187" s="106" t="s">
        <v>412</v>
      </c>
      <c r="D187" s="106" t="s">
        <v>413</v>
      </c>
      <c r="E187" s="127"/>
      <c r="F187" s="420"/>
      <c r="G187" s="421"/>
      <c r="H187" s="128"/>
    </row>
    <row r="188" spans="1:8" ht="72" customHeight="1">
      <c r="A188" s="422" t="s">
        <v>414</v>
      </c>
      <c r="B188" s="423"/>
      <c r="C188" s="424" t="s">
        <v>415</v>
      </c>
      <c r="D188" s="424"/>
      <c r="E188" s="424"/>
      <c r="F188" s="424"/>
      <c r="G188" s="424" t="s">
        <v>416</v>
      </c>
      <c r="H188" s="425"/>
    </row>
    <row r="190" spans="1:8" ht="24.95" customHeight="1">
      <c r="A190" s="426" t="s">
        <v>0</v>
      </c>
      <c r="B190" s="427"/>
      <c r="C190" s="427"/>
      <c r="D190" s="427"/>
      <c r="E190" s="427"/>
      <c r="F190" s="427"/>
      <c r="G190" s="427"/>
      <c r="H190" s="428"/>
    </row>
    <row r="191" spans="1:8" ht="24.95" customHeight="1">
      <c r="A191" s="417" t="s">
        <v>268</v>
      </c>
      <c r="B191" s="418"/>
      <c r="C191" s="418"/>
      <c r="D191" s="418"/>
      <c r="E191" s="418"/>
      <c r="F191" s="418"/>
      <c r="G191" s="418"/>
      <c r="H191" s="429"/>
    </row>
    <row r="192" spans="1:8" ht="24.95" customHeight="1">
      <c r="A192" s="417" t="s">
        <v>269</v>
      </c>
      <c r="B192" s="418"/>
      <c r="C192" s="418"/>
      <c r="D192" s="418"/>
      <c r="E192" s="418"/>
      <c r="F192" s="418"/>
      <c r="G192" s="418"/>
      <c r="H192" s="429"/>
    </row>
    <row r="193" spans="1:8" ht="24.95" customHeight="1">
      <c r="A193" s="417" t="s">
        <v>360</v>
      </c>
      <c r="B193" s="418"/>
      <c r="C193" s="418"/>
      <c r="D193" s="418"/>
      <c r="E193" s="418"/>
      <c r="F193" s="418"/>
      <c r="G193" s="418"/>
      <c r="H193" s="429"/>
    </row>
    <row r="194" spans="1:8" ht="24.95" customHeight="1">
      <c r="A194" s="417" t="s">
        <v>361</v>
      </c>
      <c r="B194" s="418"/>
      <c r="C194" s="418"/>
      <c r="D194" s="418"/>
      <c r="E194" s="418"/>
      <c r="F194" s="418"/>
      <c r="G194" s="418"/>
      <c r="H194" s="429"/>
    </row>
    <row r="195" spans="1:8" ht="24.95" customHeight="1">
      <c r="A195" s="94" t="s">
        <v>273</v>
      </c>
      <c r="B195" s="430" t="s">
        <v>274</v>
      </c>
      <c r="C195" s="431"/>
      <c r="D195" s="431"/>
      <c r="E195" s="432"/>
      <c r="F195" s="409"/>
      <c r="G195" s="407"/>
      <c r="H195" s="410"/>
    </row>
    <row r="196" spans="1:8" ht="24.95" customHeight="1">
      <c r="A196" s="94" t="s">
        <v>6</v>
      </c>
      <c r="B196" s="433" t="s">
        <v>249</v>
      </c>
      <c r="C196" s="412"/>
      <c r="D196" s="412"/>
      <c r="E196" s="413"/>
      <c r="F196" s="95" t="s">
        <v>362</v>
      </c>
      <c r="G196" s="95"/>
      <c r="H196" s="93">
        <v>5</v>
      </c>
    </row>
    <row r="197" spans="1:8" ht="24.95" customHeight="1">
      <c r="A197" s="94" t="s">
        <v>276</v>
      </c>
      <c r="B197" s="433" t="s">
        <v>304</v>
      </c>
      <c r="C197" s="412"/>
      <c r="D197" s="412"/>
      <c r="E197" s="413"/>
      <c r="F197" s="409"/>
      <c r="G197" s="407"/>
      <c r="H197" s="410"/>
    </row>
    <row r="198" spans="1:8" ht="24.95" customHeight="1">
      <c r="A198" s="96" t="s">
        <v>363</v>
      </c>
      <c r="B198" s="433" t="s">
        <v>305</v>
      </c>
      <c r="C198" s="412"/>
      <c r="D198" s="412"/>
      <c r="E198" s="413"/>
      <c r="F198" s="97" t="s">
        <v>9</v>
      </c>
      <c r="G198" s="97"/>
      <c r="H198" s="98" t="s">
        <v>306</v>
      </c>
    </row>
    <row r="199" spans="1:8" ht="24.95" customHeight="1">
      <c r="A199" s="417" t="s">
        <v>364</v>
      </c>
      <c r="B199" s="418"/>
      <c r="C199" s="418"/>
      <c r="D199" s="418"/>
      <c r="E199" s="418"/>
      <c r="F199" s="418"/>
      <c r="G199" s="418"/>
      <c r="H199" s="429"/>
    </row>
    <row r="200" spans="1:8" ht="24.95" customHeight="1">
      <c r="A200" s="417" t="s">
        <v>365</v>
      </c>
      <c r="B200" s="418"/>
      <c r="C200" s="418"/>
      <c r="D200" s="418"/>
      <c r="E200" s="418"/>
      <c r="F200" s="418"/>
      <c r="G200" s="418"/>
      <c r="H200" s="429"/>
    </row>
    <row r="201" spans="1:8" ht="24.95" customHeight="1">
      <c r="A201" s="440" t="s">
        <v>281</v>
      </c>
      <c r="B201" s="441" t="s">
        <v>282</v>
      </c>
      <c r="C201" s="442" t="s">
        <v>366</v>
      </c>
      <c r="D201" s="442" t="s">
        <v>367</v>
      </c>
      <c r="E201" s="442" t="s">
        <v>368</v>
      </c>
      <c r="F201" s="442" t="s">
        <v>369</v>
      </c>
      <c r="G201" s="442" t="s">
        <v>370</v>
      </c>
      <c r="H201" s="443" t="s">
        <v>284</v>
      </c>
    </row>
    <row r="202" spans="1:8" ht="24.95" customHeight="1">
      <c r="A202" s="440"/>
      <c r="B202" s="441"/>
      <c r="C202" s="442"/>
      <c r="D202" s="442"/>
      <c r="E202" s="442"/>
      <c r="F202" s="442"/>
      <c r="G202" s="442"/>
      <c r="H202" s="443"/>
    </row>
    <row r="203" spans="1:8" ht="24.95" customHeight="1">
      <c r="A203" s="440"/>
      <c r="B203" s="441"/>
      <c r="C203" s="442"/>
      <c r="D203" s="442"/>
      <c r="E203" s="442"/>
      <c r="F203" s="442"/>
      <c r="G203" s="442"/>
      <c r="H203" s="443"/>
    </row>
    <row r="204" spans="1:8" ht="24.95" customHeight="1">
      <c r="A204" s="99">
        <v>1</v>
      </c>
      <c r="B204" s="100" t="s">
        <v>285</v>
      </c>
      <c r="C204" s="101">
        <v>5.75</v>
      </c>
      <c r="D204" s="102">
        <v>4</v>
      </c>
      <c r="E204" s="102">
        <v>4</v>
      </c>
      <c r="F204" s="134">
        <v>51.5</v>
      </c>
      <c r="G204" s="104">
        <f>SUM(C204:F204)</f>
        <v>65.25</v>
      </c>
      <c r="H204" s="105" t="str">
        <f>IF(G204&gt;=91,"A1",IF(G204&gt;=81,"A2",IF(G204&gt;=71,"B1",IF(G204&gt;=61,"B2",IF(G204&gt;=51,"C1",IF(G204&gt;=41,"C2",IF(G204&gt;=33,"D","E")))))))</f>
        <v>B2</v>
      </c>
    </row>
    <row r="205" spans="1:8" ht="24.95" customHeight="1">
      <c r="A205" s="99">
        <v>2</v>
      </c>
      <c r="B205" s="100" t="s">
        <v>286</v>
      </c>
      <c r="C205" s="101">
        <v>5</v>
      </c>
      <c r="D205" s="106">
        <v>3.5</v>
      </c>
      <c r="E205" s="106">
        <v>4</v>
      </c>
      <c r="F205" s="102">
        <v>46</v>
      </c>
      <c r="G205" s="104">
        <f t="shared" ref="G205:G209" si="12">SUM(C205:F205)</f>
        <v>58.5</v>
      </c>
      <c r="H205" s="105" t="str">
        <f t="shared" ref="H205:H209" si="13">IF(G205&gt;=91,"A1",IF(G205&gt;=81,"A2",IF(G205&gt;=71,"B1",IF(G205&gt;=61,"B2",IF(G205&gt;=51,"C1",IF(G205&gt;=41,"C2",IF(G205&gt;=33,"D","E")))))))</f>
        <v>C1</v>
      </c>
    </row>
    <row r="206" spans="1:8" ht="24.95" customHeight="1">
      <c r="A206" s="99">
        <v>3</v>
      </c>
      <c r="B206" s="100" t="s">
        <v>287</v>
      </c>
      <c r="C206" s="102">
        <v>8.75</v>
      </c>
      <c r="D206" s="102">
        <v>3</v>
      </c>
      <c r="E206" s="102">
        <v>3</v>
      </c>
      <c r="F206" s="102">
        <v>46</v>
      </c>
      <c r="G206" s="104">
        <f t="shared" si="12"/>
        <v>60.75</v>
      </c>
      <c r="H206" s="105" t="str">
        <f t="shared" si="13"/>
        <v>C1</v>
      </c>
    </row>
    <row r="207" spans="1:8" ht="24.95" customHeight="1">
      <c r="A207" s="99">
        <v>4</v>
      </c>
      <c r="B207" s="100" t="s">
        <v>288</v>
      </c>
      <c r="C207" s="102">
        <v>8</v>
      </c>
      <c r="D207" s="102">
        <v>4.5</v>
      </c>
      <c r="E207" s="102">
        <v>4.5</v>
      </c>
      <c r="F207" s="102">
        <v>72.5</v>
      </c>
      <c r="G207" s="104">
        <f t="shared" si="12"/>
        <v>89.5</v>
      </c>
      <c r="H207" s="105" t="str">
        <f t="shared" si="13"/>
        <v>A2</v>
      </c>
    </row>
    <row r="208" spans="1:8" ht="24.95" customHeight="1">
      <c r="A208" s="99">
        <v>5</v>
      </c>
      <c r="B208" s="100" t="s">
        <v>371</v>
      </c>
      <c r="C208" s="102">
        <v>5.5</v>
      </c>
      <c r="D208" s="102">
        <v>3.5</v>
      </c>
      <c r="E208" s="102">
        <v>4</v>
      </c>
      <c r="F208" s="102">
        <v>52.5</v>
      </c>
      <c r="G208" s="104">
        <f t="shared" si="12"/>
        <v>65.5</v>
      </c>
      <c r="H208" s="105" t="str">
        <f t="shared" si="13"/>
        <v>B2</v>
      </c>
    </row>
    <row r="209" spans="1:8" ht="24.95" customHeight="1">
      <c r="A209" s="99">
        <v>6</v>
      </c>
      <c r="B209" s="107" t="s">
        <v>372</v>
      </c>
      <c r="C209" s="106"/>
      <c r="D209" s="106"/>
      <c r="E209" s="106"/>
      <c r="F209" s="106">
        <v>17.5</v>
      </c>
      <c r="G209" s="104">
        <f t="shared" si="12"/>
        <v>17.5</v>
      </c>
      <c r="H209" s="105" t="str">
        <f t="shared" si="13"/>
        <v>E</v>
      </c>
    </row>
    <row r="210" spans="1:8" ht="24.95" customHeight="1">
      <c r="A210" s="99">
        <v>7</v>
      </c>
      <c r="B210" s="100" t="s">
        <v>373</v>
      </c>
      <c r="C210" s="133"/>
      <c r="D210" s="109"/>
      <c r="E210" s="109"/>
      <c r="F210" s="133">
        <v>30.5</v>
      </c>
      <c r="G210" s="104"/>
      <c r="H210" s="105"/>
    </row>
    <row r="211" spans="1:8" ht="24.95" customHeight="1">
      <c r="A211" s="99">
        <v>8</v>
      </c>
      <c r="B211" s="100" t="s">
        <v>374</v>
      </c>
      <c r="C211" s="133"/>
      <c r="D211" s="112"/>
      <c r="E211" s="112"/>
      <c r="F211" s="133">
        <v>33.5</v>
      </c>
      <c r="G211" s="104"/>
      <c r="H211" s="105"/>
    </row>
    <row r="212" spans="1:8" ht="24.95" customHeight="1">
      <c r="A212" s="99">
        <v>9</v>
      </c>
      <c r="B212" s="100" t="s">
        <v>375</v>
      </c>
      <c r="C212" s="133"/>
      <c r="D212" s="112"/>
      <c r="E212" s="112"/>
      <c r="F212" s="133">
        <v>32</v>
      </c>
      <c r="G212" s="104"/>
      <c r="H212" s="105"/>
    </row>
    <row r="213" spans="1:8" ht="24.95" customHeight="1">
      <c r="A213" s="94" t="s">
        <v>242</v>
      </c>
      <c r="B213" s="97"/>
      <c r="C213" s="113"/>
      <c r="D213" s="113"/>
      <c r="E213" s="113"/>
      <c r="F213" s="116"/>
      <c r="G213" s="114">
        <f>SUM(G204:G209)</f>
        <v>357</v>
      </c>
      <c r="H213" s="115"/>
    </row>
    <row r="214" spans="1:8" ht="24.95" customHeight="1">
      <c r="A214" s="94" t="s">
        <v>376</v>
      </c>
      <c r="B214" s="97"/>
      <c r="C214" s="113"/>
      <c r="D214" s="113"/>
      <c r="E214" s="113"/>
      <c r="F214" s="116"/>
      <c r="G214" s="117">
        <f>(G213/550)*100</f>
        <v>64.909090909090907</v>
      </c>
      <c r="H214" s="115" t="str">
        <f t="shared" ref="H214" si="14">IF(G214&gt;=91,"A1",IF(G214&gt;=81,"A2",IF(G214&gt;=71,"B1",IF(G214&gt;=61,"B2",IF(G214&gt;=51,"C1",IF(G214&gt;=41,"C2",IF(G214&gt;=33,"D","E")))))))</f>
        <v>B2</v>
      </c>
    </row>
    <row r="215" spans="1:8" ht="24.95" customHeight="1">
      <c r="A215" s="434" t="s">
        <v>417</v>
      </c>
      <c r="B215" s="435"/>
      <c r="C215" s="435"/>
      <c r="D215" s="435"/>
      <c r="E215" s="435"/>
      <c r="F215" s="435"/>
      <c r="G215" s="435"/>
      <c r="H215" s="436"/>
    </row>
    <row r="216" spans="1:8" ht="24.95" customHeight="1">
      <c r="A216" s="437" t="s">
        <v>378</v>
      </c>
      <c r="B216" s="438"/>
      <c r="C216" s="438"/>
      <c r="D216" s="438"/>
      <c r="E216" s="438"/>
      <c r="F216" s="438"/>
      <c r="G216" s="438"/>
      <c r="H216" s="439"/>
    </row>
    <row r="217" spans="1:8" ht="24.95" customHeight="1">
      <c r="A217" s="406" t="s">
        <v>379</v>
      </c>
      <c r="B217" s="407"/>
      <c r="C217" s="407"/>
      <c r="D217" s="407"/>
      <c r="E217" s="407"/>
      <c r="F217" s="407"/>
      <c r="G217" s="407"/>
      <c r="H217" s="410"/>
    </row>
    <row r="218" spans="1:8" ht="24.95" customHeight="1">
      <c r="A218" s="406" t="s">
        <v>380</v>
      </c>
      <c r="B218" s="407"/>
      <c r="C218" s="407"/>
      <c r="D218" s="407"/>
      <c r="E218" s="407"/>
      <c r="F218" s="408"/>
      <c r="G218" s="409" t="s">
        <v>381</v>
      </c>
      <c r="H218" s="410"/>
    </row>
    <row r="219" spans="1:8" ht="24.95" customHeight="1">
      <c r="A219" s="118" t="s">
        <v>382</v>
      </c>
      <c r="B219" s="95"/>
      <c r="C219" s="95"/>
      <c r="D219" s="95"/>
      <c r="E219" s="95"/>
      <c r="F219" s="119"/>
      <c r="G219" s="119"/>
      <c r="H219" s="120" t="s">
        <v>383</v>
      </c>
    </row>
    <row r="220" spans="1:8" ht="24.95" customHeight="1">
      <c r="A220" s="406" t="s">
        <v>384</v>
      </c>
      <c r="B220" s="407"/>
      <c r="C220" s="407"/>
      <c r="D220" s="407"/>
      <c r="E220" s="407"/>
      <c r="F220" s="408"/>
      <c r="G220" s="92"/>
      <c r="H220" s="93"/>
    </row>
    <row r="221" spans="1:8" ht="24.95" customHeight="1">
      <c r="A221" s="406" t="s">
        <v>380</v>
      </c>
      <c r="B221" s="407"/>
      <c r="C221" s="407"/>
      <c r="D221" s="407"/>
      <c r="E221" s="407"/>
      <c r="F221" s="408"/>
      <c r="G221" s="409" t="s">
        <v>381</v>
      </c>
      <c r="H221" s="410"/>
    </row>
    <row r="222" spans="1:8" ht="24.95" customHeight="1">
      <c r="A222" s="411" t="s">
        <v>385</v>
      </c>
      <c r="B222" s="412"/>
      <c r="C222" s="412"/>
      <c r="D222" s="412"/>
      <c r="E222" s="412"/>
      <c r="F222" s="413"/>
      <c r="G222" s="92"/>
      <c r="H222" s="93" t="s">
        <v>387</v>
      </c>
    </row>
    <row r="223" spans="1:8" ht="24.95" customHeight="1">
      <c r="A223" s="411" t="s">
        <v>386</v>
      </c>
      <c r="B223" s="412"/>
      <c r="C223" s="412"/>
      <c r="D223" s="412"/>
      <c r="E223" s="412"/>
      <c r="F223" s="412"/>
      <c r="G223" s="119"/>
      <c r="H223" s="120" t="s">
        <v>387</v>
      </c>
    </row>
    <row r="224" spans="1:8" ht="24.95" customHeight="1">
      <c r="A224" s="411" t="s">
        <v>388</v>
      </c>
      <c r="B224" s="412"/>
      <c r="C224" s="412"/>
      <c r="D224" s="412"/>
      <c r="E224" s="412"/>
      <c r="F224" s="412"/>
      <c r="G224" s="119"/>
      <c r="H224" s="120" t="s">
        <v>387</v>
      </c>
    </row>
    <row r="225" spans="1:8" ht="24.95" customHeight="1">
      <c r="A225" s="406" t="s">
        <v>389</v>
      </c>
      <c r="B225" s="407"/>
      <c r="C225" s="407"/>
      <c r="D225" s="407"/>
      <c r="E225" s="407"/>
      <c r="F225" s="407"/>
      <c r="G225" s="407"/>
      <c r="H225" s="410"/>
    </row>
    <row r="226" spans="1:8" ht="24.95" customHeight="1">
      <c r="A226" s="406" t="s">
        <v>380</v>
      </c>
      <c r="B226" s="407"/>
      <c r="C226" s="407"/>
      <c r="D226" s="407"/>
      <c r="E226" s="407"/>
      <c r="F226" s="407"/>
      <c r="G226" s="407"/>
      <c r="H226" s="410"/>
    </row>
    <row r="227" spans="1:8" ht="24.95" customHeight="1">
      <c r="A227" s="118" t="s">
        <v>390</v>
      </c>
      <c r="B227" s="409" t="s">
        <v>427</v>
      </c>
      <c r="C227" s="407"/>
      <c r="D227" s="407"/>
      <c r="E227" s="407"/>
      <c r="F227" s="407"/>
      <c r="G227" s="407"/>
      <c r="H227" s="410"/>
    </row>
    <row r="228" spans="1:8" ht="24.95" customHeight="1">
      <c r="A228" s="94" t="s">
        <v>392</v>
      </c>
      <c r="B228" s="414"/>
      <c r="C228" s="415"/>
      <c r="D228" s="415"/>
      <c r="E228" s="415"/>
      <c r="F228" s="415"/>
      <c r="G228" s="415"/>
      <c r="H228" s="416"/>
    </row>
    <row r="229" spans="1:8" ht="24.95" customHeight="1">
      <c r="A229" s="417" t="s">
        <v>393</v>
      </c>
      <c r="B229" s="418"/>
      <c r="C229" s="418"/>
      <c r="D229" s="418"/>
      <c r="E229" s="122"/>
      <c r="F229" s="123"/>
      <c r="G229" s="92" t="s">
        <v>394</v>
      </c>
      <c r="H229" s="124"/>
    </row>
    <row r="230" spans="1:8" ht="24.95" customHeight="1">
      <c r="A230" s="91" t="s">
        <v>395</v>
      </c>
      <c r="B230" s="92" t="s">
        <v>284</v>
      </c>
      <c r="C230" s="92" t="s">
        <v>395</v>
      </c>
      <c r="D230" s="92" t="s">
        <v>284</v>
      </c>
      <c r="E230" s="125"/>
      <c r="F230" s="418" t="s">
        <v>396</v>
      </c>
      <c r="G230" s="418"/>
      <c r="H230" s="126" t="s">
        <v>284</v>
      </c>
    </row>
    <row r="231" spans="1:8" ht="24.95" customHeight="1">
      <c r="A231" s="99" t="s">
        <v>397</v>
      </c>
      <c r="B231" s="106" t="s">
        <v>398</v>
      </c>
      <c r="C231" s="106" t="s">
        <v>399</v>
      </c>
      <c r="D231" s="106" t="s">
        <v>400</v>
      </c>
      <c r="E231" s="125"/>
      <c r="F231" s="419">
        <v>3</v>
      </c>
      <c r="G231" s="419"/>
      <c r="H231" s="121" t="s">
        <v>387</v>
      </c>
    </row>
    <row r="232" spans="1:8" ht="24.95" customHeight="1">
      <c r="A232" s="99" t="s">
        <v>401</v>
      </c>
      <c r="B232" s="106" t="s">
        <v>402</v>
      </c>
      <c r="C232" s="106" t="s">
        <v>403</v>
      </c>
      <c r="D232" s="106" t="s">
        <v>404</v>
      </c>
      <c r="E232" s="125"/>
      <c r="F232" s="419">
        <v>2</v>
      </c>
      <c r="G232" s="419"/>
      <c r="H232" s="121" t="s">
        <v>383</v>
      </c>
    </row>
    <row r="233" spans="1:8" ht="24.95" customHeight="1">
      <c r="A233" s="99" t="s">
        <v>405</v>
      </c>
      <c r="B233" s="106" t="s">
        <v>406</v>
      </c>
      <c r="C233" s="106" t="s">
        <v>407</v>
      </c>
      <c r="D233" s="106" t="s">
        <v>408</v>
      </c>
      <c r="E233" s="125"/>
      <c r="F233" s="419">
        <v>1</v>
      </c>
      <c r="G233" s="419"/>
      <c r="H233" s="121" t="s">
        <v>409</v>
      </c>
    </row>
    <row r="234" spans="1:8" ht="24.95" customHeight="1">
      <c r="A234" s="99" t="s">
        <v>410</v>
      </c>
      <c r="B234" s="106" t="s">
        <v>411</v>
      </c>
      <c r="C234" s="106" t="s">
        <v>412</v>
      </c>
      <c r="D234" s="106" t="s">
        <v>413</v>
      </c>
      <c r="E234" s="127"/>
      <c r="F234" s="420"/>
      <c r="G234" s="421"/>
      <c r="H234" s="128"/>
    </row>
    <row r="235" spans="1:8" ht="83.25" customHeight="1">
      <c r="A235" s="422" t="s">
        <v>414</v>
      </c>
      <c r="B235" s="423"/>
      <c r="C235" s="424" t="s">
        <v>415</v>
      </c>
      <c r="D235" s="424"/>
      <c r="E235" s="424"/>
      <c r="F235" s="424"/>
      <c r="G235" s="424" t="s">
        <v>416</v>
      </c>
      <c r="H235" s="425"/>
    </row>
    <row r="237" spans="1:8" ht="24.95" customHeight="1">
      <c r="A237" s="426" t="s">
        <v>0</v>
      </c>
      <c r="B237" s="427"/>
      <c r="C237" s="427"/>
      <c r="D237" s="427"/>
      <c r="E237" s="427"/>
      <c r="F237" s="427"/>
      <c r="G237" s="427"/>
      <c r="H237" s="428"/>
    </row>
    <row r="238" spans="1:8" ht="24.95" customHeight="1">
      <c r="A238" s="417" t="s">
        <v>268</v>
      </c>
      <c r="B238" s="418"/>
      <c r="C238" s="418"/>
      <c r="D238" s="418"/>
      <c r="E238" s="418"/>
      <c r="F238" s="418"/>
      <c r="G238" s="418"/>
      <c r="H238" s="429"/>
    </row>
    <row r="239" spans="1:8" ht="24.95" customHeight="1">
      <c r="A239" s="417" t="s">
        <v>269</v>
      </c>
      <c r="B239" s="418"/>
      <c r="C239" s="418"/>
      <c r="D239" s="418"/>
      <c r="E239" s="418"/>
      <c r="F239" s="418"/>
      <c r="G239" s="418"/>
      <c r="H239" s="429"/>
    </row>
    <row r="240" spans="1:8" ht="24.95" customHeight="1">
      <c r="A240" s="417" t="s">
        <v>360</v>
      </c>
      <c r="B240" s="418"/>
      <c r="C240" s="418"/>
      <c r="D240" s="418"/>
      <c r="E240" s="418"/>
      <c r="F240" s="418"/>
      <c r="G240" s="418"/>
      <c r="H240" s="429"/>
    </row>
    <row r="241" spans="1:8" ht="24.95" customHeight="1">
      <c r="A241" s="417" t="s">
        <v>361</v>
      </c>
      <c r="B241" s="418"/>
      <c r="C241" s="418"/>
      <c r="D241" s="418"/>
      <c r="E241" s="418"/>
      <c r="F241" s="418"/>
      <c r="G241" s="418"/>
      <c r="H241" s="429"/>
    </row>
    <row r="242" spans="1:8" ht="24.95" customHeight="1">
      <c r="A242" s="94" t="s">
        <v>273</v>
      </c>
      <c r="B242" s="430" t="s">
        <v>274</v>
      </c>
      <c r="C242" s="431"/>
      <c r="D242" s="431"/>
      <c r="E242" s="432"/>
      <c r="F242" s="409"/>
      <c r="G242" s="407"/>
      <c r="H242" s="410"/>
    </row>
    <row r="243" spans="1:8" ht="24.95" customHeight="1">
      <c r="A243" s="94" t="s">
        <v>6</v>
      </c>
      <c r="B243" s="433" t="s">
        <v>250</v>
      </c>
      <c r="C243" s="412"/>
      <c r="D243" s="412"/>
      <c r="E243" s="413"/>
      <c r="F243" s="95" t="s">
        <v>362</v>
      </c>
      <c r="G243" s="95"/>
      <c r="H243" s="93">
        <v>6</v>
      </c>
    </row>
    <row r="244" spans="1:8" ht="24.95" customHeight="1">
      <c r="A244" s="94" t="s">
        <v>276</v>
      </c>
      <c r="B244" s="433" t="s">
        <v>307</v>
      </c>
      <c r="C244" s="412"/>
      <c r="D244" s="412"/>
      <c r="E244" s="413"/>
      <c r="F244" s="409"/>
      <c r="G244" s="407"/>
      <c r="H244" s="410"/>
    </row>
    <row r="245" spans="1:8" ht="24.95" customHeight="1">
      <c r="A245" s="96" t="s">
        <v>363</v>
      </c>
      <c r="B245" s="433" t="s">
        <v>308</v>
      </c>
      <c r="C245" s="412"/>
      <c r="D245" s="412"/>
      <c r="E245" s="413"/>
      <c r="F245" s="97" t="s">
        <v>9</v>
      </c>
      <c r="G245" s="97"/>
      <c r="H245" s="98" t="s">
        <v>309</v>
      </c>
    </row>
    <row r="246" spans="1:8" ht="24.95" customHeight="1">
      <c r="A246" s="417" t="s">
        <v>364</v>
      </c>
      <c r="B246" s="418"/>
      <c r="C246" s="418"/>
      <c r="D246" s="418"/>
      <c r="E246" s="418"/>
      <c r="F246" s="418"/>
      <c r="G246" s="418"/>
      <c r="H246" s="429"/>
    </row>
    <row r="247" spans="1:8" ht="24.95" customHeight="1">
      <c r="A247" s="417" t="s">
        <v>365</v>
      </c>
      <c r="B247" s="418"/>
      <c r="C247" s="418"/>
      <c r="D247" s="418"/>
      <c r="E247" s="418"/>
      <c r="F247" s="418"/>
      <c r="G247" s="418"/>
      <c r="H247" s="429"/>
    </row>
    <row r="248" spans="1:8" ht="24.95" customHeight="1">
      <c r="A248" s="440" t="s">
        <v>281</v>
      </c>
      <c r="B248" s="441" t="s">
        <v>282</v>
      </c>
      <c r="C248" s="442" t="s">
        <v>366</v>
      </c>
      <c r="D248" s="442" t="s">
        <v>367</v>
      </c>
      <c r="E248" s="442" t="s">
        <v>368</v>
      </c>
      <c r="F248" s="442" t="s">
        <v>369</v>
      </c>
      <c r="G248" s="442" t="s">
        <v>370</v>
      </c>
      <c r="H248" s="443" t="s">
        <v>284</v>
      </c>
    </row>
    <row r="249" spans="1:8" ht="24.95" customHeight="1">
      <c r="A249" s="440"/>
      <c r="B249" s="441"/>
      <c r="C249" s="442"/>
      <c r="D249" s="442"/>
      <c r="E249" s="442"/>
      <c r="F249" s="442"/>
      <c r="G249" s="442"/>
      <c r="H249" s="443"/>
    </row>
    <row r="250" spans="1:8" ht="24.95" customHeight="1">
      <c r="A250" s="440"/>
      <c r="B250" s="441"/>
      <c r="C250" s="442"/>
      <c r="D250" s="442"/>
      <c r="E250" s="442"/>
      <c r="F250" s="442"/>
      <c r="G250" s="442"/>
      <c r="H250" s="443"/>
    </row>
    <row r="251" spans="1:8" ht="24.95" customHeight="1">
      <c r="A251" s="99">
        <v>1</v>
      </c>
      <c r="B251" s="100" t="s">
        <v>285</v>
      </c>
      <c r="C251" s="101">
        <v>7.75</v>
      </c>
      <c r="D251" s="102">
        <v>5</v>
      </c>
      <c r="E251" s="102">
        <v>5</v>
      </c>
      <c r="F251" s="134">
        <v>60.5</v>
      </c>
      <c r="G251" s="104">
        <f>SUM(C251:F251)</f>
        <v>78.25</v>
      </c>
      <c r="H251" s="105" t="str">
        <f>IF(G251&gt;=91,"A1",IF(G251&gt;=81,"A2",IF(G251&gt;=71,"B1",IF(G251&gt;=61,"B2",IF(G251&gt;=51,"C1",IF(G251&gt;=41,"C2",IF(G251&gt;=33,"D","E")))))))</f>
        <v>B1</v>
      </c>
    </row>
    <row r="252" spans="1:8" ht="24.95" customHeight="1">
      <c r="A252" s="99">
        <v>2</v>
      </c>
      <c r="B252" s="100" t="s">
        <v>286</v>
      </c>
      <c r="C252" s="101">
        <v>6.5</v>
      </c>
      <c r="D252" s="106">
        <v>4</v>
      </c>
      <c r="E252" s="106">
        <v>4</v>
      </c>
      <c r="F252" s="102">
        <v>64.5</v>
      </c>
      <c r="G252" s="104">
        <f t="shared" ref="G252:G256" si="15">SUM(C252:F252)</f>
        <v>79</v>
      </c>
      <c r="H252" s="105" t="str">
        <f t="shared" ref="H252:H256" si="16">IF(G252&gt;=91,"A1",IF(G252&gt;=81,"A2",IF(G252&gt;=71,"B1",IF(G252&gt;=61,"B2",IF(G252&gt;=51,"C1",IF(G252&gt;=41,"C2",IF(G252&gt;=33,"D","E")))))))</f>
        <v>B1</v>
      </c>
    </row>
    <row r="253" spans="1:8" ht="24.95" customHeight="1">
      <c r="A253" s="99">
        <v>3</v>
      </c>
      <c r="B253" s="100" t="s">
        <v>287</v>
      </c>
      <c r="C253" s="102">
        <v>9</v>
      </c>
      <c r="D253" s="102">
        <v>5</v>
      </c>
      <c r="E253" s="102">
        <v>5</v>
      </c>
      <c r="F253" s="102">
        <v>65</v>
      </c>
      <c r="G253" s="104">
        <f t="shared" si="15"/>
        <v>84</v>
      </c>
      <c r="H253" s="105" t="str">
        <f t="shared" si="16"/>
        <v>A2</v>
      </c>
    </row>
    <row r="254" spans="1:8" ht="24.95" customHeight="1">
      <c r="A254" s="99">
        <v>4</v>
      </c>
      <c r="B254" s="100" t="s">
        <v>288</v>
      </c>
      <c r="C254" s="102">
        <v>9.25</v>
      </c>
      <c r="D254" s="102">
        <v>5</v>
      </c>
      <c r="E254" s="102">
        <v>5</v>
      </c>
      <c r="F254" s="102" t="s">
        <v>428</v>
      </c>
      <c r="G254" s="104">
        <f t="shared" si="15"/>
        <v>19.25</v>
      </c>
      <c r="H254" s="105" t="str">
        <f t="shared" si="16"/>
        <v>E</v>
      </c>
    </row>
    <row r="255" spans="1:8" ht="24.95" customHeight="1">
      <c r="A255" s="99">
        <v>5</v>
      </c>
      <c r="B255" s="100" t="s">
        <v>371</v>
      </c>
      <c r="C255" s="102">
        <v>7.25</v>
      </c>
      <c r="D255" s="102">
        <v>5</v>
      </c>
      <c r="E255" s="102">
        <v>4.5</v>
      </c>
      <c r="F255" s="102">
        <v>66.5</v>
      </c>
      <c r="G255" s="104">
        <f t="shared" si="15"/>
        <v>83.25</v>
      </c>
      <c r="H255" s="105" t="str">
        <f t="shared" si="16"/>
        <v>A2</v>
      </c>
    </row>
    <row r="256" spans="1:8" ht="24.95" customHeight="1">
      <c r="A256" s="99">
        <v>6</v>
      </c>
      <c r="B256" s="107" t="s">
        <v>372</v>
      </c>
      <c r="C256" s="106"/>
      <c r="D256" s="106"/>
      <c r="E256" s="106"/>
      <c r="F256" s="106">
        <v>43.5</v>
      </c>
      <c r="G256" s="104">
        <f t="shared" si="15"/>
        <v>43.5</v>
      </c>
      <c r="H256" s="105" t="str">
        <f t="shared" si="16"/>
        <v>C2</v>
      </c>
    </row>
    <row r="257" spans="1:8" ht="24.95" customHeight="1">
      <c r="A257" s="99">
        <v>7</v>
      </c>
      <c r="B257" s="100" t="s">
        <v>373</v>
      </c>
      <c r="C257" s="133"/>
      <c r="D257" s="109"/>
      <c r="E257" s="109"/>
      <c r="F257" s="133">
        <v>46</v>
      </c>
      <c r="G257" s="104"/>
      <c r="H257" s="105"/>
    </row>
    <row r="258" spans="1:8" ht="24.95" customHeight="1">
      <c r="A258" s="99">
        <v>8</v>
      </c>
      <c r="B258" s="100" t="s">
        <v>374</v>
      </c>
      <c r="C258" s="133"/>
      <c r="D258" s="112"/>
      <c r="E258" s="112"/>
      <c r="F258" s="133">
        <v>40</v>
      </c>
      <c r="G258" s="104"/>
      <c r="H258" s="105"/>
    </row>
    <row r="259" spans="1:8" ht="24.95" customHeight="1">
      <c r="A259" s="99">
        <v>9</v>
      </c>
      <c r="B259" s="100" t="s">
        <v>375</v>
      </c>
      <c r="C259" s="133"/>
      <c r="D259" s="112"/>
      <c r="E259" s="112"/>
      <c r="F259" s="133">
        <v>43</v>
      </c>
      <c r="G259" s="104"/>
      <c r="H259" s="105"/>
    </row>
    <row r="260" spans="1:8" ht="24.95" customHeight="1">
      <c r="A260" s="94" t="s">
        <v>242</v>
      </c>
      <c r="B260" s="97"/>
      <c r="C260" s="113"/>
      <c r="D260" s="113"/>
      <c r="E260" s="113"/>
      <c r="F260" s="116"/>
      <c r="G260" s="114">
        <f>SUM(G251:G256)</f>
        <v>387.25</v>
      </c>
      <c r="H260" s="115"/>
    </row>
    <row r="261" spans="1:8" ht="24.95" customHeight="1">
      <c r="A261" s="94" t="s">
        <v>376</v>
      </c>
      <c r="B261" s="97"/>
      <c r="C261" s="113"/>
      <c r="D261" s="113"/>
      <c r="E261" s="113"/>
      <c r="F261" s="116"/>
      <c r="G261" s="117">
        <f>(G260/550)*100</f>
        <v>70.409090909090907</v>
      </c>
      <c r="H261" s="115" t="str">
        <f t="shared" ref="H261" si="17">IF(G261&gt;=91,"A1",IF(G261&gt;=81,"A2",IF(G261&gt;=71,"B1",IF(G261&gt;=61,"B2",IF(G261&gt;=51,"C1",IF(G261&gt;=41,"C2",IF(G261&gt;=33,"D","E")))))))</f>
        <v>B2</v>
      </c>
    </row>
    <row r="262" spans="1:8" ht="24.95" customHeight="1">
      <c r="A262" s="434" t="s">
        <v>417</v>
      </c>
      <c r="B262" s="435"/>
      <c r="C262" s="435"/>
      <c r="D262" s="435"/>
      <c r="E262" s="435"/>
      <c r="F262" s="435"/>
      <c r="G262" s="435"/>
      <c r="H262" s="436"/>
    </row>
    <row r="263" spans="1:8" ht="24.95" customHeight="1">
      <c r="A263" s="437" t="s">
        <v>378</v>
      </c>
      <c r="B263" s="438"/>
      <c r="C263" s="438"/>
      <c r="D263" s="438"/>
      <c r="E263" s="438"/>
      <c r="F263" s="438"/>
      <c r="G263" s="438"/>
      <c r="H263" s="439"/>
    </row>
    <row r="264" spans="1:8" ht="24.95" customHeight="1">
      <c r="A264" s="406" t="s">
        <v>379</v>
      </c>
      <c r="B264" s="407"/>
      <c r="C264" s="407"/>
      <c r="D264" s="407"/>
      <c r="E264" s="407"/>
      <c r="F264" s="407"/>
      <c r="G264" s="407"/>
      <c r="H264" s="410"/>
    </row>
    <row r="265" spans="1:8" ht="24.95" customHeight="1">
      <c r="A265" s="406" t="s">
        <v>380</v>
      </c>
      <c r="B265" s="407"/>
      <c r="C265" s="407"/>
      <c r="D265" s="407"/>
      <c r="E265" s="407"/>
      <c r="F265" s="408"/>
      <c r="G265" s="409" t="s">
        <v>381</v>
      </c>
      <c r="H265" s="410"/>
    </row>
    <row r="266" spans="1:8" ht="24.95" customHeight="1">
      <c r="A266" s="118" t="s">
        <v>382</v>
      </c>
      <c r="B266" s="95"/>
      <c r="C266" s="95"/>
      <c r="D266" s="95"/>
      <c r="E266" s="95"/>
      <c r="F266" s="119"/>
      <c r="G266" s="119"/>
      <c r="H266" s="120" t="s">
        <v>383</v>
      </c>
    </row>
    <row r="267" spans="1:8" ht="24.95" customHeight="1">
      <c r="A267" s="406" t="s">
        <v>384</v>
      </c>
      <c r="B267" s="407"/>
      <c r="C267" s="407"/>
      <c r="D267" s="407"/>
      <c r="E267" s="407"/>
      <c r="F267" s="408"/>
      <c r="G267" s="92"/>
      <c r="H267" s="93"/>
    </row>
    <row r="268" spans="1:8" ht="24.95" customHeight="1">
      <c r="A268" s="406" t="s">
        <v>380</v>
      </c>
      <c r="B268" s="407"/>
      <c r="C268" s="407"/>
      <c r="D268" s="407"/>
      <c r="E268" s="407"/>
      <c r="F268" s="408"/>
      <c r="G268" s="409" t="s">
        <v>381</v>
      </c>
      <c r="H268" s="410"/>
    </row>
    <row r="269" spans="1:8" ht="24.95" customHeight="1">
      <c r="A269" s="411" t="s">
        <v>385</v>
      </c>
      <c r="B269" s="412"/>
      <c r="C269" s="412"/>
      <c r="D269" s="412"/>
      <c r="E269" s="412"/>
      <c r="F269" s="413"/>
      <c r="G269" s="92"/>
      <c r="H269" s="93" t="s">
        <v>383</v>
      </c>
    </row>
    <row r="270" spans="1:8" ht="24.95" customHeight="1">
      <c r="A270" s="411" t="s">
        <v>386</v>
      </c>
      <c r="B270" s="412"/>
      <c r="C270" s="412"/>
      <c r="D270" s="412"/>
      <c r="E270" s="412"/>
      <c r="F270" s="412"/>
      <c r="G270" s="119"/>
      <c r="H270" s="120" t="s">
        <v>387</v>
      </c>
    </row>
    <row r="271" spans="1:8" ht="24.95" customHeight="1">
      <c r="A271" s="411" t="s">
        <v>388</v>
      </c>
      <c r="B271" s="412"/>
      <c r="C271" s="412"/>
      <c r="D271" s="412"/>
      <c r="E271" s="412"/>
      <c r="F271" s="412"/>
      <c r="G271" s="119"/>
      <c r="H271" s="120" t="s">
        <v>387</v>
      </c>
    </row>
    <row r="272" spans="1:8" ht="24.95" customHeight="1">
      <c r="A272" s="406" t="s">
        <v>389</v>
      </c>
      <c r="B272" s="407"/>
      <c r="C272" s="407"/>
      <c r="D272" s="407"/>
      <c r="E272" s="407"/>
      <c r="F272" s="407"/>
      <c r="G272" s="407"/>
      <c r="H272" s="410"/>
    </row>
    <row r="273" spans="1:8" ht="24.95" customHeight="1">
      <c r="A273" s="406" t="s">
        <v>380</v>
      </c>
      <c r="B273" s="407"/>
      <c r="C273" s="407"/>
      <c r="D273" s="407"/>
      <c r="E273" s="407"/>
      <c r="F273" s="407"/>
      <c r="G273" s="407"/>
      <c r="H273" s="410"/>
    </row>
    <row r="274" spans="1:8" ht="24.95" customHeight="1">
      <c r="A274" s="118" t="s">
        <v>390</v>
      </c>
      <c r="B274" s="409" t="s">
        <v>429</v>
      </c>
      <c r="C274" s="407"/>
      <c r="D274" s="407"/>
      <c r="E274" s="407"/>
      <c r="F274" s="407"/>
      <c r="G274" s="407"/>
      <c r="H274" s="410"/>
    </row>
    <row r="275" spans="1:8" ht="24.95" customHeight="1">
      <c r="A275" s="94" t="s">
        <v>392</v>
      </c>
      <c r="B275" s="414"/>
      <c r="C275" s="415"/>
      <c r="D275" s="415"/>
      <c r="E275" s="415"/>
      <c r="F275" s="415"/>
      <c r="G275" s="415"/>
      <c r="H275" s="416"/>
    </row>
    <row r="276" spans="1:8" ht="24.95" customHeight="1">
      <c r="A276" s="417" t="s">
        <v>393</v>
      </c>
      <c r="B276" s="418"/>
      <c r="C276" s="418"/>
      <c r="D276" s="418"/>
      <c r="E276" s="122"/>
      <c r="F276" s="123"/>
      <c r="G276" s="92" t="s">
        <v>394</v>
      </c>
      <c r="H276" s="124"/>
    </row>
    <row r="277" spans="1:8" ht="24.95" customHeight="1">
      <c r="A277" s="91" t="s">
        <v>395</v>
      </c>
      <c r="B277" s="92" t="s">
        <v>284</v>
      </c>
      <c r="C277" s="92" t="s">
        <v>395</v>
      </c>
      <c r="D277" s="92" t="s">
        <v>284</v>
      </c>
      <c r="E277" s="125"/>
      <c r="F277" s="418" t="s">
        <v>396</v>
      </c>
      <c r="G277" s="418"/>
      <c r="H277" s="126" t="s">
        <v>284</v>
      </c>
    </row>
    <row r="278" spans="1:8" ht="24.95" customHeight="1">
      <c r="A278" s="99" t="s">
        <v>397</v>
      </c>
      <c r="B278" s="106" t="s">
        <v>398</v>
      </c>
      <c r="C278" s="106" t="s">
        <v>399</v>
      </c>
      <c r="D278" s="106" t="s">
        <v>400</v>
      </c>
      <c r="E278" s="125"/>
      <c r="F278" s="419">
        <v>3</v>
      </c>
      <c r="G278" s="419"/>
      <c r="H278" s="121" t="s">
        <v>387</v>
      </c>
    </row>
    <row r="279" spans="1:8" ht="24.95" customHeight="1">
      <c r="A279" s="99" t="s">
        <v>401</v>
      </c>
      <c r="B279" s="106" t="s">
        <v>402</v>
      </c>
      <c r="C279" s="106" t="s">
        <v>403</v>
      </c>
      <c r="D279" s="106" t="s">
        <v>404</v>
      </c>
      <c r="E279" s="125"/>
      <c r="F279" s="419">
        <v>2</v>
      </c>
      <c r="G279" s="419"/>
      <c r="H279" s="121" t="s">
        <v>383</v>
      </c>
    </row>
    <row r="280" spans="1:8" ht="24.95" customHeight="1">
      <c r="A280" s="99" t="s">
        <v>405</v>
      </c>
      <c r="B280" s="106" t="s">
        <v>406</v>
      </c>
      <c r="C280" s="106" t="s">
        <v>407</v>
      </c>
      <c r="D280" s="106" t="s">
        <v>408</v>
      </c>
      <c r="E280" s="125"/>
      <c r="F280" s="419">
        <v>1</v>
      </c>
      <c r="G280" s="419"/>
      <c r="H280" s="121" t="s">
        <v>409</v>
      </c>
    </row>
    <row r="281" spans="1:8" ht="24.95" customHeight="1">
      <c r="A281" s="99" t="s">
        <v>410</v>
      </c>
      <c r="B281" s="106" t="s">
        <v>411</v>
      </c>
      <c r="C281" s="106" t="s">
        <v>412</v>
      </c>
      <c r="D281" s="106" t="s">
        <v>413</v>
      </c>
      <c r="E281" s="127"/>
      <c r="F281" s="420"/>
      <c r="G281" s="421"/>
      <c r="H281" s="128"/>
    </row>
    <row r="282" spans="1:8" ht="72" customHeight="1">
      <c r="A282" s="422" t="s">
        <v>414</v>
      </c>
      <c r="B282" s="423"/>
      <c r="C282" s="424" t="s">
        <v>415</v>
      </c>
      <c r="D282" s="424"/>
      <c r="E282" s="424"/>
      <c r="F282" s="424"/>
      <c r="G282" s="424" t="s">
        <v>416</v>
      </c>
      <c r="H282" s="425"/>
    </row>
    <row r="284" spans="1:8" ht="24.95" customHeight="1">
      <c r="A284" s="426" t="s">
        <v>0</v>
      </c>
      <c r="B284" s="427"/>
      <c r="C284" s="427"/>
      <c r="D284" s="427"/>
      <c r="E284" s="427"/>
      <c r="F284" s="427"/>
      <c r="G284" s="427"/>
      <c r="H284" s="428"/>
    </row>
    <row r="285" spans="1:8" ht="24.95" customHeight="1">
      <c r="A285" s="417" t="s">
        <v>268</v>
      </c>
      <c r="B285" s="418"/>
      <c r="C285" s="418"/>
      <c r="D285" s="418"/>
      <c r="E285" s="418"/>
      <c r="F285" s="418"/>
      <c r="G285" s="418"/>
      <c r="H285" s="429"/>
    </row>
    <row r="286" spans="1:8" ht="24.95" customHeight="1">
      <c r="A286" s="417" t="s">
        <v>269</v>
      </c>
      <c r="B286" s="418"/>
      <c r="C286" s="418"/>
      <c r="D286" s="418"/>
      <c r="E286" s="418"/>
      <c r="F286" s="418"/>
      <c r="G286" s="418"/>
      <c r="H286" s="429"/>
    </row>
    <row r="287" spans="1:8" ht="24.95" customHeight="1">
      <c r="A287" s="417" t="s">
        <v>360</v>
      </c>
      <c r="B287" s="418"/>
      <c r="C287" s="418"/>
      <c r="D287" s="418"/>
      <c r="E287" s="418"/>
      <c r="F287" s="418"/>
      <c r="G287" s="418"/>
      <c r="H287" s="429"/>
    </row>
    <row r="288" spans="1:8" ht="24.95" customHeight="1">
      <c r="A288" s="417" t="s">
        <v>361</v>
      </c>
      <c r="B288" s="418"/>
      <c r="C288" s="418"/>
      <c r="D288" s="418"/>
      <c r="E288" s="418"/>
      <c r="F288" s="418"/>
      <c r="G288" s="418"/>
      <c r="H288" s="429"/>
    </row>
    <row r="289" spans="1:8" ht="24.95" customHeight="1">
      <c r="A289" s="94" t="s">
        <v>273</v>
      </c>
      <c r="B289" s="430" t="s">
        <v>274</v>
      </c>
      <c r="C289" s="431"/>
      <c r="D289" s="431"/>
      <c r="E289" s="432"/>
      <c r="F289" s="409"/>
      <c r="G289" s="407"/>
      <c r="H289" s="410"/>
    </row>
    <row r="290" spans="1:8" ht="24.95" customHeight="1">
      <c r="A290" s="94" t="s">
        <v>6</v>
      </c>
      <c r="B290" s="433" t="s">
        <v>251</v>
      </c>
      <c r="C290" s="412"/>
      <c r="D290" s="412"/>
      <c r="E290" s="413"/>
      <c r="F290" s="95" t="s">
        <v>362</v>
      </c>
      <c r="G290" s="95"/>
      <c r="H290" s="93">
        <v>7</v>
      </c>
    </row>
    <row r="291" spans="1:8" ht="24.95" customHeight="1">
      <c r="A291" s="94" t="s">
        <v>276</v>
      </c>
      <c r="B291" s="433" t="s">
        <v>310</v>
      </c>
      <c r="C291" s="412"/>
      <c r="D291" s="412"/>
      <c r="E291" s="413"/>
      <c r="F291" s="409"/>
      <c r="G291" s="407"/>
      <c r="H291" s="410"/>
    </row>
    <row r="292" spans="1:8" ht="24.95" customHeight="1">
      <c r="A292" s="96" t="s">
        <v>363</v>
      </c>
      <c r="B292" s="433" t="s">
        <v>311</v>
      </c>
      <c r="C292" s="412"/>
      <c r="D292" s="412"/>
      <c r="E292" s="413"/>
      <c r="F292" s="97" t="s">
        <v>9</v>
      </c>
      <c r="G292" s="97"/>
      <c r="H292" s="98" t="s">
        <v>297</v>
      </c>
    </row>
    <row r="293" spans="1:8" ht="24.95" customHeight="1">
      <c r="A293" s="417" t="s">
        <v>364</v>
      </c>
      <c r="B293" s="418"/>
      <c r="C293" s="418"/>
      <c r="D293" s="418"/>
      <c r="E293" s="418"/>
      <c r="F293" s="418"/>
      <c r="G293" s="418"/>
      <c r="H293" s="429"/>
    </row>
    <row r="294" spans="1:8" ht="24.95" customHeight="1">
      <c r="A294" s="417" t="s">
        <v>365</v>
      </c>
      <c r="B294" s="418"/>
      <c r="C294" s="418"/>
      <c r="D294" s="418"/>
      <c r="E294" s="418"/>
      <c r="F294" s="418"/>
      <c r="G294" s="418"/>
      <c r="H294" s="429"/>
    </row>
    <row r="295" spans="1:8" ht="24.95" customHeight="1">
      <c r="A295" s="440" t="s">
        <v>281</v>
      </c>
      <c r="B295" s="441" t="s">
        <v>282</v>
      </c>
      <c r="C295" s="442" t="s">
        <v>366</v>
      </c>
      <c r="D295" s="442" t="s">
        <v>367</v>
      </c>
      <c r="E295" s="442" t="s">
        <v>368</v>
      </c>
      <c r="F295" s="442" t="s">
        <v>369</v>
      </c>
      <c r="G295" s="442" t="s">
        <v>370</v>
      </c>
      <c r="H295" s="443" t="s">
        <v>284</v>
      </c>
    </row>
    <row r="296" spans="1:8" ht="24.95" customHeight="1">
      <c r="A296" s="440"/>
      <c r="B296" s="441"/>
      <c r="C296" s="442"/>
      <c r="D296" s="442"/>
      <c r="E296" s="442"/>
      <c r="F296" s="442"/>
      <c r="G296" s="442"/>
      <c r="H296" s="443"/>
    </row>
    <row r="297" spans="1:8" ht="24.95" customHeight="1">
      <c r="A297" s="440"/>
      <c r="B297" s="441"/>
      <c r="C297" s="442"/>
      <c r="D297" s="442"/>
      <c r="E297" s="442"/>
      <c r="F297" s="442"/>
      <c r="G297" s="442"/>
      <c r="H297" s="443"/>
    </row>
    <row r="298" spans="1:8" ht="24.95" customHeight="1">
      <c r="A298" s="99">
        <v>1</v>
      </c>
      <c r="B298" s="100" t="s">
        <v>285</v>
      </c>
      <c r="C298" s="101">
        <v>7.75</v>
      </c>
      <c r="D298" s="102">
        <v>5</v>
      </c>
      <c r="E298" s="102">
        <v>5</v>
      </c>
      <c r="F298" s="134">
        <v>60</v>
      </c>
      <c r="G298" s="104">
        <f>SUM(C298:F298)</f>
        <v>77.75</v>
      </c>
      <c r="H298" s="105" t="str">
        <f>IF(G298&gt;=91,"A1",IF(G298&gt;=81,"A2",IF(G298&gt;=71,"B1",IF(G298&gt;=61,"B2",IF(G298&gt;=51,"C1",IF(G298&gt;=41,"C2",IF(G298&gt;=33,"D","E")))))))</f>
        <v>B1</v>
      </c>
    </row>
    <row r="299" spans="1:8" ht="24.95" customHeight="1">
      <c r="A299" s="99">
        <v>2</v>
      </c>
      <c r="B299" s="100" t="s">
        <v>286</v>
      </c>
      <c r="C299" s="135">
        <v>7.25</v>
      </c>
      <c r="D299" s="106">
        <v>4.5</v>
      </c>
      <c r="E299" s="106">
        <v>4</v>
      </c>
      <c r="F299" s="102">
        <v>65.5</v>
      </c>
      <c r="G299" s="104">
        <f t="shared" ref="G299:G303" si="18">SUM(C299:F299)</f>
        <v>81.25</v>
      </c>
      <c r="H299" s="105" t="str">
        <f t="shared" ref="H299:H303" si="19">IF(G299&gt;=91,"A1",IF(G299&gt;=81,"A2",IF(G299&gt;=71,"B1",IF(G299&gt;=61,"B2",IF(G299&gt;=51,"C1",IF(G299&gt;=41,"C2",IF(G299&gt;=33,"D","E")))))))</f>
        <v>A2</v>
      </c>
    </row>
    <row r="300" spans="1:8" ht="24.95" customHeight="1">
      <c r="A300" s="99">
        <v>3</v>
      </c>
      <c r="B300" s="100" t="s">
        <v>287</v>
      </c>
      <c r="C300" s="102">
        <v>9.5</v>
      </c>
      <c r="D300" s="102">
        <v>5</v>
      </c>
      <c r="E300" s="102">
        <v>5</v>
      </c>
      <c r="F300" s="102">
        <v>60.5</v>
      </c>
      <c r="G300" s="104">
        <f t="shared" si="18"/>
        <v>80</v>
      </c>
      <c r="H300" s="105" t="str">
        <f t="shared" si="19"/>
        <v>B1</v>
      </c>
    </row>
    <row r="301" spans="1:8" ht="24.95" customHeight="1">
      <c r="A301" s="99">
        <v>4</v>
      </c>
      <c r="B301" s="100" t="s">
        <v>288</v>
      </c>
      <c r="C301" s="102">
        <v>8.75</v>
      </c>
      <c r="D301" s="102">
        <v>4.5</v>
      </c>
      <c r="E301" s="102">
        <v>4.5</v>
      </c>
      <c r="F301" s="102">
        <v>70.5</v>
      </c>
      <c r="G301" s="104">
        <f t="shared" si="18"/>
        <v>88.25</v>
      </c>
      <c r="H301" s="105" t="str">
        <f t="shared" si="19"/>
        <v>A2</v>
      </c>
    </row>
    <row r="302" spans="1:8" ht="24.95" customHeight="1">
      <c r="A302" s="99">
        <v>5</v>
      </c>
      <c r="B302" s="100" t="s">
        <v>371</v>
      </c>
      <c r="C302" s="102">
        <v>7.25</v>
      </c>
      <c r="D302" s="102">
        <v>4</v>
      </c>
      <c r="E302" s="102">
        <v>4.5</v>
      </c>
      <c r="F302" s="102">
        <v>62.5</v>
      </c>
      <c r="G302" s="104">
        <f t="shared" si="18"/>
        <v>78.25</v>
      </c>
      <c r="H302" s="105" t="str">
        <f t="shared" si="19"/>
        <v>B1</v>
      </c>
    </row>
    <row r="303" spans="1:8" ht="24.95" customHeight="1">
      <c r="A303" s="99">
        <v>6</v>
      </c>
      <c r="B303" s="107" t="s">
        <v>372</v>
      </c>
      <c r="C303" s="133"/>
      <c r="D303" s="106"/>
      <c r="E303" s="106"/>
      <c r="F303" s="133">
        <v>41</v>
      </c>
      <c r="G303" s="104">
        <f t="shared" si="18"/>
        <v>41</v>
      </c>
      <c r="H303" s="105" t="str">
        <f t="shared" si="19"/>
        <v>C2</v>
      </c>
    </row>
    <row r="304" spans="1:8" ht="24.95" customHeight="1">
      <c r="A304" s="99">
        <v>7</v>
      </c>
      <c r="B304" s="100" t="s">
        <v>373</v>
      </c>
      <c r="C304" s="133"/>
      <c r="D304" s="109"/>
      <c r="E304" s="109"/>
      <c r="F304" s="133">
        <v>42</v>
      </c>
      <c r="G304" s="104"/>
      <c r="H304" s="105"/>
    </row>
    <row r="305" spans="1:8" ht="24.95" customHeight="1">
      <c r="A305" s="99">
        <v>8</v>
      </c>
      <c r="B305" s="100" t="s">
        <v>374</v>
      </c>
      <c r="C305" s="133"/>
      <c r="D305" s="112"/>
      <c r="E305" s="112"/>
      <c r="F305" s="133">
        <v>41.5</v>
      </c>
      <c r="G305" s="104"/>
      <c r="H305" s="105"/>
    </row>
    <row r="306" spans="1:8" ht="24.95" customHeight="1">
      <c r="A306" s="99">
        <v>9</v>
      </c>
      <c r="B306" s="100" t="s">
        <v>375</v>
      </c>
      <c r="C306" s="112"/>
      <c r="D306" s="112"/>
      <c r="E306" s="112"/>
      <c r="F306" s="133">
        <v>43.5</v>
      </c>
      <c r="G306" s="104"/>
      <c r="H306" s="105"/>
    </row>
    <row r="307" spans="1:8" ht="24.95" customHeight="1">
      <c r="A307" s="94" t="s">
        <v>242</v>
      </c>
      <c r="B307" s="97"/>
      <c r="C307" s="113"/>
      <c r="D307" s="113"/>
      <c r="E307" s="113"/>
      <c r="F307" s="116"/>
      <c r="G307" s="114">
        <f>SUM(G298:G303)</f>
        <v>446.5</v>
      </c>
      <c r="H307" s="115"/>
    </row>
    <row r="308" spans="1:8" ht="24.95" customHeight="1">
      <c r="A308" s="94" t="s">
        <v>376</v>
      </c>
      <c r="B308" s="97"/>
      <c r="C308" s="113"/>
      <c r="D308" s="113"/>
      <c r="E308" s="113"/>
      <c r="F308" s="116"/>
      <c r="G308" s="117">
        <f>(G307/550)*100</f>
        <v>81.181818181818173</v>
      </c>
      <c r="H308" s="115" t="str">
        <f t="shared" ref="H308" si="20">IF(G308&gt;=91,"A1",IF(G308&gt;=81,"A2",IF(G308&gt;=71,"B1",IF(G308&gt;=61,"B2",IF(G308&gt;=51,"C1",IF(G308&gt;=41,"C2",IF(G308&gt;=33,"D","E")))))))</f>
        <v>A2</v>
      </c>
    </row>
    <row r="309" spans="1:8" ht="24.95" customHeight="1">
      <c r="A309" s="434" t="s">
        <v>430</v>
      </c>
      <c r="B309" s="435"/>
      <c r="C309" s="435"/>
      <c r="D309" s="435"/>
      <c r="E309" s="435"/>
      <c r="F309" s="435"/>
      <c r="G309" s="435"/>
      <c r="H309" s="436"/>
    </row>
    <row r="310" spans="1:8" ht="24.95" customHeight="1">
      <c r="A310" s="437" t="s">
        <v>378</v>
      </c>
      <c r="B310" s="438"/>
      <c r="C310" s="438"/>
      <c r="D310" s="438"/>
      <c r="E310" s="438"/>
      <c r="F310" s="438"/>
      <c r="G310" s="438"/>
      <c r="H310" s="439"/>
    </row>
    <row r="311" spans="1:8" ht="24.95" customHeight="1">
      <c r="A311" s="406" t="s">
        <v>379</v>
      </c>
      <c r="B311" s="407"/>
      <c r="C311" s="407"/>
      <c r="D311" s="407"/>
      <c r="E311" s="407"/>
      <c r="F311" s="407"/>
      <c r="G311" s="407"/>
      <c r="H311" s="410"/>
    </row>
    <row r="312" spans="1:8" ht="24.95" customHeight="1">
      <c r="A312" s="406" t="s">
        <v>380</v>
      </c>
      <c r="B312" s="407"/>
      <c r="C312" s="407"/>
      <c r="D312" s="407"/>
      <c r="E312" s="407"/>
      <c r="F312" s="408"/>
      <c r="G312" s="409" t="s">
        <v>381</v>
      </c>
      <c r="H312" s="410"/>
    </row>
    <row r="313" spans="1:8" ht="24.95" customHeight="1">
      <c r="A313" s="118" t="s">
        <v>382</v>
      </c>
      <c r="B313" s="95"/>
      <c r="C313" s="95"/>
      <c r="D313" s="95"/>
      <c r="E313" s="95"/>
      <c r="F313" s="119"/>
      <c r="G313" s="119"/>
      <c r="H313" s="120" t="s">
        <v>383</v>
      </c>
    </row>
    <row r="314" spans="1:8" ht="24.95" customHeight="1">
      <c r="A314" s="406" t="s">
        <v>384</v>
      </c>
      <c r="B314" s="407"/>
      <c r="C314" s="407"/>
      <c r="D314" s="407"/>
      <c r="E314" s="407"/>
      <c r="F314" s="408"/>
      <c r="G314" s="92"/>
      <c r="H314" s="93"/>
    </row>
    <row r="315" spans="1:8" ht="24.95" customHeight="1">
      <c r="A315" s="406" t="s">
        <v>380</v>
      </c>
      <c r="B315" s="407"/>
      <c r="C315" s="407"/>
      <c r="D315" s="407"/>
      <c r="E315" s="407"/>
      <c r="F315" s="408"/>
      <c r="G315" s="409" t="s">
        <v>381</v>
      </c>
      <c r="H315" s="410"/>
    </row>
    <row r="316" spans="1:8" ht="24.95" customHeight="1">
      <c r="A316" s="411" t="s">
        <v>385</v>
      </c>
      <c r="B316" s="412"/>
      <c r="C316" s="412"/>
      <c r="D316" s="412"/>
      <c r="E316" s="412"/>
      <c r="F316" s="413"/>
      <c r="G316" s="92"/>
      <c r="H316" s="93" t="s">
        <v>387</v>
      </c>
    </row>
    <row r="317" spans="1:8" ht="24.95" customHeight="1">
      <c r="A317" s="411" t="s">
        <v>386</v>
      </c>
      <c r="B317" s="412"/>
      <c r="C317" s="412"/>
      <c r="D317" s="412"/>
      <c r="E317" s="412"/>
      <c r="F317" s="412"/>
      <c r="G317" s="119"/>
      <c r="H317" s="120" t="s">
        <v>387</v>
      </c>
    </row>
    <row r="318" spans="1:8" ht="24.95" customHeight="1">
      <c r="A318" s="411" t="s">
        <v>388</v>
      </c>
      <c r="B318" s="412"/>
      <c r="C318" s="412"/>
      <c r="D318" s="412"/>
      <c r="E318" s="412"/>
      <c r="F318" s="412"/>
      <c r="G318" s="119"/>
      <c r="H318" s="120" t="s">
        <v>387</v>
      </c>
    </row>
    <row r="319" spans="1:8" ht="24.95" customHeight="1">
      <c r="A319" s="406" t="s">
        <v>389</v>
      </c>
      <c r="B319" s="407"/>
      <c r="C319" s="407"/>
      <c r="D319" s="407"/>
      <c r="E319" s="407"/>
      <c r="F319" s="407"/>
      <c r="G319" s="407"/>
      <c r="H319" s="410"/>
    </row>
    <row r="320" spans="1:8" ht="24.95" customHeight="1">
      <c r="A320" s="406" t="s">
        <v>380</v>
      </c>
      <c r="B320" s="407"/>
      <c r="C320" s="407"/>
      <c r="D320" s="407"/>
      <c r="E320" s="407"/>
      <c r="F320" s="407"/>
      <c r="G320" s="407"/>
      <c r="H320" s="410"/>
    </row>
    <row r="321" spans="1:8" ht="24.95" customHeight="1">
      <c r="A321" s="118" t="s">
        <v>390</v>
      </c>
      <c r="B321" s="409" t="s">
        <v>431</v>
      </c>
      <c r="C321" s="407"/>
      <c r="D321" s="407"/>
      <c r="E321" s="407"/>
      <c r="F321" s="407"/>
      <c r="G321" s="407"/>
      <c r="H321" s="410"/>
    </row>
    <row r="322" spans="1:8" ht="24.95" customHeight="1">
      <c r="A322" s="94" t="s">
        <v>392</v>
      </c>
      <c r="B322" s="414"/>
      <c r="C322" s="415"/>
      <c r="D322" s="415"/>
      <c r="E322" s="415"/>
      <c r="F322" s="415"/>
      <c r="G322" s="415"/>
      <c r="H322" s="416"/>
    </row>
    <row r="323" spans="1:8" ht="24.95" customHeight="1">
      <c r="A323" s="417" t="s">
        <v>393</v>
      </c>
      <c r="B323" s="418"/>
      <c r="C323" s="418"/>
      <c r="D323" s="418"/>
      <c r="E323" s="122"/>
      <c r="F323" s="123"/>
      <c r="G323" s="92" t="s">
        <v>394</v>
      </c>
      <c r="H323" s="124"/>
    </row>
    <row r="324" spans="1:8" ht="24.95" customHeight="1">
      <c r="A324" s="91" t="s">
        <v>395</v>
      </c>
      <c r="B324" s="92" t="s">
        <v>284</v>
      </c>
      <c r="C324" s="92" t="s">
        <v>395</v>
      </c>
      <c r="D324" s="92" t="s">
        <v>284</v>
      </c>
      <c r="E324" s="125"/>
      <c r="F324" s="418" t="s">
        <v>396</v>
      </c>
      <c r="G324" s="418"/>
      <c r="H324" s="126" t="s">
        <v>284</v>
      </c>
    </row>
    <row r="325" spans="1:8" ht="24.95" customHeight="1">
      <c r="A325" s="99" t="s">
        <v>397</v>
      </c>
      <c r="B325" s="106" t="s">
        <v>398</v>
      </c>
      <c r="C325" s="106" t="s">
        <v>399</v>
      </c>
      <c r="D325" s="106" t="s">
        <v>400</v>
      </c>
      <c r="E325" s="125"/>
      <c r="F325" s="419">
        <v>3</v>
      </c>
      <c r="G325" s="419"/>
      <c r="H325" s="121" t="s">
        <v>387</v>
      </c>
    </row>
    <row r="326" spans="1:8" ht="24.95" customHeight="1">
      <c r="A326" s="99" t="s">
        <v>401</v>
      </c>
      <c r="B326" s="106" t="s">
        <v>402</v>
      </c>
      <c r="C326" s="106" t="s">
        <v>403</v>
      </c>
      <c r="D326" s="106" t="s">
        <v>404</v>
      </c>
      <c r="E326" s="125"/>
      <c r="F326" s="419">
        <v>2</v>
      </c>
      <c r="G326" s="419"/>
      <c r="H326" s="121" t="s">
        <v>383</v>
      </c>
    </row>
    <row r="327" spans="1:8" ht="24.95" customHeight="1">
      <c r="A327" s="99" t="s">
        <v>405</v>
      </c>
      <c r="B327" s="106" t="s">
        <v>406</v>
      </c>
      <c r="C327" s="106" t="s">
        <v>407</v>
      </c>
      <c r="D327" s="106" t="s">
        <v>408</v>
      </c>
      <c r="E327" s="125"/>
      <c r="F327" s="419">
        <v>1</v>
      </c>
      <c r="G327" s="419"/>
      <c r="H327" s="121" t="s">
        <v>409</v>
      </c>
    </row>
    <row r="328" spans="1:8" ht="24.95" customHeight="1">
      <c r="A328" s="99" t="s">
        <v>410</v>
      </c>
      <c r="B328" s="106" t="s">
        <v>411</v>
      </c>
      <c r="C328" s="106" t="s">
        <v>412</v>
      </c>
      <c r="D328" s="106" t="s">
        <v>413</v>
      </c>
      <c r="E328" s="127"/>
      <c r="F328" s="420"/>
      <c r="G328" s="421"/>
      <c r="H328" s="128"/>
    </row>
    <row r="329" spans="1:8" ht="80.25" customHeight="1">
      <c r="A329" s="422" t="s">
        <v>414</v>
      </c>
      <c r="B329" s="423"/>
      <c r="C329" s="424" t="s">
        <v>415</v>
      </c>
      <c r="D329" s="424"/>
      <c r="E329" s="424"/>
      <c r="F329" s="424"/>
      <c r="G329" s="424" t="s">
        <v>416</v>
      </c>
      <c r="H329" s="425"/>
    </row>
    <row r="331" spans="1:8" ht="24.95" customHeight="1">
      <c r="A331" s="426" t="s">
        <v>0</v>
      </c>
      <c r="B331" s="427"/>
      <c r="C331" s="427"/>
      <c r="D331" s="427"/>
      <c r="E331" s="427"/>
      <c r="F331" s="427"/>
      <c r="G331" s="427"/>
      <c r="H331" s="428"/>
    </row>
    <row r="332" spans="1:8" ht="24.95" customHeight="1">
      <c r="A332" s="417" t="s">
        <v>268</v>
      </c>
      <c r="B332" s="418"/>
      <c r="C332" s="418"/>
      <c r="D332" s="418"/>
      <c r="E332" s="418"/>
      <c r="F332" s="418"/>
      <c r="G332" s="418"/>
      <c r="H332" s="429"/>
    </row>
    <row r="333" spans="1:8" ht="24.95" customHeight="1">
      <c r="A333" s="417" t="s">
        <v>269</v>
      </c>
      <c r="B333" s="418"/>
      <c r="C333" s="418"/>
      <c r="D333" s="418"/>
      <c r="E333" s="418"/>
      <c r="F333" s="418"/>
      <c r="G333" s="418"/>
      <c r="H333" s="429"/>
    </row>
    <row r="334" spans="1:8" ht="24.95" customHeight="1">
      <c r="A334" s="417" t="s">
        <v>360</v>
      </c>
      <c r="B334" s="418"/>
      <c r="C334" s="418"/>
      <c r="D334" s="418"/>
      <c r="E334" s="418"/>
      <c r="F334" s="418"/>
      <c r="G334" s="418"/>
      <c r="H334" s="429"/>
    </row>
    <row r="335" spans="1:8" ht="24.95" customHeight="1">
      <c r="A335" s="417" t="s">
        <v>361</v>
      </c>
      <c r="B335" s="418"/>
      <c r="C335" s="418"/>
      <c r="D335" s="418"/>
      <c r="E335" s="418"/>
      <c r="F335" s="418"/>
      <c r="G335" s="418"/>
      <c r="H335" s="429"/>
    </row>
    <row r="336" spans="1:8" ht="24.95" customHeight="1">
      <c r="A336" s="94" t="s">
        <v>273</v>
      </c>
      <c r="B336" s="430" t="s">
        <v>274</v>
      </c>
      <c r="C336" s="431"/>
      <c r="D336" s="431"/>
      <c r="E336" s="432"/>
      <c r="F336" s="409"/>
      <c r="G336" s="407"/>
      <c r="H336" s="410"/>
    </row>
    <row r="337" spans="1:8" ht="24.95" customHeight="1">
      <c r="A337" s="94" t="s">
        <v>6</v>
      </c>
      <c r="B337" s="433" t="s">
        <v>252</v>
      </c>
      <c r="C337" s="412"/>
      <c r="D337" s="412"/>
      <c r="E337" s="413"/>
      <c r="F337" s="95" t="s">
        <v>362</v>
      </c>
      <c r="G337" s="95"/>
      <c r="H337" s="93">
        <v>8</v>
      </c>
    </row>
    <row r="338" spans="1:8" ht="24.95" customHeight="1">
      <c r="A338" s="94" t="s">
        <v>276</v>
      </c>
      <c r="B338" s="433" t="s">
        <v>312</v>
      </c>
      <c r="C338" s="412"/>
      <c r="D338" s="412"/>
      <c r="E338" s="413"/>
      <c r="F338" s="409"/>
      <c r="G338" s="407"/>
      <c r="H338" s="410"/>
    </row>
    <row r="339" spans="1:8" ht="24.95" customHeight="1">
      <c r="A339" s="96" t="s">
        <v>363</v>
      </c>
      <c r="B339" s="433" t="s">
        <v>313</v>
      </c>
      <c r="C339" s="412"/>
      <c r="D339" s="412"/>
      <c r="E339" s="413"/>
      <c r="F339" s="97" t="s">
        <v>9</v>
      </c>
      <c r="G339" s="97"/>
      <c r="H339" s="98" t="s">
        <v>314</v>
      </c>
    </row>
    <row r="340" spans="1:8" ht="24.95" customHeight="1">
      <c r="A340" s="417" t="s">
        <v>364</v>
      </c>
      <c r="B340" s="418"/>
      <c r="C340" s="418"/>
      <c r="D340" s="418"/>
      <c r="E340" s="418"/>
      <c r="F340" s="418"/>
      <c r="G340" s="418"/>
      <c r="H340" s="429"/>
    </row>
    <row r="341" spans="1:8" ht="24.95" customHeight="1">
      <c r="A341" s="417" t="s">
        <v>365</v>
      </c>
      <c r="B341" s="418"/>
      <c r="C341" s="418"/>
      <c r="D341" s="418"/>
      <c r="E341" s="418"/>
      <c r="F341" s="418"/>
      <c r="G341" s="418"/>
      <c r="H341" s="429"/>
    </row>
    <row r="342" spans="1:8" ht="24.95" customHeight="1">
      <c r="A342" s="440" t="s">
        <v>281</v>
      </c>
      <c r="B342" s="441" t="s">
        <v>282</v>
      </c>
      <c r="C342" s="442" t="s">
        <v>366</v>
      </c>
      <c r="D342" s="442" t="s">
        <v>367</v>
      </c>
      <c r="E342" s="442" t="s">
        <v>368</v>
      </c>
      <c r="F342" s="442" t="s">
        <v>369</v>
      </c>
      <c r="G342" s="442" t="s">
        <v>370</v>
      </c>
      <c r="H342" s="443" t="s">
        <v>284</v>
      </c>
    </row>
    <row r="343" spans="1:8" ht="24.95" customHeight="1">
      <c r="A343" s="440"/>
      <c r="B343" s="441"/>
      <c r="C343" s="442"/>
      <c r="D343" s="442"/>
      <c r="E343" s="442"/>
      <c r="F343" s="442"/>
      <c r="G343" s="442"/>
      <c r="H343" s="443"/>
    </row>
    <row r="344" spans="1:8" ht="24.95" customHeight="1">
      <c r="A344" s="440"/>
      <c r="B344" s="441"/>
      <c r="C344" s="442"/>
      <c r="D344" s="442"/>
      <c r="E344" s="442"/>
      <c r="F344" s="442"/>
      <c r="G344" s="442"/>
      <c r="H344" s="443"/>
    </row>
    <row r="345" spans="1:8" ht="24.95" customHeight="1">
      <c r="A345" s="99">
        <v>1</v>
      </c>
      <c r="B345" s="100" t="s">
        <v>285</v>
      </c>
      <c r="C345" s="101">
        <v>9</v>
      </c>
      <c r="D345" s="102">
        <v>5</v>
      </c>
      <c r="E345" s="102">
        <v>5</v>
      </c>
      <c r="F345" s="134">
        <v>62.5</v>
      </c>
      <c r="G345" s="104">
        <f>SUM(C345:F345)</f>
        <v>81.5</v>
      </c>
      <c r="H345" s="105" t="str">
        <f>IF(G345&gt;=91,"A1",IF(G345&gt;=81,"A2",IF(G345&gt;=71,"B1",IF(G345&gt;=61,"B2",IF(G345&gt;=51,"C1",IF(G345&gt;=41,"C2",IF(G345&gt;=33,"D","E")))))))</f>
        <v>A2</v>
      </c>
    </row>
    <row r="346" spans="1:8" ht="24.95" customHeight="1">
      <c r="A346" s="99">
        <v>2</v>
      </c>
      <c r="B346" s="100" t="s">
        <v>286</v>
      </c>
      <c r="C346" s="101">
        <v>6.75</v>
      </c>
      <c r="D346" s="106">
        <v>4.5</v>
      </c>
      <c r="E346" s="106">
        <v>4.5</v>
      </c>
      <c r="F346" s="102">
        <v>67.5</v>
      </c>
      <c r="G346" s="104">
        <f t="shared" ref="G346:G350" si="21">SUM(C346:F346)</f>
        <v>83.25</v>
      </c>
      <c r="H346" s="105" t="str">
        <f t="shared" ref="H346:H350" si="22">IF(G346&gt;=91,"A1",IF(G346&gt;=81,"A2",IF(G346&gt;=71,"B1",IF(G346&gt;=61,"B2",IF(G346&gt;=51,"C1",IF(G346&gt;=41,"C2",IF(G346&gt;=33,"D","E")))))))</f>
        <v>A2</v>
      </c>
    </row>
    <row r="347" spans="1:8" ht="24.95" customHeight="1">
      <c r="A347" s="99">
        <v>3</v>
      </c>
      <c r="B347" s="100" t="s">
        <v>287</v>
      </c>
      <c r="C347" s="102">
        <v>8.5</v>
      </c>
      <c r="D347" s="102">
        <v>5</v>
      </c>
      <c r="E347" s="102">
        <v>4</v>
      </c>
      <c r="F347" s="102">
        <v>43.5</v>
      </c>
      <c r="G347" s="104">
        <f t="shared" si="21"/>
        <v>61</v>
      </c>
      <c r="H347" s="105" t="str">
        <f t="shared" si="22"/>
        <v>B2</v>
      </c>
    </row>
    <row r="348" spans="1:8" ht="24.95" customHeight="1">
      <c r="A348" s="99">
        <v>4</v>
      </c>
      <c r="B348" s="100" t="s">
        <v>288</v>
      </c>
      <c r="C348" s="102">
        <v>9.25</v>
      </c>
      <c r="D348" s="102">
        <v>5</v>
      </c>
      <c r="E348" s="102">
        <v>5</v>
      </c>
      <c r="F348" s="102">
        <v>72</v>
      </c>
      <c r="G348" s="104">
        <f t="shared" si="21"/>
        <v>91.25</v>
      </c>
      <c r="H348" s="105" t="str">
        <f t="shared" si="22"/>
        <v>A1</v>
      </c>
    </row>
    <row r="349" spans="1:8" ht="24.95" customHeight="1">
      <c r="A349" s="99">
        <v>5</v>
      </c>
      <c r="B349" s="100" t="s">
        <v>371</v>
      </c>
      <c r="C349" s="102">
        <v>7.5</v>
      </c>
      <c r="D349" s="102">
        <v>5</v>
      </c>
      <c r="E349" s="102">
        <v>4</v>
      </c>
      <c r="F349" s="102">
        <v>52.5</v>
      </c>
      <c r="G349" s="104">
        <f t="shared" si="21"/>
        <v>69</v>
      </c>
      <c r="H349" s="105" t="str">
        <f t="shared" si="22"/>
        <v>B2</v>
      </c>
    </row>
    <row r="350" spans="1:8" ht="24.95" customHeight="1">
      <c r="A350" s="99">
        <v>6</v>
      </c>
      <c r="B350" s="107" t="s">
        <v>372</v>
      </c>
      <c r="C350" s="106"/>
      <c r="D350" s="106"/>
      <c r="E350" s="106"/>
      <c r="F350" s="106">
        <v>24.5</v>
      </c>
      <c r="G350" s="104">
        <f t="shared" si="21"/>
        <v>24.5</v>
      </c>
      <c r="H350" s="105" t="str">
        <f t="shared" si="22"/>
        <v>E</v>
      </c>
    </row>
    <row r="351" spans="1:8" ht="24.95" customHeight="1">
      <c r="A351" s="99">
        <v>7</v>
      </c>
      <c r="B351" s="100" t="s">
        <v>373</v>
      </c>
      <c r="C351" s="133"/>
      <c r="D351" s="109"/>
      <c r="E351" s="109"/>
      <c r="F351" s="133">
        <v>46.5</v>
      </c>
      <c r="G351" s="104"/>
      <c r="H351" s="105"/>
    </row>
    <row r="352" spans="1:8" ht="24.95" customHeight="1">
      <c r="A352" s="99">
        <v>8</v>
      </c>
      <c r="B352" s="100" t="s">
        <v>374</v>
      </c>
      <c r="C352" s="133"/>
      <c r="D352" s="112"/>
      <c r="E352" s="112"/>
      <c r="F352" s="133">
        <v>39.5</v>
      </c>
      <c r="G352" s="104"/>
      <c r="H352" s="105"/>
    </row>
    <row r="353" spans="1:8" ht="24.95" customHeight="1">
      <c r="A353" s="99">
        <v>9</v>
      </c>
      <c r="B353" s="100" t="s">
        <v>375</v>
      </c>
      <c r="C353" s="133"/>
      <c r="D353" s="112"/>
      <c r="E353" s="112"/>
      <c r="F353" s="133">
        <v>44</v>
      </c>
      <c r="G353" s="104"/>
      <c r="H353" s="105"/>
    </row>
    <row r="354" spans="1:8" ht="24.95" customHeight="1">
      <c r="A354" s="94" t="s">
        <v>242</v>
      </c>
      <c r="B354" s="97"/>
      <c r="C354" s="113"/>
      <c r="D354" s="113"/>
      <c r="E354" s="113"/>
      <c r="F354" s="116"/>
      <c r="G354" s="114">
        <f>SUM(G345:G350)</f>
        <v>410.5</v>
      </c>
      <c r="H354" s="115"/>
    </row>
    <row r="355" spans="1:8" ht="24.95" customHeight="1">
      <c r="A355" s="94" t="s">
        <v>376</v>
      </c>
      <c r="B355" s="97"/>
      <c r="C355" s="113"/>
      <c r="D355" s="113"/>
      <c r="E355" s="113"/>
      <c r="F355" s="116"/>
      <c r="G355" s="117">
        <f>(G354/550)*100</f>
        <v>74.63636363636364</v>
      </c>
      <c r="H355" s="115" t="str">
        <f t="shared" ref="H355" si="23">IF(G355&gt;=91,"A1",IF(G355&gt;=81,"A2",IF(G355&gt;=71,"B1",IF(G355&gt;=61,"B2",IF(G355&gt;=51,"C1",IF(G355&gt;=41,"C2",IF(G355&gt;=33,"D","E")))))))</f>
        <v>B1</v>
      </c>
    </row>
    <row r="356" spans="1:8" ht="24.95" customHeight="1">
      <c r="A356" s="434" t="s">
        <v>417</v>
      </c>
      <c r="B356" s="435"/>
      <c r="C356" s="435"/>
      <c r="D356" s="435"/>
      <c r="E356" s="435"/>
      <c r="F356" s="435"/>
      <c r="G356" s="435"/>
      <c r="H356" s="436"/>
    </row>
    <row r="357" spans="1:8" ht="24.95" customHeight="1">
      <c r="A357" s="437" t="s">
        <v>378</v>
      </c>
      <c r="B357" s="438"/>
      <c r="C357" s="438"/>
      <c r="D357" s="438"/>
      <c r="E357" s="438"/>
      <c r="F357" s="438"/>
      <c r="G357" s="438"/>
      <c r="H357" s="439"/>
    </row>
    <row r="358" spans="1:8" ht="24.95" customHeight="1">
      <c r="A358" s="406" t="s">
        <v>379</v>
      </c>
      <c r="B358" s="407"/>
      <c r="C358" s="407"/>
      <c r="D358" s="407"/>
      <c r="E358" s="407"/>
      <c r="F358" s="407"/>
      <c r="G358" s="407"/>
      <c r="H358" s="410"/>
    </row>
    <row r="359" spans="1:8" ht="24.95" customHeight="1">
      <c r="A359" s="406" t="s">
        <v>380</v>
      </c>
      <c r="B359" s="407"/>
      <c r="C359" s="407"/>
      <c r="D359" s="407"/>
      <c r="E359" s="407"/>
      <c r="F359" s="408"/>
      <c r="G359" s="409" t="s">
        <v>381</v>
      </c>
      <c r="H359" s="410"/>
    </row>
    <row r="360" spans="1:8" ht="24.95" customHeight="1">
      <c r="A360" s="118" t="s">
        <v>382</v>
      </c>
      <c r="B360" s="95"/>
      <c r="C360" s="95"/>
      <c r="D360" s="95"/>
      <c r="E360" s="95"/>
      <c r="F360" s="119"/>
      <c r="G360" s="119"/>
      <c r="H360" s="120" t="s">
        <v>383</v>
      </c>
    </row>
    <row r="361" spans="1:8" ht="24.95" customHeight="1">
      <c r="A361" s="406" t="s">
        <v>384</v>
      </c>
      <c r="B361" s="407"/>
      <c r="C361" s="407"/>
      <c r="D361" s="407"/>
      <c r="E361" s="407"/>
      <c r="F361" s="408"/>
      <c r="G361" s="92"/>
      <c r="H361" s="93"/>
    </row>
    <row r="362" spans="1:8" ht="24.95" customHeight="1">
      <c r="A362" s="406" t="s">
        <v>380</v>
      </c>
      <c r="B362" s="407"/>
      <c r="C362" s="407"/>
      <c r="D362" s="407"/>
      <c r="E362" s="407"/>
      <c r="F362" s="408"/>
      <c r="G362" s="409" t="s">
        <v>381</v>
      </c>
      <c r="H362" s="410"/>
    </row>
    <row r="363" spans="1:8" ht="24.95" customHeight="1">
      <c r="A363" s="411" t="s">
        <v>385</v>
      </c>
      <c r="B363" s="412"/>
      <c r="C363" s="412"/>
      <c r="D363" s="412"/>
      <c r="E363" s="412"/>
      <c r="F363" s="413"/>
      <c r="G363" s="92"/>
      <c r="H363" s="93" t="s">
        <v>383</v>
      </c>
    </row>
    <row r="364" spans="1:8" ht="24.95" customHeight="1">
      <c r="A364" s="411" t="s">
        <v>386</v>
      </c>
      <c r="B364" s="412"/>
      <c r="C364" s="412"/>
      <c r="D364" s="412"/>
      <c r="E364" s="412"/>
      <c r="F364" s="412"/>
      <c r="G364" s="119"/>
      <c r="H364" s="120" t="s">
        <v>387</v>
      </c>
    </row>
    <row r="365" spans="1:8" ht="24.95" customHeight="1">
      <c r="A365" s="411" t="s">
        <v>388</v>
      </c>
      <c r="B365" s="412"/>
      <c r="C365" s="412"/>
      <c r="D365" s="412"/>
      <c r="E365" s="412"/>
      <c r="F365" s="412"/>
      <c r="G365" s="119"/>
      <c r="H365" s="120" t="s">
        <v>387</v>
      </c>
    </row>
    <row r="366" spans="1:8" ht="24.95" customHeight="1">
      <c r="A366" s="406" t="s">
        <v>389</v>
      </c>
      <c r="B366" s="407"/>
      <c r="C366" s="407"/>
      <c r="D366" s="407"/>
      <c r="E366" s="407"/>
      <c r="F366" s="407"/>
      <c r="G366" s="407"/>
      <c r="H366" s="410"/>
    </row>
    <row r="367" spans="1:8" ht="24.95" customHeight="1">
      <c r="A367" s="406" t="s">
        <v>380</v>
      </c>
      <c r="B367" s="407"/>
      <c r="C367" s="407"/>
      <c r="D367" s="407"/>
      <c r="E367" s="407"/>
      <c r="F367" s="407"/>
      <c r="G367" s="407"/>
      <c r="H367" s="410"/>
    </row>
    <row r="368" spans="1:8" ht="24.95" customHeight="1">
      <c r="A368" s="118" t="s">
        <v>390</v>
      </c>
      <c r="B368" s="409" t="s">
        <v>432</v>
      </c>
      <c r="C368" s="407"/>
      <c r="D368" s="407"/>
      <c r="E368" s="407"/>
      <c r="F368" s="407"/>
      <c r="G368" s="407"/>
      <c r="H368" s="410"/>
    </row>
    <row r="369" spans="1:8" ht="24.95" customHeight="1">
      <c r="A369" s="94" t="s">
        <v>392</v>
      </c>
      <c r="B369" s="414"/>
      <c r="C369" s="415"/>
      <c r="D369" s="415"/>
      <c r="E369" s="415"/>
      <c r="F369" s="415"/>
      <c r="G369" s="415"/>
      <c r="H369" s="416"/>
    </row>
    <row r="370" spans="1:8" ht="24.95" customHeight="1">
      <c r="A370" s="417" t="s">
        <v>393</v>
      </c>
      <c r="B370" s="418"/>
      <c r="C370" s="418"/>
      <c r="D370" s="418"/>
      <c r="E370" s="122"/>
      <c r="F370" s="123"/>
      <c r="G370" s="92" t="s">
        <v>394</v>
      </c>
      <c r="H370" s="124"/>
    </row>
    <row r="371" spans="1:8" ht="24.95" customHeight="1">
      <c r="A371" s="91" t="s">
        <v>395</v>
      </c>
      <c r="B371" s="92" t="s">
        <v>284</v>
      </c>
      <c r="C371" s="92" t="s">
        <v>395</v>
      </c>
      <c r="D371" s="92" t="s">
        <v>284</v>
      </c>
      <c r="E371" s="125"/>
      <c r="F371" s="418" t="s">
        <v>396</v>
      </c>
      <c r="G371" s="418"/>
      <c r="H371" s="126" t="s">
        <v>284</v>
      </c>
    </row>
    <row r="372" spans="1:8" ht="24.95" customHeight="1">
      <c r="A372" s="99" t="s">
        <v>397</v>
      </c>
      <c r="B372" s="106" t="s">
        <v>398</v>
      </c>
      <c r="C372" s="106" t="s">
        <v>399</v>
      </c>
      <c r="D372" s="106" t="s">
        <v>400</v>
      </c>
      <c r="E372" s="125"/>
      <c r="F372" s="419">
        <v>3</v>
      </c>
      <c r="G372" s="419"/>
      <c r="H372" s="121" t="s">
        <v>387</v>
      </c>
    </row>
    <row r="373" spans="1:8" ht="24.95" customHeight="1">
      <c r="A373" s="99" t="s">
        <v>401</v>
      </c>
      <c r="B373" s="106" t="s">
        <v>402</v>
      </c>
      <c r="C373" s="106" t="s">
        <v>403</v>
      </c>
      <c r="D373" s="106" t="s">
        <v>404</v>
      </c>
      <c r="E373" s="125"/>
      <c r="F373" s="419">
        <v>2</v>
      </c>
      <c r="G373" s="419"/>
      <c r="H373" s="121" t="s">
        <v>383</v>
      </c>
    </row>
    <row r="374" spans="1:8" ht="24.95" customHeight="1">
      <c r="A374" s="99" t="s">
        <v>405</v>
      </c>
      <c r="B374" s="106" t="s">
        <v>406</v>
      </c>
      <c r="C374" s="106" t="s">
        <v>407</v>
      </c>
      <c r="D374" s="106" t="s">
        <v>408</v>
      </c>
      <c r="E374" s="125"/>
      <c r="F374" s="419">
        <v>1</v>
      </c>
      <c r="G374" s="419"/>
      <c r="H374" s="121" t="s">
        <v>409</v>
      </c>
    </row>
    <row r="375" spans="1:8" ht="24.95" customHeight="1">
      <c r="A375" s="99" t="s">
        <v>410</v>
      </c>
      <c r="B375" s="106" t="s">
        <v>411</v>
      </c>
      <c r="C375" s="106" t="s">
        <v>412</v>
      </c>
      <c r="D375" s="106" t="s">
        <v>413</v>
      </c>
      <c r="E375" s="127"/>
      <c r="F375" s="420"/>
      <c r="G375" s="421"/>
      <c r="H375" s="128"/>
    </row>
    <row r="376" spans="1:8" ht="81" customHeight="1">
      <c r="A376" s="422" t="s">
        <v>414</v>
      </c>
      <c r="B376" s="423"/>
      <c r="C376" s="424" t="s">
        <v>415</v>
      </c>
      <c r="D376" s="424"/>
      <c r="E376" s="424"/>
      <c r="F376" s="424"/>
      <c r="G376" s="424" t="s">
        <v>416</v>
      </c>
      <c r="H376" s="425"/>
    </row>
    <row r="378" spans="1:8" ht="24.95" customHeight="1">
      <c r="A378" s="426" t="s">
        <v>0</v>
      </c>
      <c r="B378" s="427"/>
      <c r="C378" s="427"/>
      <c r="D378" s="427"/>
      <c r="E378" s="427"/>
      <c r="F378" s="427"/>
      <c r="G378" s="427"/>
      <c r="H378" s="428"/>
    </row>
    <row r="379" spans="1:8" ht="24.95" customHeight="1">
      <c r="A379" s="417" t="s">
        <v>268</v>
      </c>
      <c r="B379" s="418"/>
      <c r="C379" s="418"/>
      <c r="D379" s="418"/>
      <c r="E379" s="418"/>
      <c r="F379" s="418"/>
      <c r="G379" s="418"/>
      <c r="H379" s="429"/>
    </row>
    <row r="380" spans="1:8" ht="24.95" customHeight="1">
      <c r="A380" s="417" t="s">
        <v>269</v>
      </c>
      <c r="B380" s="418"/>
      <c r="C380" s="418"/>
      <c r="D380" s="418"/>
      <c r="E380" s="418"/>
      <c r="F380" s="418"/>
      <c r="G380" s="418"/>
      <c r="H380" s="429"/>
    </row>
    <row r="381" spans="1:8" ht="24.95" customHeight="1">
      <c r="A381" s="417" t="s">
        <v>360</v>
      </c>
      <c r="B381" s="418"/>
      <c r="C381" s="418"/>
      <c r="D381" s="418"/>
      <c r="E381" s="418"/>
      <c r="F381" s="418"/>
      <c r="G381" s="418"/>
      <c r="H381" s="429"/>
    </row>
    <row r="382" spans="1:8" ht="24.95" customHeight="1">
      <c r="A382" s="417" t="s">
        <v>361</v>
      </c>
      <c r="B382" s="418"/>
      <c r="C382" s="418"/>
      <c r="D382" s="418"/>
      <c r="E382" s="418"/>
      <c r="F382" s="418"/>
      <c r="G382" s="418"/>
      <c r="H382" s="429"/>
    </row>
    <row r="383" spans="1:8" ht="24.95" customHeight="1">
      <c r="A383" s="94" t="s">
        <v>273</v>
      </c>
      <c r="B383" s="430" t="s">
        <v>274</v>
      </c>
      <c r="C383" s="431"/>
      <c r="D383" s="431"/>
      <c r="E383" s="432"/>
      <c r="F383" s="409"/>
      <c r="G383" s="407"/>
      <c r="H383" s="410"/>
    </row>
    <row r="384" spans="1:8" ht="24.95" customHeight="1">
      <c r="A384" s="94" t="s">
        <v>6</v>
      </c>
      <c r="B384" s="433" t="s">
        <v>253</v>
      </c>
      <c r="C384" s="412"/>
      <c r="D384" s="412"/>
      <c r="E384" s="413"/>
      <c r="F384" s="95" t="s">
        <v>362</v>
      </c>
      <c r="G384" s="95"/>
      <c r="H384" s="93">
        <v>9</v>
      </c>
    </row>
    <row r="385" spans="1:8" ht="24.95" customHeight="1">
      <c r="A385" s="94" t="s">
        <v>276</v>
      </c>
      <c r="B385" s="433" t="s">
        <v>315</v>
      </c>
      <c r="C385" s="412"/>
      <c r="D385" s="412"/>
      <c r="E385" s="413"/>
      <c r="F385" s="409"/>
      <c r="G385" s="407"/>
      <c r="H385" s="410"/>
    </row>
    <row r="386" spans="1:8" ht="24.95" customHeight="1">
      <c r="A386" s="96" t="s">
        <v>363</v>
      </c>
      <c r="B386" s="433" t="s">
        <v>316</v>
      </c>
      <c r="C386" s="412"/>
      <c r="D386" s="412"/>
      <c r="E386" s="413"/>
      <c r="F386" s="97" t="s">
        <v>9</v>
      </c>
      <c r="G386" s="97"/>
      <c r="H386" s="98" t="s">
        <v>317</v>
      </c>
    </row>
    <row r="387" spans="1:8" ht="24.95" customHeight="1">
      <c r="A387" s="417" t="s">
        <v>364</v>
      </c>
      <c r="B387" s="418"/>
      <c r="C387" s="418"/>
      <c r="D387" s="418"/>
      <c r="E387" s="418"/>
      <c r="F387" s="418"/>
      <c r="G387" s="418"/>
      <c r="H387" s="429"/>
    </row>
    <row r="388" spans="1:8" ht="24.95" customHeight="1">
      <c r="A388" s="417" t="s">
        <v>365</v>
      </c>
      <c r="B388" s="418"/>
      <c r="C388" s="418"/>
      <c r="D388" s="418"/>
      <c r="E388" s="418"/>
      <c r="F388" s="418"/>
      <c r="G388" s="418"/>
      <c r="H388" s="429"/>
    </row>
    <row r="389" spans="1:8" ht="24.95" customHeight="1">
      <c r="A389" s="440" t="s">
        <v>281</v>
      </c>
      <c r="B389" s="441" t="s">
        <v>282</v>
      </c>
      <c r="C389" s="442" t="s">
        <v>366</v>
      </c>
      <c r="D389" s="442" t="s">
        <v>367</v>
      </c>
      <c r="E389" s="442" t="s">
        <v>368</v>
      </c>
      <c r="F389" s="442" t="s">
        <v>369</v>
      </c>
      <c r="G389" s="442" t="s">
        <v>370</v>
      </c>
      <c r="H389" s="443" t="s">
        <v>284</v>
      </c>
    </row>
    <row r="390" spans="1:8" ht="24.95" customHeight="1">
      <c r="A390" s="440"/>
      <c r="B390" s="441"/>
      <c r="C390" s="442"/>
      <c r="D390" s="442"/>
      <c r="E390" s="442"/>
      <c r="F390" s="442"/>
      <c r="G390" s="442"/>
      <c r="H390" s="443"/>
    </row>
    <row r="391" spans="1:8" ht="24.95" customHeight="1">
      <c r="A391" s="440"/>
      <c r="B391" s="441"/>
      <c r="C391" s="442"/>
      <c r="D391" s="442"/>
      <c r="E391" s="442"/>
      <c r="F391" s="442"/>
      <c r="G391" s="442"/>
      <c r="H391" s="443"/>
    </row>
    <row r="392" spans="1:8" ht="24.95" customHeight="1">
      <c r="A392" s="99">
        <v>1</v>
      </c>
      <c r="B392" s="100" t="s">
        <v>285</v>
      </c>
      <c r="C392" s="101">
        <v>1.5</v>
      </c>
      <c r="D392" s="102">
        <v>4</v>
      </c>
      <c r="E392" s="102">
        <v>3</v>
      </c>
      <c r="F392" s="134">
        <v>8.5</v>
      </c>
      <c r="G392" s="104">
        <f>SUM(C392:F392)</f>
        <v>17</v>
      </c>
      <c r="H392" s="105" t="str">
        <f>IF(G392&gt;=91,"A1",IF(G392&gt;=81,"A2",IF(G392&gt;=71,"B1",IF(G392&gt;=61,"B2",IF(G392&gt;=51,"C1",IF(G392&gt;=41,"C2",IF(G392&gt;=33,"D","E")))))))</f>
        <v>E</v>
      </c>
    </row>
    <row r="393" spans="1:8" ht="24.95" customHeight="1">
      <c r="A393" s="99">
        <v>2</v>
      </c>
      <c r="B393" s="100" t="s">
        <v>286</v>
      </c>
      <c r="C393" s="101">
        <v>1.5</v>
      </c>
      <c r="D393" s="106">
        <v>3</v>
      </c>
      <c r="E393" s="106">
        <v>3</v>
      </c>
      <c r="F393" s="102">
        <v>16</v>
      </c>
      <c r="G393" s="104">
        <f t="shared" ref="G393:G397" si="24">SUM(C393:F393)</f>
        <v>23.5</v>
      </c>
      <c r="H393" s="105" t="str">
        <f t="shared" ref="H393:H397" si="25">IF(G393&gt;=91,"A1",IF(G393&gt;=81,"A2",IF(G393&gt;=71,"B1",IF(G393&gt;=61,"B2",IF(G393&gt;=51,"C1",IF(G393&gt;=41,"C2",IF(G393&gt;=33,"D","E")))))))</f>
        <v>E</v>
      </c>
    </row>
    <row r="394" spans="1:8" ht="24.95" customHeight="1">
      <c r="A394" s="99">
        <v>3</v>
      </c>
      <c r="B394" s="100" t="s">
        <v>287</v>
      </c>
      <c r="C394" s="102">
        <v>2.25</v>
      </c>
      <c r="D394" s="102">
        <v>4</v>
      </c>
      <c r="E394" s="102">
        <v>2</v>
      </c>
      <c r="F394" s="102">
        <v>6</v>
      </c>
      <c r="G394" s="104">
        <f t="shared" si="24"/>
        <v>14.25</v>
      </c>
      <c r="H394" s="105" t="str">
        <f t="shared" si="25"/>
        <v>E</v>
      </c>
    </row>
    <row r="395" spans="1:8" ht="24.95" customHeight="1">
      <c r="A395" s="99">
        <v>4</v>
      </c>
      <c r="B395" s="100" t="s">
        <v>288</v>
      </c>
      <c r="C395" s="102">
        <v>3.5</v>
      </c>
      <c r="D395" s="102">
        <v>5</v>
      </c>
      <c r="E395" s="102">
        <v>3</v>
      </c>
      <c r="F395" s="102">
        <v>5</v>
      </c>
      <c r="G395" s="104">
        <f t="shared" si="24"/>
        <v>16.5</v>
      </c>
      <c r="H395" s="105" t="str">
        <f t="shared" si="25"/>
        <v>E</v>
      </c>
    </row>
    <row r="396" spans="1:8" ht="24.95" customHeight="1">
      <c r="A396" s="99">
        <v>5</v>
      </c>
      <c r="B396" s="100" t="s">
        <v>371</v>
      </c>
      <c r="C396" s="102">
        <v>2.5</v>
      </c>
      <c r="D396" s="102">
        <v>3</v>
      </c>
      <c r="E396" s="102">
        <v>2.5</v>
      </c>
      <c r="F396" s="102">
        <v>6</v>
      </c>
      <c r="G396" s="104">
        <f t="shared" si="24"/>
        <v>14</v>
      </c>
      <c r="H396" s="105" t="str">
        <f t="shared" si="25"/>
        <v>E</v>
      </c>
    </row>
    <row r="397" spans="1:8" ht="24.95" customHeight="1">
      <c r="A397" s="99">
        <v>6</v>
      </c>
      <c r="B397" s="107" t="s">
        <v>372</v>
      </c>
      <c r="C397" s="106"/>
      <c r="D397" s="106"/>
      <c r="E397" s="106"/>
      <c r="F397" s="106">
        <v>7</v>
      </c>
      <c r="G397" s="104">
        <f t="shared" si="24"/>
        <v>7</v>
      </c>
      <c r="H397" s="105" t="str">
        <f t="shared" si="25"/>
        <v>E</v>
      </c>
    </row>
    <row r="398" spans="1:8" ht="24.95" customHeight="1">
      <c r="A398" s="99">
        <v>7</v>
      </c>
      <c r="B398" s="100" t="s">
        <v>373</v>
      </c>
      <c r="C398" s="133"/>
      <c r="D398" s="109"/>
      <c r="E398" s="109"/>
      <c r="F398" s="133">
        <v>6</v>
      </c>
      <c r="G398" s="104"/>
      <c r="H398" s="105"/>
    </row>
    <row r="399" spans="1:8" ht="24.95" customHeight="1">
      <c r="A399" s="99">
        <v>8</v>
      </c>
      <c r="B399" s="100" t="s">
        <v>374</v>
      </c>
      <c r="C399" s="133"/>
      <c r="D399" s="112"/>
      <c r="E399" s="112"/>
      <c r="F399" s="133">
        <v>0.5</v>
      </c>
      <c r="G399" s="104"/>
      <c r="H399" s="105"/>
    </row>
    <row r="400" spans="1:8" ht="24.95" customHeight="1">
      <c r="A400" s="99">
        <v>9</v>
      </c>
      <c r="B400" s="100" t="s">
        <v>375</v>
      </c>
      <c r="C400" s="133"/>
      <c r="D400" s="112"/>
      <c r="E400" s="112"/>
      <c r="F400" s="133">
        <v>30</v>
      </c>
      <c r="G400" s="104"/>
      <c r="H400" s="105"/>
    </row>
    <row r="401" spans="1:8" ht="24.95" customHeight="1">
      <c r="A401" s="94" t="s">
        <v>242</v>
      </c>
      <c r="B401" s="97"/>
      <c r="C401" s="113"/>
      <c r="D401" s="113"/>
      <c r="E401" s="113"/>
      <c r="F401" s="116"/>
      <c r="G401" s="114">
        <f>SUM(G392:G397)</f>
        <v>92.25</v>
      </c>
      <c r="H401" s="115"/>
    </row>
    <row r="402" spans="1:8" ht="24.95" customHeight="1">
      <c r="A402" s="94" t="s">
        <v>376</v>
      </c>
      <c r="B402" s="97"/>
      <c r="C402" s="113"/>
      <c r="D402" s="113"/>
      <c r="E402" s="113"/>
      <c r="F402" s="116"/>
      <c r="G402" s="117">
        <f>(G401/550)*100</f>
        <v>16.772727272727273</v>
      </c>
      <c r="H402" s="115" t="str">
        <f t="shared" ref="H402" si="26">IF(G402&gt;=91,"A1",IF(G402&gt;=81,"A2",IF(G402&gt;=71,"B1",IF(G402&gt;=61,"B2",IF(G402&gt;=51,"C1",IF(G402&gt;=41,"C2",IF(G402&gt;=33,"D","E")))))))</f>
        <v>E</v>
      </c>
    </row>
    <row r="403" spans="1:8" ht="24.95" customHeight="1">
      <c r="A403" s="434" t="s">
        <v>433</v>
      </c>
      <c r="B403" s="435"/>
      <c r="C403" s="435"/>
      <c r="D403" s="435"/>
      <c r="E403" s="435"/>
      <c r="F403" s="435"/>
      <c r="G403" s="435"/>
      <c r="H403" s="436"/>
    </row>
    <row r="404" spans="1:8" ht="24.95" customHeight="1">
      <c r="A404" s="437" t="s">
        <v>378</v>
      </c>
      <c r="B404" s="438"/>
      <c r="C404" s="438"/>
      <c r="D404" s="438"/>
      <c r="E404" s="438"/>
      <c r="F404" s="438"/>
      <c r="G404" s="438"/>
      <c r="H404" s="439"/>
    </row>
    <row r="405" spans="1:8" ht="24.95" customHeight="1">
      <c r="A405" s="406" t="s">
        <v>379</v>
      </c>
      <c r="B405" s="407"/>
      <c r="C405" s="407"/>
      <c r="D405" s="407"/>
      <c r="E405" s="407"/>
      <c r="F405" s="407"/>
      <c r="G405" s="407"/>
      <c r="H405" s="410"/>
    </row>
    <row r="406" spans="1:8" ht="24.95" customHeight="1">
      <c r="A406" s="406" t="s">
        <v>380</v>
      </c>
      <c r="B406" s="407"/>
      <c r="C406" s="407"/>
      <c r="D406" s="407"/>
      <c r="E406" s="407"/>
      <c r="F406" s="408"/>
      <c r="G406" s="409" t="s">
        <v>381</v>
      </c>
      <c r="H406" s="410"/>
    </row>
    <row r="407" spans="1:8" ht="24.95" customHeight="1">
      <c r="A407" s="118" t="s">
        <v>382</v>
      </c>
      <c r="B407" s="95"/>
      <c r="C407" s="95"/>
      <c r="D407" s="95"/>
      <c r="E407" s="95"/>
      <c r="F407" s="119"/>
      <c r="G407" s="119"/>
      <c r="H407" s="120" t="s">
        <v>383</v>
      </c>
    </row>
    <row r="408" spans="1:8" ht="24.95" customHeight="1">
      <c r="A408" s="406" t="s">
        <v>384</v>
      </c>
      <c r="B408" s="407"/>
      <c r="C408" s="407"/>
      <c r="D408" s="407"/>
      <c r="E408" s="407"/>
      <c r="F408" s="408"/>
      <c r="G408" s="92"/>
      <c r="H408" s="93"/>
    </row>
    <row r="409" spans="1:8" ht="24.95" customHeight="1">
      <c r="A409" s="406" t="s">
        <v>380</v>
      </c>
      <c r="B409" s="407"/>
      <c r="C409" s="407"/>
      <c r="D409" s="407"/>
      <c r="E409" s="407"/>
      <c r="F409" s="408"/>
      <c r="G409" s="409" t="s">
        <v>381</v>
      </c>
      <c r="H409" s="410"/>
    </row>
    <row r="410" spans="1:8" ht="24.95" customHeight="1">
      <c r="A410" s="411" t="s">
        <v>385</v>
      </c>
      <c r="B410" s="412"/>
      <c r="C410" s="412"/>
      <c r="D410" s="412"/>
      <c r="E410" s="412"/>
      <c r="F410" s="413"/>
      <c r="G410" s="92"/>
      <c r="H410" s="93" t="s">
        <v>387</v>
      </c>
    </row>
    <row r="411" spans="1:8" ht="24.95" customHeight="1">
      <c r="A411" s="411" t="s">
        <v>386</v>
      </c>
      <c r="B411" s="412"/>
      <c r="C411" s="412"/>
      <c r="D411" s="412"/>
      <c r="E411" s="412"/>
      <c r="F411" s="412"/>
      <c r="G411" s="119"/>
      <c r="H411" s="120" t="s">
        <v>387</v>
      </c>
    </row>
    <row r="412" spans="1:8" ht="24.95" customHeight="1">
      <c r="A412" s="411" t="s">
        <v>388</v>
      </c>
      <c r="B412" s="412"/>
      <c r="C412" s="412"/>
      <c r="D412" s="412"/>
      <c r="E412" s="412"/>
      <c r="F412" s="412"/>
      <c r="G412" s="119"/>
      <c r="H412" s="120" t="s">
        <v>387</v>
      </c>
    </row>
    <row r="413" spans="1:8" ht="24.95" customHeight="1">
      <c r="A413" s="406" t="s">
        <v>389</v>
      </c>
      <c r="B413" s="407"/>
      <c r="C413" s="407"/>
      <c r="D413" s="407"/>
      <c r="E413" s="407"/>
      <c r="F413" s="407"/>
      <c r="G413" s="407"/>
      <c r="H413" s="410"/>
    </row>
    <row r="414" spans="1:8" ht="24.95" customHeight="1">
      <c r="A414" s="406" t="s">
        <v>380</v>
      </c>
      <c r="B414" s="407"/>
      <c r="C414" s="407"/>
      <c r="D414" s="407"/>
      <c r="E414" s="407"/>
      <c r="F414" s="407"/>
      <c r="G414" s="407"/>
      <c r="H414" s="410"/>
    </row>
    <row r="415" spans="1:8" ht="24.95" customHeight="1">
      <c r="A415" s="118" t="s">
        <v>390</v>
      </c>
      <c r="B415" s="409"/>
      <c r="C415" s="407"/>
      <c r="D415" s="407"/>
      <c r="E415" s="407"/>
      <c r="F415" s="407"/>
      <c r="G415" s="407"/>
      <c r="H415" s="410"/>
    </row>
    <row r="416" spans="1:8" ht="24.95" customHeight="1">
      <c r="A416" s="94" t="s">
        <v>392</v>
      </c>
      <c r="B416" s="414" t="s">
        <v>434</v>
      </c>
      <c r="C416" s="415"/>
      <c r="D416" s="415"/>
      <c r="E416" s="415"/>
      <c r="F416" s="415"/>
      <c r="G416" s="415"/>
      <c r="H416" s="416"/>
    </row>
    <row r="417" spans="1:8" ht="24.95" customHeight="1">
      <c r="A417" s="417" t="s">
        <v>393</v>
      </c>
      <c r="B417" s="418"/>
      <c r="C417" s="418"/>
      <c r="D417" s="418"/>
      <c r="E417" s="122"/>
      <c r="F417" s="123"/>
      <c r="G417" s="92" t="s">
        <v>394</v>
      </c>
      <c r="H417" s="124"/>
    </row>
    <row r="418" spans="1:8" ht="24.95" customHeight="1">
      <c r="A418" s="91" t="s">
        <v>395</v>
      </c>
      <c r="B418" s="92" t="s">
        <v>284</v>
      </c>
      <c r="C418" s="92" t="s">
        <v>395</v>
      </c>
      <c r="D418" s="92" t="s">
        <v>284</v>
      </c>
      <c r="E418" s="125"/>
      <c r="F418" s="418" t="s">
        <v>396</v>
      </c>
      <c r="G418" s="418"/>
      <c r="H418" s="126" t="s">
        <v>284</v>
      </c>
    </row>
    <row r="419" spans="1:8" ht="24.95" customHeight="1">
      <c r="A419" s="99" t="s">
        <v>397</v>
      </c>
      <c r="B419" s="106" t="s">
        <v>398</v>
      </c>
      <c r="C419" s="106" t="s">
        <v>399</v>
      </c>
      <c r="D419" s="106" t="s">
        <v>400</v>
      </c>
      <c r="E419" s="125"/>
      <c r="F419" s="419">
        <v>3</v>
      </c>
      <c r="G419" s="419"/>
      <c r="H419" s="121" t="s">
        <v>387</v>
      </c>
    </row>
    <row r="420" spans="1:8" ht="24.95" customHeight="1">
      <c r="A420" s="99" t="s">
        <v>401</v>
      </c>
      <c r="B420" s="106" t="s">
        <v>402</v>
      </c>
      <c r="C420" s="106" t="s">
        <v>403</v>
      </c>
      <c r="D420" s="106" t="s">
        <v>404</v>
      </c>
      <c r="E420" s="125"/>
      <c r="F420" s="419">
        <v>2</v>
      </c>
      <c r="G420" s="419"/>
      <c r="H420" s="121" t="s">
        <v>383</v>
      </c>
    </row>
    <row r="421" spans="1:8" ht="24.95" customHeight="1">
      <c r="A421" s="99" t="s">
        <v>405</v>
      </c>
      <c r="B421" s="106" t="s">
        <v>406</v>
      </c>
      <c r="C421" s="106" t="s">
        <v>407</v>
      </c>
      <c r="D421" s="106" t="s">
        <v>408</v>
      </c>
      <c r="E421" s="125"/>
      <c r="F421" s="419">
        <v>1</v>
      </c>
      <c r="G421" s="419"/>
      <c r="H421" s="121" t="s">
        <v>409</v>
      </c>
    </row>
    <row r="422" spans="1:8" ht="24.95" customHeight="1">
      <c r="A422" s="99" t="s">
        <v>410</v>
      </c>
      <c r="B422" s="106" t="s">
        <v>411</v>
      </c>
      <c r="C422" s="106" t="s">
        <v>412</v>
      </c>
      <c r="D422" s="106" t="s">
        <v>413</v>
      </c>
      <c r="E422" s="127"/>
      <c r="F422" s="420"/>
      <c r="G422" s="421"/>
      <c r="H422" s="128"/>
    </row>
    <row r="423" spans="1:8" ht="82.5" customHeight="1">
      <c r="A423" s="422" t="s">
        <v>414</v>
      </c>
      <c r="B423" s="423"/>
      <c r="C423" s="424" t="s">
        <v>415</v>
      </c>
      <c r="D423" s="424"/>
      <c r="E423" s="424"/>
      <c r="F423" s="424"/>
      <c r="G423" s="424" t="s">
        <v>416</v>
      </c>
      <c r="H423" s="425"/>
    </row>
    <row r="425" spans="1:8" ht="24.95" customHeight="1">
      <c r="A425" s="426" t="s">
        <v>0</v>
      </c>
      <c r="B425" s="427"/>
      <c r="C425" s="427"/>
      <c r="D425" s="427"/>
      <c r="E425" s="427"/>
      <c r="F425" s="427"/>
      <c r="G425" s="427"/>
      <c r="H425" s="428"/>
    </row>
    <row r="426" spans="1:8" ht="24.95" customHeight="1">
      <c r="A426" s="417" t="s">
        <v>268</v>
      </c>
      <c r="B426" s="418"/>
      <c r="C426" s="418"/>
      <c r="D426" s="418"/>
      <c r="E426" s="418"/>
      <c r="F426" s="418"/>
      <c r="G426" s="418"/>
      <c r="H426" s="429"/>
    </row>
    <row r="427" spans="1:8" ht="24.95" customHeight="1">
      <c r="A427" s="417" t="s">
        <v>269</v>
      </c>
      <c r="B427" s="418"/>
      <c r="C427" s="418"/>
      <c r="D427" s="418"/>
      <c r="E427" s="418"/>
      <c r="F427" s="418"/>
      <c r="G427" s="418"/>
      <c r="H427" s="429"/>
    </row>
    <row r="428" spans="1:8" ht="24.95" customHeight="1">
      <c r="A428" s="417" t="s">
        <v>360</v>
      </c>
      <c r="B428" s="418"/>
      <c r="C428" s="418"/>
      <c r="D428" s="418"/>
      <c r="E428" s="418"/>
      <c r="F428" s="418"/>
      <c r="G428" s="418"/>
      <c r="H428" s="429"/>
    </row>
    <row r="429" spans="1:8" ht="24.95" customHeight="1">
      <c r="A429" s="417" t="s">
        <v>361</v>
      </c>
      <c r="B429" s="418"/>
      <c r="C429" s="418"/>
      <c r="D429" s="418"/>
      <c r="E429" s="418"/>
      <c r="F429" s="418"/>
      <c r="G429" s="418"/>
      <c r="H429" s="429"/>
    </row>
    <row r="430" spans="1:8" ht="24.95" customHeight="1">
      <c r="A430" s="94" t="s">
        <v>273</v>
      </c>
      <c r="B430" s="430" t="s">
        <v>274</v>
      </c>
      <c r="C430" s="431"/>
      <c r="D430" s="431"/>
      <c r="E430" s="432"/>
      <c r="F430" s="409"/>
      <c r="G430" s="407"/>
      <c r="H430" s="410"/>
    </row>
    <row r="431" spans="1:8" ht="24.95" customHeight="1">
      <c r="A431" s="94" t="s">
        <v>6</v>
      </c>
      <c r="B431" s="433" t="s">
        <v>254</v>
      </c>
      <c r="C431" s="412"/>
      <c r="D431" s="412"/>
      <c r="E431" s="413"/>
      <c r="F431" s="95" t="s">
        <v>362</v>
      </c>
      <c r="G431" s="95"/>
      <c r="H431" s="93">
        <v>10</v>
      </c>
    </row>
    <row r="432" spans="1:8" ht="24.95" customHeight="1">
      <c r="A432" s="94" t="s">
        <v>276</v>
      </c>
      <c r="B432" s="433" t="s">
        <v>318</v>
      </c>
      <c r="C432" s="412"/>
      <c r="D432" s="412"/>
      <c r="E432" s="413"/>
      <c r="F432" s="409"/>
      <c r="G432" s="407"/>
      <c r="H432" s="410"/>
    </row>
    <row r="433" spans="1:8" ht="24.95" customHeight="1">
      <c r="A433" s="96" t="s">
        <v>363</v>
      </c>
      <c r="B433" s="433" t="s">
        <v>319</v>
      </c>
      <c r="C433" s="412"/>
      <c r="D433" s="412"/>
      <c r="E433" s="413"/>
      <c r="F433" s="97" t="s">
        <v>9</v>
      </c>
      <c r="G433" s="97"/>
      <c r="H433" s="98" t="s">
        <v>320</v>
      </c>
    </row>
    <row r="434" spans="1:8" ht="24.95" customHeight="1">
      <c r="A434" s="417" t="s">
        <v>364</v>
      </c>
      <c r="B434" s="418"/>
      <c r="C434" s="418"/>
      <c r="D434" s="418"/>
      <c r="E434" s="418"/>
      <c r="F434" s="418"/>
      <c r="G434" s="418"/>
      <c r="H434" s="429"/>
    </row>
    <row r="435" spans="1:8" ht="24.95" customHeight="1">
      <c r="A435" s="417" t="s">
        <v>365</v>
      </c>
      <c r="B435" s="418"/>
      <c r="C435" s="418"/>
      <c r="D435" s="418"/>
      <c r="E435" s="418"/>
      <c r="F435" s="418"/>
      <c r="G435" s="418"/>
      <c r="H435" s="429"/>
    </row>
    <row r="436" spans="1:8" ht="24.95" customHeight="1">
      <c r="A436" s="440" t="s">
        <v>281</v>
      </c>
      <c r="B436" s="441" t="s">
        <v>282</v>
      </c>
      <c r="C436" s="442" t="s">
        <v>366</v>
      </c>
      <c r="D436" s="442" t="s">
        <v>367</v>
      </c>
      <c r="E436" s="442" t="s">
        <v>368</v>
      </c>
      <c r="F436" s="442" t="s">
        <v>369</v>
      </c>
      <c r="G436" s="442" t="s">
        <v>370</v>
      </c>
      <c r="H436" s="443" t="s">
        <v>284</v>
      </c>
    </row>
    <row r="437" spans="1:8" ht="24.95" customHeight="1">
      <c r="A437" s="440"/>
      <c r="B437" s="441"/>
      <c r="C437" s="442"/>
      <c r="D437" s="442"/>
      <c r="E437" s="442"/>
      <c r="F437" s="442"/>
      <c r="G437" s="442"/>
      <c r="H437" s="443"/>
    </row>
    <row r="438" spans="1:8" ht="24.95" customHeight="1">
      <c r="A438" s="440"/>
      <c r="B438" s="441"/>
      <c r="C438" s="442"/>
      <c r="D438" s="442"/>
      <c r="E438" s="442"/>
      <c r="F438" s="442"/>
      <c r="G438" s="442"/>
      <c r="H438" s="443"/>
    </row>
    <row r="439" spans="1:8" ht="24.95" customHeight="1">
      <c r="A439" s="99">
        <v>1</v>
      </c>
      <c r="B439" s="100" t="s">
        <v>285</v>
      </c>
      <c r="C439" s="101">
        <v>9.25</v>
      </c>
      <c r="D439" s="102">
        <v>5</v>
      </c>
      <c r="E439" s="102">
        <v>5</v>
      </c>
      <c r="F439" s="134">
        <v>68</v>
      </c>
      <c r="G439" s="104">
        <f>SUM(C439:F439)</f>
        <v>87.25</v>
      </c>
      <c r="H439" s="105" t="str">
        <f>IF(G439&gt;=91,"A1",IF(G439&gt;=81,"A2",IF(G439&gt;=71,"B1",IF(G439&gt;=61,"B2",IF(G439&gt;=51,"C1",IF(G439&gt;=41,"C2",IF(G439&gt;=33,"D","E")))))))</f>
        <v>A2</v>
      </c>
    </row>
    <row r="440" spans="1:8" ht="24.95" customHeight="1">
      <c r="A440" s="99">
        <v>2</v>
      </c>
      <c r="B440" s="100" t="s">
        <v>286</v>
      </c>
      <c r="C440" s="101">
        <v>6</v>
      </c>
      <c r="D440" s="106">
        <v>4</v>
      </c>
      <c r="E440" s="106">
        <v>4.5</v>
      </c>
      <c r="F440" s="102">
        <v>61.5</v>
      </c>
      <c r="G440" s="104">
        <f t="shared" ref="G440:G444" si="27">SUM(C440:F440)</f>
        <v>76</v>
      </c>
      <c r="H440" s="105" t="str">
        <f t="shared" ref="H440:H444" si="28">IF(G440&gt;=91,"A1",IF(G440&gt;=81,"A2",IF(G440&gt;=71,"B1",IF(G440&gt;=61,"B2",IF(G440&gt;=51,"C1",IF(G440&gt;=41,"C2",IF(G440&gt;=33,"D","E")))))))</f>
        <v>B1</v>
      </c>
    </row>
    <row r="441" spans="1:8" ht="24.95" customHeight="1">
      <c r="A441" s="99">
        <v>3</v>
      </c>
      <c r="B441" s="100" t="s">
        <v>287</v>
      </c>
      <c r="C441" s="102">
        <v>8.75</v>
      </c>
      <c r="D441" s="102">
        <v>4</v>
      </c>
      <c r="E441" s="102">
        <v>5</v>
      </c>
      <c r="F441" s="102">
        <v>63</v>
      </c>
      <c r="G441" s="104">
        <f t="shared" si="27"/>
        <v>80.75</v>
      </c>
      <c r="H441" s="105" t="str">
        <f t="shared" si="28"/>
        <v>B1</v>
      </c>
    </row>
    <row r="442" spans="1:8" ht="24.95" customHeight="1">
      <c r="A442" s="99">
        <v>4</v>
      </c>
      <c r="B442" s="100" t="s">
        <v>288</v>
      </c>
      <c r="C442" s="102">
        <v>9</v>
      </c>
      <c r="D442" s="102">
        <v>5</v>
      </c>
      <c r="E442" s="102">
        <v>4</v>
      </c>
      <c r="F442" s="102">
        <v>72.5</v>
      </c>
      <c r="G442" s="104">
        <f t="shared" si="27"/>
        <v>90.5</v>
      </c>
      <c r="H442" s="105" t="str">
        <f t="shared" si="28"/>
        <v>A2</v>
      </c>
    </row>
    <row r="443" spans="1:8" ht="24.95" customHeight="1">
      <c r="A443" s="99">
        <v>5</v>
      </c>
      <c r="B443" s="100" t="s">
        <v>371</v>
      </c>
      <c r="C443" s="102">
        <v>8</v>
      </c>
      <c r="D443" s="102">
        <v>4</v>
      </c>
      <c r="E443" s="102">
        <v>5</v>
      </c>
      <c r="F443" s="102">
        <v>67.5</v>
      </c>
      <c r="G443" s="104">
        <f t="shared" si="27"/>
        <v>84.5</v>
      </c>
      <c r="H443" s="105" t="str">
        <f t="shared" si="28"/>
        <v>A2</v>
      </c>
    </row>
    <row r="444" spans="1:8" ht="24.95" customHeight="1">
      <c r="A444" s="99">
        <v>6</v>
      </c>
      <c r="B444" s="107" t="s">
        <v>372</v>
      </c>
      <c r="C444" s="106"/>
      <c r="D444" s="106"/>
      <c r="E444" s="106"/>
      <c r="F444" s="106">
        <v>47</v>
      </c>
      <c r="G444" s="104">
        <f t="shared" si="27"/>
        <v>47</v>
      </c>
      <c r="H444" s="105" t="str">
        <f t="shared" si="28"/>
        <v>C2</v>
      </c>
    </row>
    <row r="445" spans="1:8" ht="24.95" customHeight="1">
      <c r="A445" s="99">
        <v>7</v>
      </c>
      <c r="B445" s="100" t="s">
        <v>373</v>
      </c>
      <c r="C445" s="133"/>
      <c r="D445" s="109"/>
      <c r="E445" s="109"/>
      <c r="F445" s="133">
        <v>46.5</v>
      </c>
      <c r="G445" s="104"/>
      <c r="H445" s="105"/>
    </row>
    <row r="446" spans="1:8" ht="24.95" customHeight="1">
      <c r="A446" s="99">
        <v>8</v>
      </c>
      <c r="B446" s="100" t="s">
        <v>374</v>
      </c>
      <c r="C446" s="133"/>
      <c r="D446" s="112"/>
      <c r="E446" s="112"/>
      <c r="F446" s="133">
        <v>44</v>
      </c>
      <c r="G446" s="104"/>
      <c r="H446" s="105"/>
    </row>
    <row r="447" spans="1:8" ht="24.95" customHeight="1">
      <c r="A447" s="99">
        <v>9</v>
      </c>
      <c r="B447" s="100" t="s">
        <v>375</v>
      </c>
      <c r="C447" s="133"/>
      <c r="D447" s="112"/>
      <c r="E447" s="112"/>
      <c r="F447" s="133">
        <v>37.5</v>
      </c>
      <c r="G447" s="104"/>
      <c r="H447" s="105"/>
    </row>
    <row r="448" spans="1:8" ht="24.95" customHeight="1">
      <c r="A448" s="94" t="s">
        <v>242</v>
      </c>
      <c r="B448" s="97"/>
      <c r="C448" s="113"/>
      <c r="D448" s="113"/>
      <c r="E448" s="113"/>
      <c r="F448" s="116"/>
      <c r="G448" s="114">
        <f>SUM(G439:G444)</f>
        <v>466</v>
      </c>
      <c r="H448" s="115"/>
    </row>
    <row r="449" spans="1:8" ht="24.95" customHeight="1">
      <c r="A449" s="94" t="s">
        <v>376</v>
      </c>
      <c r="B449" s="97"/>
      <c r="C449" s="113"/>
      <c r="D449" s="113"/>
      <c r="E449" s="113"/>
      <c r="F449" s="116"/>
      <c r="G449" s="117">
        <f>(G448/550)*100</f>
        <v>84.727272727272734</v>
      </c>
      <c r="H449" s="115" t="str">
        <f t="shared" ref="H449" si="29">IF(G449&gt;=91,"A1",IF(G449&gt;=81,"A2",IF(G449&gt;=71,"B1",IF(G449&gt;=61,"B2",IF(G449&gt;=51,"C1",IF(G449&gt;=41,"C2",IF(G449&gt;=33,"D","E")))))))</f>
        <v>A2</v>
      </c>
    </row>
    <row r="450" spans="1:8" ht="24.95" customHeight="1">
      <c r="A450" s="434" t="s">
        <v>430</v>
      </c>
      <c r="B450" s="435"/>
      <c r="C450" s="435"/>
      <c r="D450" s="435"/>
      <c r="E450" s="435"/>
      <c r="F450" s="435"/>
      <c r="G450" s="435"/>
      <c r="H450" s="436"/>
    </row>
    <row r="451" spans="1:8" ht="24.95" customHeight="1">
      <c r="A451" s="437" t="s">
        <v>378</v>
      </c>
      <c r="B451" s="438"/>
      <c r="C451" s="438"/>
      <c r="D451" s="438"/>
      <c r="E451" s="438"/>
      <c r="F451" s="438"/>
      <c r="G451" s="438"/>
      <c r="H451" s="439"/>
    </row>
    <row r="452" spans="1:8" ht="24.95" customHeight="1">
      <c r="A452" s="406" t="s">
        <v>379</v>
      </c>
      <c r="B452" s="407"/>
      <c r="C452" s="407"/>
      <c r="D452" s="407"/>
      <c r="E452" s="407"/>
      <c r="F452" s="407"/>
      <c r="G452" s="407"/>
      <c r="H452" s="410"/>
    </row>
    <row r="453" spans="1:8" ht="24.95" customHeight="1">
      <c r="A453" s="406" t="s">
        <v>380</v>
      </c>
      <c r="B453" s="407"/>
      <c r="C453" s="407"/>
      <c r="D453" s="407"/>
      <c r="E453" s="407"/>
      <c r="F453" s="408"/>
      <c r="G453" s="409" t="s">
        <v>381</v>
      </c>
      <c r="H453" s="410"/>
    </row>
    <row r="454" spans="1:8" ht="24.95" customHeight="1">
      <c r="A454" s="118" t="s">
        <v>382</v>
      </c>
      <c r="B454" s="95"/>
      <c r="C454" s="95"/>
      <c r="D454" s="95"/>
      <c r="E454" s="95"/>
      <c r="F454" s="119"/>
      <c r="G454" s="119"/>
      <c r="H454" s="120" t="s">
        <v>387</v>
      </c>
    </row>
    <row r="455" spans="1:8" ht="24.95" customHeight="1">
      <c r="A455" s="406" t="s">
        <v>384</v>
      </c>
      <c r="B455" s="407"/>
      <c r="C455" s="407"/>
      <c r="D455" s="407"/>
      <c r="E455" s="407"/>
      <c r="F455" s="408"/>
      <c r="G455" s="92"/>
      <c r="H455" s="93"/>
    </row>
    <row r="456" spans="1:8" ht="24.95" customHeight="1">
      <c r="A456" s="406" t="s">
        <v>380</v>
      </c>
      <c r="B456" s="407"/>
      <c r="C456" s="407"/>
      <c r="D456" s="407"/>
      <c r="E456" s="407"/>
      <c r="F456" s="408"/>
      <c r="G456" s="409" t="s">
        <v>381</v>
      </c>
      <c r="H456" s="410"/>
    </row>
    <row r="457" spans="1:8" ht="24.95" customHeight="1">
      <c r="A457" s="411" t="s">
        <v>385</v>
      </c>
      <c r="B457" s="412"/>
      <c r="C457" s="412"/>
      <c r="D457" s="412"/>
      <c r="E457" s="412"/>
      <c r="F457" s="413"/>
      <c r="G457" s="92"/>
      <c r="H457" s="93" t="s">
        <v>387</v>
      </c>
    </row>
    <row r="458" spans="1:8" ht="24.95" customHeight="1">
      <c r="A458" s="411" t="s">
        <v>386</v>
      </c>
      <c r="B458" s="412"/>
      <c r="C458" s="412"/>
      <c r="D458" s="412"/>
      <c r="E458" s="412"/>
      <c r="F458" s="412"/>
      <c r="G458" s="119"/>
      <c r="H458" s="120" t="s">
        <v>387</v>
      </c>
    </row>
    <row r="459" spans="1:8" ht="24.95" customHeight="1">
      <c r="A459" s="411" t="s">
        <v>388</v>
      </c>
      <c r="B459" s="412"/>
      <c r="C459" s="412"/>
      <c r="D459" s="412"/>
      <c r="E459" s="412"/>
      <c r="F459" s="412"/>
      <c r="G459" s="119"/>
      <c r="H459" s="120" t="s">
        <v>387</v>
      </c>
    </row>
    <row r="460" spans="1:8" ht="24.95" customHeight="1">
      <c r="A460" s="406" t="s">
        <v>389</v>
      </c>
      <c r="B460" s="407"/>
      <c r="C460" s="407"/>
      <c r="D460" s="407"/>
      <c r="E460" s="407"/>
      <c r="F460" s="407"/>
      <c r="G460" s="407"/>
      <c r="H460" s="410"/>
    </row>
    <row r="461" spans="1:8" ht="24.95" customHeight="1">
      <c r="A461" s="406" t="s">
        <v>380</v>
      </c>
      <c r="B461" s="407"/>
      <c r="C461" s="407"/>
      <c r="D461" s="407"/>
      <c r="E461" s="407"/>
      <c r="F461" s="407"/>
      <c r="G461" s="407"/>
      <c r="H461" s="410"/>
    </row>
    <row r="462" spans="1:8" ht="24.95" customHeight="1">
      <c r="A462" s="118" t="s">
        <v>390</v>
      </c>
      <c r="B462" s="409" t="s">
        <v>422</v>
      </c>
      <c r="C462" s="407"/>
      <c r="D462" s="407"/>
      <c r="E462" s="407"/>
      <c r="F462" s="407"/>
      <c r="G462" s="407"/>
      <c r="H462" s="410"/>
    </row>
    <row r="463" spans="1:8" ht="24.95" customHeight="1">
      <c r="A463" s="94" t="s">
        <v>392</v>
      </c>
      <c r="B463" s="414"/>
      <c r="C463" s="415"/>
      <c r="D463" s="415"/>
      <c r="E463" s="415"/>
      <c r="F463" s="415"/>
      <c r="G463" s="415"/>
      <c r="H463" s="416"/>
    </row>
    <row r="464" spans="1:8" ht="24.95" customHeight="1">
      <c r="A464" s="417" t="s">
        <v>393</v>
      </c>
      <c r="B464" s="418"/>
      <c r="C464" s="418"/>
      <c r="D464" s="418"/>
      <c r="E464" s="122"/>
      <c r="F464" s="123"/>
      <c r="G464" s="92" t="s">
        <v>394</v>
      </c>
      <c r="H464" s="124"/>
    </row>
    <row r="465" spans="1:8" ht="24.95" customHeight="1">
      <c r="A465" s="91" t="s">
        <v>395</v>
      </c>
      <c r="B465" s="92" t="s">
        <v>284</v>
      </c>
      <c r="C465" s="92" t="s">
        <v>395</v>
      </c>
      <c r="D465" s="92" t="s">
        <v>284</v>
      </c>
      <c r="E465" s="125"/>
      <c r="F465" s="418" t="s">
        <v>396</v>
      </c>
      <c r="G465" s="418"/>
      <c r="H465" s="126" t="s">
        <v>284</v>
      </c>
    </row>
    <row r="466" spans="1:8" ht="24.95" customHeight="1">
      <c r="A466" s="99" t="s">
        <v>397</v>
      </c>
      <c r="B466" s="106" t="s">
        <v>398</v>
      </c>
      <c r="C466" s="106" t="s">
        <v>399</v>
      </c>
      <c r="D466" s="106" t="s">
        <v>400</v>
      </c>
      <c r="E466" s="125"/>
      <c r="F466" s="419">
        <v>3</v>
      </c>
      <c r="G466" s="419"/>
      <c r="H466" s="121" t="s">
        <v>387</v>
      </c>
    </row>
    <row r="467" spans="1:8" ht="24.95" customHeight="1">
      <c r="A467" s="99" t="s">
        <v>401</v>
      </c>
      <c r="B467" s="106" t="s">
        <v>402</v>
      </c>
      <c r="C467" s="106" t="s">
        <v>403</v>
      </c>
      <c r="D467" s="106" t="s">
        <v>404</v>
      </c>
      <c r="E467" s="125"/>
      <c r="F467" s="419">
        <v>2</v>
      </c>
      <c r="G467" s="419"/>
      <c r="H467" s="121" t="s">
        <v>383</v>
      </c>
    </row>
    <row r="468" spans="1:8" ht="24.95" customHeight="1">
      <c r="A468" s="99" t="s">
        <v>405</v>
      </c>
      <c r="B468" s="106" t="s">
        <v>406</v>
      </c>
      <c r="C468" s="106" t="s">
        <v>407</v>
      </c>
      <c r="D468" s="106" t="s">
        <v>408</v>
      </c>
      <c r="E468" s="125"/>
      <c r="F468" s="419">
        <v>1</v>
      </c>
      <c r="G468" s="419"/>
      <c r="H468" s="121" t="s">
        <v>409</v>
      </c>
    </row>
    <row r="469" spans="1:8" ht="24.95" customHeight="1">
      <c r="A469" s="99" t="s">
        <v>410</v>
      </c>
      <c r="B469" s="106" t="s">
        <v>411</v>
      </c>
      <c r="C469" s="106" t="s">
        <v>412</v>
      </c>
      <c r="D469" s="106" t="s">
        <v>413</v>
      </c>
      <c r="E469" s="127"/>
      <c r="F469" s="420"/>
      <c r="G469" s="421"/>
      <c r="H469" s="128"/>
    </row>
    <row r="470" spans="1:8" ht="84.75" customHeight="1">
      <c r="A470" s="422" t="s">
        <v>414</v>
      </c>
      <c r="B470" s="423"/>
      <c r="C470" s="424" t="s">
        <v>415</v>
      </c>
      <c r="D470" s="424"/>
      <c r="E470" s="424"/>
      <c r="F470" s="424"/>
      <c r="G470" s="424" t="s">
        <v>416</v>
      </c>
      <c r="H470" s="425"/>
    </row>
    <row r="472" spans="1:8" ht="24.95" customHeight="1">
      <c r="A472" s="426" t="s">
        <v>0</v>
      </c>
      <c r="B472" s="427"/>
      <c r="C472" s="427"/>
      <c r="D472" s="427"/>
      <c r="E472" s="427"/>
      <c r="F472" s="427"/>
      <c r="G472" s="427"/>
      <c r="H472" s="428"/>
    </row>
    <row r="473" spans="1:8" ht="24.95" customHeight="1">
      <c r="A473" s="417" t="s">
        <v>268</v>
      </c>
      <c r="B473" s="418"/>
      <c r="C473" s="418"/>
      <c r="D473" s="418"/>
      <c r="E473" s="418"/>
      <c r="F473" s="418"/>
      <c r="G473" s="418"/>
      <c r="H473" s="429"/>
    </row>
    <row r="474" spans="1:8" ht="24.95" customHeight="1">
      <c r="A474" s="417" t="s">
        <v>269</v>
      </c>
      <c r="B474" s="418"/>
      <c r="C474" s="418"/>
      <c r="D474" s="418"/>
      <c r="E474" s="418"/>
      <c r="F474" s="418"/>
      <c r="G474" s="418"/>
      <c r="H474" s="429"/>
    </row>
    <row r="475" spans="1:8" ht="24.95" customHeight="1">
      <c r="A475" s="417" t="s">
        <v>360</v>
      </c>
      <c r="B475" s="418"/>
      <c r="C475" s="418"/>
      <c r="D475" s="418"/>
      <c r="E475" s="418"/>
      <c r="F475" s="418"/>
      <c r="G475" s="418"/>
      <c r="H475" s="429"/>
    </row>
    <row r="476" spans="1:8" ht="24.95" customHeight="1">
      <c r="A476" s="417" t="s">
        <v>361</v>
      </c>
      <c r="B476" s="418"/>
      <c r="C476" s="418"/>
      <c r="D476" s="418"/>
      <c r="E476" s="418"/>
      <c r="F476" s="418"/>
      <c r="G476" s="418"/>
      <c r="H476" s="429"/>
    </row>
    <row r="477" spans="1:8" ht="24.95" customHeight="1">
      <c r="A477" s="94" t="s">
        <v>273</v>
      </c>
      <c r="B477" s="430" t="s">
        <v>274</v>
      </c>
      <c r="C477" s="431"/>
      <c r="D477" s="431"/>
      <c r="E477" s="432"/>
      <c r="F477" s="409"/>
      <c r="G477" s="407"/>
      <c r="H477" s="410"/>
    </row>
    <row r="478" spans="1:8" ht="24.95" customHeight="1">
      <c r="A478" s="94" t="s">
        <v>6</v>
      </c>
      <c r="B478" s="433" t="s">
        <v>255</v>
      </c>
      <c r="C478" s="412"/>
      <c r="D478" s="412"/>
      <c r="E478" s="413"/>
      <c r="F478" s="95" t="s">
        <v>362</v>
      </c>
      <c r="G478" s="95"/>
      <c r="H478" s="93">
        <v>11</v>
      </c>
    </row>
    <row r="479" spans="1:8" ht="24.95" customHeight="1">
      <c r="A479" s="94" t="s">
        <v>276</v>
      </c>
      <c r="B479" s="433" t="s">
        <v>321</v>
      </c>
      <c r="C479" s="412"/>
      <c r="D479" s="412"/>
      <c r="E479" s="413"/>
      <c r="F479" s="409"/>
      <c r="G479" s="407"/>
      <c r="H479" s="410"/>
    </row>
    <row r="480" spans="1:8" ht="24.95" customHeight="1">
      <c r="A480" s="96" t="s">
        <v>363</v>
      </c>
      <c r="B480" s="433" t="s">
        <v>322</v>
      </c>
      <c r="C480" s="412"/>
      <c r="D480" s="412"/>
      <c r="E480" s="413"/>
      <c r="F480" s="97" t="s">
        <v>9</v>
      </c>
      <c r="G480" s="97"/>
      <c r="H480" s="98" t="s">
        <v>323</v>
      </c>
    </row>
    <row r="481" spans="1:8" ht="24.95" customHeight="1">
      <c r="A481" s="417" t="s">
        <v>364</v>
      </c>
      <c r="B481" s="418"/>
      <c r="C481" s="418"/>
      <c r="D481" s="418"/>
      <c r="E481" s="418"/>
      <c r="F481" s="418"/>
      <c r="G481" s="418"/>
      <c r="H481" s="429"/>
    </row>
    <row r="482" spans="1:8" ht="24.95" customHeight="1">
      <c r="A482" s="417" t="s">
        <v>365</v>
      </c>
      <c r="B482" s="418"/>
      <c r="C482" s="418"/>
      <c r="D482" s="418"/>
      <c r="E482" s="418"/>
      <c r="F482" s="418"/>
      <c r="G482" s="418"/>
      <c r="H482" s="429"/>
    </row>
    <row r="483" spans="1:8" ht="24.95" customHeight="1">
      <c r="A483" s="440" t="s">
        <v>281</v>
      </c>
      <c r="B483" s="441" t="s">
        <v>282</v>
      </c>
      <c r="C483" s="442" t="s">
        <v>366</v>
      </c>
      <c r="D483" s="442" t="s">
        <v>367</v>
      </c>
      <c r="E483" s="442" t="s">
        <v>368</v>
      </c>
      <c r="F483" s="442" t="s">
        <v>369</v>
      </c>
      <c r="G483" s="442" t="s">
        <v>370</v>
      </c>
      <c r="H483" s="443" t="s">
        <v>284</v>
      </c>
    </row>
    <row r="484" spans="1:8" ht="24.95" customHeight="1">
      <c r="A484" s="440"/>
      <c r="B484" s="441"/>
      <c r="C484" s="442"/>
      <c r="D484" s="442"/>
      <c r="E484" s="442"/>
      <c r="F484" s="442"/>
      <c r="G484" s="442"/>
      <c r="H484" s="443"/>
    </row>
    <row r="485" spans="1:8" ht="24.95" customHeight="1">
      <c r="A485" s="440"/>
      <c r="B485" s="441"/>
      <c r="C485" s="442"/>
      <c r="D485" s="442"/>
      <c r="E485" s="442"/>
      <c r="F485" s="442"/>
      <c r="G485" s="442"/>
      <c r="H485" s="443"/>
    </row>
    <row r="486" spans="1:8" ht="24.95" customHeight="1">
      <c r="A486" s="99">
        <v>1</v>
      </c>
      <c r="B486" s="100" t="s">
        <v>285</v>
      </c>
      <c r="C486" s="101">
        <v>6.75</v>
      </c>
      <c r="D486" s="102">
        <v>4</v>
      </c>
      <c r="E486" s="102">
        <v>3</v>
      </c>
      <c r="F486" s="134">
        <v>29</v>
      </c>
      <c r="G486" s="104">
        <f>SUM(C486:F486)</f>
        <v>42.75</v>
      </c>
      <c r="H486" s="105" t="str">
        <f>IF(G486&gt;=91,"A1",IF(G486&gt;=81,"A2",IF(G486&gt;=71,"B1",IF(G486&gt;=61,"B2",IF(G486&gt;=51,"C1",IF(G486&gt;=41,"C2",IF(G486&gt;=33,"D","E")))))))</f>
        <v>C2</v>
      </c>
    </row>
    <row r="487" spans="1:8" ht="24.95" customHeight="1">
      <c r="A487" s="99">
        <v>2</v>
      </c>
      <c r="B487" s="100" t="s">
        <v>286</v>
      </c>
      <c r="C487" s="101">
        <v>3.75</v>
      </c>
      <c r="D487" s="106">
        <v>3.5</v>
      </c>
      <c r="E487" s="106">
        <v>3.5</v>
      </c>
      <c r="F487" s="102">
        <v>49.5</v>
      </c>
      <c r="G487" s="104">
        <f t="shared" ref="G487:G491" si="30">SUM(C487:F487)</f>
        <v>60.25</v>
      </c>
      <c r="H487" s="105" t="str">
        <f t="shared" ref="H487:H491" si="31">IF(G487&gt;=91,"A1",IF(G487&gt;=81,"A2",IF(G487&gt;=71,"B1",IF(G487&gt;=61,"B2",IF(G487&gt;=51,"C1",IF(G487&gt;=41,"C2",IF(G487&gt;=33,"D","E")))))))</f>
        <v>C1</v>
      </c>
    </row>
    <row r="488" spans="1:8" ht="24.95" customHeight="1">
      <c r="A488" s="99">
        <v>3</v>
      </c>
      <c r="B488" s="100" t="s">
        <v>287</v>
      </c>
      <c r="C488" s="102">
        <v>6.5</v>
      </c>
      <c r="D488" s="102">
        <v>3</v>
      </c>
      <c r="E488" s="102">
        <v>3</v>
      </c>
      <c r="F488" s="102">
        <v>28</v>
      </c>
      <c r="G488" s="104">
        <f t="shared" si="30"/>
        <v>40.5</v>
      </c>
      <c r="H488" s="105" t="str">
        <f t="shared" si="31"/>
        <v>D</v>
      </c>
    </row>
    <row r="489" spans="1:8" ht="24.95" customHeight="1">
      <c r="A489" s="99">
        <v>4</v>
      </c>
      <c r="B489" s="100" t="s">
        <v>288</v>
      </c>
      <c r="C489" s="102">
        <v>6</v>
      </c>
      <c r="D489" s="102">
        <v>3.5</v>
      </c>
      <c r="E489" s="102">
        <v>3</v>
      </c>
      <c r="F489" s="102">
        <v>31</v>
      </c>
      <c r="G489" s="104">
        <f t="shared" si="30"/>
        <v>43.5</v>
      </c>
      <c r="H489" s="105" t="str">
        <f t="shared" si="31"/>
        <v>C2</v>
      </c>
    </row>
    <row r="490" spans="1:8" ht="24.95" customHeight="1">
      <c r="A490" s="99">
        <v>5</v>
      </c>
      <c r="B490" s="100" t="s">
        <v>371</v>
      </c>
      <c r="C490" s="102">
        <v>4.75</v>
      </c>
      <c r="D490" s="102">
        <v>3.5</v>
      </c>
      <c r="E490" s="102">
        <v>3</v>
      </c>
      <c r="F490" s="102">
        <v>24.5</v>
      </c>
      <c r="G490" s="104">
        <f t="shared" si="30"/>
        <v>35.75</v>
      </c>
      <c r="H490" s="105" t="str">
        <f t="shared" si="31"/>
        <v>D</v>
      </c>
    </row>
    <row r="491" spans="1:8" ht="24.95" customHeight="1">
      <c r="A491" s="99">
        <v>6</v>
      </c>
      <c r="B491" s="107" t="s">
        <v>372</v>
      </c>
      <c r="C491" s="106"/>
      <c r="D491" s="106"/>
      <c r="E491" s="106"/>
      <c r="F491" s="106">
        <v>24.5</v>
      </c>
      <c r="G491" s="104">
        <f t="shared" si="30"/>
        <v>24.5</v>
      </c>
      <c r="H491" s="105" t="str">
        <f t="shared" si="31"/>
        <v>E</v>
      </c>
    </row>
    <row r="492" spans="1:8" ht="24.95" customHeight="1">
      <c r="A492" s="99">
        <v>7</v>
      </c>
      <c r="B492" s="100" t="s">
        <v>373</v>
      </c>
      <c r="C492" s="133"/>
      <c r="D492" s="109"/>
      <c r="E492" s="109"/>
      <c r="F492" s="133">
        <v>32.5</v>
      </c>
      <c r="G492" s="104"/>
      <c r="H492" s="105"/>
    </row>
    <row r="493" spans="1:8" ht="24.95" customHeight="1">
      <c r="A493" s="99">
        <v>8</v>
      </c>
      <c r="B493" s="100" t="s">
        <v>374</v>
      </c>
      <c r="C493" s="133"/>
      <c r="D493" s="112"/>
      <c r="E493" s="112"/>
      <c r="F493" s="133">
        <v>18</v>
      </c>
      <c r="G493" s="104"/>
      <c r="H493" s="105"/>
    </row>
    <row r="494" spans="1:8" ht="24.95" customHeight="1">
      <c r="A494" s="99">
        <v>9</v>
      </c>
      <c r="B494" s="100" t="s">
        <v>375</v>
      </c>
      <c r="C494" s="133"/>
      <c r="D494" s="112"/>
      <c r="E494" s="112"/>
      <c r="F494" s="133">
        <v>13.5</v>
      </c>
      <c r="G494" s="104"/>
      <c r="H494" s="105"/>
    </row>
    <row r="495" spans="1:8" ht="24.95" customHeight="1">
      <c r="A495" s="94" t="s">
        <v>242</v>
      </c>
      <c r="B495" s="97"/>
      <c r="C495" s="113"/>
      <c r="D495" s="113"/>
      <c r="E495" s="113"/>
      <c r="F495" s="113"/>
      <c r="G495" s="114">
        <f>SUM(G486:G491)</f>
        <v>247.25</v>
      </c>
      <c r="H495" s="115"/>
    </row>
    <row r="496" spans="1:8" ht="24.95" customHeight="1">
      <c r="A496" s="94" t="s">
        <v>376</v>
      </c>
      <c r="B496" s="97"/>
      <c r="C496" s="113"/>
      <c r="D496" s="113"/>
      <c r="E496" s="113"/>
      <c r="F496" s="116"/>
      <c r="G496" s="117">
        <f>(G495/550)*100</f>
        <v>44.954545454545453</v>
      </c>
      <c r="H496" s="115" t="str">
        <f t="shared" ref="H496" si="32">IF(G496&gt;=91,"A1",IF(G496&gt;=81,"A2",IF(G496&gt;=71,"B1",IF(G496&gt;=61,"B2",IF(G496&gt;=51,"C1",IF(G496&gt;=41,"C2",IF(G496&gt;=33,"D","E")))))))</f>
        <v>C2</v>
      </c>
    </row>
    <row r="497" spans="1:8" ht="24.95" customHeight="1">
      <c r="A497" s="434" t="s">
        <v>433</v>
      </c>
      <c r="B497" s="435"/>
      <c r="C497" s="435"/>
      <c r="D497" s="435"/>
      <c r="E497" s="435"/>
      <c r="F497" s="435"/>
      <c r="G497" s="435"/>
      <c r="H497" s="436"/>
    </row>
    <row r="498" spans="1:8" ht="24.95" customHeight="1">
      <c r="A498" s="437" t="s">
        <v>378</v>
      </c>
      <c r="B498" s="438"/>
      <c r="C498" s="438"/>
      <c r="D498" s="438"/>
      <c r="E498" s="438"/>
      <c r="F498" s="438"/>
      <c r="G498" s="438"/>
      <c r="H498" s="439"/>
    </row>
    <row r="499" spans="1:8" ht="24.95" customHeight="1">
      <c r="A499" s="406" t="s">
        <v>379</v>
      </c>
      <c r="B499" s="407"/>
      <c r="C499" s="407"/>
      <c r="D499" s="407"/>
      <c r="E499" s="407"/>
      <c r="F499" s="407"/>
      <c r="G499" s="407"/>
      <c r="H499" s="410"/>
    </row>
    <row r="500" spans="1:8" ht="24.95" customHeight="1">
      <c r="A500" s="406" t="s">
        <v>380</v>
      </c>
      <c r="B500" s="407"/>
      <c r="C500" s="407"/>
      <c r="D500" s="407"/>
      <c r="E500" s="407"/>
      <c r="F500" s="408"/>
      <c r="G500" s="409" t="s">
        <v>381</v>
      </c>
      <c r="H500" s="410"/>
    </row>
    <row r="501" spans="1:8" ht="24.95" customHeight="1">
      <c r="A501" s="118" t="s">
        <v>382</v>
      </c>
      <c r="B501" s="95"/>
      <c r="C501" s="95"/>
      <c r="D501" s="95"/>
      <c r="E501" s="95"/>
      <c r="F501" s="119"/>
      <c r="G501" s="119"/>
      <c r="H501" s="120"/>
    </row>
    <row r="502" spans="1:8" ht="24.95" customHeight="1">
      <c r="A502" s="406" t="s">
        <v>384</v>
      </c>
      <c r="B502" s="407"/>
      <c r="C502" s="407"/>
      <c r="D502" s="407"/>
      <c r="E502" s="407"/>
      <c r="F502" s="408"/>
      <c r="G502" s="92"/>
      <c r="H502" s="93" t="s">
        <v>383</v>
      </c>
    </row>
    <row r="503" spans="1:8" ht="24.95" customHeight="1">
      <c r="A503" s="406" t="s">
        <v>380</v>
      </c>
      <c r="B503" s="407"/>
      <c r="C503" s="407"/>
      <c r="D503" s="407"/>
      <c r="E503" s="407"/>
      <c r="F503" s="408"/>
      <c r="G503" s="409" t="s">
        <v>381</v>
      </c>
      <c r="H503" s="410"/>
    </row>
    <row r="504" spans="1:8" ht="24.95" customHeight="1">
      <c r="A504" s="411" t="s">
        <v>385</v>
      </c>
      <c r="B504" s="412"/>
      <c r="C504" s="412"/>
      <c r="D504" s="412"/>
      <c r="E504" s="412"/>
      <c r="F504" s="413"/>
      <c r="G504" s="92"/>
      <c r="H504" s="93" t="s">
        <v>383</v>
      </c>
    </row>
    <row r="505" spans="1:8" ht="24.95" customHeight="1">
      <c r="A505" s="411" t="s">
        <v>386</v>
      </c>
      <c r="B505" s="412"/>
      <c r="C505" s="412"/>
      <c r="D505" s="412"/>
      <c r="E505" s="412"/>
      <c r="F505" s="412"/>
      <c r="G505" s="119"/>
      <c r="H505" s="120" t="s">
        <v>383</v>
      </c>
    </row>
    <row r="506" spans="1:8" ht="24.95" customHeight="1">
      <c r="A506" s="411" t="s">
        <v>388</v>
      </c>
      <c r="B506" s="412"/>
      <c r="C506" s="412"/>
      <c r="D506" s="412"/>
      <c r="E506" s="412"/>
      <c r="F506" s="412"/>
      <c r="G506" s="119"/>
      <c r="H506" s="120" t="s">
        <v>383</v>
      </c>
    </row>
    <row r="507" spans="1:8" ht="24.95" customHeight="1">
      <c r="A507" s="406" t="s">
        <v>389</v>
      </c>
      <c r="B507" s="407"/>
      <c r="C507" s="407"/>
      <c r="D507" s="407"/>
      <c r="E507" s="407"/>
      <c r="F507" s="407"/>
      <c r="G507" s="407"/>
      <c r="H507" s="410"/>
    </row>
    <row r="508" spans="1:8" ht="24.95" customHeight="1">
      <c r="A508" s="406" t="s">
        <v>380</v>
      </c>
      <c r="B508" s="407"/>
      <c r="C508" s="407"/>
      <c r="D508" s="407"/>
      <c r="E508" s="407"/>
      <c r="F508" s="407"/>
      <c r="G508" s="407"/>
      <c r="H508" s="410"/>
    </row>
    <row r="509" spans="1:8" ht="24.95" customHeight="1">
      <c r="A509" s="118" t="s">
        <v>390</v>
      </c>
      <c r="B509" s="409" t="s">
        <v>435</v>
      </c>
      <c r="C509" s="407"/>
      <c r="D509" s="407"/>
      <c r="E509" s="407"/>
      <c r="F509" s="407"/>
      <c r="G509" s="407"/>
      <c r="H509" s="410"/>
    </row>
    <row r="510" spans="1:8" ht="24.95" customHeight="1">
      <c r="A510" s="94" t="s">
        <v>392</v>
      </c>
      <c r="B510" s="414"/>
      <c r="C510" s="415"/>
      <c r="D510" s="415"/>
      <c r="E510" s="415"/>
      <c r="F510" s="415"/>
      <c r="G510" s="415"/>
      <c r="H510" s="416"/>
    </row>
    <row r="511" spans="1:8" ht="24.95" customHeight="1">
      <c r="A511" s="417" t="s">
        <v>393</v>
      </c>
      <c r="B511" s="418"/>
      <c r="C511" s="418"/>
      <c r="D511" s="418"/>
      <c r="E511" s="122"/>
      <c r="F511" s="123"/>
      <c r="G511" s="92" t="s">
        <v>394</v>
      </c>
      <c r="H511" s="124"/>
    </row>
    <row r="512" spans="1:8" ht="24.95" customHeight="1">
      <c r="A512" s="91" t="s">
        <v>395</v>
      </c>
      <c r="B512" s="92" t="s">
        <v>284</v>
      </c>
      <c r="C512" s="92" t="s">
        <v>395</v>
      </c>
      <c r="D512" s="92" t="s">
        <v>284</v>
      </c>
      <c r="E512" s="125"/>
      <c r="F512" s="418" t="s">
        <v>396</v>
      </c>
      <c r="G512" s="418"/>
      <c r="H512" s="126" t="s">
        <v>284</v>
      </c>
    </row>
    <row r="513" spans="1:8" ht="24.95" customHeight="1">
      <c r="A513" s="99" t="s">
        <v>397</v>
      </c>
      <c r="B513" s="106" t="s">
        <v>398</v>
      </c>
      <c r="C513" s="106" t="s">
        <v>399</v>
      </c>
      <c r="D513" s="106" t="s">
        <v>400</v>
      </c>
      <c r="E513" s="125"/>
      <c r="F513" s="419">
        <v>3</v>
      </c>
      <c r="G513" s="419"/>
      <c r="H513" s="121" t="s">
        <v>387</v>
      </c>
    </row>
    <row r="514" spans="1:8" ht="24.95" customHeight="1">
      <c r="A514" s="99" t="s">
        <v>401</v>
      </c>
      <c r="B514" s="106" t="s">
        <v>402</v>
      </c>
      <c r="C514" s="106" t="s">
        <v>403</v>
      </c>
      <c r="D514" s="106" t="s">
        <v>404</v>
      </c>
      <c r="E514" s="125"/>
      <c r="F514" s="419">
        <v>2</v>
      </c>
      <c r="G514" s="419"/>
      <c r="H514" s="121" t="s">
        <v>383</v>
      </c>
    </row>
    <row r="515" spans="1:8" ht="24.95" customHeight="1">
      <c r="A515" s="99" t="s">
        <v>405</v>
      </c>
      <c r="B515" s="106" t="s">
        <v>406</v>
      </c>
      <c r="C515" s="106" t="s">
        <v>407</v>
      </c>
      <c r="D515" s="106" t="s">
        <v>408</v>
      </c>
      <c r="E515" s="125"/>
      <c r="F515" s="419">
        <v>1</v>
      </c>
      <c r="G515" s="419"/>
      <c r="H515" s="121" t="s">
        <v>409</v>
      </c>
    </row>
    <row r="516" spans="1:8" ht="24.95" customHeight="1">
      <c r="A516" s="99" t="s">
        <v>410</v>
      </c>
      <c r="B516" s="106" t="s">
        <v>411</v>
      </c>
      <c r="C516" s="106" t="s">
        <v>412</v>
      </c>
      <c r="D516" s="106" t="s">
        <v>413</v>
      </c>
      <c r="E516" s="127"/>
      <c r="F516" s="420"/>
      <c r="G516" s="421"/>
      <c r="H516" s="128"/>
    </row>
    <row r="517" spans="1:8" ht="92.25" customHeight="1">
      <c r="A517" s="422" t="s">
        <v>414</v>
      </c>
      <c r="B517" s="423"/>
      <c r="C517" s="424" t="s">
        <v>415</v>
      </c>
      <c r="D517" s="424"/>
      <c r="E517" s="424"/>
      <c r="F517" s="424"/>
      <c r="G517" s="424" t="s">
        <v>416</v>
      </c>
      <c r="H517" s="425"/>
    </row>
    <row r="519" spans="1:8" ht="24.95" customHeight="1">
      <c r="A519" s="426" t="s">
        <v>0</v>
      </c>
      <c r="B519" s="427"/>
      <c r="C519" s="427"/>
      <c r="D519" s="427"/>
      <c r="E519" s="427"/>
      <c r="F519" s="427"/>
      <c r="G519" s="427"/>
      <c r="H519" s="428"/>
    </row>
    <row r="520" spans="1:8" ht="24.95" customHeight="1">
      <c r="A520" s="417" t="s">
        <v>268</v>
      </c>
      <c r="B520" s="418"/>
      <c r="C520" s="418"/>
      <c r="D520" s="418"/>
      <c r="E520" s="418"/>
      <c r="F520" s="418"/>
      <c r="G520" s="418"/>
      <c r="H520" s="429"/>
    </row>
    <row r="521" spans="1:8" ht="24.95" customHeight="1">
      <c r="A521" s="417" t="s">
        <v>269</v>
      </c>
      <c r="B521" s="418"/>
      <c r="C521" s="418"/>
      <c r="D521" s="418"/>
      <c r="E521" s="418"/>
      <c r="F521" s="418"/>
      <c r="G521" s="418"/>
      <c r="H521" s="429"/>
    </row>
    <row r="522" spans="1:8" ht="24.95" customHeight="1">
      <c r="A522" s="417" t="s">
        <v>360</v>
      </c>
      <c r="B522" s="418"/>
      <c r="C522" s="418"/>
      <c r="D522" s="418"/>
      <c r="E522" s="418"/>
      <c r="F522" s="418"/>
      <c r="G522" s="418"/>
      <c r="H522" s="429"/>
    </row>
    <row r="523" spans="1:8" ht="24.95" customHeight="1">
      <c r="A523" s="417" t="s">
        <v>361</v>
      </c>
      <c r="B523" s="418"/>
      <c r="C523" s="418"/>
      <c r="D523" s="418"/>
      <c r="E523" s="418"/>
      <c r="F523" s="418"/>
      <c r="G523" s="418"/>
      <c r="H523" s="429"/>
    </row>
    <row r="524" spans="1:8" ht="24.95" customHeight="1">
      <c r="A524" s="94" t="s">
        <v>273</v>
      </c>
      <c r="B524" s="430" t="s">
        <v>274</v>
      </c>
      <c r="C524" s="431"/>
      <c r="D524" s="431"/>
      <c r="E524" s="432"/>
      <c r="F524" s="409"/>
      <c r="G524" s="407"/>
      <c r="H524" s="410"/>
    </row>
    <row r="525" spans="1:8" ht="24.95" customHeight="1">
      <c r="A525" s="94" t="s">
        <v>6</v>
      </c>
      <c r="B525" s="433" t="s">
        <v>256</v>
      </c>
      <c r="C525" s="412"/>
      <c r="D525" s="412"/>
      <c r="E525" s="413"/>
      <c r="F525" s="95" t="s">
        <v>362</v>
      </c>
      <c r="G525" s="95"/>
      <c r="H525" s="93">
        <v>12</v>
      </c>
    </row>
    <row r="526" spans="1:8" ht="24.95" customHeight="1">
      <c r="A526" s="94" t="s">
        <v>276</v>
      </c>
      <c r="B526" s="433" t="s">
        <v>324</v>
      </c>
      <c r="C526" s="412"/>
      <c r="D526" s="412"/>
      <c r="E526" s="413"/>
      <c r="F526" s="409"/>
      <c r="G526" s="407"/>
      <c r="H526" s="410"/>
    </row>
    <row r="527" spans="1:8" ht="24.95" customHeight="1">
      <c r="A527" s="96" t="s">
        <v>363</v>
      </c>
      <c r="B527" s="433" t="s">
        <v>325</v>
      </c>
      <c r="C527" s="412"/>
      <c r="D527" s="412"/>
      <c r="E527" s="413"/>
      <c r="F527" s="97" t="s">
        <v>9</v>
      </c>
      <c r="G527" s="97"/>
      <c r="H527" s="98" t="s">
        <v>326</v>
      </c>
    </row>
    <row r="528" spans="1:8" ht="24.95" customHeight="1">
      <c r="A528" s="417" t="s">
        <v>364</v>
      </c>
      <c r="B528" s="418"/>
      <c r="C528" s="418"/>
      <c r="D528" s="418"/>
      <c r="E528" s="418"/>
      <c r="F528" s="418"/>
      <c r="G528" s="418"/>
      <c r="H528" s="429"/>
    </row>
    <row r="529" spans="1:8" ht="24.95" customHeight="1">
      <c r="A529" s="417" t="s">
        <v>365</v>
      </c>
      <c r="B529" s="418"/>
      <c r="C529" s="418"/>
      <c r="D529" s="418"/>
      <c r="E529" s="418"/>
      <c r="F529" s="418"/>
      <c r="G529" s="418"/>
      <c r="H529" s="429"/>
    </row>
    <row r="530" spans="1:8" ht="24.95" customHeight="1">
      <c r="A530" s="440" t="s">
        <v>281</v>
      </c>
      <c r="B530" s="441" t="s">
        <v>282</v>
      </c>
      <c r="C530" s="442" t="s">
        <v>366</v>
      </c>
      <c r="D530" s="442" t="s">
        <v>367</v>
      </c>
      <c r="E530" s="442" t="s">
        <v>368</v>
      </c>
      <c r="F530" s="442" t="s">
        <v>369</v>
      </c>
      <c r="G530" s="442" t="s">
        <v>370</v>
      </c>
      <c r="H530" s="443" t="s">
        <v>284</v>
      </c>
    </row>
    <row r="531" spans="1:8" ht="24.95" customHeight="1">
      <c r="A531" s="440"/>
      <c r="B531" s="441"/>
      <c r="C531" s="442"/>
      <c r="D531" s="442"/>
      <c r="E531" s="442"/>
      <c r="F531" s="442"/>
      <c r="G531" s="442"/>
      <c r="H531" s="443"/>
    </row>
    <row r="532" spans="1:8" ht="24.95" customHeight="1">
      <c r="A532" s="440"/>
      <c r="B532" s="441"/>
      <c r="C532" s="442"/>
      <c r="D532" s="442"/>
      <c r="E532" s="442"/>
      <c r="F532" s="442"/>
      <c r="G532" s="442"/>
      <c r="H532" s="443"/>
    </row>
    <row r="533" spans="1:8" ht="24.95" customHeight="1">
      <c r="A533" s="99">
        <v>1</v>
      </c>
      <c r="B533" s="100" t="s">
        <v>285</v>
      </c>
      <c r="C533" s="101">
        <v>8.25</v>
      </c>
      <c r="D533" s="102">
        <v>5</v>
      </c>
      <c r="E533" s="102">
        <v>4</v>
      </c>
      <c r="F533" s="134">
        <v>48</v>
      </c>
      <c r="G533" s="104">
        <f>SUM(C533:F533)</f>
        <v>65.25</v>
      </c>
      <c r="H533" s="105" t="str">
        <f>IF(G533&gt;=91,"A1",IF(G533&gt;=81,"A2",IF(G533&gt;=71,"B1",IF(G533&gt;=61,"B2",IF(G533&gt;=51,"C1",IF(G533&gt;=41,"C2",IF(G533&gt;=33,"D","E")))))))</f>
        <v>B2</v>
      </c>
    </row>
    <row r="534" spans="1:8" ht="24.95" customHeight="1">
      <c r="A534" s="99">
        <v>2</v>
      </c>
      <c r="B534" s="100" t="s">
        <v>286</v>
      </c>
      <c r="C534" s="101">
        <v>4.75</v>
      </c>
      <c r="D534" s="106">
        <v>4</v>
      </c>
      <c r="E534" s="106">
        <v>4.5</v>
      </c>
      <c r="F534" s="102">
        <v>57</v>
      </c>
      <c r="G534" s="104">
        <f t="shared" ref="G534:G538" si="33">SUM(C534:F534)</f>
        <v>70.25</v>
      </c>
      <c r="H534" s="105" t="str">
        <f t="shared" ref="H534:H538" si="34">IF(G534&gt;=91,"A1",IF(G534&gt;=81,"A2",IF(G534&gt;=71,"B1",IF(G534&gt;=61,"B2",IF(G534&gt;=51,"C1",IF(G534&gt;=41,"C2",IF(G534&gt;=33,"D","E")))))))</f>
        <v>B2</v>
      </c>
    </row>
    <row r="535" spans="1:8" ht="24.95" customHeight="1">
      <c r="A535" s="99">
        <v>3</v>
      </c>
      <c r="B535" s="100" t="s">
        <v>287</v>
      </c>
      <c r="C535" s="102">
        <v>3.75</v>
      </c>
      <c r="D535" s="102">
        <v>4</v>
      </c>
      <c r="E535" s="102">
        <v>4</v>
      </c>
      <c r="F535" s="102">
        <v>41.5</v>
      </c>
      <c r="G535" s="104">
        <f t="shared" si="33"/>
        <v>53.25</v>
      </c>
      <c r="H535" s="105" t="str">
        <f t="shared" si="34"/>
        <v>C1</v>
      </c>
    </row>
    <row r="536" spans="1:8" ht="24.95" customHeight="1">
      <c r="A536" s="99">
        <v>4</v>
      </c>
      <c r="B536" s="100" t="s">
        <v>288</v>
      </c>
      <c r="C536" s="102">
        <v>7.75</v>
      </c>
      <c r="D536" s="102">
        <v>4</v>
      </c>
      <c r="E536" s="102">
        <v>4.5</v>
      </c>
      <c r="F536" s="102">
        <v>62.5</v>
      </c>
      <c r="G536" s="104">
        <f t="shared" si="33"/>
        <v>78.75</v>
      </c>
      <c r="H536" s="105" t="str">
        <f t="shared" si="34"/>
        <v>B1</v>
      </c>
    </row>
    <row r="537" spans="1:8" ht="24.95" customHeight="1">
      <c r="A537" s="99">
        <v>5</v>
      </c>
      <c r="B537" s="100" t="s">
        <v>371</v>
      </c>
      <c r="C537" s="102">
        <v>4.75</v>
      </c>
      <c r="D537" s="102">
        <v>4.5</v>
      </c>
      <c r="E537" s="102">
        <v>4</v>
      </c>
      <c r="F537" s="102">
        <v>39</v>
      </c>
      <c r="G537" s="104">
        <f t="shared" si="33"/>
        <v>52.25</v>
      </c>
      <c r="H537" s="105" t="str">
        <f t="shared" si="34"/>
        <v>C1</v>
      </c>
    </row>
    <row r="538" spans="1:8" ht="24.95" customHeight="1">
      <c r="A538" s="99">
        <v>6</v>
      </c>
      <c r="B538" s="107" t="s">
        <v>372</v>
      </c>
      <c r="C538" s="106"/>
      <c r="D538" s="106"/>
      <c r="E538" s="106"/>
      <c r="F538" s="106">
        <v>23</v>
      </c>
      <c r="G538" s="104">
        <f t="shared" si="33"/>
        <v>23</v>
      </c>
      <c r="H538" s="105" t="str">
        <f t="shared" si="34"/>
        <v>E</v>
      </c>
    </row>
    <row r="539" spans="1:8" ht="24.95" customHeight="1">
      <c r="A539" s="99">
        <v>7</v>
      </c>
      <c r="B539" s="100" t="s">
        <v>373</v>
      </c>
      <c r="C539" s="133"/>
      <c r="D539" s="109"/>
      <c r="E539" s="109"/>
      <c r="F539" s="133">
        <v>30</v>
      </c>
      <c r="G539" s="104"/>
      <c r="H539" s="105"/>
    </row>
    <row r="540" spans="1:8" ht="24.95" customHeight="1">
      <c r="A540" s="99">
        <v>8</v>
      </c>
      <c r="B540" s="100" t="s">
        <v>374</v>
      </c>
      <c r="C540" s="133"/>
      <c r="D540" s="112"/>
      <c r="E540" s="112"/>
      <c r="F540" s="133">
        <v>30.5</v>
      </c>
      <c r="G540" s="104"/>
      <c r="H540" s="105"/>
    </row>
    <row r="541" spans="1:8" ht="24.95" customHeight="1">
      <c r="A541" s="99">
        <v>9</v>
      </c>
      <c r="B541" s="100" t="s">
        <v>375</v>
      </c>
      <c r="C541" s="133"/>
      <c r="D541" s="112"/>
      <c r="E541" s="112"/>
      <c r="F541" s="133">
        <v>34</v>
      </c>
      <c r="G541" s="104"/>
      <c r="H541" s="105"/>
    </row>
    <row r="542" spans="1:8" ht="24.95" customHeight="1">
      <c r="A542" s="94" t="s">
        <v>242</v>
      </c>
      <c r="B542" s="97"/>
      <c r="C542" s="113"/>
      <c r="D542" s="113"/>
      <c r="E542" s="113"/>
      <c r="F542" s="113"/>
      <c r="G542" s="114">
        <f>SUM(G533:G538)</f>
        <v>342.75</v>
      </c>
      <c r="H542" s="115"/>
    </row>
    <row r="543" spans="1:8" ht="24.95" customHeight="1">
      <c r="A543" s="94" t="s">
        <v>376</v>
      </c>
      <c r="B543" s="97"/>
      <c r="C543" s="113"/>
      <c r="D543" s="113"/>
      <c r="E543" s="113"/>
      <c r="F543" s="116"/>
      <c r="G543" s="117">
        <f>(G542/550)*100</f>
        <v>62.31818181818182</v>
      </c>
      <c r="H543" s="115" t="str">
        <f t="shared" ref="H543" si="35">IF(G543&gt;=91,"A1",IF(G543&gt;=81,"A2",IF(G543&gt;=71,"B1",IF(G543&gt;=61,"B2",IF(G543&gt;=51,"C1",IF(G543&gt;=41,"C2",IF(G543&gt;=33,"D","E")))))))</f>
        <v>B2</v>
      </c>
    </row>
    <row r="544" spans="1:8" ht="24.95" customHeight="1">
      <c r="A544" s="434" t="s">
        <v>417</v>
      </c>
      <c r="B544" s="435"/>
      <c r="C544" s="435"/>
      <c r="D544" s="435"/>
      <c r="E544" s="435"/>
      <c r="F544" s="435"/>
      <c r="G544" s="435"/>
      <c r="H544" s="436"/>
    </row>
    <row r="545" spans="1:8" ht="24.95" customHeight="1">
      <c r="A545" s="437" t="s">
        <v>378</v>
      </c>
      <c r="B545" s="438"/>
      <c r="C545" s="438"/>
      <c r="D545" s="438"/>
      <c r="E545" s="438"/>
      <c r="F545" s="438"/>
      <c r="G545" s="438"/>
      <c r="H545" s="439"/>
    </row>
    <row r="546" spans="1:8" ht="24.95" customHeight="1">
      <c r="A546" s="406" t="s">
        <v>379</v>
      </c>
      <c r="B546" s="407"/>
      <c r="C546" s="407"/>
      <c r="D546" s="407"/>
      <c r="E546" s="407"/>
      <c r="F546" s="407"/>
      <c r="G546" s="407"/>
      <c r="H546" s="410"/>
    </row>
    <row r="547" spans="1:8" ht="24.95" customHeight="1">
      <c r="A547" s="406" t="s">
        <v>380</v>
      </c>
      <c r="B547" s="407"/>
      <c r="C547" s="407"/>
      <c r="D547" s="407"/>
      <c r="E547" s="407"/>
      <c r="F547" s="408"/>
      <c r="G547" s="409" t="s">
        <v>381</v>
      </c>
      <c r="H547" s="410"/>
    </row>
    <row r="548" spans="1:8" ht="24.95" customHeight="1">
      <c r="A548" s="118" t="s">
        <v>382</v>
      </c>
      <c r="B548" s="95"/>
      <c r="C548" s="95"/>
      <c r="D548" s="95"/>
      <c r="E548" s="95"/>
      <c r="F548" s="119"/>
      <c r="G548" s="119"/>
      <c r="H548" s="120" t="s">
        <v>383</v>
      </c>
    </row>
    <row r="549" spans="1:8" ht="24.95" customHeight="1">
      <c r="A549" s="406" t="s">
        <v>384</v>
      </c>
      <c r="B549" s="407"/>
      <c r="C549" s="407"/>
      <c r="D549" s="407"/>
      <c r="E549" s="407"/>
      <c r="F549" s="408"/>
      <c r="G549" s="92"/>
      <c r="H549" s="93"/>
    </row>
    <row r="550" spans="1:8" ht="24.95" customHeight="1">
      <c r="A550" s="406" t="s">
        <v>380</v>
      </c>
      <c r="B550" s="407"/>
      <c r="C550" s="407"/>
      <c r="D550" s="407"/>
      <c r="E550" s="407"/>
      <c r="F550" s="408"/>
      <c r="G550" s="409" t="s">
        <v>381</v>
      </c>
      <c r="H550" s="410"/>
    </row>
    <row r="551" spans="1:8" ht="24.95" customHeight="1">
      <c r="A551" s="411" t="s">
        <v>385</v>
      </c>
      <c r="B551" s="412"/>
      <c r="C551" s="412"/>
      <c r="D551" s="412"/>
      <c r="E551" s="412"/>
      <c r="F551" s="413"/>
      <c r="G551" s="92"/>
      <c r="H551" s="93" t="s">
        <v>409</v>
      </c>
    </row>
    <row r="552" spans="1:8" ht="24.95" customHeight="1">
      <c r="A552" s="411" t="s">
        <v>386</v>
      </c>
      <c r="B552" s="412"/>
      <c r="C552" s="412"/>
      <c r="D552" s="412"/>
      <c r="E552" s="412"/>
      <c r="F552" s="412"/>
      <c r="G552" s="119"/>
      <c r="H552" s="120" t="s">
        <v>387</v>
      </c>
    </row>
    <row r="553" spans="1:8" ht="24.95" customHeight="1">
      <c r="A553" s="411" t="s">
        <v>388</v>
      </c>
      <c r="B553" s="412"/>
      <c r="C553" s="412"/>
      <c r="D553" s="412"/>
      <c r="E553" s="412"/>
      <c r="F553" s="412"/>
      <c r="G553" s="119"/>
      <c r="H553" s="120" t="s">
        <v>387</v>
      </c>
    </row>
    <row r="554" spans="1:8" ht="24.95" customHeight="1">
      <c r="A554" s="406" t="s">
        <v>389</v>
      </c>
      <c r="B554" s="407"/>
      <c r="C554" s="407"/>
      <c r="D554" s="407"/>
      <c r="E554" s="407"/>
      <c r="F554" s="407"/>
      <c r="G554" s="407"/>
      <c r="H554" s="410"/>
    </row>
    <row r="555" spans="1:8" ht="24.95" customHeight="1">
      <c r="A555" s="406" t="s">
        <v>380</v>
      </c>
      <c r="B555" s="407"/>
      <c r="C555" s="407"/>
      <c r="D555" s="407"/>
      <c r="E555" s="407"/>
      <c r="F555" s="407"/>
      <c r="G555" s="407"/>
      <c r="H555" s="410"/>
    </row>
    <row r="556" spans="1:8" ht="24.95" customHeight="1">
      <c r="A556" s="118" t="s">
        <v>390</v>
      </c>
      <c r="B556" s="409" t="s">
        <v>427</v>
      </c>
      <c r="C556" s="407"/>
      <c r="D556" s="407"/>
      <c r="E556" s="407"/>
      <c r="F556" s="407"/>
      <c r="G556" s="407"/>
      <c r="H556" s="410"/>
    </row>
    <row r="557" spans="1:8" ht="24.95" customHeight="1">
      <c r="A557" s="94" t="s">
        <v>392</v>
      </c>
      <c r="B557" s="414"/>
      <c r="C557" s="415"/>
      <c r="D557" s="415"/>
      <c r="E557" s="415"/>
      <c r="F557" s="415"/>
      <c r="G557" s="415"/>
      <c r="H557" s="416"/>
    </row>
    <row r="558" spans="1:8" ht="24.95" customHeight="1">
      <c r="A558" s="417" t="s">
        <v>393</v>
      </c>
      <c r="B558" s="418"/>
      <c r="C558" s="418"/>
      <c r="D558" s="418"/>
      <c r="E558" s="122"/>
      <c r="F558" s="123"/>
      <c r="G558" s="92" t="s">
        <v>394</v>
      </c>
      <c r="H558" s="124"/>
    </row>
    <row r="559" spans="1:8" ht="24.95" customHeight="1">
      <c r="A559" s="91" t="s">
        <v>395</v>
      </c>
      <c r="B559" s="92" t="s">
        <v>284</v>
      </c>
      <c r="C559" s="92" t="s">
        <v>395</v>
      </c>
      <c r="D559" s="92" t="s">
        <v>284</v>
      </c>
      <c r="E559" s="125"/>
      <c r="F559" s="418" t="s">
        <v>396</v>
      </c>
      <c r="G559" s="418"/>
      <c r="H559" s="126" t="s">
        <v>284</v>
      </c>
    </row>
    <row r="560" spans="1:8" ht="24.95" customHeight="1">
      <c r="A560" s="99" t="s">
        <v>397</v>
      </c>
      <c r="B560" s="106" t="s">
        <v>398</v>
      </c>
      <c r="C560" s="106" t="s">
        <v>399</v>
      </c>
      <c r="D560" s="106" t="s">
        <v>400</v>
      </c>
      <c r="E560" s="125"/>
      <c r="F560" s="419">
        <v>3</v>
      </c>
      <c r="G560" s="419"/>
      <c r="H560" s="121" t="s">
        <v>387</v>
      </c>
    </row>
    <row r="561" spans="1:8" ht="24.95" customHeight="1">
      <c r="A561" s="99" t="s">
        <v>401</v>
      </c>
      <c r="B561" s="106" t="s">
        <v>402</v>
      </c>
      <c r="C561" s="106" t="s">
        <v>403</v>
      </c>
      <c r="D561" s="106" t="s">
        <v>404</v>
      </c>
      <c r="E561" s="125"/>
      <c r="F561" s="419">
        <v>2</v>
      </c>
      <c r="G561" s="419"/>
      <c r="H561" s="121" t="s">
        <v>383</v>
      </c>
    </row>
    <row r="562" spans="1:8" ht="24.95" customHeight="1">
      <c r="A562" s="99" t="s">
        <v>405</v>
      </c>
      <c r="B562" s="106" t="s">
        <v>406</v>
      </c>
      <c r="C562" s="106" t="s">
        <v>407</v>
      </c>
      <c r="D562" s="106" t="s">
        <v>408</v>
      </c>
      <c r="E562" s="125"/>
      <c r="F562" s="419">
        <v>1</v>
      </c>
      <c r="G562" s="419"/>
      <c r="H562" s="121" t="s">
        <v>409</v>
      </c>
    </row>
    <row r="563" spans="1:8" ht="24.95" customHeight="1">
      <c r="A563" s="99" t="s">
        <v>410</v>
      </c>
      <c r="B563" s="106" t="s">
        <v>411</v>
      </c>
      <c r="C563" s="106" t="s">
        <v>412</v>
      </c>
      <c r="D563" s="106" t="s">
        <v>413</v>
      </c>
      <c r="E563" s="127"/>
      <c r="F563" s="420"/>
      <c r="G563" s="421"/>
      <c r="H563" s="128"/>
    </row>
    <row r="564" spans="1:8" ht="82.5" customHeight="1">
      <c r="A564" s="422" t="s">
        <v>414</v>
      </c>
      <c r="B564" s="423"/>
      <c r="C564" s="424" t="s">
        <v>415</v>
      </c>
      <c r="D564" s="424"/>
      <c r="E564" s="424"/>
      <c r="F564" s="424"/>
      <c r="G564" s="424" t="s">
        <v>416</v>
      </c>
      <c r="H564" s="425"/>
    </row>
    <row r="566" spans="1:8" ht="24.95" customHeight="1">
      <c r="A566" s="426" t="s">
        <v>0</v>
      </c>
      <c r="B566" s="427"/>
      <c r="C566" s="427"/>
      <c r="D566" s="427"/>
      <c r="E566" s="427"/>
      <c r="F566" s="427"/>
      <c r="G566" s="427"/>
      <c r="H566" s="428"/>
    </row>
    <row r="567" spans="1:8" ht="24.95" customHeight="1">
      <c r="A567" s="417" t="s">
        <v>268</v>
      </c>
      <c r="B567" s="418"/>
      <c r="C567" s="418"/>
      <c r="D567" s="418"/>
      <c r="E567" s="418"/>
      <c r="F567" s="418"/>
      <c r="G567" s="418"/>
      <c r="H567" s="429"/>
    </row>
    <row r="568" spans="1:8" ht="24.95" customHeight="1">
      <c r="A568" s="417" t="s">
        <v>269</v>
      </c>
      <c r="B568" s="418"/>
      <c r="C568" s="418"/>
      <c r="D568" s="418"/>
      <c r="E568" s="418"/>
      <c r="F568" s="418"/>
      <c r="G568" s="418"/>
      <c r="H568" s="429"/>
    </row>
    <row r="569" spans="1:8" ht="24.95" customHeight="1">
      <c r="A569" s="417" t="s">
        <v>360</v>
      </c>
      <c r="B569" s="418"/>
      <c r="C569" s="418"/>
      <c r="D569" s="418"/>
      <c r="E569" s="418"/>
      <c r="F569" s="418"/>
      <c r="G569" s="418"/>
      <c r="H569" s="429"/>
    </row>
    <row r="570" spans="1:8" ht="24.95" customHeight="1">
      <c r="A570" s="417" t="s">
        <v>361</v>
      </c>
      <c r="B570" s="418"/>
      <c r="C570" s="418"/>
      <c r="D570" s="418"/>
      <c r="E570" s="418"/>
      <c r="F570" s="418"/>
      <c r="G570" s="418"/>
      <c r="H570" s="429"/>
    </row>
    <row r="571" spans="1:8" ht="24.95" customHeight="1">
      <c r="A571" s="94" t="s">
        <v>273</v>
      </c>
      <c r="B571" s="430" t="s">
        <v>274</v>
      </c>
      <c r="C571" s="431"/>
      <c r="D571" s="431"/>
      <c r="E571" s="432"/>
      <c r="F571" s="409"/>
      <c r="G571" s="407"/>
      <c r="H571" s="410"/>
    </row>
    <row r="572" spans="1:8" ht="24.95" customHeight="1">
      <c r="A572" s="94" t="s">
        <v>6</v>
      </c>
      <c r="B572" s="433" t="s">
        <v>257</v>
      </c>
      <c r="C572" s="412"/>
      <c r="D572" s="412"/>
      <c r="E572" s="413"/>
      <c r="F572" s="95" t="s">
        <v>362</v>
      </c>
      <c r="G572" s="95"/>
      <c r="H572" s="93">
        <v>13</v>
      </c>
    </row>
    <row r="573" spans="1:8" ht="24.95" customHeight="1">
      <c r="A573" s="94" t="s">
        <v>276</v>
      </c>
      <c r="B573" s="433" t="s">
        <v>327</v>
      </c>
      <c r="C573" s="412"/>
      <c r="D573" s="412"/>
      <c r="E573" s="413"/>
      <c r="F573" s="409"/>
      <c r="G573" s="407"/>
      <c r="H573" s="410"/>
    </row>
    <row r="574" spans="1:8" ht="24.95" customHeight="1">
      <c r="A574" s="96" t="s">
        <v>363</v>
      </c>
      <c r="B574" s="433" t="s">
        <v>328</v>
      </c>
      <c r="C574" s="412"/>
      <c r="D574" s="412"/>
      <c r="E574" s="413"/>
      <c r="F574" s="97" t="s">
        <v>9</v>
      </c>
      <c r="G574" s="97"/>
      <c r="H574" s="98" t="s">
        <v>329</v>
      </c>
    </row>
    <row r="575" spans="1:8" ht="24.95" customHeight="1">
      <c r="A575" s="417" t="s">
        <v>364</v>
      </c>
      <c r="B575" s="418"/>
      <c r="C575" s="418"/>
      <c r="D575" s="418"/>
      <c r="E575" s="418"/>
      <c r="F575" s="418"/>
      <c r="G575" s="418"/>
      <c r="H575" s="429"/>
    </row>
    <row r="576" spans="1:8" ht="24.95" customHeight="1">
      <c r="A576" s="417" t="s">
        <v>365</v>
      </c>
      <c r="B576" s="418"/>
      <c r="C576" s="418"/>
      <c r="D576" s="418"/>
      <c r="E576" s="418"/>
      <c r="F576" s="418"/>
      <c r="G576" s="418"/>
      <c r="H576" s="429"/>
    </row>
    <row r="577" spans="1:8" ht="24.95" customHeight="1">
      <c r="A577" s="440" t="s">
        <v>281</v>
      </c>
      <c r="B577" s="441" t="s">
        <v>282</v>
      </c>
      <c r="C577" s="442" t="s">
        <v>366</v>
      </c>
      <c r="D577" s="442" t="s">
        <v>367</v>
      </c>
      <c r="E577" s="442" t="s">
        <v>368</v>
      </c>
      <c r="F577" s="442" t="s">
        <v>369</v>
      </c>
      <c r="G577" s="442" t="s">
        <v>370</v>
      </c>
      <c r="H577" s="443" t="s">
        <v>284</v>
      </c>
    </row>
    <row r="578" spans="1:8" ht="24.95" customHeight="1">
      <c r="A578" s="440"/>
      <c r="B578" s="441"/>
      <c r="C578" s="442"/>
      <c r="D578" s="442"/>
      <c r="E578" s="442"/>
      <c r="F578" s="442"/>
      <c r="G578" s="442"/>
      <c r="H578" s="443"/>
    </row>
    <row r="579" spans="1:8" ht="24.95" customHeight="1">
      <c r="A579" s="440"/>
      <c r="B579" s="441"/>
      <c r="C579" s="442"/>
      <c r="D579" s="442"/>
      <c r="E579" s="442"/>
      <c r="F579" s="442"/>
      <c r="G579" s="442"/>
      <c r="H579" s="443"/>
    </row>
    <row r="580" spans="1:8" ht="24.95" customHeight="1">
      <c r="A580" s="99">
        <v>1</v>
      </c>
      <c r="B580" s="100" t="s">
        <v>285</v>
      </c>
      <c r="C580" s="101">
        <v>5</v>
      </c>
      <c r="D580" s="102">
        <v>4</v>
      </c>
      <c r="E580" s="102">
        <v>4</v>
      </c>
      <c r="F580" s="134">
        <v>52.5</v>
      </c>
      <c r="G580" s="104">
        <f>SUM(C580:F580)</f>
        <v>65.5</v>
      </c>
      <c r="H580" s="105" t="str">
        <f>IF(G580&gt;=91,"A1",IF(G580&gt;=81,"A2",IF(G580&gt;=71,"B1",IF(G580&gt;=61,"B2",IF(G580&gt;=51,"C1",IF(G580&gt;=41,"C2",IF(G580&gt;=33,"D","E")))))))</f>
        <v>B2</v>
      </c>
    </row>
    <row r="581" spans="1:8" ht="24.95" customHeight="1">
      <c r="A581" s="99">
        <v>2</v>
      </c>
      <c r="B581" s="100" t="s">
        <v>286</v>
      </c>
      <c r="C581" s="101">
        <v>5.25</v>
      </c>
      <c r="D581" s="106">
        <v>4</v>
      </c>
      <c r="E581" s="106">
        <v>4.5</v>
      </c>
      <c r="F581" s="102">
        <v>45</v>
      </c>
      <c r="G581" s="104">
        <f t="shared" ref="G581:G585" si="36">SUM(C581:F581)</f>
        <v>58.75</v>
      </c>
      <c r="H581" s="105" t="str">
        <f t="shared" ref="H581:H585" si="37">IF(G581&gt;=91,"A1",IF(G581&gt;=81,"A2",IF(G581&gt;=71,"B1",IF(G581&gt;=61,"B2",IF(G581&gt;=51,"C1",IF(G581&gt;=41,"C2",IF(G581&gt;=33,"D","E")))))))</f>
        <v>C1</v>
      </c>
    </row>
    <row r="582" spans="1:8" ht="24.95" customHeight="1">
      <c r="A582" s="99">
        <v>3</v>
      </c>
      <c r="B582" s="100" t="s">
        <v>287</v>
      </c>
      <c r="C582" s="102">
        <v>6.75</v>
      </c>
      <c r="D582" s="102">
        <v>4</v>
      </c>
      <c r="E582" s="102">
        <v>4</v>
      </c>
      <c r="F582" s="102">
        <v>49</v>
      </c>
      <c r="G582" s="104">
        <f t="shared" si="36"/>
        <v>63.75</v>
      </c>
      <c r="H582" s="105" t="str">
        <f t="shared" si="37"/>
        <v>B2</v>
      </c>
    </row>
    <row r="583" spans="1:8" ht="24.95" customHeight="1">
      <c r="A583" s="99">
        <v>4</v>
      </c>
      <c r="B583" s="100" t="s">
        <v>288</v>
      </c>
      <c r="C583" s="102">
        <v>6</v>
      </c>
      <c r="D583" s="102">
        <v>4</v>
      </c>
      <c r="E583" s="102">
        <v>3.5</v>
      </c>
      <c r="F583" s="102">
        <v>57.5</v>
      </c>
      <c r="G583" s="104">
        <f t="shared" si="36"/>
        <v>71</v>
      </c>
      <c r="H583" s="105" t="str">
        <f t="shared" si="37"/>
        <v>B1</v>
      </c>
    </row>
    <row r="584" spans="1:8" ht="24.95" customHeight="1">
      <c r="A584" s="99">
        <v>5</v>
      </c>
      <c r="B584" s="100" t="s">
        <v>371</v>
      </c>
      <c r="C584" s="102">
        <v>6.25</v>
      </c>
      <c r="D584" s="102">
        <v>4.5</v>
      </c>
      <c r="E584" s="102">
        <v>4</v>
      </c>
      <c r="F584" s="102">
        <v>49.5</v>
      </c>
      <c r="G584" s="104">
        <f t="shared" si="36"/>
        <v>64.25</v>
      </c>
      <c r="H584" s="105" t="str">
        <f t="shared" si="37"/>
        <v>B2</v>
      </c>
    </row>
    <row r="585" spans="1:8" ht="24.95" customHeight="1">
      <c r="A585" s="99">
        <v>6</v>
      </c>
      <c r="B585" s="107" t="s">
        <v>372</v>
      </c>
      <c r="C585" s="106"/>
      <c r="D585" s="106"/>
      <c r="E585" s="106"/>
      <c r="F585" s="106">
        <v>28</v>
      </c>
      <c r="G585" s="104">
        <f t="shared" si="36"/>
        <v>28</v>
      </c>
      <c r="H585" s="105" t="str">
        <f t="shared" si="37"/>
        <v>E</v>
      </c>
    </row>
    <row r="586" spans="1:8" ht="24.95" customHeight="1">
      <c r="A586" s="99">
        <v>7</v>
      </c>
      <c r="B586" s="100" t="s">
        <v>373</v>
      </c>
      <c r="C586" s="133"/>
      <c r="D586" s="109"/>
      <c r="E586" s="109"/>
      <c r="F586" s="133">
        <v>31</v>
      </c>
      <c r="G586" s="104"/>
      <c r="H586" s="105"/>
    </row>
    <row r="587" spans="1:8" ht="24.95" customHeight="1">
      <c r="A587" s="99">
        <v>8</v>
      </c>
      <c r="B587" s="100" t="s">
        <v>374</v>
      </c>
      <c r="C587" s="133"/>
      <c r="D587" s="112"/>
      <c r="E587" s="112"/>
      <c r="F587" s="133">
        <v>30</v>
      </c>
      <c r="G587" s="104"/>
      <c r="H587" s="105"/>
    </row>
    <row r="588" spans="1:8" ht="24.95" customHeight="1">
      <c r="A588" s="99">
        <v>9</v>
      </c>
      <c r="B588" s="100" t="s">
        <v>375</v>
      </c>
      <c r="C588" s="133"/>
      <c r="D588" s="112"/>
      <c r="E588" s="112"/>
      <c r="F588" s="133">
        <v>33.5</v>
      </c>
      <c r="G588" s="104"/>
      <c r="H588" s="105"/>
    </row>
    <row r="589" spans="1:8" ht="24.95" customHeight="1">
      <c r="A589" s="94" t="s">
        <v>242</v>
      </c>
      <c r="B589" s="97"/>
      <c r="C589" s="113"/>
      <c r="D589" s="113"/>
      <c r="E589" s="113"/>
      <c r="F589" s="116"/>
      <c r="G589" s="114">
        <f>SUM(G580:G585)</f>
        <v>351.25</v>
      </c>
      <c r="H589" s="115"/>
    </row>
    <row r="590" spans="1:8" ht="24.95" customHeight="1">
      <c r="A590" s="94" t="s">
        <v>376</v>
      </c>
      <c r="B590" s="97"/>
      <c r="C590" s="113"/>
      <c r="D590" s="113"/>
      <c r="E590" s="113"/>
      <c r="F590" s="116"/>
      <c r="G590" s="117">
        <f>(G589/550)*100</f>
        <v>63.863636363636367</v>
      </c>
      <c r="H590" s="115" t="str">
        <f t="shared" ref="H590" si="38">IF(G590&gt;=91,"A1",IF(G590&gt;=81,"A2",IF(G590&gt;=71,"B1",IF(G590&gt;=61,"B2",IF(G590&gt;=51,"C1",IF(G590&gt;=41,"C2",IF(G590&gt;=33,"D","E")))))))</f>
        <v>B2</v>
      </c>
    </row>
    <row r="591" spans="1:8" ht="24.95" customHeight="1">
      <c r="A591" s="434" t="s">
        <v>417</v>
      </c>
      <c r="B591" s="435"/>
      <c r="C591" s="435"/>
      <c r="D591" s="435"/>
      <c r="E591" s="435"/>
      <c r="F591" s="435"/>
      <c r="G591" s="435"/>
      <c r="H591" s="436"/>
    </row>
    <row r="592" spans="1:8" ht="24.95" customHeight="1">
      <c r="A592" s="437" t="s">
        <v>378</v>
      </c>
      <c r="B592" s="438"/>
      <c r="C592" s="438"/>
      <c r="D592" s="438"/>
      <c r="E592" s="438"/>
      <c r="F592" s="438"/>
      <c r="G592" s="438"/>
      <c r="H592" s="439"/>
    </row>
    <row r="593" spans="1:8" ht="24.95" customHeight="1">
      <c r="A593" s="406" t="s">
        <v>379</v>
      </c>
      <c r="B593" s="407"/>
      <c r="C593" s="407"/>
      <c r="D593" s="407"/>
      <c r="E593" s="407"/>
      <c r="F593" s="407"/>
      <c r="G593" s="407"/>
      <c r="H593" s="410"/>
    </row>
    <row r="594" spans="1:8" ht="24.95" customHeight="1">
      <c r="A594" s="406" t="s">
        <v>380</v>
      </c>
      <c r="B594" s="407"/>
      <c r="C594" s="407"/>
      <c r="D594" s="407"/>
      <c r="E594" s="407"/>
      <c r="F594" s="408"/>
      <c r="G594" s="409" t="s">
        <v>381</v>
      </c>
      <c r="H594" s="410"/>
    </row>
    <row r="595" spans="1:8" ht="24.95" customHeight="1">
      <c r="A595" s="118" t="s">
        <v>382</v>
      </c>
      <c r="B595" s="95"/>
      <c r="C595" s="95"/>
      <c r="D595" s="95"/>
      <c r="E595" s="95"/>
      <c r="F595" s="119"/>
      <c r="G595" s="119"/>
      <c r="H595" s="120" t="s">
        <v>383</v>
      </c>
    </row>
    <row r="596" spans="1:8" ht="24.95" customHeight="1">
      <c r="A596" s="406" t="s">
        <v>384</v>
      </c>
      <c r="B596" s="407"/>
      <c r="C596" s="407"/>
      <c r="D596" s="407"/>
      <c r="E596" s="407"/>
      <c r="F596" s="408"/>
      <c r="G596" s="92"/>
      <c r="H596" s="93"/>
    </row>
    <row r="597" spans="1:8" ht="24.95" customHeight="1">
      <c r="A597" s="406" t="s">
        <v>380</v>
      </c>
      <c r="B597" s="407"/>
      <c r="C597" s="407"/>
      <c r="D597" s="407"/>
      <c r="E597" s="407"/>
      <c r="F597" s="408"/>
      <c r="G597" s="409" t="s">
        <v>381</v>
      </c>
      <c r="H597" s="410"/>
    </row>
    <row r="598" spans="1:8" ht="24.95" customHeight="1">
      <c r="A598" s="411" t="s">
        <v>385</v>
      </c>
      <c r="B598" s="412"/>
      <c r="C598" s="412"/>
      <c r="D598" s="412"/>
      <c r="E598" s="412"/>
      <c r="F598" s="413"/>
      <c r="G598" s="92"/>
      <c r="H598" s="93" t="s">
        <v>383</v>
      </c>
    </row>
    <row r="599" spans="1:8" ht="24.95" customHeight="1">
      <c r="A599" s="411" t="s">
        <v>386</v>
      </c>
      <c r="B599" s="412"/>
      <c r="C599" s="412"/>
      <c r="D599" s="412"/>
      <c r="E599" s="412"/>
      <c r="F599" s="412"/>
      <c r="G599" s="119"/>
      <c r="H599" s="120" t="s">
        <v>387</v>
      </c>
    </row>
    <row r="600" spans="1:8" ht="24.95" customHeight="1">
      <c r="A600" s="411" t="s">
        <v>388</v>
      </c>
      <c r="B600" s="412"/>
      <c r="C600" s="412"/>
      <c r="D600" s="412"/>
      <c r="E600" s="412"/>
      <c r="F600" s="412"/>
      <c r="G600" s="119"/>
      <c r="H600" s="120" t="s">
        <v>387</v>
      </c>
    </row>
    <row r="601" spans="1:8" ht="24.95" customHeight="1">
      <c r="A601" s="406" t="s">
        <v>389</v>
      </c>
      <c r="B601" s="407"/>
      <c r="C601" s="407"/>
      <c r="D601" s="407"/>
      <c r="E601" s="407"/>
      <c r="F601" s="407"/>
      <c r="G601" s="407"/>
      <c r="H601" s="410"/>
    </row>
    <row r="602" spans="1:8" ht="24.95" customHeight="1">
      <c r="A602" s="406" t="s">
        <v>380</v>
      </c>
      <c r="B602" s="407"/>
      <c r="C602" s="407"/>
      <c r="D602" s="407"/>
      <c r="E602" s="407"/>
      <c r="F602" s="407"/>
      <c r="G602" s="407"/>
      <c r="H602" s="410"/>
    </row>
    <row r="603" spans="1:8" ht="24.95" customHeight="1">
      <c r="A603" s="118" t="s">
        <v>390</v>
      </c>
      <c r="B603" s="409" t="s">
        <v>436</v>
      </c>
      <c r="C603" s="407"/>
      <c r="D603" s="407"/>
      <c r="E603" s="407"/>
      <c r="F603" s="407"/>
      <c r="G603" s="407"/>
      <c r="H603" s="410"/>
    </row>
    <row r="604" spans="1:8" ht="24.95" customHeight="1">
      <c r="A604" s="94" t="s">
        <v>392</v>
      </c>
      <c r="B604" s="414"/>
      <c r="C604" s="415"/>
      <c r="D604" s="415"/>
      <c r="E604" s="415"/>
      <c r="F604" s="415"/>
      <c r="G604" s="415"/>
      <c r="H604" s="416"/>
    </row>
    <row r="605" spans="1:8" ht="24.95" customHeight="1">
      <c r="A605" s="417" t="s">
        <v>393</v>
      </c>
      <c r="B605" s="418"/>
      <c r="C605" s="418"/>
      <c r="D605" s="418"/>
      <c r="E605" s="122"/>
      <c r="F605" s="123"/>
      <c r="G605" s="92" t="s">
        <v>394</v>
      </c>
      <c r="H605" s="124"/>
    </row>
    <row r="606" spans="1:8" ht="24.95" customHeight="1">
      <c r="A606" s="91" t="s">
        <v>395</v>
      </c>
      <c r="B606" s="92" t="s">
        <v>284</v>
      </c>
      <c r="C606" s="92" t="s">
        <v>395</v>
      </c>
      <c r="D606" s="92" t="s">
        <v>284</v>
      </c>
      <c r="E606" s="125"/>
      <c r="F606" s="418" t="s">
        <v>396</v>
      </c>
      <c r="G606" s="418"/>
      <c r="H606" s="126" t="s">
        <v>284</v>
      </c>
    </row>
    <row r="607" spans="1:8" ht="24.95" customHeight="1">
      <c r="A607" s="99" t="s">
        <v>397</v>
      </c>
      <c r="B607" s="106" t="s">
        <v>398</v>
      </c>
      <c r="C607" s="106" t="s">
        <v>399</v>
      </c>
      <c r="D607" s="106" t="s">
        <v>400</v>
      </c>
      <c r="E607" s="125"/>
      <c r="F607" s="419">
        <v>3</v>
      </c>
      <c r="G607" s="419"/>
      <c r="H607" s="121" t="s">
        <v>387</v>
      </c>
    </row>
    <row r="608" spans="1:8" ht="24.95" customHeight="1">
      <c r="A608" s="99" t="s">
        <v>401</v>
      </c>
      <c r="B608" s="106" t="s">
        <v>402</v>
      </c>
      <c r="C608" s="106" t="s">
        <v>403</v>
      </c>
      <c r="D608" s="106" t="s">
        <v>404</v>
      </c>
      <c r="E608" s="125"/>
      <c r="F608" s="419">
        <v>2</v>
      </c>
      <c r="G608" s="419"/>
      <c r="H608" s="121" t="s">
        <v>383</v>
      </c>
    </row>
    <row r="609" spans="1:8" ht="24.95" customHeight="1">
      <c r="A609" s="99" t="s">
        <v>405</v>
      </c>
      <c r="B609" s="106" t="s">
        <v>406</v>
      </c>
      <c r="C609" s="106" t="s">
        <v>407</v>
      </c>
      <c r="D609" s="106" t="s">
        <v>408</v>
      </c>
      <c r="E609" s="125"/>
      <c r="F609" s="419">
        <v>1</v>
      </c>
      <c r="G609" s="419"/>
      <c r="H609" s="121" t="s">
        <v>409</v>
      </c>
    </row>
    <row r="610" spans="1:8" ht="24.95" customHeight="1">
      <c r="A610" s="99" t="s">
        <v>410</v>
      </c>
      <c r="B610" s="106" t="s">
        <v>411</v>
      </c>
      <c r="C610" s="106" t="s">
        <v>412</v>
      </c>
      <c r="D610" s="106" t="s">
        <v>413</v>
      </c>
      <c r="E610" s="127"/>
      <c r="F610" s="420"/>
      <c r="G610" s="421"/>
      <c r="H610" s="128"/>
    </row>
    <row r="611" spans="1:8" ht="99.75" customHeight="1">
      <c r="A611" s="422" t="s">
        <v>414</v>
      </c>
      <c r="B611" s="423"/>
      <c r="C611" s="424" t="s">
        <v>415</v>
      </c>
      <c r="D611" s="424"/>
      <c r="E611" s="424"/>
      <c r="F611" s="424"/>
      <c r="G611" s="424" t="s">
        <v>416</v>
      </c>
      <c r="H611" s="425"/>
    </row>
    <row r="614" spans="1:8" ht="24.95" customHeight="1">
      <c r="A614" s="426" t="s">
        <v>0</v>
      </c>
      <c r="B614" s="427"/>
      <c r="C614" s="427"/>
      <c r="D614" s="427"/>
      <c r="E614" s="427"/>
      <c r="F614" s="427"/>
      <c r="G614" s="427"/>
      <c r="H614" s="428"/>
    </row>
    <row r="615" spans="1:8" ht="24.95" customHeight="1">
      <c r="A615" s="417" t="s">
        <v>268</v>
      </c>
      <c r="B615" s="418"/>
      <c r="C615" s="418"/>
      <c r="D615" s="418"/>
      <c r="E615" s="418"/>
      <c r="F615" s="418"/>
      <c r="G615" s="418"/>
      <c r="H615" s="429"/>
    </row>
    <row r="616" spans="1:8" ht="24.95" customHeight="1">
      <c r="A616" s="417" t="s">
        <v>269</v>
      </c>
      <c r="B616" s="418"/>
      <c r="C616" s="418"/>
      <c r="D616" s="418"/>
      <c r="E616" s="418"/>
      <c r="F616" s="418"/>
      <c r="G616" s="418"/>
      <c r="H616" s="429"/>
    </row>
    <row r="617" spans="1:8" ht="24.95" customHeight="1">
      <c r="A617" s="417" t="s">
        <v>360</v>
      </c>
      <c r="B617" s="418"/>
      <c r="C617" s="418"/>
      <c r="D617" s="418"/>
      <c r="E617" s="418"/>
      <c r="F617" s="418"/>
      <c r="G617" s="418"/>
      <c r="H617" s="429"/>
    </row>
    <row r="618" spans="1:8" ht="24.95" customHeight="1">
      <c r="A618" s="417" t="s">
        <v>361</v>
      </c>
      <c r="B618" s="418"/>
      <c r="C618" s="418"/>
      <c r="D618" s="418"/>
      <c r="E618" s="418"/>
      <c r="F618" s="418"/>
      <c r="G618" s="418"/>
      <c r="H618" s="429"/>
    </row>
    <row r="619" spans="1:8" ht="24.95" customHeight="1">
      <c r="A619" s="94" t="s">
        <v>273</v>
      </c>
      <c r="B619" s="430" t="s">
        <v>274</v>
      </c>
      <c r="C619" s="431"/>
      <c r="D619" s="431"/>
      <c r="E619" s="432"/>
      <c r="F619" s="409"/>
      <c r="G619" s="407"/>
      <c r="H619" s="410"/>
    </row>
    <row r="620" spans="1:8" ht="24.95" customHeight="1">
      <c r="A620" s="94" t="s">
        <v>6</v>
      </c>
      <c r="B620" s="433" t="s">
        <v>258</v>
      </c>
      <c r="C620" s="412"/>
      <c r="D620" s="412"/>
      <c r="E620" s="413"/>
      <c r="F620" s="95" t="s">
        <v>362</v>
      </c>
      <c r="G620" s="95"/>
      <c r="H620" s="93">
        <v>14</v>
      </c>
    </row>
    <row r="621" spans="1:8" ht="24.95" customHeight="1">
      <c r="A621" s="94" t="s">
        <v>276</v>
      </c>
      <c r="B621" s="433" t="s">
        <v>330</v>
      </c>
      <c r="C621" s="412"/>
      <c r="D621" s="412"/>
      <c r="E621" s="413"/>
      <c r="F621" s="409"/>
      <c r="G621" s="407"/>
      <c r="H621" s="410"/>
    </row>
    <row r="622" spans="1:8" ht="24.95" customHeight="1">
      <c r="A622" s="96" t="s">
        <v>363</v>
      </c>
      <c r="B622" s="433" t="s">
        <v>331</v>
      </c>
      <c r="C622" s="412"/>
      <c r="D622" s="412"/>
      <c r="E622" s="413"/>
      <c r="F622" s="97" t="s">
        <v>9</v>
      </c>
      <c r="G622" s="97"/>
      <c r="H622" s="98" t="s">
        <v>332</v>
      </c>
    </row>
    <row r="623" spans="1:8" ht="24.95" customHeight="1">
      <c r="A623" s="417" t="s">
        <v>364</v>
      </c>
      <c r="B623" s="418"/>
      <c r="C623" s="418"/>
      <c r="D623" s="418"/>
      <c r="E623" s="418"/>
      <c r="F623" s="418"/>
      <c r="G623" s="418"/>
      <c r="H623" s="429"/>
    </row>
    <row r="624" spans="1:8" ht="24.95" customHeight="1">
      <c r="A624" s="417" t="s">
        <v>365</v>
      </c>
      <c r="B624" s="418"/>
      <c r="C624" s="418"/>
      <c r="D624" s="418"/>
      <c r="E624" s="418"/>
      <c r="F624" s="418"/>
      <c r="G624" s="418"/>
      <c r="H624" s="429"/>
    </row>
    <row r="625" spans="1:8" ht="24.95" customHeight="1">
      <c r="A625" s="440" t="s">
        <v>281</v>
      </c>
      <c r="B625" s="441" t="s">
        <v>282</v>
      </c>
      <c r="C625" s="442" t="s">
        <v>366</v>
      </c>
      <c r="D625" s="442" t="s">
        <v>367</v>
      </c>
      <c r="E625" s="442" t="s">
        <v>368</v>
      </c>
      <c r="F625" s="442" t="s">
        <v>369</v>
      </c>
      <c r="G625" s="442" t="s">
        <v>370</v>
      </c>
      <c r="H625" s="443" t="s">
        <v>284</v>
      </c>
    </row>
    <row r="626" spans="1:8" ht="24.95" customHeight="1">
      <c r="A626" s="440"/>
      <c r="B626" s="441"/>
      <c r="C626" s="442"/>
      <c r="D626" s="442"/>
      <c r="E626" s="442"/>
      <c r="F626" s="442"/>
      <c r="G626" s="442"/>
      <c r="H626" s="443"/>
    </row>
    <row r="627" spans="1:8" ht="24.95" customHeight="1">
      <c r="A627" s="440"/>
      <c r="B627" s="441"/>
      <c r="C627" s="442"/>
      <c r="D627" s="442"/>
      <c r="E627" s="442"/>
      <c r="F627" s="442"/>
      <c r="G627" s="442"/>
      <c r="H627" s="443"/>
    </row>
    <row r="628" spans="1:8" ht="24.95" customHeight="1">
      <c r="A628" s="99">
        <v>1</v>
      </c>
      <c r="B628" s="100" t="s">
        <v>285</v>
      </c>
      <c r="C628" s="101">
        <v>7.75</v>
      </c>
      <c r="D628" s="102">
        <v>5</v>
      </c>
      <c r="E628" s="102">
        <v>5</v>
      </c>
      <c r="F628" s="134">
        <v>68</v>
      </c>
      <c r="G628" s="104">
        <f>SUM(C628:F628)</f>
        <v>85.75</v>
      </c>
      <c r="H628" s="105" t="str">
        <f>IF(G628&gt;=91,"A1",IF(G628&gt;=81,"A2",IF(G628&gt;=71,"B1",IF(G628&gt;=61,"B2",IF(G628&gt;=51,"C1",IF(G628&gt;=41,"C2",IF(G628&gt;=33,"D","E")))))))</f>
        <v>A2</v>
      </c>
    </row>
    <row r="629" spans="1:8" ht="24.95" customHeight="1">
      <c r="A629" s="99">
        <v>2</v>
      </c>
      <c r="B629" s="100" t="s">
        <v>286</v>
      </c>
      <c r="C629" s="101">
        <v>6.25</v>
      </c>
      <c r="D629" s="106">
        <v>4.5</v>
      </c>
      <c r="E629" s="106">
        <v>4.5</v>
      </c>
      <c r="F629" s="102">
        <v>60</v>
      </c>
      <c r="G629" s="104">
        <f t="shared" ref="G629:G633" si="39">SUM(C629:F629)</f>
        <v>75.25</v>
      </c>
      <c r="H629" s="105" t="str">
        <f t="shared" ref="H629:H633" si="40">IF(G629&gt;=91,"A1",IF(G629&gt;=81,"A2",IF(G629&gt;=71,"B1",IF(G629&gt;=61,"B2",IF(G629&gt;=51,"C1",IF(G629&gt;=41,"C2",IF(G629&gt;=33,"D","E")))))))</f>
        <v>B1</v>
      </c>
    </row>
    <row r="630" spans="1:8" ht="24.95" customHeight="1">
      <c r="A630" s="99">
        <v>3</v>
      </c>
      <c r="B630" s="100" t="s">
        <v>287</v>
      </c>
      <c r="C630" s="102">
        <v>9.25</v>
      </c>
      <c r="D630" s="102">
        <v>5</v>
      </c>
      <c r="E630" s="102">
        <v>5</v>
      </c>
      <c r="F630" s="102">
        <v>69</v>
      </c>
      <c r="G630" s="104">
        <f t="shared" si="39"/>
        <v>88.25</v>
      </c>
      <c r="H630" s="105" t="str">
        <f t="shared" si="40"/>
        <v>A2</v>
      </c>
    </row>
    <row r="631" spans="1:8" ht="24.95" customHeight="1">
      <c r="A631" s="99">
        <v>4</v>
      </c>
      <c r="B631" s="100" t="s">
        <v>288</v>
      </c>
      <c r="C631" s="102">
        <v>8.75</v>
      </c>
      <c r="D631" s="102">
        <v>5</v>
      </c>
      <c r="E631" s="102">
        <v>4</v>
      </c>
      <c r="F631" s="102">
        <v>68</v>
      </c>
      <c r="G631" s="104">
        <f t="shared" si="39"/>
        <v>85.75</v>
      </c>
      <c r="H631" s="105" t="str">
        <f t="shared" si="40"/>
        <v>A2</v>
      </c>
    </row>
    <row r="632" spans="1:8" ht="24.95" customHeight="1">
      <c r="A632" s="99">
        <v>5</v>
      </c>
      <c r="B632" s="100" t="s">
        <v>371</v>
      </c>
      <c r="C632" s="102">
        <v>8.25</v>
      </c>
      <c r="D632" s="102">
        <v>4</v>
      </c>
      <c r="E632" s="102">
        <v>4.5</v>
      </c>
      <c r="F632" s="102">
        <v>65</v>
      </c>
      <c r="G632" s="104">
        <f t="shared" si="39"/>
        <v>81.75</v>
      </c>
      <c r="H632" s="105" t="str">
        <f t="shared" si="40"/>
        <v>A2</v>
      </c>
    </row>
    <row r="633" spans="1:8" ht="24.95" customHeight="1">
      <c r="A633" s="99">
        <v>6</v>
      </c>
      <c r="B633" s="107" t="s">
        <v>372</v>
      </c>
      <c r="C633" s="106"/>
      <c r="D633" s="106"/>
      <c r="E633" s="106"/>
      <c r="F633" s="106">
        <v>37.5</v>
      </c>
      <c r="G633" s="104">
        <f t="shared" si="39"/>
        <v>37.5</v>
      </c>
      <c r="H633" s="105" t="str">
        <f t="shared" si="40"/>
        <v>D</v>
      </c>
    </row>
    <row r="634" spans="1:8" ht="24.95" customHeight="1">
      <c r="A634" s="99">
        <v>7</v>
      </c>
      <c r="B634" s="100" t="s">
        <v>373</v>
      </c>
      <c r="C634" s="133"/>
      <c r="D634" s="109"/>
      <c r="E634" s="109"/>
      <c r="F634" s="133">
        <v>42.5</v>
      </c>
      <c r="G634" s="104"/>
      <c r="H634" s="105"/>
    </row>
    <row r="635" spans="1:8" ht="24.95" customHeight="1">
      <c r="A635" s="99">
        <v>8</v>
      </c>
      <c r="B635" s="100" t="s">
        <v>374</v>
      </c>
      <c r="C635" s="133"/>
      <c r="D635" s="112"/>
      <c r="E635" s="112"/>
      <c r="F635" s="133">
        <v>39.5</v>
      </c>
      <c r="G635" s="104"/>
      <c r="H635" s="105"/>
    </row>
    <row r="636" spans="1:8" ht="24.95" customHeight="1">
      <c r="A636" s="99">
        <v>9</v>
      </c>
      <c r="B636" s="100" t="s">
        <v>375</v>
      </c>
      <c r="C636" s="133"/>
      <c r="D636" s="112"/>
      <c r="E636" s="112"/>
      <c r="F636" s="133">
        <v>33</v>
      </c>
      <c r="G636" s="104"/>
      <c r="H636" s="105"/>
    </row>
    <row r="637" spans="1:8" ht="24.95" customHeight="1">
      <c r="A637" s="94" t="s">
        <v>242</v>
      </c>
      <c r="B637" s="97"/>
      <c r="C637" s="113"/>
      <c r="D637" s="113"/>
      <c r="E637" s="113"/>
      <c r="F637" s="116"/>
      <c r="G637" s="114">
        <f>SUM(G628:G633)</f>
        <v>454.25</v>
      </c>
      <c r="H637" s="115"/>
    </row>
    <row r="638" spans="1:8" ht="24.95" customHeight="1">
      <c r="A638" s="94" t="s">
        <v>376</v>
      </c>
      <c r="B638" s="97"/>
      <c r="C638" s="113"/>
      <c r="D638" s="113"/>
      <c r="E638" s="113"/>
      <c r="F638" s="116"/>
      <c r="G638" s="117">
        <f>(G637/550)*100</f>
        <v>82.590909090909093</v>
      </c>
      <c r="H638" s="115" t="str">
        <f t="shared" ref="H638" si="41">IF(G638&gt;=91,"A1",IF(G638&gt;=81,"A2",IF(G638&gt;=71,"B1",IF(G638&gt;=61,"B2",IF(G638&gt;=51,"C1",IF(G638&gt;=41,"C2",IF(G638&gt;=33,"D","E")))))))</f>
        <v>A2</v>
      </c>
    </row>
    <row r="639" spans="1:8" ht="24.95" customHeight="1">
      <c r="A639" s="434" t="s">
        <v>437</v>
      </c>
      <c r="B639" s="435"/>
      <c r="C639" s="435"/>
      <c r="D639" s="435"/>
      <c r="E639" s="435"/>
      <c r="F639" s="435"/>
      <c r="G639" s="435"/>
      <c r="H639" s="436"/>
    </row>
    <row r="640" spans="1:8" ht="24.95" customHeight="1">
      <c r="A640" s="437" t="s">
        <v>378</v>
      </c>
      <c r="B640" s="438"/>
      <c r="C640" s="438"/>
      <c r="D640" s="438"/>
      <c r="E640" s="438"/>
      <c r="F640" s="438"/>
      <c r="G640" s="438"/>
      <c r="H640" s="439"/>
    </row>
    <row r="641" spans="1:8" ht="24.95" customHeight="1">
      <c r="A641" s="406" t="s">
        <v>379</v>
      </c>
      <c r="B641" s="407"/>
      <c r="C641" s="407"/>
      <c r="D641" s="407"/>
      <c r="E641" s="407"/>
      <c r="F641" s="407"/>
      <c r="G641" s="407"/>
      <c r="H641" s="410"/>
    </row>
    <row r="642" spans="1:8" ht="24.95" customHeight="1">
      <c r="A642" s="406" t="s">
        <v>380</v>
      </c>
      <c r="B642" s="407"/>
      <c r="C642" s="407"/>
      <c r="D642" s="407"/>
      <c r="E642" s="407"/>
      <c r="F642" s="408"/>
      <c r="G642" s="409" t="s">
        <v>381</v>
      </c>
      <c r="H642" s="410"/>
    </row>
    <row r="643" spans="1:8" ht="24.95" customHeight="1">
      <c r="A643" s="118" t="s">
        <v>382</v>
      </c>
      <c r="B643" s="95"/>
      <c r="C643" s="95"/>
      <c r="D643" s="95"/>
      <c r="E643" s="95"/>
      <c r="F643" s="119"/>
      <c r="G643" s="119"/>
      <c r="H643" s="120"/>
    </row>
    <row r="644" spans="1:8" ht="24.95" customHeight="1">
      <c r="A644" s="406" t="s">
        <v>384</v>
      </c>
      <c r="B644" s="407"/>
      <c r="C644" s="407"/>
      <c r="D644" s="407"/>
      <c r="E644" s="407"/>
      <c r="F644" s="408"/>
      <c r="G644" s="92"/>
      <c r="H644" s="93" t="s">
        <v>383</v>
      </c>
    </row>
    <row r="645" spans="1:8" ht="24.95" customHeight="1">
      <c r="A645" s="406" t="s">
        <v>380</v>
      </c>
      <c r="B645" s="407"/>
      <c r="C645" s="407"/>
      <c r="D645" s="407"/>
      <c r="E645" s="407"/>
      <c r="F645" s="408"/>
      <c r="G645" s="409" t="s">
        <v>381</v>
      </c>
      <c r="H645" s="410"/>
    </row>
    <row r="646" spans="1:8" ht="24.95" customHeight="1">
      <c r="A646" s="411" t="s">
        <v>385</v>
      </c>
      <c r="B646" s="412"/>
      <c r="C646" s="412"/>
      <c r="D646" s="412"/>
      <c r="E646" s="412"/>
      <c r="F646" s="413"/>
      <c r="G646" s="92"/>
      <c r="H646" s="93" t="s">
        <v>383</v>
      </c>
    </row>
    <row r="647" spans="1:8" ht="24.95" customHeight="1">
      <c r="A647" s="411" t="s">
        <v>386</v>
      </c>
      <c r="B647" s="412"/>
      <c r="C647" s="412"/>
      <c r="D647" s="412"/>
      <c r="E647" s="412"/>
      <c r="F647" s="412"/>
      <c r="G647" s="119"/>
      <c r="H647" s="120" t="s">
        <v>387</v>
      </c>
    </row>
    <row r="648" spans="1:8" ht="24.95" customHeight="1">
      <c r="A648" s="411" t="s">
        <v>388</v>
      </c>
      <c r="B648" s="412"/>
      <c r="C648" s="412"/>
      <c r="D648" s="412"/>
      <c r="E648" s="412"/>
      <c r="F648" s="412"/>
      <c r="G648" s="119"/>
      <c r="H648" s="120" t="s">
        <v>387</v>
      </c>
    </row>
    <row r="649" spans="1:8" ht="24.95" customHeight="1">
      <c r="A649" s="406" t="s">
        <v>389</v>
      </c>
      <c r="B649" s="407"/>
      <c r="C649" s="407"/>
      <c r="D649" s="407"/>
      <c r="E649" s="407"/>
      <c r="F649" s="407"/>
      <c r="G649" s="407"/>
      <c r="H649" s="410"/>
    </row>
    <row r="650" spans="1:8" ht="24.95" customHeight="1">
      <c r="A650" s="406" t="s">
        <v>380</v>
      </c>
      <c r="B650" s="407"/>
      <c r="C650" s="407"/>
      <c r="D650" s="407"/>
      <c r="E650" s="407"/>
      <c r="F650" s="407"/>
      <c r="G650" s="407"/>
      <c r="H650" s="410"/>
    </row>
    <row r="651" spans="1:8" ht="24.95" customHeight="1">
      <c r="A651" s="118" t="s">
        <v>390</v>
      </c>
      <c r="B651" s="409" t="s">
        <v>438</v>
      </c>
      <c r="C651" s="407"/>
      <c r="D651" s="407"/>
      <c r="E651" s="407"/>
      <c r="F651" s="407"/>
      <c r="G651" s="407"/>
      <c r="H651" s="410"/>
    </row>
    <row r="652" spans="1:8" ht="24.95" customHeight="1">
      <c r="A652" s="94" t="s">
        <v>392</v>
      </c>
      <c r="B652" s="414"/>
      <c r="C652" s="415"/>
      <c r="D652" s="415"/>
      <c r="E652" s="415"/>
      <c r="F652" s="415"/>
      <c r="G652" s="415"/>
      <c r="H652" s="416"/>
    </row>
    <row r="653" spans="1:8" ht="24.95" customHeight="1">
      <c r="A653" s="417" t="s">
        <v>393</v>
      </c>
      <c r="B653" s="418"/>
      <c r="C653" s="418"/>
      <c r="D653" s="418"/>
      <c r="E653" s="122"/>
      <c r="F653" s="123"/>
      <c r="G653" s="92" t="s">
        <v>394</v>
      </c>
      <c r="H653" s="124"/>
    </row>
    <row r="654" spans="1:8" ht="24.95" customHeight="1">
      <c r="A654" s="91" t="s">
        <v>395</v>
      </c>
      <c r="B654" s="92" t="s">
        <v>284</v>
      </c>
      <c r="C654" s="92" t="s">
        <v>395</v>
      </c>
      <c r="D654" s="92" t="s">
        <v>284</v>
      </c>
      <c r="E654" s="125"/>
      <c r="F654" s="418" t="s">
        <v>396</v>
      </c>
      <c r="G654" s="418"/>
      <c r="H654" s="126" t="s">
        <v>284</v>
      </c>
    </row>
    <row r="655" spans="1:8" ht="24.95" customHeight="1">
      <c r="A655" s="99" t="s">
        <v>397</v>
      </c>
      <c r="B655" s="106" t="s">
        <v>398</v>
      </c>
      <c r="C655" s="106" t="s">
        <v>399</v>
      </c>
      <c r="D655" s="106" t="s">
        <v>400</v>
      </c>
      <c r="E655" s="125"/>
      <c r="F655" s="419">
        <v>3</v>
      </c>
      <c r="G655" s="419"/>
      <c r="H655" s="121" t="s">
        <v>387</v>
      </c>
    </row>
    <row r="656" spans="1:8" ht="24.95" customHeight="1">
      <c r="A656" s="99" t="s">
        <v>401</v>
      </c>
      <c r="B656" s="106" t="s">
        <v>402</v>
      </c>
      <c r="C656" s="106" t="s">
        <v>403</v>
      </c>
      <c r="D656" s="106" t="s">
        <v>404</v>
      </c>
      <c r="E656" s="125"/>
      <c r="F656" s="419">
        <v>2</v>
      </c>
      <c r="G656" s="419"/>
      <c r="H656" s="121" t="s">
        <v>383</v>
      </c>
    </row>
    <row r="657" spans="1:8" ht="24.95" customHeight="1">
      <c r="A657" s="99" t="s">
        <v>405</v>
      </c>
      <c r="B657" s="106" t="s">
        <v>406</v>
      </c>
      <c r="C657" s="106" t="s">
        <v>407</v>
      </c>
      <c r="D657" s="106" t="s">
        <v>408</v>
      </c>
      <c r="E657" s="125"/>
      <c r="F657" s="419">
        <v>1</v>
      </c>
      <c r="G657" s="419"/>
      <c r="H657" s="121" t="s">
        <v>409</v>
      </c>
    </row>
    <row r="658" spans="1:8" ht="24.95" customHeight="1">
      <c r="A658" s="99" t="s">
        <v>410</v>
      </c>
      <c r="B658" s="106" t="s">
        <v>411</v>
      </c>
      <c r="C658" s="106" t="s">
        <v>412</v>
      </c>
      <c r="D658" s="106" t="s">
        <v>413</v>
      </c>
      <c r="E658" s="127"/>
      <c r="F658" s="420"/>
      <c r="G658" s="421"/>
      <c r="H658" s="128"/>
    </row>
    <row r="659" spans="1:8" ht="82.5" customHeight="1">
      <c r="A659" s="422" t="s">
        <v>414</v>
      </c>
      <c r="B659" s="423"/>
      <c r="C659" s="424" t="s">
        <v>415</v>
      </c>
      <c r="D659" s="424"/>
      <c r="E659" s="424"/>
      <c r="F659" s="424"/>
      <c r="G659" s="424" t="s">
        <v>416</v>
      </c>
      <c r="H659" s="425"/>
    </row>
    <row r="661" spans="1:8" ht="24.95" customHeight="1">
      <c r="A661" s="426" t="s">
        <v>0</v>
      </c>
      <c r="B661" s="427"/>
      <c r="C661" s="427"/>
      <c r="D661" s="427"/>
      <c r="E661" s="427"/>
      <c r="F661" s="427"/>
      <c r="G661" s="427"/>
      <c r="H661" s="428"/>
    </row>
    <row r="662" spans="1:8" ht="24.95" customHeight="1">
      <c r="A662" s="417" t="s">
        <v>268</v>
      </c>
      <c r="B662" s="418"/>
      <c r="C662" s="418"/>
      <c r="D662" s="418"/>
      <c r="E662" s="418"/>
      <c r="F662" s="418"/>
      <c r="G662" s="418"/>
      <c r="H662" s="429"/>
    </row>
    <row r="663" spans="1:8" ht="24.95" customHeight="1">
      <c r="A663" s="417" t="s">
        <v>269</v>
      </c>
      <c r="B663" s="418"/>
      <c r="C663" s="418"/>
      <c r="D663" s="418"/>
      <c r="E663" s="418"/>
      <c r="F663" s="418"/>
      <c r="G663" s="418"/>
      <c r="H663" s="429"/>
    </row>
    <row r="664" spans="1:8" ht="24.95" customHeight="1">
      <c r="A664" s="417" t="s">
        <v>360</v>
      </c>
      <c r="B664" s="418"/>
      <c r="C664" s="418"/>
      <c r="D664" s="418"/>
      <c r="E664" s="418"/>
      <c r="F664" s="418"/>
      <c r="G664" s="418"/>
      <c r="H664" s="429"/>
    </row>
    <row r="665" spans="1:8" ht="24.95" customHeight="1">
      <c r="A665" s="417" t="s">
        <v>361</v>
      </c>
      <c r="B665" s="418"/>
      <c r="C665" s="418"/>
      <c r="D665" s="418"/>
      <c r="E665" s="418"/>
      <c r="F665" s="418"/>
      <c r="G665" s="418"/>
      <c r="H665" s="429"/>
    </row>
    <row r="666" spans="1:8" ht="24.95" customHeight="1">
      <c r="A666" s="94" t="s">
        <v>273</v>
      </c>
      <c r="B666" s="430" t="s">
        <v>274</v>
      </c>
      <c r="C666" s="431"/>
      <c r="D666" s="431"/>
      <c r="E666" s="432"/>
      <c r="F666" s="409"/>
      <c r="G666" s="407"/>
      <c r="H666" s="410"/>
    </row>
    <row r="667" spans="1:8" ht="24.95" customHeight="1">
      <c r="A667" s="94" t="s">
        <v>6</v>
      </c>
      <c r="B667" s="433" t="s">
        <v>259</v>
      </c>
      <c r="C667" s="412"/>
      <c r="D667" s="412"/>
      <c r="E667" s="413"/>
      <c r="F667" s="95" t="s">
        <v>362</v>
      </c>
      <c r="G667" s="95"/>
      <c r="H667" s="93">
        <v>15</v>
      </c>
    </row>
    <row r="668" spans="1:8" ht="24.95" customHeight="1">
      <c r="A668" s="94" t="s">
        <v>276</v>
      </c>
      <c r="B668" s="433" t="s">
        <v>333</v>
      </c>
      <c r="C668" s="412"/>
      <c r="D668" s="412"/>
      <c r="E668" s="413"/>
      <c r="F668" s="409"/>
      <c r="G668" s="407"/>
      <c r="H668" s="410"/>
    </row>
    <row r="669" spans="1:8" ht="24.95" customHeight="1">
      <c r="A669" s="96" t="s">
        <v>363</v>
      </c>
      <c r="B669" s="433" t="s">
        <v>334</v>
      </c>
      <c r="C669" s="412"/>
      <c r="D669" s="412"/>
      <c r="E669" s="413"/>
      <c r="F669" s="97" t="s">
        <v>9</v>
      </c>
      <c r="G669" s="97"/>
      <c r="H669" s="98" t="s">
        <v>335</v>
      </c>
    </row>
    <row r="670" spans="1:8" ht="24.95" customHeight="1">
      <c r="A670" s="417" t="s">
        <v>364</v>
      </c>
      <c r="B670" s="418"/>
      <c r="C670" s="418"/>
      <c r="D670" s="418"/>
      <c r="E670" s="418"/>
      <c r="F670" s="418"/>
      <c r="G670" s="418"/>
      <c r="H670" s="429"/>
    </row>
    <row r="671" spans="1:8" ht="24.95" customHeight="1">
      <c r="A671" s="417" t="s">
        <v>365</v>
      </c>
      <c r="B671" s="418"/>
      <c r="C671" s="418"/>
      <c r="D671" s="418"/>
      <c r="E671" s="418"/>
      <c r="F671" s="418"/>
      <c r="G671" s="418"/>
      <c r="H671" s="429"/>
    </row>
    <row r="672" spans="1:8" ht="24.95" customHeight="1">
      <c r="A672" s="440" t="s">
        <v>281</v>
      </c>
      <c r="B672" s="441" t="s">
        <v>282</v>
      </c>
      <c r="C672" s="442" t="s">
        <v>366</v>
      </c>
      <c r="D672" s="442" t="s">
        <v>367</v>
      </c>
      <c r="E672" s="442" t="s">
        <v>368</v>
      </c>
      <c r="F672" s="442" t="s">
        <v>369</v>
      </c>
      <c r="G672" s="442" t="s">
        <v>370</v>
      </c>
      <c r="H672" s="443" t="s">
        <v>284</v>
      </c>
    </row>
    <row r="673" spans="1:8" ht="24.95" customHeight="1">
      <c r="A673" s="440"/>
      <c r="B673" s="441"/>
      <c r="C673" s="442"/>
      <c r="D673" s="442"/>
      <c r="E673" s="442"/>
      <c r="F673" s="442"/>
      <c r="G673" s="442"/>
      <c r="H673" s="443"/>
    </row>
    <row r="674" spans="1:8" ht="24.95" customHeight="1">
      <c r="A674" s="440"/>
      <c r="B674" s="441"/>
      <c r="C674" s="442"/>
      <c r="D674" s="442"/>
      <c r="E674" s="442"/>
      <c r="F674" s="442"/>
      <c r="G674" s="442"/>
      <c r="H674" s="443"/>
    </row>
    <row r="675" spans="1:8" ht="24.95" customHeight="1">
      <c r="A675" s="99">
        <v>1</v>
      </c>
      <c r="B675" s="100" t="s">
        <v>285</v>
      </c>
      <c r="C675" s="101">
        <v>8.5</v>
      </c>
      <c r="D675" s="102">
        <v>5</v>
      </c>
      <c r="E675" s="102">
        <v>4</v>
      </c>
      <c r="F675" s="134">
        <v>55.5</v>
      </c>
      <c r="G675" s="104">
        <f>SUM(C675:F675)</f>
        <v>73</v>
      </c>
      <c r="H675" s="105" t="str">
        <f>IF(G675&gt;=91,"A1",IF(G675&gt;=81,"A2",IF(G675&gt;=71,"B1",IF(G675&gt;=61,"B2",IF(G675&gt;=51,"C1",IF(G675&gt;=41,"C2",IF(G675&gt;=33,"D","E")))))))</f>
        <v>B1</v>
      </c>
    </row>
    <row r="676" spans="1:8" ht="24.95" customHeight="1">
      <c r="A676" s="99">
        <v>2</v>
      </c>
      <c r="B676" s="100" t="s">
        <v>286</v>
      </c>
      <c r="C676" s="101">
        <v>5.5</v>
      </c>
      <c r="D676" s="106">
        <v>4.5</v>
      </c>
      <c r="E676" s="106">
        <v>4.5</v>
      </c>
      <c r="F676" s="102">
        <v>57</v>
      </c>
      <c r="G676" s="104">
        <f t="shared" ref="G676:G680" si="42">SUM(C676:F676)</f>
        <v>71.5</v>
      </c>
      <c r="H676" s="105" t="str">
        <f t="shared" ref="H676:H680" si="43">IF(G676&gt;=91,"A1",IF(G676&gt;=81,"A2",IF(G676&gt;=71,"B1",IF(G676&gt;=61,"B2",IF(G676&gt;=51,"C1",IF(G676&gt;=41,"C2",IF(G676&gt;=33,"D","E")))))))</f>
        <v>B1</v>
      </c>
    </row>
    <row r="677" spans="1:8" ht="24.95" customHeight="1">
      <c r="A677" s="99">
        <v>3</v>
      </c>
      <c r="B677" s="100" t="s">
        <v>287</v>
      </c>
      <c r="C677" s="102">
        <v>8.25</v>
      </c>
      <c r="D677" s="102">
        <v>4</v>
      </c>
      <c r="E677" s="102">
        <v>4</v>
      </c>
      <c r="F677" s="102">
        <v>56.5</v>
      </c>
      <c r="G677" s="104">
        <f t="shared" si="42"/>
        <v>72.75</v>
      </c>
      <c r="H677" s="105" t="str">
        <f t="shared" si="43"/>
        <v>B1</v>
      </c>
    </row>
    <row r="678" spans="1:8" ht="24.95" customHeight="1">
      <c r="A678" s="99">
        <v>4</v>
      </c>
      <c r="B678" s="100" t="s">
        <v>288</v>
      </c>
      <c r="C678" s="102">
        <v>9</v>
      </c>
      <c r="D678" s="102">
        <v>4.5</v>
      </c>
      <c r="E678" s="102">
        <v>4</v>
      </c>
      <c r="F678" s="102">
        <v>66.5</v>
      </c>
      <c r="G678" s="104">
        <f t="shared" si="42"/>
        <v>84</v>
      </c>
      <c r="H678" s="105" t="str">
        <f t="shared" si="43"/>
        <v>A2</v>
      </c>
    </row>
    <row r="679" spans="1:8" ht="24.95" customHeight="1">
      <c r="A679" s="99">
        <v>5</v>
      </c>
      <c r="B679" s="100" t="s">
        <v>371</v>
      </c>
      <c r="C679" s="102">
        <v>8</v>
      </c>
      <c r="D679" s="102">
        <v>4</v>
      </c>
      <c r="E679" s="102">
        <v>3.5</v>
      </c>
      <c r="F679" s="102">
        <v>40</v>
      </c>
      <c r="G679" s="104">
        <f t="shared" si="42"/>
        <v>55.5</v>
      </c>
      <c r="H679" s="105" t="str">
        <f t="shared" si="43"/>
        <v>C1</v>
      </c>
    </row>
    <row r="680" spans="1:8" ht="24.95" customHeight="1">
      <c r="A680" s="99">
        <v>6</v>
      </c>
      <c r="B680" s="107" t="s">
        <v>372</v>
      </c>
      <c r="C680" s="106"/>
      <c r="D680" s="106"/>
      <c r="E680" s="106"/>
      <c r="F680" s="106">
        <v>40.5</v>
      </c>
      <c r="G680" s="104">
        <f t="shared" si="42"/>
        <v>40.5</v>
      </c>
      <c r="H680" s="105" t="str">
        <f t="shared" si="43"/>
        <v>D</v>
      </c>
    </row>
    <row r="681" spans="1:8" ht="24.95" customHeight="1">
      <c r="A681" s="99">
        <v>7</v>
      </c>
      <c r="B681" s="100" t="s">
        <v>373</v>
      </c>
      <c r="C681" s="133"/>
      <c r="D681" s="109"/>
      <c r="E681" s="109"/>
      <c r="F681" s="133">
        <v>36.5</v>
      </c>
      <c r="G681" s="104"/>
      <c r="H681" s="105"/>
    </row>
    <row r="682" spans="1:8" ht="24.95" customHeight="1">
      <c r="A682" s="99">
        <v>8</v>
      </c>
      <c r="B682" s="100" t="s">
        <v>374</v>
      </c>
      <c r="C682" s="133"/>
      <c r="D682" s="112"/>
      <c r="E682" s="112"/>
      <c r="F682" s="133">
        <v>36.5</v>
      </c>
      <c r="G682" s="104"/>
      <c r="H682" s="105"/>
    </row>
    <row r="683" spans="1:8" ht="24.95" customHeight="1">
      <c r="A683" s="99">
        <v>9</v>
      </c>
      <c r="B683" s="100" t="s">
        <v>375</v>
      </c>
      <c r="C683" s="133"/>
      <c r="D683" s="112"/>
      <c r="E683" s="112"/>
      <c r="F683" s="133">
        <v>27.5</v>
      </c>
      <c r="G683" s="104"/>
      <c r="H683" s="105"/>
    </row>
    <row r="684" spans="1:8" ht="24.95" customHeight="1">
      <c r="A684" s="94" t="s">
        <v>242</v>
      </c>
      <c r="B684" s="97"/>
      <c r="C684" s="113"/>
      <c r="D684" s="113"/>
      <c r="E684" s="113"/>
      <c r="F684" s="116"/>
      <c r="G684" s="114">
        <f>SUM(G675:G680)</f>
        <v>397.25</v>
      </c>
      <c r="H684" s="115"/>
    </row>
    <row r="685" spans="1:8" ht="24.95" customHeight="1">
      <c r="A685" s="94" t="s">
        <v>376</v>
      </c>
      <c r="B685" s="97"/>
      <c r="C685" s="113"/>
      <c r="D685" s="113"/>
      <c r="E685" s="113"/>
      <c r="F685" s="116"/>
      <c r="G685" s="117">
        <v>72.23</v>
      </c>
      <c r="H685" s="115" t="str">
        <f t="shared" ref="H685" si="44">IF(G685&gt;=91,"A1",IF(G685&gt;=81,"A2",IF(G685&gt;=71,"B1",IF(G685&gt;=61,"B2",IF(G685&gt;=51,"C1",IF(G685&gt;=41,"C2",IF(G685&gt;=33,"D","E")))))))</f>
        <v>B1</v>
      </c>
    </row>
    <row r="686" spans="1:8" ht="24.95" customHeight="1">
      <c r="A686" s="434" t="s">
        <v>425</v>
      </c>
      <c r="B686" s="435"/>
      <c r="C686" s="435"/>
      <c r="D686" s="435"/>
      <c r="E686" s="435"/>
      <c r="F686" s="435"/>
      <c r="G686" s="435"/>
      <c r="H686" s="436"/>
    </row>
    <row r="687" spans="1:8" ht="24.95" customHeight="1">
      <c r="A687" s="437" t="s">
        <v>378</v>
      </c>
      <c r="B687" s="438"/>
      <c r="C687" s="438"/>
      <c r="D687" s="438"/>
      <c r="E687" s="438"/>
      <c r="F687" s="438"/>
      <c r="G687" s="438"/>
      <c r="H687" s="439"/>
    </row>
    <row r="688" spans="1:8" ht="24.95" customHeight="1">
      <c r="A688" s="406" t="s">
        <v>379</v>
      </c>
      <c r="B688" s="407"/>
      <c r="C688" s="407"/>
      <c r="D688" s="407"/>
      <c r="E688" s="407"/>
      <c r="F688" s="407"/>
      <c r="G688" s="407"/>
      <c r="H688" s="410"/>
    </row>
    <row r="689" spans="1:8" ht="24.95" customHeight="1">
      <c r="A689" s="406" t="s">
        <v>380</v>
      </c>
      <c r="B689" s="407"/>
      <c r="C689" s="407"/>
      <c r="D689" s="407"/>
      <c r="E689" s="407"/>
      <c r="F689" s="408"/>
      <c r="G689" s="409" t="s">
        <v>381</v>
      </c>
      <c r="H689" s="410"/>
    </row>
    <row r="690" spans="1:8" ht="24.95" customHeight="1">
      <c r="A690" s="118" t="s">
        <v>382</v>
      </c>
      <c r="B690" s="95"/>
      <c r="C690" s="95"/>
      <c r="D690" s="95"/>
      <c r="E690" s="95"/>
      <c r="F690" s="119"/>
      <c r="G690" s="119"/>
      <c r="H690" s="120" t="s">
        <v>383</v>
      </c>
    </row>
    <row r="691" spans="1:8" ht="24.95" customHeight="1">
      <c r="A691" s="406" t="s">
        <v>384</v>
      </c>
      <c r="B691" s="407"/>
      <c r="C691" s="407"/>
      <c r="D691" s="407"/>
      <c r="E691" s="407"/>
      <c r="F691" s="408"/>
      <c r="G691" s="92"/>
      <c r="H691" s="93"/>
    </row>
    <row r="692" spans="1:8" ht="24.95" customHeight="1">
      <c r="A692" s="406" t="s">
        <v>380</v>
      </c>
      <c r="B692" s="407"/>
      <c r="C692" s="407"/>
      <c r="D692" s="407"/>
      <c r="E692" s="407"/>
      <c r="F692" s="408"/>
      <c r="G692" s="409" t="s">
        <v>381</v>
      </c>
      <c r="H692" s="410"/>
    </row>
    <row r="693" spans="1:8" ht="24.95" customHeight="1">
      <c r="A693" s="411" t="s">
        <v>385</v>
      </c>
      <c r="B693" s="412"/>
      <c r="C693" s="412"/>
      <c r="D693" s="412"/>
      <c r="E693" s="412"/>
      <c r="F693" s="413"/>
      <c r="G693" s="92"/>
      <c r="H693" s="93" t="s">
        <v>387</v>
      </c>
    </row>
    <row r="694" spans="1:8" ht="24.95" customHeight="1">
      <c r="A694" s="411" t="s">
        <v>386</v>
      </c>
      <c r="B694" s="412"/>
      <c r="C694" s="412"/>
      <c r="D694" s="412"/>
      <c r="E694" s="412"/>
      <c r="F694" s="412"/>
      <c r="G694" s="119"/>
      <c r="H694" s="120" t="s">
        <v>387</v>
      </c>
    </row>
    <row r="695" spans="1:8" ht="24.95" customHeight="1">
      <c r="A695" s="411" t="s">
        <v>388</v>
      </c>
      <c r="B695" s="412"/>
      <c r="C695" s="412"/>
      <c r="D695" s="412"/>
      <c r="E695" s="412"/>
      <c r="F695" s="412"/>
      <c r="G695" s="119"/>
      <c r="H695" s="120" t="s">
        <v>387</v>
      </c>
    </row>
    <row r="696" spans="1:8" ht="24.95" customHeight="1">
      <c r="A696" s="406" t="s">
        <v>389</v>
      </c>
      <c r="B696" s="407"/>
      <c r="C696" s="407"/>
      <c r="D696" s="407"/>
      <c r="E696" s="407"/>
      <c r="F696" s="407"/>
      <c r="G696" s="407"/>
      <c r="H696" s="410"/>
    </row>
    <row r="697" spans="1:8" ht="24.95" customHeight="1">
      <c r="A697" s="406" t="s">
        <v>380</v>
      </c>
      <c r="B697" s="407"/>
      <c r="C697" s="407"/>
      <c r="D697" s="407"/>
      <c r="E697" s="407"/>
      <c r="F697" s="407"/>
      <c r="G697" s="407"/>
      <c r="H697" s="410"/>
    </row>
    <row r="698" spans="1:8" ht="24.95" customHeight="1">
      <c r="A698" s="118" t="s">
        <v>390</v>
      </c>
      <c r="B698" s="409" t="s">
        <v>436</v>
      </c>
      <c r="C698" s="407"/>
      <c r="D698" s="407"/>
      <c r="E698" s="407"/>
      <c r="F698" s="407"/>
      <c r="G698" s="407"/>
      <c r="H698" s="410"/>
    </row>
    <row r="699" spans="1:8" ht="24.95" customHeight="1">
      <c r="A699" s="94" t="s">
        <v>392</v>
      </c>
      <c r="B699" s="414"/>
      <c r="C699" s="415"/>
      <c r="D699" s="415"/>
      <c r="E699" s="415"/>
      <c r="F699" s="415"/>
      <c r="G699" s="415"/>
      <c r="H699" s="416"/>
    </row>
    <row r="700" spans="1:8" ht="24.95" customHeight="1">
      <c r="A700" s="417" t="s">
        <v>393</v>
      </c>
      <c r="B700" s="418"/>
      <c r="C700" s="418"/>
      <c r="D700" s="418"/>
      <c r="E700" s="122"/>
      <c r="F700" s="123"/>
      <c r="G700" s="92" t="s">
        <v>394</v>
      </c>
      <c r="H700" s="124"/>
    </row>
    <row r="701" spans="1:8" ht="24.95" customHeight="1">
      <c r="A701" s="91" t="s">
        <v>395</v>
      </c>
      <c r="B701" s="92" t="s">
        <v>284</v>
      </c>
      <c r="C701" s="92" t="s">
        <v>395</v>
      </c>
      <c r="D701" s="92" t="s">
        <v>284</v>
      </c>
      <c r="E701" s="125"/>
      <c r="F701" s="418" t="s">
        <v>396</v>
      </c>
      <c r="G701" s="418"/>
      <c r="H701" s="126" t="s">
        <v>284</v>
      </c>
    </row>
    <row r="702" spans="1:8" ht="24.95" customHeight="1">
      <c r="A702" s="99" t="s">
        <v>397</v>
      </c>
      <c r="B702" s="106" t="s">
        <v>398</v>
      </c>
      <c r="C702" s="106" t="s">
        <v>399</v>
      </c>
      <c r="D702" s="106" t="s">
        <v>400</v>
      </c>
      <c r="E702" s="125"/>
      <c r="F702" s="419">
        <v>3</v>
      </c>
      <c r="G702" s="419"/>
      <c r="H702" s="121" t="s">
        <v>387</v>
      </c>
    </row>
    <row r="703" spans="1:8" ht="24.95" customHeight="1">
      <c r="A703" s="99" t="s">
        <v>401</v>
      </c>
      <c r="B703" s="106" t="s">
        <v>402</v>
      </c>
      <c r="C703" s="106" t="s">
        <v>403</v>
      </c>
      <c r="D703" s="106" t="s">
        <v>404</v>
      </c>
      <c r="E703" s="125"/>
      <c r="F703" s="419">
        <v>2</v>
      </c>
      <c r="G703" s="419"/>
      <c r="H703" s="121" t="s">
        <v>383</v>
      </c>
    </row>
    <row r="704" spans="1:8" ht="24.95" customHeight="1">
      <c r="A704" s="99" t="s">
        <v>405</v>
      </c>
      <c r="B704" s="106" t="s">
        <v>406</v>
      </c>
      <c r="C704" s="106" t="s">
        <v>407</v>
      </c>
      <c r="D704" s="106" t="s">
        <v>408</v>
      </c>
      <c r="E704" s="125"/>
      <c r="F704" s="419">
        <v>1</v>
      </c>
      <c r="G704" s="419"/>
      <c r="H704" s="121" t="s">
        <v>409</v>
      </c>
    </row>
    <row r="705" spans="1:8" ht="24.95" customHeight="1">
      <c r="A705" s="99" t="s">
        <v>410</v>
      </c>
      <c r="B705" s="106" t="s">
        <v>411</v>
      </c>
      <c r="C705" s="106" t="s">
        <v>412</v>
      </c>
      <c r="D705" s="106" t="s">
        <v>413</v>
      </c>
      <c r="E705" s="127"/>
      <c r="F705" s="420"/>
      <c r="G705" s="421"/>
      <c r="H705" s="128"/>
    </row>
    <row r="706" spans="1:8" ht="87" customHeight="1">
      <c r="A706" s="422" t="s">
        <v>414</v>
      </c>
      <c r="B706" s="423"/>
      <c r="C706" s="424" t="s">
        <v>415</v>
      </c>
      <c r="D706" s="424"/>
      <c r="E706" s="424"/>
      <c r="F706" s="424"/>
      <c r="G706" s="424" t="s">
        <v>416</v>
      </c>
      <c r="H706" s="425"/>
    </row>
    <row r="708" spans="1:8" ht="24.95" customHeight="1">
      <c r="A708" s="426" t="s">
        <v>0</v>
      </c>
      <c r="B708" s="427"/>
      <c r="C708" s="427"/>
      <c r="D708" s="427"/>
      <c r="E708" s="427"/>
      <c r="F708" s="427"/>
      <c r="G708" s="427"/>
      <c r="H708" s="428"/>
    </row>
    <row r="709" spans="1:8" ht="24.95" customHeight="1">
      <c r="A709" s="417" t="s">
        <v>268</v>
      </c>
      <c r="B709" s="418"/>
      <c r="C709" s="418"/>
      <c r="D709" s="418"/>
      <c r="E709" s="418"/>
      <c r="F709" s="418"/>
      <c r="G709" s="418"/>
      <c r="H709" s="429"/>
    </row>
    <row r="710" spans="1:8" ht="24.95" customHeight="1">
      <c r="A710" s="417" t="s">
        <v>269</v>
      </c>
      <c r="B710" s="418"/>
      <c r="C710" s="418"/>
      <c r="D710" s="418"/>
      <c r="E710" s="418"/>
      <c r="F710" s="418"/>
      <c r="G710" s="418"/>
      <c r="H710" s="429"/>
    </row>
    <row r="711" spans="1:8" ht="24.95" customHeight="1">
      <c r="A711" s="417" t="s">
        <v>360</v>
      </c>
      <c r="B711" s="418"/>
      <c r="C711" s="418"/>
      <c r="D711" s="418"/>
      <c r="E711" s="418"/>
      <c r="F711" s="418"/>
      <c r="G711" s="418"/>
      <c r="H711" s="429"/>
    </row>
    <row r="712" spans="1:8" ht="24.95" customHeight="1">
      <c r="A712" s="417" t="s">
        <v>361</v>
      </c>
      <c r="B712" s="418"/>
      <c r="C712" s="418"/>
      <c r="D712" s="418"/>
      <c r="E712" s="418"/>
      <c r="F712" s="418"/>
      <c r="G712" s="418"/>
      <c r="H712" s="429"/>
    </row>
    <row r="713" spans="1:8" ht="24.95" customHeight="1">
      <c r="A713" s="94" t="s">
        <v>273</v>
      </c>
      <c r="B713" s="430" t="s">
        <v>274</v>
      </c>
      <c r="C713" s="431"/>
      <c r="D713" s="431"/>
      <c r="E713" s="432"/>
      <c r="F713" s="409"/>
      <c r="G713" s="407"/>
      <c r="H713" s="410"/>
    </row>
    <row r="714" spans="1:8" ht="24.95" customHeight="1">
      <c r="A714" s="94" t="s">
        <v>6</v>
      </c>
      <c r="B714" s="433" t="s">
        <v>260</v>
      </c>
      <c r="C714" s="412"/>
      <c r="D714" s="412"/>
      <c r="E714" s="413"/>
      <c r="F714" s="95" t="s">
        <v>362</v>
      </c>
      <c r="G714" s="95"/>
      <c r="H714" s="93">
        <v>16</v>
      </c>
    </row>
    <row r="715" spans="1:8" ht="24.95" customHeight="1">
      <c r="A715" s="94" t="s">
        <v>276</v>
      </c>
      <c r="B715" s="433" t="s">
        <v>336</v>
      </c>
      <c r="C715" s="412"/>
      <c r="D715" s="412"/>
      <c r="E715" s="413"/>
      <c r="F715" s="409"/>
      <c r="G715" s="407"/>
      <c r="H715" s="410"/>
    </row>
    <row r="716" spans="1:8" ht="24.95" customHeight="1">
      <c r="A716" s="96" t="s">
        <v>363</v>
      </c>
      <c r="B716" s="433" t="s">
        <v>337</v>
      </c>
      <c r="C716" s="412"/>
      <c r="D716" s="412"/>
      <c r="E716" s="413"/>
      <c r="F716" s="97" t="s">
        <v>9</v>
      </c>
      <c r="G716" s="97"/>
      <c r="H716" s="98" t="s">
        <v>338</v>
      </c>
    </row>
    <row r="717" spans="1:8" ht="24.95" customHeight="1">
      <c r="A717" s="417" t="s">
        <v>364</v>
      </c>
      <c r="B717" s="418"/>
      <c r="C717" s="418"/>
      <c r="D717" s="418"/>
      <c r="E717" s="418"/>
      <c r="F717" s="418"/>
      <c r="G717" s="418"/>
      <c r="H717" s="429"/>
    </row>
    <row r="718" spans="1:8" ht="24.95" customHeight="1">
      <c r="A718" s="417" t="s">
        <v>365</v>
      </c>
      <c r="B718" s="418"/>
      <c r="C718" s="418"/>
      <c r="D718" s="418"/>
      <c r="E718" s="418"/>
      <c r="F718" s="418"/>
      <c r="G718" s="418"/>
      <c r="H718" s="429"/>
    </row>
    <row r="719" spans="1:8" ht="24.95" customHeight="1">
      <c r="A719" s="440" t="s">
        <v>281</v>
      </c>
      <c r="B719" s="441" t="s">
        <v>282</v>
      </c>
      <c r="C719" s="442" t="s">
        <v>366</v>
      </c>
      <c r="D719" s="442" t="s">
        <v>367</v>
      </c>
      <c r="E719" s="442" t="s">
        <v>368</v>
      </c>
      <c r="F719" s="442" t="s">
        <v>369</v>
      </c>
      <c r="G719" s="442" t="s">
        <v>370</v>
      </c>
      <c r="H719" s="443" t="s">
        <v>284</v>
      </c>
    </row>
    <row r="720" spans="1:8" ht="24.95" customHeight="1">
      <c r="A720" s="440"/>
      <c r="B720" s="441"/>
      <c r="C720" s="442"/>
      <c r="D720" s="442"/>
      <c r="E720" s="442"/>
      <c r="F720" s="442"/>
      <c r="G720" s="442"/>
      <c r="H720" s="443"/>
    </row>
    <row r="721" spans="1:8" ht="24.95" customHeight="1">
      <c r="A721" s="440"/>
      <c r="B721" s="441"/>
      <c r="C721" s="442"/>
      <c r="D721" s="442"/>
      <c r="E721" s="442"/>
      <c r="F721" s="442"/>
      <c r="G721" s="442"/>
      <c r="H721" s="443"/>
    </row>
    <row r="722" spans="1:8" ht="24.95" customHeight="1">
      <c r="A722" s="99">
        <v>1</v>
      </c>
      <c r="B722" s="100" t="s">
        <v>285</v>
      </c>
      <c r="C722" s="101">
        <v>6</v>
      </c>
      <c r="D722" s="102">
        <v>5</v>
      </c>
      <c r="E722" s="102">
        <v>4</v>
      </c>
      <c r="F722" s="134">
        <v>45.5</v>
      </c>
      <c r="G722" s="104">
        <f>SUM(C722:F722)</f>
        <v>60.5</v>
      </c>
      <c r="H722" s="105" t="str">
        <f>IF(G722&gt;=91,"A1",IF(G722&gt;=81,"A2",IF(G722&gt;=71,"B1",IF(G722&gt;=61,"B2",IF(G722&gt;=51,"C1",IF(G722&gt;=41,"C2",IF(G722&gt;=33,"D","E")))))))</f>
        <v>C1</v>
      </c>
    </row>
    <row r="723" spans="1:8" ht="24.95" customHeight="1">
      <c r="A723" s="99">
        <v>2</v>
      </c>
      <c r="B723" s="100" t="s">
        <v>286</v>
      </c>
      <c r="C723" s="101">
        <v>9.25</v>
      </c>
      <c r="D723" s="106">
        <v>4.5</v>
      </c>
      <c r="E723" s="106">
        <v>5</v>
      </c>
      <c r="F723" s="102">
        <v>67.5</v>
      </c>
      <c r="G723" s="104">
        <f t="shared" ref="G723:G727" si="45">SUM(C723:F723)</f>
        <v>86.25</v>
      </c>
      <c r="H723" s="105" t="str">
        <f t="shared" ref="H723:H727" si="46">IF(G723&gt;=91,"A1",IF(G723&gt;=81,"A2",IF(G723&gt;=71,"B1",IF(G723&gt;=61,"B2",IF(G723&gt;=51,"C1",IF(G723&gt;=41,"C2",IF(G723&gt;=33,"D","E")))))))</f>
        <v>A2</v>
      </c>
    </row>
    <row r="724" spans="1:8" ht="24.95" customHeight="1">
      <c r="A724" s="99">
        <v>3</v>
      </c>
      <c r="B724" s="100" t="s">
        <v>287</v>
      </c>
      <c r="C724" s="102">
        <v>8.75</v>
      </c>
      <c r="D724" s="102">
        <v>4</v>
      </c>
      <c r="E724" s="102">
        <v>4</v>
      </c>
      <c r="F724" s="102">
        <v>32</v>
      </c>
      <c r="G724" s="104">
        <f t="shared" si="45"/>
        <v>48.75</v>
      </c>
      <c r="H724" s="105" t="str">
        <f t="shared" si="46"/>
        <v>C2</v>
      </c>
    </row>
    <row r="725" spans="1:8" ht="24.95" customHeight="1">
      <c r="A725" s="99">
        <v>4</v>
      </c>
      <c r="B725" s="100" t="s">
        <v>288</v>
      </c>
      <c r="C725" s="102">
        <v>7</v>
      </c>
      <c r="D725" s="102">
        <v>4.5</v>
      </c>
      <c r="E725" s="102">
        <v>4</v>
      </c>
      <c r="F725" s="102">
        <v>48</v>
      </c>
      <c r="G725" s="104">
        <f t="shared" si="45"/>
        <v>63.5</v>
      </c>
      <c r="H725" s="105" t="str">
        <f t="shared" si="46"/>
        <v>B2</v>
      </c>
    </row>
    <row r="726" spans="1:8" ht="24.95" customHeight="1">
      <c r="A726" s="99">
        <v>5</v>
      </c>
      <c r="B726" s="100" t="s">
        <v>371</v>
      </c>
      <c r="C726" s="102">
        <v>5</v>
      </c>
      <c r="D726" s="102">
        <v>4</v>
      </c>
      <c r="E726" s="102">
        <v>4</v>
      </c>
      <c r="F726" s="102">
        <v>35.5</v>
      </c>
      <c r="G726" s="104">
        <f t="shared" si="45"/>
        <v>48.5</v>
      </c>
      <c r="H726" s="105" t="str">
        <f t="shared" si="46"/>
        <v>C2</v>
      </c>
    </row>
    <row r="727" spans="1:8" ht="24.95" customHeight="1">
      <c r="A727" s="99">
        <v>6</v>
      </c>
      <c r="B727" s="107" t="s">
        <v>372</v>
      </c>
      <c r="C727" s="106"/>
      <c r="D727" s="106"/>
      <c r="E727" s="106"/>
      <c r="F727" s="106">
        <v>12.5</v>
      </c>
      <c r="G727" s="104">
        <f t="shared" si="45"/>
        <v>12.5</v>
      </c>
      <c r="H727" s="105" t="str">
        <f t="shared" si="46"/>
        <v>E</v>
      </c>
    </row>
    <row r="728" spans="1:8" ht="24.95" customHeight="1">
      <c r="A728" s="99">
        <v>7</v>
      </c>
      <c r="B728" s="100" t="s">
        <v>373</v>
      </c>
      <c r="C728" s="133"/>
      <c r="D728" s="109"/>
      <c r="E728" s="109"/>
      <c r="F728" s="133">
        <v>20</v>
      </c>
      <c r="G728" s="104"/>
      <c r="H728" s="105"/>
    </row>
    <row r="729" spans="1:8" ht="24.95" customHeight="1">
      <c r="A729" s="99">
        <v>8</v>
      </c>
      <c r="B729" s="100" t="s">
        <v>374</v>
      </c>
      <c r="C729" s="133"/>
      <c r="D729" s="112"/>
      <c r="E729" s="112"/>
      <c r="F729" s="133">
        <v>27</v>
      </c>
      <c r="G729" s="104"/>
      <c r="H729" s="105"/>
    </row>
    <row r="730" spans="1:8" ht="24.95" customHeight="1">
      <c r="A730" s="99">
        <v>9</v>
      </c>
      <c r="B730" s="100" t="s">
        <v>375</v>
      </c>
      <c r="C730" s="133"/>
      <c r="D730" s="112"/>
      <c r="E730" s="112"/>
      <c r="F730" s="133">
        <v>25</v>
      </c>
      <c r="G730" s="104"/>
      <c r="H730" s="105"/>
    </row>
    <row r="731" spans="1:8" ht="24.95" customHeight="1">
      <c r="A731" s="94" t="s">
        <v>242</v>
      </c>
      <c r="B731" s="97"/>
      <c r="C731" s="113"/>
      <c r="D731" s="113"/>
      <c r="E731" s="113"/>
      <c r="F731" s="116"/>
      <c r="G731" s="114">
        <f>SUM(G722:G727)</f>
        <v>320</v>
      </c>
      <c r="H731" s="115"/>
    </row>
    <row r="732" spans="1:8" ht="24.95" customHeight="1">
      <c r="A732" s="94" t="s">
        <v>376</v>
      </c>
      <c r="B732" s="97"/>
      <c r="C732" s="113"/>
      <c r="D732" s="113"/>
      <c r="E732" s="113"/>
      <c r="F732" s="116"/>
      <c r="G732" s="117">
        <v>58.18</v>
      </c>
      <c r="H732" s="115" t="str">
        <f t="shared" ref="H732" si="47">IF(G732&gt;=91,"A1",IF(G732&gt;=81,"A2",IF(G732&gt;=71,"B1",IF(G732&gt;=61,"B2",IF(G732&gt;=51,"C1",IF(G732&gt;=41,"C2",IF(G732&gt;=33,"D","E")))))))</f>
        <v>C1</v>
      </c>
    </row>
    <row r="733" spans="1:8" ht="24.95" customHeight="1">
      <c r="A733" s="434" t="s">
        <v>433</v>
      </c>
      <c r="B733" s="435"/>
      <c r="C733" s="435"/>
      <c r="D733" s="435"/>
      <c r="E733" s="435"/>
      <c r="F733" s="435"/>
      <c r="G733" s="435"/>
      <c r="H733" s="436"/>
    </row>
    <row r="734" spans="1:8" ht="24.95" customHeight="1">
      <c r="A734" s="437" t="s">
        <v>378</v>
      </c>
      <c r="B734" s="438"/>
      <c r="C734" s="438"/>
      <c r="D734" s="438"/>
      <c r="E734" s="438"/>
      <c r="F734" s="438"/>
      <c r="G734" s="438"/>
      <c r="H734" s="439"/>
    </row>
    <row r="735" spans="1:8" ht="24.95" customHeight="1">
      <c r="A735" s="406" t="s">
        <v>379</v>
      </c>
      <c r="B735" s="407"/>
      <c r="C735" s="407"/>
      <c r="D735" s="407"/>
      <c r="E735" s="407"/>
      <c r="F735" s="407"/>
      <c r="G735" s="407"/>
      <c r="H735" s="410"/>
    </row>
    <row r="736" spans="1:8" ht="24.95" customHeight="1">
      <c r="A736" s="406" t="s">
        <v>380</v>
      </c>
      <c r="B736" s="407"/>
      <c r="C736" s="407"/>
      <c r="D736" s="407"/>
      <c r="E736" s="407"/>
      <c r="F736" s="408"/>
      <c r="G736" s="409" t="s">
        <v>381</v>
      </c>
      <c r="H736" s="410"/>
    </row>
    <row r="737" spans="1:8" ht="24.95" customHeight="1">
      <c r="A737" s="118" t="s">
        <v>382</v>
      </c>
      <c r="B737" s="95"/>
      <c r="C737" s="95"/>
      <c r="D737" s="95"/>
      <c r="E737" s="95"/>
      <c r="F737" s="119"/>
      <c r="G737" s="119"/>
      <c r="H737" s="120" t="s">
        <v>383</v>
      </c>
    </row>
    <row r="738" spans="1:8" ht="24.95" customHeight="1">
      <c r="A738" s="406" t="s">
        <v>384</v>
      </c>
      <c r="B738" s="407"/>
      <c r="C738" s="407"/>
      <c r="D738" s="407"/>
      <c r="E738" s="407"/>
      <c r="F738" s="408"/>
      <c r="G738" s="92"/>
      <c r="H738" s="93"/>
    </row>
    <row r="739" spans="1:8" ht="24.95" customHeight="1">
      <c r="A739" s="406" t="s">
        <v>380</v>
      </c>
      <c r="B739" s="407"/>
      <c r="C739" s="407"/>
      <c r="D739" s="407"/>
      <c r="E739" s="407"/>
      <c r="F739" s="408"/>
      <c r="G739" s="409" t="s">
        <v>381</v>
      </c>
      <c r="H739" s="410"/>
    </row>
    <row r="740" spans="1:8" ht="24.95" customHeight="1">
      <c r="A740" s="411" t="s">
        <v>385</v>
      </c>
      <c r="B740" s="412"/>
      <c r="C740" s="412"/>
      <c r="D740" s="412"/>
      <c r="E740" s="412"/>
      <c r="F740" s="413"/>
      <c r="G740" s="92"/>
      <c r="H740" s="93" t="s">
        <v>383</v>
      </c>
    </row>
    <row r="741" spans="1:8" ht="24.95" customHeight="1">
      <c r="A741" s="411" t="s">
        <v>386</v>
      </c>
      <c r="B741" s="412"/>
      <c r="C741" s="412"/>
      <c r="D741" s="412"/>
      <c r="E741" s="412"/>
      <c r="F741" s="412"/>
      <c r="G741" s="119"/>
      <c r="H741" s="120" t="s">
        <v>383</v>
      </c>
    </row>
    <row r="742" spans="1:8" ht="24.95" customHeight="1">
      <c r="A742" s="411" t="s">
        <v>388</v>
      </c>
      <c r="B742" s="412"/>
      <c r="C742" s="412"/>
      <c r="D742" s="412"/>
      <c r="E742" s="412"/>
      <c r="F742" s="412"/>
      <c r="G742" s="119"/>
      <c r="H742" s="120" t="s">
        <v>383</v>
      </c>
    </row>
    <row r="743" spans="1:8" ht="24.95" customHeight="1">
      <c r="A743" s="406" t="s">
        <v>389</v>
      </c>
      <c r="B743" s="407"/>
      <c r="C743" s="407"/>
      <c r="D743" s="407"/>
      <c r="E743" s="407"/>
      <c r="F743" s="407"/>
      <c r="G743" s="407"/>
      <c r="H743" s="410"/>
    </row>
    <row r="744" spans="1:8" ht="24.95" customHeight="1">
      <c r="A744" s="406" t="s">
        <v>380</v>
      </c>
      <c r="B744" s="407"/>
      <c r="C744" s="407"/>
      <c r="D744" s="407"/>
      <c r="E744" s="407"/>
      <c r="F744" s="407"/>
      <c r="G744" s="407"/>
      <c r="H744" s="410"/>
    </row>
    <row r="745" spans="1:8" ht="24.95" customHeight="1">
      <c r="A745" s="118" t="s">
        <v>390</v>
      </c>
      <c r="B745" s="409" t="s">
        <v>439</v>
      </c>
      <c r="C745" s="407"/>
      <c r="D745" s="407"/>
      <c r="E745" s="407"/>
      <c r="F745" s="407"/>
      <c r="G745" s="407"/>
      <c r="H745" s="410"/>
    </row>
    <row r="746" spans="1:8" ht="24.95" customHeight="1">
      <c r="A746" s="94" t="s">
        <v>392</v>
      </c>
      <c r="B746" s="414"/>
      <c r="C746" s="415"/>
      <c r="D746" s="415"/>
      <c r="E746" s="415"/>
      <c r="F746" s="415"/>
      <c r="G746" s="415"/>
      <c r="H746" s="416"/>
    </row>
    <row r="747" spans="1:8" ht="24.95" customHeight="1">
      <c r="A747" s="417" t="s">
        <v>393</v>
      </c>
      <c r="B747" s="418"/>
      <c r="C747" s="418"/>
      <c r="D747" s="418"/>
      <c r="E747" s="122"/>
      <c r="F747" s="123"/>
      <c r="G747" s="92" t="s">
        <v>394</v>
      </c>
      <c r="H747" s="124"/>
    </row>
    <row r="748" spans="1:8" ht="24.95" customHeight="1">
      <c r="A748" s="91" t="s">
        <v>395</v>
      </c>
      <c r="B748" s="92" t="s">
        <v>284</v>
      </c>
      <c r="C748" s="92" t="s">
        <v>395</v>
      </c>
      <c r="D748" s="92" t="s">
        <v>284</v>
      </c>
      <c r="E748" s="125"/>
      <c r="F748" s="418" t="s">
        <v>396</v>
      </c>
      <c r="G748" s="418"/>
      <c r="H748" s="126" t="s">
        <v>284</v>
      </c>
    </row>
    <row r="749" spans="1:8" ht="24.95" customHeight="1">
      <c r="A749" s="99" t="s">
        <v>397</v>
      </c>
      <c r="B749" s="106" t="s">
        <v>398</v>
      </c>
      <c r="C749" s="106" t="s">
        <v>399</v>
      </c>
      <c r="D749" s="106" t="s">
        <v>400</v>
      </c>
      <c r="E749" s="125"/>
      <c r="F749" s="419">
        <v>3</v>
      </c>
      <c r="G749" s="419"/>
      <c r="H749" s="121" t="s">
        <v>387</v>
      </c>
    </row>
    <row r="750" spans="1:8" ht="24.95" customHeight="1">
      <c r="A750" s="99" t="s">
        <v>401</v>
      </c>
      <c r="B750" s="106" t="s">
        <v>402</v>
      </c>
      <c r="C750" s="106" t="s">
        <v>403</v>
      </c>
      <c r="D750" s="106" t="s">
        <v>404</v>
      </c>
      <c r="E750" s="125"/>
      <c r="F750" s="419">
        <v>2</v>
      </c>
      <c r="G750" s="419"/>
      <c r="H750" s="121" t="s">
        <v>383</v>
      </c>
    </row>
    <row r="751" spans="1:8" ht="24.95" customHeight="1">
      <c r="A751" s="99" t="s">
        <v>405</v>
      </c>
      <c r="B751" s="106" t="s">
        <v>406</v>
      </c>
      <c r="C751" s="106" t="s">
        <v>407</v>
      </c>
      <c r="D751" s="106" t="s">
        <v>408</v>
      </c>
      <c r="E751" s="125"/>
      <c r="F751" s="419">
        <v>1</v>
      </c>
      <c r="G751" s="419"/>
      <c r="H751" s="121" t="s">
        <v>409</v>
      </c>
    </row>
    <row r="752" spans="1:8" ht="24.95" customHeight="1">
      <c r="A752" s="99" t="s">
        <v>410</v>
      </c>
      <c r="B752" s="106" t="s">
        <v>411</v>
      </c>
      <c r="C752" s="106" t="s">
        <v>412</v>
      </c>
      <c r="D752" s="106" t="s">
        <v>413</v>
      </c>
      <c r="E752" s="127"/>
      <c r="F752" s="420"/>
      <c r="G752" s="421"/>
      <c r="H752" s="128"/>
    </row>
    <row r="753" spans="1:8" ht="81.75" customHeight="1">
      <c r="A753" s="422" t="s">
        <v>414</v>
      </c>
      <c r="B753" s="423"/>
      <c r="C753" s="424" t="s">
        <v>415</v>
      </c>
      <c r="D753" s="424"/>
      <c r="E753" s="424"/>
      <c r="F753" s="424"/>
      <c r="G753" s="424" t="s">
        <v>416</v>
      </c>
      <c r="H753" s="425"/>
    </row>
    <row r="755" spans="1:8" ht="24.95" customHeight="1">
      <c r="A755" s="426" t="s">
        <v>0</v>
      </c>
      <c r="B755" s="427"/>
      <c r="C755" s="427"/>
      <c r="D755" s="427"/>
      <c r="E755" s="427"/>
      <c r="F755" s="427"/>
      <c r="G755" s="427"/>
      <c r="H755" s="428"/>
    </row>
    <row r="756" spans="1:8" ht="24.95" customHeight="1">
      <c r="A756" s="417" t="s">
        <v>268</v>
      </c>
      <c r="B756" s="418"/>
      <c r="C756" s="418"/>
      <c r="D756" s="418"/>
      <c r="E756" s="418"/>
      <c r="F756" s="418"/>
      <c r="G756" s="418"/>
      <c r="H756" s="429"/>
    </row>
    <row r="757" spans="1:8" ht="24.95" customHeight="1">
      <c r="A757" s="417" t="s">
        <v>269</v>
      </c>
      <c r="B757" s="418"/>
      <c r="C757" s="418"/>
      <c r="D757" s="418"/>
      <c r="E757" s="418"/>
      <c r="F757" s="418"/>
      <c r="G757" s="418"/>
      <c r="H757" s="429"/>
    </row>
    <row r="758" spans="1:8" ht="24.95" customHeight="1">
      <c r="A758" s="417" t="s">
        <v>360</v>
      </c>
      <c r="B758" s="418"/>
      <c r="C758" s="418"/>
      <c r="D758" s="418"/>
      <c r="E758" s="418"/>
      <c r="F758" s="418"/>
      <c r="G758" s="418"/>
      <c r="H758" s="429"/>
    </row>
    <row r="759" spans="1:8" ht="24.95" customHeight="1">
      <c r="A759" s="417" t="s">
        <v>361</v>
      </c>
      <c r="B759" s="418"/>
      <c r="C759" s="418"/>
      <c r="D759" s="418"/>
      <c r="E759" s="418"/>
      <c r="F759" s="418"/>
      <c r="G759" s="418"/>
      <c r="H759" s="429"/>
    </row>
    <row r="760" spans="1:8" ht="24.95" customHeight="1">
      <c r="A760" s="94" t="s">
        <v>273</v>
      </c>
      <c r="B760" s="430" t="s">
        <v>274</v>
      </c>
      <c r="C760" s="431"/>
      <c r="D760" s="431"/>
      <c r="E760" s="432"/>
      <c r="F760" s="409"/>
      <c r="G760" s="407"/>
      <c r="H760" s="410"/>
    </row>
    <row r="761" spans="1:8" ht="24.95" customHeight="1">
      <c r="A761" s="94" t="s">
        <v>6</v>
      </c>
      <c r="B761" s="433" t="s">
        <v>261</v>
      </c>
      <c r="C761" s="412"/>
      <c r="D761" s="412"/>
      <c r="E761" s="413"/>
      <c r="F761" s="95" t="s">
        <v>362</v>
      </c>
      <c r="G761" s="95"/>
      <c r="H761" s="93">
        <v>17</v>
      </c>
    </row>
    <row r="762" spans="1:8" ht="24.95" customHeight="1">
      <c r="A762" s="94" t="s">
        <v>276</v>
      </c>
      <c r="B762" s="433" t="s">
        <v>339</v>
      </c>
      <c r="C762" s="412"/>
      <c r="D762" s="412"/>
      <c r="E762" s="413"/>
      <c r="F762" s="409"/>
      <c r="G762" s="407"/>
      <c r="H762" s="410"/>
    </row>
    <row r="763" spans="1:8" ht="39" customHeight="1">
      <c r="A763" s="96" t="s">
        <v>363</v>
      </c>
      <c r="B763" s="433" t="s">
        <v>340</v>
      </c>
      <c r="C763" s="412"/>
      <c r="D763" s="412"/>
      <c r="E763" s="413"/>
      <c r="F763" s="97" t="s">
        <v>9</v>
      </c>
      <c r="G763" s="97"/>
      <c r="H763" s="136" t="s">
        <v>341</v>
      </c>
    </row>
    <row r="764" spans="1:8" ht="24.95" customHeight="1">
      <c r="A764" s="417" t="s">
        <v>364</v>
      </c>
      <c r="B764" s="418"/>
      <c r="C764" s="418"/>
      <c r="D764" s="418"/>
      <c r="E764" s="418"/>
      <c r="F764" s="418"/>
      <c r="G764" s="418"/>
      <c r="H764" s="429"/>
    </row>
    <row r="765" spans="1:8" ht="24.95" customHeight="1">
      <c r="A765" s="417" t="s">
        <v>365</v>
      </c>
      <c r="B765" s="418"/>
      <c r="C765" s="418"/>
      <c r="D765" s="418"/>
      <c r="E765" s="418"/>
      <c r="F765" s="418"/>
      <c r="G765" s="418"/>
      <c r="H765" s="429"/>
    </row>
    <row r="766" spans="1:8" ht="24.95" customHeight="1">
      <c r="A766" s="440" t="s">
        <v>281</v>
      </c>
      <c r="B766" s="441" t="s">
        <v>282</v>
      </c>
      <c r="C766" s="442" t="s">
        <v>366</v>
      </c>
      <c r="D766" s="442" t="s">
        <v>367</v>
      </c>
      <c r="E766" s="442" t="s">
        <v>368</v>
      </c>
      <c r="F766" s="442" t="s">
        <v>369</v>
      </c>
      <c r="G766" s="442" t="s">
        <v>370</v>
      </c>
      <c r="H766" s="443" t="s">
        <v>284</v>
      </c>
    </row>
    <row r="767" spans="1:8" ht="24.95" customHeight="1">
      <c r="A767" s="440"/>
      <c r="B767" s="441"/>
      <c r="C767" s="442"/>
      <c r="D767" s="442"/>
      <c r="E767" s="442"/>
      <c r="F767" s="442"/>
      <c r="G767" s="442"/>
      <c r="H767" s="443"/>
    </row>
    <row r="768" spans="1:8" ht="24.95" customHeight="1">
      <c r="A768" s="440"/>
      <c r="B768" s="441"/>
      <c r="C768" s="442"/>
      <c r="D768" s="442"/>
      <c r="E768" s="442"/>
      <c r="F768" s="442"/>
      <c r="G768" s="442"/>
      <c r="H768" s="443"/>
    </row>
    <row r="769" spans="1:8" ht="24.95" customHeight="1">
      <c r="A769" s="99">
        <v>1</v>
      </c>
      <c r="B769" s="100" t="s">
        <v>285</v>
      </c>
      <c r="C769" s="101">
        <v>7.25</v>
      </c>
      <c r="D769" s="102">
        <v>4</v>
      </c>
      <c r="E769" s="102">
        <v>4</v>
      </c>
      <c r="F769" s="134">
        <v>66</v>
      </c>
      <c r="G769" s="104">
        <f>SUM(C769:F769)</f>
        <v>81.25</v>
      </c>
      <c r="H769" s="105" t="str">
        <f>IF(G769&gt;=91,"A1",IF(G769&gt;=81,"A2",IF(G769&gt;=71,"B1",IF(G769&gt;=61,"B2",IF(G769&gt;=51,"C1",IF(G769&gt;=41,"C2",IF(G769&gt;=33,"D","E")))))))</f>
        <v>A2</v>
      </c>
    </row>
    <row r="770" spans="1:8" ht="24.95" customHeight="1">
      <c r="A770" s="99">
        <v>2</v>
      </c>
      <c r="B770" s="100" t="s">
        <v>286</v>
      </c>
      <c r="C770" s="101">
        <v>7.5</v>
      </c>
      <c r="D770" s="106">
        <v>4</v>
      </c>
      <c r="E770" s="106">
        <v>5</v>
      </c>
      <c r="F770" s="102">
        <v>61.5</v>
      </c>
      <c r="G770" s="104">
        <f t="shared" ref="G770:G774" si="48">SUM(C770:F770)</f>
        <v>78</v>
      </c>
      <c r="H770" s="105" t="str">
        <f t="shared" ref="H770:H774" si="49">IF(G770&gt;=91,"A1",IF(G770&gt;=81,"A2",IF(G770&gt;=71,"B1",IF(G770&gt;=61,"B2",IF(G770&gt;=51,"C1",IF(G770&gt;=41,"C2",IF(G770&gt;=33,"D","E")))))))</f>
        <v>B1</v>
      </c>
    </row>
    <row r="771" spans="1:8" ht="24.95" customHeight="1">
      <c r="A771" s="99">
        <v>3</v>
      </c>
      <c r="B771" s="100" t="s">
        <v>287</v>
      </c>
      <c r="C771" s="102">
        <v>7</v>
      </c>
      <c r="D771" s="102">
        <v>5</v>
      </c>
      <c r="E771" s="102">
        <v>4</v>
      </c>
      <c r="F771" s="102">
        <v>43.5</v>
      </c>
      <c r="G771" s="104">
        <f t="shared" si="48"/>
        <v>59.5</v>
      </c>
      <c r="H771" s="105" t="str">
        <f t="shared" si="49"/>
        <v>C1</v>
      </c>
    </row>
    <row r="772" spans="1:8" ht="24.95" customHeight="1">
      <c r="A772" s="99">
        <v>4</v>
      </c>
      <c r="B772" s="100" t="s">
        <v>288</v>
      </c>
      <c r="C772" s="102">
        <v>9.25</v>
      </c>
      <c r="D772" s="102">
        <v>5</v>
      </c>
      <c r="E772" s="102">
        <v>5</v>
      </c>
      <c r="F772" s="102">
        <v>64.5</v>
      </c>
      <c r="G772" s="104">
        <f t="shared" si="48"/>
        <v>83.75</v>
      </c>
      <c r="H772" s="105" t="str">
        <f t="shared" si="49"/>
        <v>A2</v>
      </c>
    </row>
    <row r="773" spans="1:8" ht="24.95" customHeight="1">
      <c r="A773" s="99">
        <v>5</v>
      </c>
      <c r="B773" s="100" t="s">
        <v>371</v>
      </c>
      <c r="C773" s="102">
        <v>7</v>
      </c>
      <c r="D773" s="102">
        <v>4</v>
      </c>
      <c r="E773" s="102">
        <v>4</v>
      </c>
      <c r="F773" s="102">
        <v>50.5</v>
      </c>
      <c r="G773" s="104">
        <f t="shared" si="48"/>
        <v>65.5</v>
      </c>
      <c r="H773" s="105" t="str">
        <f t="shared" si="49"/>
        <v>B2</v>
      </c>
    </row>
    <row r="774" spans="1:8" ht="24.95" customHeight="1">
      <c r="A774" s="99">
        <v>6</v>
      </c>
      <c r="B774" s="107" t="s">
        <v>372</v>
      </c>
      <c r="C774" s="106"/>
      <c r="D774" s="106"/>
      <c r="E774" s="106"/>
      <c r="F774" s="106">
        <v>39.5</v>
      </c>
      <c r="G774" s="104">
        <f t="shared" si="48"/>
        <v>39.5</v>
      </c>
      <c r="H774" s="105" t="str">
        <f t="shared" si="49"/>
        <v>D</v>
      </c>
    </row>
    <row r="775" spans="1:8" ht="24.95" customHeight="1">
      <c r="A775" s="99">
        <v>7</v>
      </c>
      <c r="B775" s="100" t="s">
        <v>373</v>
      </c>
      <c r="C775" s="133"/>
      <c r="D775" s="109"/>
      <c r="E775" s="109"/>
      <c r="F775" s="133">
        <v>45</v>
      </c>
      <c r="G775" s="104"/>
      <c r="H775" s="105"/>
    </row>
    <row r="776" spans="1:8" ht="24.95" customHeight="1">
      <c r="A776" s="99">
        <v>8</v>
      </c>
      <c r="B776" s="100" t="s">
        <v>374</v>
      </c>
      <c r="C776" s="133"/>
      <c r="D776" s="112"/>
      <c r="E776" s="112"/>
      <c r="F776" s="133">
        <v>35</v>
      </c>
      <c r="G776" s="104"/>
      <c r="H776" s="105"/>
    </row>
    <row r="777" spans="1:8" ht="24.95" customHeight="1">
      <c r="A777" s="99">
        <v>9</v>
      </c>
      <c r="B777" s="100" t="s">
        <v>375</v>
      </c>
      <c r="C777" s="133"/>
      <c r="D777" s="112"/>
      <c r="E777" s="112"/>
      <c r="F777" s="133">
        <v>32.5</v>
      </c>
      <c r="G777" s="104"/>
      <c r="H777" s="105"/>
    </row>
    <row r="778" spans="1:8" ht="24.95" customHeight="1">
      <c r="A778" s="94" t="s">
        <v>242</v>
      </c>
      <c r="B778" s="97"/>
      <c r="C778" s="113"/>
      <c r="D778" s="113"/>
      <c r="E778" s="113"/>
      <c r="F778" s="116"/>
      <c r="G778" s="114">
        <f>SUM(G769:G774)</f>
        <v>407.5</v>
      </c>
      <c r="H778" s="115"/>
    </row>
    <row r="779" spans="1:8" ht="24.95" customHeight="1">
      <c r="A779" s="94" t="s">
        <v>376</v>
      </c>
      <c r="B779" s="97"/>
      <c r="C779" s="113"/>
      <c r="D779" s="113"/>
      <c r="E779" s="113"/>
      <c r="F779" s="116"/>
      <c r="G779" s="117">
        <v>74.09</v>
      </c>
      <c r="H779" s="115" t="str">
        <f t="shared" ref="H779" si="50">IF(G779&gt;=91,"A1",IF(G779&gt;=81,"A2",IF(G779&gt;=71,"B1",IF(G779&gt;=61,"B2",IF(G779&gt;=51,"C1",IF(G779&gt;=41,"C2",IF(G779&gt;=33,"D","E")))))))</f>
        <v>B1</v>
      </c>
    </row>
    <row r="780" spans="1:8" ht="24.95" customHeight="1">
      <c r="A780" s="434" t="s">
        <v>425</v>
      </c>
      <c r="B780" s="435"/>
      <c r="C780" s="435"/>
      <c r="D780" s="435"/>
      <c r="E780" s="435"/>
      <c r="F780" s="435"/>
      <c r="G780" s="435"/>
      <c r="H780" s="436"/>
    </row>
    <row r="781" spans="1:8" ht="24.95" customHeight="1">
      <c r="A781" s="437" t="s">
        <v>378</v>
      </c>
      <c r="B781" s="438"/>
      <c r="C781" s="438"/>
      <c r="D781" s="438"/>
      <c r="E781" s="438"/>
      <c r="F781" s="438"/>
      <c r="G781" s="438"/>
      <c r="H781" s="439"/>
    </row>
    <row r="782" spans="1:8" ht="24.95" customHeight="1">
      <c r="A782" s="406" t="s">
        <v>379</v>
      </c>
      <c r="B782" s="407"/>
      <c r="C782" s="407"/>
      <c r="D782" s="407"/>
      <c r="E782" s="407"/>
      <c r="F782" s="407"/>
      <c r="G782" s="407"/>
      <c r="H782" s="410"/>
    </row>
    <row r="783" spans="1:8" ht="24.95" customHeight="1">
      <c r="A783" s="406" t="s">
        <v>380</v>
      </c>
      <c r="B783" s="407"/>
      <c r="C783" s="407"/>
      <c r="D783" s="407"/>
      <c r="E783" s="407"/>
      <c r="F783" s="408"/>
      <c r="G783" s="409" t="s">
        <v>381</v>
      </c>
      <c r="H783" s="410"/>
    </row>
    <row r="784" spans="1:8" ht="24.95" customHeight="1">
      <c r="A784" s="118" t="s">
        <v>382</v>
      </c>
      <c r="B784" s="95"/>
      <c r="C784" s="95"/>
      <c r="D784" s="95"/>
      <c r="E784" s="95"/>
      <c r="F784" s="119"/>
      <c r="G784" s="119"/>
      <c r="H784" s="120" t="s">
        <v>383</v>
      </c>
    </row>
    <row r="785" spans="1:8" ht="24.95" customHeight="1">
      <c r="A785" s="406" t="s">
        <v>384</v>
      </c>
      <c r="B785" s="407"/>
      <c r="C785" s="407"/>
      <c r="D785" s="407"/>
      <c r="E785" s="407"/>
      <c r="F785" s="408"/>
      <c r="G785" s="92"/>
      <c r="H785" s="93"/>
    </row>
    <row r="786" spans="1:8" ht="24.95" customHeight="1">
      <c r="A786" s="406" t="s">
        <v>380</v>
      </c>
      <c r="B786" s="407"/>
      <c r="C786" s="407"/>
      <c r="D786" s="407"/>
      <c r="E786" s="407"/>
      <c r="F786" s="408"/>
      <c r="G786" s="409"/>
      <c r="H786" s="410"/>
    </row>
    <row r="787" spans="1:8" ht="24.95" customHeight="1">
      <c r="A787" s="411" t="s">
        <v>385</v>
      </c>
      <c r="B787" s="412"/>
      <c r="C787" s="412"/>
      <c r="D787" s="412"/>
      <c r="E787" s="412"/>
      <c r="F787" s="413"/>
      <c r="G787" s="92"/>
      <c r="H787" s="93" t="s">
        <v>387</v>
      </c>
    </row>
    <row r="788" spans="1:8" ht="24.95" customHeight="1">
      <c r="A788" s="411" t="s">
        <v>386</v>
      </c>
      <c r="B788" s="412"/>
      <c r="C788" s="412"/>
      <c r="D788" s="412"/>
      <c r="E788" s="412"/>
      <c r="F788" s="412"/>
      <c r="G788" s="119"/>
      <c r="H788" s="120" t="s">
        <v>387</v>
      </c>
    </row>
    <row r="789" spans="1:8" ht="24.95" customHeight="1">
      <c r="A789" s="411" t="s">
        <v>388</v>
      </c>
      <c r="B789" s="412"/>
      <c r="C789" s="412"/>
      <c r="D789" s="412"/>
      <c r="E789" s="412"/>
      <c r="F789" s="412"/>
      <c r="G789" s="119"/>
      <c r="H789" s="120" t="s">
        <v>387</v>
      </c>
    </row>
    <row r="790" spans="1:8" ht="24.95" customHeight="1">
      <c r="A790" s="406" t="s">
        <v>389</v>
      </c>
      <c r="B790" s="407"/>
      <c r="C790" s="407"/>
      <c r="D790" s="407"/>
      <c r="E790" s="407"/>
      <c r="F790" s="407"/>
      <c r="G790" s="407"/>
      <c r="H790" s="410"/>
    </row>
    <row r="791" spans="1:8" ht="24.95" customHeight="1">
      <c r="A791" s="406" t="s">
        <v>380</v>
      </c>
      <c r="B791" s="407"/>
      <c r="C791" s="407"/>
      <c r="D791" s="407"/>
      <c r="E791" s="407"/>
      <c r="F791" s="407"/>
      <c r="G791" s="407"/>
      <c r="H791" s="410"/>
    </row>
    <row r="792" spans="1:8" ht="24.95" customHeight="1">
      <c r="A792" s="118" t="s">
        <v>390</v>
      </c>
      <c r="B792" s="409" t="s">
        <v>440</v>
      </c>
      <c r="C792" s="407"/>
      <c r="D792" s="407"/>
      <c r="E792" s="407"/>
      <c r="F792" s="407"/>
      <c r="G792" s="407"/>
      <c r="H792" s="410"/>
    </row>
    <row r="793" spans="1:8" ht="24.95" customHeight="1">
      <c r="A793" s="94" t="s">
        <v>392</v>
      </c>
      <c r="B793" s="414"/>
      <c r="C793" s="415"/>
      <c r="D793" s="415"/>
      <c r="E793" s="415"/>
      <c r="F793" s="415"/>
      <c r="G793" s="415"/>
      <c r="H793" s="416"/>
    </row>
    <row r="794" spans="1:8" ht="24.95" customHeight="1">
      <c r="A794" s="417" t="s">
        <v>393</v>
      </c>
      <c r="B794" s="418"/>
      <c r="C794" s="418"/>
      <c r="D794" s="418"/>
      <c r="E794" s="122"/>
      <c r="F794" s="123"/>
      <c r="G794" s="92" t="s">
        <v>394</v>
      </c>
      <c r="H794" s="124"/>
    </row>
    <row r="795" spans="1:8" ht="24.95" customHeight="1">
      <c r="A795" s="91" t="s">
        <v>395</v>
      </c>
      <c r="B795" s="92" t="s">
        <v>284</v>
      </c>
      <c r="C795" s="92" t="s">
        <v>395</v>
      </c>
      <c r="D795" s="92" t="s">
        <v>284</v>
      </c>
      <c r="E795" s="125"/>
      <c r="F795" s="418" t="s">
        <v>396</v>
      </c>
      <c r="G795" s="418"/>
      <c r="H795" s="126" t="s">
        <v>284</v>
      </c>
    </row>
    <row r="796" spans="1:8" ht="24.95" customHeight="1">
      <c r="A796" s="99" t="s">
        <v>397</v>
      </c>
      <c r="B796" s="106" t="s">
        <v>398</v>
      </c>
      <c r="C796" s="106" t="s">
        <v>399</v>
      </c>
      <c r="D796" s="106" t="s">
        <v>400</v>
      </c>
      <c r="E796" s="125"/>
      <c r="F796" s="419">
        <v>3</v>
      </c>
      <c r="G796" s="419"/>
      <c r="H796" s="121" t="s">
        <v>387</v>
      </c>
    </row>
    <row r="797" spans="1:8" ht="24.95" customHeight="1">
      <c r="A797" s="99" t="s">
        <v>401</v>
      </c>
      <c r="B797" s="106" t="s">
        <v>402</v>
      </c>
      <c r="C797" s="106" t="s">
        <v>403</v>
      </c>
      <c r="D797" s="106" t="s">
        <v>404</v>
      </c>
      <c r="E797" s="125"/>
      <c r="F797" s="419">
        <v>2</v>
      </c>
      <c r="G797" s="419"/>
      <c r="H797" s="121" t="s">
        <v>383</v>
      </c>
    </row>
    <row r="798" spans="1:8" ht="24.95" customHeight="1">
      <c r="A798" s="99" t="s">
        <v>405</v>
      </c>
      <c r="B798" s="106" t="s">
        <v>406</v>
      </c>
      <c r="C798" s="106" t="s">
        <v>407</v>
      </c>
      <c r="D798" s="106" t="s">
        <v>408</v>
      </c>
      <c r="E798" s="125"/>
      <c r="F798" s="419">
        <v>1</v>
      </c>
      <c r="G798" s="419"/>
      <c r="H798" s="121" t="s">
        <v>409</v>
      </c>
    </row>
    <row r="799" spans="1:8" ht="24.95" customHeight="1">
      <c r="A799" s="99" t="s">
        <v>410</v>
      </c>
      <c r="B799" s="106" t="s">
        <v>411</v>
      </c>
      <c r="C799" s="106" t="s">
        <v>412</v>
      </c>
      <c r="D799" s="106" t="s">
        <v>413</v>
      </c>
      <c r="E799" s="127"/>
      <c r="F799" s="420"/>
      <c r="G799" s="421"/>
      <c r="H799" s="128"/>
    </row>
    <row r="800" spans="1:8" ht="88.5" customHeight="1">
      <c r="A800" s="422" t="s">
        <v>414</v>
      </c>
      <c r="B800" s="423"/>
      <c r="C800" s="424" t="s">
        <v>415</v>
      </c>
      <c r="D800" s="424"/>
      <c r="E800" s="424"/>
      <c r="F800" s="424"/>
      <c r="G800" s="424" t="s">
        <v>416</v>
      </c>
      <c r="H800" s="425"/>
    </row>
    <row r="802" spans="1:8" ht="24.95" customHeight="1">
      <c r="A802" s="426" t="s">
        <v>0</v>
      </c>
      <c r="B802" s="427"/>
      <c r="C802" s="427"/>
      <c r="D802" s="427"/>
      <c r="E802" s="427"/>
      <c r="F802" s="427"/>
      <c r="G802" s="427"/>
      <c r="H802" s="428"/>
    </row>
    <row r="803" spans="1:8" ht="24.95" customHeight="1">
      <c r="A803" s="417" t="s">
        <v>268</v>
      </c>
      <c r="B803" s="418"/>
      <c r="C803" s="418"/>
      <c r="D803" s="418"/>
      <c r="E803" s="418"/>
      <c r="F803" s="418"/>
      <c r="G803" s="418"/>
      <c r="H803" s="429"/>
    </row>
    <row r="804" spans="1:8" ht="24.95" customHeight="1">
      <c r="A804" s="417" t="s">
        <v>269</v>
      </c>
      <c r="B804" s="418"/>
      <c r="C804" s="418"/>
      <c r="D804" s="418"/>
      <c r="E804" s="418"/>
      <c r="F804" s="418"/>
      <c r="G804" s="418"/>
      <c r="H804" s="429"/>
    </row>
    <row r="805" spans="1:8" ht="24.95" customHeight="1">
      <c r="A805" s="417" t="s">
        <v>360</v>
      </c>
      <c r="B805" s="418"/>
      <c r="C805" s="418"/>
      <c r="D805" s="418"/>
      <c r="E805" s="418"/>
      <c r="F805" s="418"/>
      <c r="G805" s="418"/>
      <c r="H805" s="429"/>
    </row>
    <row r="806" spans="1:8" ht="24.95" customHeight="1">
      <c r="A806" s="417" t="s">
        <v>361</v>
      </c>
      <c r="B806" s="418"/>
      <c r="C806" s="418"/>
      <c r="D806" s="418"/>
      <c r="E806" s="418"/>
      <c r="F806" s="418"/>
      <c r="G806" s="418"/>
      <c r="H806" s="429"/>
    </row>
    <row r="807" spans="1:8" ht="24.95" customHeight="1">
      <c r="A807" s="94" t="s">
        <v>273</v>
      </c>
      <c r="B807" s="430" t="s">
        <v>274</v>
      </c>
      <c r="C807" s="431"/>
      <c r="D807" s="431"/>
      <c r="E807" s="432"/>
      <c r="F807" s="409"/>
      <c r="G807" s="407"/>
      <c r="H807" s="410"/>
    </row>
    <row r="808" spans="1:8" ht="24.95" customHeight="1">
      <c r="A808" s="94" t="s">
        <v>6</v>
      </c>
      <c r="B808" s="433" t="s">
        <v>262</v>
      </c>
      <c r="C808" s="412"/>
      <c r="D808" s="412"/>
      <c r="E808" s="413"/>
      <c r="F808" s="95" t="s">
        <v>362</v>
      </c>
      <c r="G808" s="95"/>
      <c r="H808" s="93">
        <v>18</v>
      </c>
    </row>
    <row r="809" spans="1:8" ht="24.95" customHeight="1">
      <c r="A809" s="94" t="s">
        <v>276</v>
      </c>
      <c r="B809" s="433" t="s">
        <v>342</v>
      </c>
      <c r="C809" s="412"/>
      <c r="D809" s="412"/>
      <c r="E809" s="413"/>
      <c r="F809" s="409"/>
      <c r="G809" s="407"/>
      <c r="H809" s="410"/>
    </row>
    <row r="810" spans="1:8" ht="24.95" customHeight="1">
      <c r="A810" s="96" t="s">
        <v>363</v>
      </c>
      <c r="B810" s="433" t="s">
        <v>343</v>
      </c>
      <c r="C810" s="412"/>
      <c r="D810" s="412"/>
      <c r="E810" s="413"/>
      <c r="F810" s="97" t="s">
        <v>9</v>
      </c>
      <c r="G810" s="97"/>
      <c r="H810" s="98" t="s">
        <v>344</v>
      </c>
    </row>
    <row r="811" spans="1:8" ht="24.95" customHeight="1">
      <c r="A811" s="417" t="s">
        <v>364</v>
      </c>
      <c r="B811" s="418"/>
      <c r="C811" s="418"/>
      <c r="D811" s="418"/>
      <c r="E811" s="418"/>
      <c r="F811" s="418"/>
      <c r="G811" s="418"/>
      <c r="H811" s="429"/>
    </row>
    <row r="812" spans="1:8" ht="24.95" customHeight="1">
      <c r="A812" s="417" t="s">
        <v>365</v>
      </c>
      <c r="B812" s="418"/>
      <c r="C812" s="418"/>
      <c r="D812" s="418"/>
      <c r="E812" s="418"/>
      <c r="F812" s="418"/>
      <c r="G812" s="418"/>
      <c r="H812" s="429"/>
    </row>
    <row r="813" spans="1:8" ht="24.95" customHeight="1">
      <c r="A813" s="440" t="s">
        <v>281</v>
      </c>
      <c r="B813" s="441" t="s">
        <v>282</v>
      </c>
      <c r="C813" s="442" t="s">
        <v>366</v>
      </c>
      <c r="D813" s="442" t="s">
        <v>367</v>
      </c>
      <c r="E813" s="442" t="s">
        <v>368</v>
      </c>
      <c r="F813" s="442" t="s">
        <v>369</v>
      </c>
      <c r="G813" s="442" t="s">
        <v>370</v>
      </c>
      <c r="H813" s="443" t="s">
        <v>284</v>
      </c>
    </row>
    <row r="814" spans="1:8" ht="24.95" customHeight="1">
      <c r="A814" s="440"/>
      <c r="B814" s="441"/>
      <c r="C814" s="442"/>
      <c r="D814" s="442"/>
      <c r="E814" s="442"/>
      <c r="F814" s="442"/>
      <c r="G814" s="442"/>
      <c r="H814" s="443"/>
    </row>
    <row r="815" spans="1:8" ht="24.95" customHeight="1">
      <c r="A815" s="440"/>
      <c r="B815" s="441"/>
      <c r="C815" s="442"/>
      <c r="D815" s="442"/>
      <c r="E815" s="442"/>
      <c r="F815" s="442"/>
      <c r="G815" s="442"/>
      <c r="H815" s="443"/>
    </row>
    <row r="816" spans="1:8" ht="24.95" customHeight="1">
      <c r="A816" s="99">
        <v>1</v>
      </c>
      <c r="B816" s="100" t="s">
        <v>285</v>
      </c>
      <c r="C816" s="135">
        <v>9</v>
      </c>
      <c r="D816" s="102">
        <v>5</v>
      </c>
      <c r="E816" s="102">
        <v>5</v>
      </c>
      <c r="F816" s="134">
        <v>70</v>
      </c>
      <c r="G816" s="104">
        <f>SUM(C816:F816)</f>
        <v>89</v>
      </c>
      <c r="H816" s="105" t="str">
        <f>IF(G816&gt;=91,"A1",IF(G816&gt;=81,"A2",IF(G816&gt;=71,"B1",IF(G816&gt;=61,"B2",IF(G816&gt;=51,"C1",IF(G816&gt;=41,"C2",IF(G816&gt;=33,"D","E")))))))</f>
        <v>A2</v>
      </c>
    </row>
    <row r="817" spans="1:8" ht="24.95" customHeight="1">
      <c r="A817" s="99">
        <v>2</v>
      </c>
      <c r="B817" s="100" t="s">
        <v>286</v>
      </c>
      <c r="C817" s="135">
        <v>6.5</v>
      </c>
      <c r="D817" s="106">
        <v>5</v>
      </c>
      <c r="E817" s="106">
        <v>5</v>
      </c>
      <c r="F817" s="102">
        <v>63.5</v>
      </c>
      <c r="G817" s="104">
        <f t="shared" ref="G817:G821" si="51">SUM(C817:F817)</f>
        <v>80</v>
      </c>
      <c r="H817" s="105" t="str">
        <f t="shared" ref="H817:H821" si="52">IF(G817&gt;=91,"A1",IF(G817&gt;=81,"A2",IF(G817&gt;=71,"B1",IF(G817&gt;=61,"B2",IF(G817&gt;=51,"C1",IF(G817&gt;=41,"C2",IF(G817&gt;=33,"D","E")))))))</f>
        <v>B1</v>
      </c>
    </row>
    <row r="818" spans="1:8" ht="24.95" customHeight="1">
      <c r="A818" s="99">
        <v>3</v>
      </c>
      <c r="B818" s="100" t="s">
        <v>287</v>
      </c>
      <c r="C818" s="102">
        <v>9.5</v>
      </c>
      <c r="D818" s="102">
        <v>5</v>
      </c>
      <c r="E818" s="102">
        <v>5</v>
      </c>
      <c r="F818" s="102">
        <v>74</v>
      </c>
      <c r="G818" s="104">
        <f t="shared" si="51"/>
        <v>93.5</v>
      </c>
      <c r="H818" s="105" t="str">
        <f t="shared" si="52"/>
        <v>A1</v>
      </c>
    </row>
    <row r="819" spans="1:8" ht="24.95" customHeight="1">
      <c r="A819" s="99">
        <v>4</v>
      </c>
      <c r="B819" s="100" t="s">
        <v>288</v>
      </c>
      <c r="C819" s="102">
        <v>9.75</v>
      </c>
      <c r="D819" s="102">
        <v>5</v>
      </c>
      <c r="E819" s="102">
        <v>5</v>
      </c>
      <c r="F819" s="102">
        <v>77</v>
      </c>
      <c r="G819" s="104">
        <f t="shared" si="51"/>
        <v>96.75</v>
      </c>
      <c r="H819" s="105" t="str">
        <f t="shared" si="52"/>
        <v>A1</v>
      </c>
    </row>
    <row r="820" spans="1:8" ht="24.95" customHeight="1">
      <c r="A820" s="99">
        <v>5</v>
      </c>
      <c r="B820" s="100" t="s">
        <v>371</v>
      </c>
      <c r="C820" s="102">
        <v>8.5</v>
      </c>
      <c r="D820" s="102">
        <v>5</v>
      </c>
      <c r="E820" s="102">
        <v>5</v>
      </c>
      <c r="F820" s="102">
        <v>75.5</v>
      </c>
      <c r="G820" s="104">
        <f t="shared" si="51"/>
        <v>94</v>
      </c>
      <c r="H820" s="105" t="str">
        <f t="shared" si="52"/>
        <v>A1</v>
      </c>
    </row>
    <row r="821" spans="1:8" ht="24.95" customHeight="1">
      <c r="A821" s="99">
        <v>6</v>
      </c>
      <c r="B821" s="107" t="s">
        <v>372</v>
      </c>
      <c r="C821" s="106"/>
      <c r="D821" s="106"/>
      <c r="E821" s="106"/>
      <c r="F821" s="106">
        <v>44</v>
      </c>
      <c r="G821" s="104">
        <f t="shared" si="51"/>
        <v>44</v>
      </c>
      <c r="H821" s="105" t="str">
        <f t="shared" si="52"/>
        <v>C2</v>
      </c>
    </row>
    <row r="822" spans="1:8" ht="24.95" customHeight="1">
      <c r="A822" s="99">
        <v>7</v>
      </c>
      <c r="B822" s="100" t="s">
        <v>373</v>
      </c>
      <c r="C822" s="133"/>
      <c r="D822" s="109"/>
      <c r="E822" s="109"/>
      <c r="F822" s="133">
        <v>50</v>
      </c>
      <c r="G822" s="104"/>
      <c r="H822" s="105"/>
    </row>
    <row r="823" spans="1:8" ht="24.95" customHeight="1">
      <c r="A823" s="99">
        <v>8</v>
      </c>
      <c r="B823" s="100" t="s">
        <v>374</v>
      </c>
      <c r="C823" s="133"/>
      <c r="D823" s="112"/>
      <c r="E823" s="112"/>
      <c r="F823" s="133">
        <v>46.5</v>
      </c>
      <c r="G823" s="104"/>
      <c r="H823" s="105"/>
    </row>
    <row r="824" spans="1:8" ht="24.95" customHeight="1">
      <c r="A824" s="99">
        <v>9</v>
      </c>
      <c r="B824" s="100" t="s">
        <v>375</v>
      </c>
      <c r="C824" s="133"/>
      <c r="D824" s="112"/>
      <c r="E824" s="112"/>
      <c r="F824" s="133">
        <v>39.5</v>
      </c>
      <c r="G824" s="104"/>
      <c r="H824" s="105"/>
    </row>
    <row r="825" spans="1:8" ht="24.95" customHeight="1">
      <c r="A825" s="94" t="s">
        <v>242</v>
      </c>
      <c r="B825" s="97"/>
      <c r="C825" s="113"/>
      <c r="D825" s="113"/>
      <c r="E825" s="113"/>
      <c r="F825" s="116"/>
      <c r="G825" s="114">
        <f>SUM(G816:G821)</f>
        <v>497.25</v>
      </c>
      <c r="H825" s="115"/>
    </row>
    <row r="826" spans="1:8" ht="24.95" customHeight="1">
      <c r="A826" s="94" t="s">
        <v>376</v>
      </c>
      <c r="B826" s="97"/>
      <c r="C826" s="113"/>
      <c r="D826" s="113"/>
      <c r="E826" s="113"/>
      <c r="F826" s="116"/>
      <c r="G826" s="117">
        <v>90.41</v>
      </c>
      <c r="H826" s="115" t="str">
        <f t="shared" ref="H826" si="53">IF(G826&gt;=91,"A1",IF(G826&gt;=81,"A2",IF(G826&gt;=71,"B1",IF(G826&gt;=61,"B2",IF(G826&gt;=51,"C1",IF(G826&gt;=41,"C2",IF(G826&gt;=33,"D","E")))))))</f>
        <v>A2</v>
      </c>
    </row>
    <row r="827" spans="1:8" ht="24.95" customHeight="1">
      <c r="A827" s="434" t="s">
        <v>421</v>
      </c>
      <c r="B827" s="435"/>
      <c r="C827" s="435"/>
      <c r="D827" s="435"/>
      <c r="E827" s="435"/>
      <c r="F827" s="435"/>
      <c r="G827" s="435"/>
      <c r="H827" s="436"/>
    </row>
    <row r="828" spans="1:8" ht="24.95" customHeight="1">
      <c r="A828" s="437" t="s">
        <v>378</v>
      </c>
      <c r="B828" s="438"/>
      <c r="C828" s="438"/>
      <c r="D828" s="438"/>
      <c r="E828" s="438"/>
      <c r="F828" s="438"/>
      <c r="G828" s="438"/>
      <c r="H828" s="439"/>
    </row>
    <row r="829" spans="1:8" ht="24.95" customHeight="1">
      <c r="A829" s="406" t="s">
        <v>379</v>
      </c>
      <c r="B829" s="407"/>
      <c r="C829" s="407"/>
      <c r="D829" s="407"/>
      <c r="E829" s="407"/>
      <c r="F829" s="407"/>
      <c r="G829" s="407"/>
      <c r="H829" s="410"/>
    </row>
    <row r="830" spans="1:8" ht="24.95" customHeight="1">
      <c r="A830" s="406" t="s">
        <v>380</v>
      </c>
      <c r="B830" s="407"/>
      <c r="C830" s="407"/>
      <c r="D830" s="407"/>
      <c r="E830" s="407"/>
      <c r="F830" s="408"/>
      <c r="G830" s="409" t="s">
        <v>381</v>
      </c>
      <c r="H830" s="410"/>
    </row>
    <row r="831" spans="1:8" ht="24.95" customHeight="1">
      <c r="A831" s="118" t="s">
        <v>382</v>
      </c>
      <c r="B831" s="95"/>
      <c r="C831" s="95"/>
      <c r="D831" s="95"/>
      <c r="E831" s="95"/>
      <c r="F831" s="119"/>
      <c r="G831" s="119"/>
      <c r="H831" s="120" t="s">
        <v>383</v>
      </c>
    </row>
    <row r="832" spans="1:8" ht="24.95" customHeight="1">
      <c r="A832" s="406" t="s">
        <v>384</v>
      </c>
      <c r="B832" s="407"/>
      <c r="C832" s="407"/>
      <c r="D832" s="407"/>
      <c r="E832" s="407"/>
      <c r="F832" s="408"/>
      <c r="G832" s="92"/>
      <c r="H832" s="93"/>
    </row>
    <row r="833" spans="1:8" ht="24.95" customHeight="1">
      <c r="A833" s="406" t="s">
        <v>380</v>
      </c>
      <c r="B833" s="407"/>
      <c r="C833" s="407"/>
      <c r="D833" s="407"/>
      <c r="E833" s="407"/>
      <c r="F833" s="408"/>
      <c r="G833" s="409" t="s">
        <v>381</v>
      </c>
      <c r="H833" s="410"/>
    </row>
    <row r="834" spans="1:8" ht="24.95" customHeight="1">
      <c r="A834" s="411" t="s">
        <v>385</v>
      </c>
      <c r="B834" s="412"/>
      <c r="C834" s="412"/>
      <c r="D834" s="412"/>
      <c r="E834" s="412"/>
      <c r="F834" s="413"/>
      <c r="G834" s="92"/>
      <c r="H834" s="93" t="s">
        <v>387</v>
      </c>
    </row>
    <row r="835" spans="1:8" ht="24.95" customHeight="1">
      <c r="A835" s="411" t="s">
        <v>386</v>
      </c>
      <c r="B835" s="412"/>
      <c r="C835" s="412"/>
      <c r="D835" s="412"/>
      <c r="E835" s="412"/>
      <c r="F835" s="412"/>
      <c r="G835" s="119"/>
      <c r="H835" s="120" t="s">
        <v>387</v>
      </c>
    </row>
    <row r="836" spans="1:8" ht="24.95" customHeight="1">
      <c r="A836" s="411" t="s">
        <v>388</v>
      </c>
      <c r="B836" s="412"/>
      <c r="C836" s="412"/>
      <c r="D836" s="412"/>
      <c r="E836" s="412"/>
      <c r="F836" s="412"/>
      <c r="G836" s="119"/>
      <c r="H836" s="120" t="s">
        <v>387</v>
      </c>
    </row>
    <row r="837" spans="1:8" ht="24.95" customHeight="1">
      <c r="A837" s="406" t="s">
        <v>389</v>
      </c>
      <c r="B837" s="407"/>
      <c r="C837" s="407"/>
      <c r="D837" s="407"/>
      <c r="E837" s="407"/>
      <c r="F837" s="407"/>
      <c r="G837" s="407"/>
      <c r="H837" s="410"/>
    </row>
    <row r="838" spans="1:8" ht="24.95" customHeight="1">
      <c r="A838" s="406" t="s">
        <v>380</v>
      </c>
      <c r="B838" s="407"/>
      <c r="C838" s="407"/>
      <c r="D838" s="407"/>
      <c r="E838" s="407"/>
      <c r="F838" s="407"/>
      <c r="G838" s="407"/>
      <c r="H838" s="410"/>
    </row>
    <row r="839" spans="1:8" ht="24.95" customHeight="1">
      <c r="A839" s="118" t="s">
        <v>390</v>
      </c>
      <c r="B839" s="409" t="s">
        <v>441</v>
      </c>
      <c r="C839" s="407"/>
      <c r="D839" s="407"/>
      <c r="E839" s="407"/>
      <c r="F839" s="407"/>
      <c r="G839" s="407"/>
      <c r="H839" s="410"/>
    </row>
    <row r="840" spans="1:8" ht="24.95" customHeight="1">
      <c r="A840" s="94" t="s">
        <v>392</v>
      </c>
      <c r="B840" s="414"/>
      <c r="C840" s="415"/>
      <c r="D840" s="415"/>
      <c r="E840" s="415"/>
      <c r="F840" s="415"/>
      <c r="G840" s="415"/>
      <c r="H840" s="416"/>
    </row>
    <row r="841" spans="1:8" ht="24.95" customHeight="1">
      <c r="A841" s="417" t="s">
        <v>393</v>
      </c>
      <c r="B841" s="418"/>
      <c r="C841" s="418"/>
      <c r="D841" s="418"/>
      <c r="E841" s="122"/>
      <c r="F841" s="123"/>
      <c r="G841" s="92" t="s">
        <v>394</v>
      </c>
      <c r="H841" s="124"/>
    </row>
    <row r="842" spans="1:8" ht="24.95" customHeight="1">
      <c r="A842" s="91" t="s">
        <v>395</v>
      </c>
      <c r="B842" s="92" t="s">
        <v>284</v>
      </c>
      <c r="C842" s="92" t="s">
        <v>395</v>
      </c>
      <c r="D842" s="92" t="s">
        <v>284</v>
      </c>
      <c r="E842" s="125"/>
      <c r="F842" s="418" t="s">
        <v>396</v>
      </c>
      <c r="G842" s="418"/>
      <c r="H842" s="126" t="s">
        <v>284</v>
      </c>
    </row>
    <row r="843" spans="1:8" ht="24.95" customHeight="1">
      <c r="A843" s="99" t="s">
        <v>397</v>
      </c>
      <c r="B843" s="106" t="s">
        <v>398</v>
      </c>
      <c r="C843" s="106" t="s">
        <v>399</v>
      </c>
      <c r="D843" s="106" t="s">
        <v>400</v>
      </c>
      <c r="E843" s="125"/>
      <c r="F843" s="419">
        <v>3</v>
      </c>
      <c r="G843" s="419"/>
      <c r="H843" s="121" t="s">
        <v>387</v>
      </c>
    </row>
    <row r="844" spans="1:8" ht="24.95" customHeight="1">
      <c r="A844" s="99" t="s">
        <v>401</v>
      </c>
      <c r="B844" s="106" t="s">
        <v>402</v>
      </c>
      <c r="C844" s="106" t="s">
        <v>403</v>
      </c>
      <c r="D844" s="106" t="s">
        <v>404</v>
      </c>
      <c r="E844" s="125"/>
      <c r="F844" s="419">
        <v>2</v>
      </c>
      <c r="G844" s="419"/>
      <c r="H844" s="121" t="s">
        <v>383</v>
      </c>
    </row>
    <row r="845" spans="1:8" ht="24.95" customHeight="1">
      <c r="A845" s="99" t="s">
        <v>405</v>
      </c>
      <c r="B845" s="106" t="s">
        <v>406</v>
      </c>
      <c r="C845" s="106" t="s">
        <v>407</v>
      </c>
      <c r="D845" s="106" t="s">
        <v>408</v>
      </c>
      <c r="E845" s="125"/>
      <c r="F845" s="419">
        <v>1</v>
      </c>
      <c r="G845" s="419"/>
      <c r="H845" s="121" t="s">
        <v>409</v>
      </c>
    </row>
    <row r="846" spans="1:8" ht="24.95" customHeight="1">
      <c r="A846" s="99" t="s">
        <v>410</v>
      </c>
      <c r="B846" s="106" t="s">
        <v>411</v>
      </c>
      <c r="C846" s="106" t="s">
        <v>412</v>
      </c>
      <c r="D846" s="106" t="s">
        <v>413</v>
      </c>
      <c r="E846" s="127"/>
      <c r="F846" s="420"/>
      <c r="G846" s="421"/>
      <c r="H846" s="128"/>
    </row>
    <row r="847" spans="1:8" ht="79.5" customHeight="1">
      <c r="A847" s="422" t="s">
        <v>414</v>
      </c>
      <c r="B847" s="423"/>
      <c r="C847" s="424" t="s">
        <v>415</v>
      </c>
      <c r="D847" s="424"/>
      <c r="E847" s="424"/>
      <c r="F847" s="424"/>
      <c r="G847" s="424" t="s">
        <v>416</v>
      </c>
      <c r="H847" s="425"/>
    </row>
    <row r="849" spans="1:8" ht="24.95" customHeight="1">
      <c r="A849" s="426" t="s">
        <v>0</v>
      </c>
      <c r="B849" s="427"/>
      <c r="C849" s="427"/>
      <c r="D849" s="427"/>
      <c r="E849" s="427"/>
      <c r="F849" s="427"/>
      <c r="G849" s="427"/>
      <c r="H849" s="428"/>
    </row>
    <row r="850" spans="1:8" ht="24.95" customHeight="1">
      <c r="A850" s="417" t="s">
        <v>268</v>
      </c>
      <c r="B850" s="418"/>
      <c r="C850" s="418"/>
      <c r="D850" s="418"/>
      <c r="E850" s="418"/>
      <c r="F850" s="418"/>
      <c r="G850" s="418"/>
      <c r="H850" s="429"/>
    </row>
    <row r="851" spans="1:8" ht="24.95" customHeight="1">
      <c r="A851" s="417" t="s">
        <v>269</v>
      </c>
      <c r="B851" s="418"/>
      <c r="C851" s="418"/>
      <c r="D851" s="418"/>
      <c r="E851" s="418"/>
      <c r="F851" s="418"/>
      <c r="G851" s="418"/>
      <c r="H851" s="429"/>
    </row>
    <row r="852" spans="1:8" ht="24.95" customHeight="1">
      <c r="A852" s="417" t="s">
        <v>360</v>
      </c>
      <c r="B852" s="418"/>
      <c r="C852" s="418"/>
      <c r="D852" s="418"/>
      <c r="E852" s="418"/>
      <c r="F852" s="418"/>
      <c r="G852" s="418"/>
      <c r="H852" s="429"/>
    </row>
    <row r="853" spans="1:8" ht="24.95" customHeight="1">
      <c r="A853" s="417" t="s">
        <v>361</v>
      </c>
      <c r="B853" s="418"/>
      <c r="C853" s="418"/>
      <c r="D853" s="418"/>
      <c r="E853" s="418"/>
      <c r="F853" s="418"/>
      <c r="G853" s="418"/>
      <c r="H853" s="429"/>
    </row>
    <row r="854" spans="1:8" ht="24.95" customHeight="1">
      <c r="A854" s="94" t="s">
        <v>273</v>
      </c>
      <c r="B854" s="430" t="s">
        <v>274</v>
      </c>
      <c r="C854" s="431"/>
      <c r="D854" s="431"/>
      <c r="E854" s="432"/>
      <c r="F854" s="409"/>
      <c r="G854" s="407"/>
      <c r="H854" s="410"/>
    </row>
    <row r="855" spans="1:8" ht="24.95" customHeight="1">
      <c r="A855" s="94" t="s">
        <v>6</v>
      </c>
      <c r="B855" s="433" t="s">
        <v>263</v>
      </c>
      <c r="C855" s="412"/>
      <c r="D855" s="412"/>
      <c r="E855" s="413"/>
      <c r="F855" s="95" t="s">
        <v>362</v>
      </c>
      <c r="G855" s="95"/>
      <c r="H855" s="93">
        <v>19</v>
      </c>
    </row>
    <row r="856" spans="1:8" ht="24.95" customHeight="1">
      <c r="A856" s="94" t="s">
        <v>276</v>
      </c>
      <c r="B856" s="433" t="s">
        <v>345</v>
      </c>
      <c r="C856" s="412"/>
      <c r="D856" s="412"/>
      <c r="E856" s="413"/>
      <c r="F856" s="409"/>
      <c r="G856" s="407"/>
      <c r="H856" s="410"/>
    </row>
    <row r="857" spans="1:8" ht="24.95" customHeight="1">
      <c r="A857" s="96" t="s">
        <v>363</v>
      </c>
      <c r="B857" s="433" t="s">
        <v>346</v>
      </c>
      <c r="C857" s="412"/>
      <c r="D857" s="412"/>
      <c r="E857" s="413"/>
      <c r="F857" s="97" t="s">
        <v>9</v>
      </c>
      <c r="G857" s="97"/>
      <c r="H857" s="98" t="s">
        <v>347</v>
      </c>
    </row>
    <row r="858" spans="1:8" ht="24.95" customHeight="1">
      <c r="A858" s="417" t="s">
        <v>364</v>
      </c>
      <c r="B858" s="418"/>
      <c r="C858" s="418"/>
      <c r="D858" s="418"/>
      <c r="E858" s="418"/>
      <c r="F858" s="418"/>
      <c r="G858" s="418"/>
      <c r="H858" s="429"/>
    </row>
    <row r="859" spans="1:8" ht="24.95" customHeight="1">
      <c r="A859" s="417" t="s">
        <v>365</v>
      </c>
      <c r="B859" s="418"/>
      <c r="C859" s="418"/>
      <c r="D859" s="418"/>
      <c r="E859" s="418"/>
      <c r="F859" s="418"/>
      <c r="G859" s="418"/>
      <c r="H859" s="429"/>
    </row>
    <row r="860" spans="1:8" ht="24.95" customHeight="1">
      <c r="A860" s="440" t="s">
        <v>281</v>
      </c>
      <c r="B860" s="441" t="s">
        <v>282</v>
      </c>
      <c r="C860" s="442" t="s">
        <v>366</v>
      </c>
      <c r="D860" s="442" t="s">
        <v>367</v>
      </c>
      <c r="E860" s="442" t="s">
        <v>368</v>
      </c>
      <c r="F860" s="442" t="s">
        <v>369</v>
      </c>
      <c r="G860" s="442" t="s">
        <v>370</v>
      </c>
      <c r="H860" s="443" t="s">
        <v>284</v>
      </c>
    </row>
    <row r="861" spans="1:8" ht="24.95" customHeight="1">
      <c r="A861" s="440"/>
      <c r="B861" s="441"/>
      <c r="C861" s="442"/>
      <c r="D861" s="442"/>
      <c r="E861" s="442"/>
      <c r="F861" s="442"/>
      <c r="G861" s="442"/>
      <c r="H861" s="443"/>
    </row>
    <row r="862" spans="1:8" ht="24.95" customHeight="1">
      <c r="A862" s="440"/>
      <c r="B862" s="441"/>
      <c r="C862" s="442"/>
      <c r="D862" s="442"/>
      <c r="E862" s="442"/>
      <c r="F862" s="442"/>
      <c r="G862" s="442"/>
      <c r="H862" s="443"/>
    </row>
    <row r="863" spans="1:8" ht="24.95" customHeight="1">
      <c r="A863" s="99">
        <v>1</v>
      </c>
      <c r="B863" s="100" t="s">
        <v>285</v>
      </c>
      <c r="C863" s="101">
        <v>4.5</v>
      </c>
      <c r="D863" s="102">
        <v>4</v>
      </c>
      <c r="E863" s="102">
        <v>3</v>
      </c>
      <c r="F863" s="134">
        <v>20.5</v>
      </c>
      <c r="G863" s="104">
        <f>SUM(C863:F863)</f>
        <v>32</v>
      </c>
      <c r="H863" s="105" t="str">
        <f>IF(G863&gt;=91,"A1",IF(G863&gt;=81,"A2",IF(G863&gt;=71,"B1",IF(G863&gt;=61,"B2",IF(G863&gt;=51,"C1",IF(G863&gt;=41,"C2",IF(G863&gt;=33,"D","E")))))))</f>
        <v>E</v>
      </c>
    </row>
    <row r="864" spans="1:8" ht="24.95" customHeight="1">
      <c r="A864" s="99">
        <v>2</v>
      </c>
      <c r="B864" s="100" t="s">
        <v>286</v>
      </c>
      <c r="C864" s="101">
        <v>2</v>
      </c>
      <c r="D864" s="106">
        <v>3</v>
      </c>
      <c r="E864" s="106">
        <v>3</v>
      </c>
      <c r="F864" s="102">
        <v>14.5</v>
      </c>
      <c r="G864" s="104">
        <f t="shared" ref="G864:G868" si="54">SUM(C864:F864)</f>
        <v>22.5</v>
      </c>
      <c r="H864" s="105" t="str">
        <f t="shared" ref="H864:H868" si="55">IF(G864&gt;=91,"A1",IF(G864&gt;=81,"A2",IF(G864&gt;=71,"B1",IF(G864&gt;=61,"B2",IF(G864&gt;=51,"C1",IF(G864&gt;=41,"C2",IF(G864&gt;=33,"D","E")))))))</f>
        <v>E</v>
      </c>
    </row>
    <row r="865" spans="1:8" ht="24.95" customHeight="1">
      <c r="A865" s="99">
        <v>3</v>
      </c>
      <c r="B865" s="100" t="s">
        <v>287</v>
      </c>
      <c r="C865" s="102">
        <v>4.5</v>
      </c>
      <c r="D865" s="102">
        <v>4</v>
      </c>
      <c r="E865" s="102">
        <v>3</v>
      </c>
      <c r="F865" s="102">
        <v>26.5</v>
      </c>
      <c r="G865" s="104">
        <f t="shared" si="54"/>
        <v>38</v>
      </c>
      <c r="H865" s="105" t="str">
        <f t="shared" si="55"/>
        <v>D</v>
      </c>
    </row>
    <row r="866" spans="1:8" ht="24.95" customHeight="1">
      <c r="A866" s="99">
        <v>4</v>
      </c>
      <c r="B866" s="100" t="s">
        <v>288</v>
      </c>
      <c r="C866" s="102">
        <v>3.75</v>
      </c>
      <c r="D866" s="102">
        <v>4</v>
      </c>
      <c r="E866" s="102">
        <v>3.5</v>
      </c>
      <c r="F866" s="102">
        <v>28.5</v>
      </c>
      <c r="G866" s="104">
        <f t="shared" si="54"/>
        <v>39.75</v>
      </c>
      <c r="H866" s="105" t="str">
        <f t="shared" si="55"/>
        <v>D</v>
      </c>
    </row>
    <row r="867" spans="1:8" ht="24.95" customHeight="1">
      <c r="A867" s="99">
        <v>5</v>
      </c>
      <c r="B867" s="100" t="s">
        <v>371</v>
      </c>
      <c r="C867" s="102">
        <v>3.5</v>
      </c>
      <c r="D867" s="102">
        <v>3</v>
      </c>
      <c r="E867" s="102">
        <v>2.5</v>
      </c>
      <c r="F867" s="102">
        <v>23</v>
      </c>
      <c r="G867" s="104">
        <f t="shared" si="54"/>
        <v>32</v>
      </c>
      <c r="H867" s="105" t="str">
        <f t="shared" si="55"/>
        <v>E</v>
      </c>
    </row>
    <row r="868" spans="1:8" ht="24.95" customHeight="1">
      <c r="A868" s="99">
        <v>6</v>
      </c>
      <c r="B868" s="107" t="s">
        <v>372</v>
      </c>
      <c r="C868" s="106"/>
      <c r="D868" s="106"/>
      <c r="E868" s="106"/>
      <c r="F868" s="106">
        <v>22</v>
      </c>
      <c r="G868" s="104">
        <f t="shared" si="54"/>
        <v>22</v>
      </c>
      <c r="H868" s="105" t="str">
        <f t="shared" si="55"/>
        <v>E</v>
      </c>
    </row>
    <row r="869" spans="1:8" ht="24.95" customHeight="1">
      <c r="A869" s="99">
        <v>7</v>
      </c>
      <c r="B869" s="100" t="s">
        <v>373</v>
      </c>
      <c r="C869" s="133"/>
      <c r="D869" s="109"/>
      <c r="E869" s="109"/>
      <c r="F869" s="133">
        <v>18</v>
      </c>
      <c r="G869" s="104"/>
      <c r="H869" s="105"/>
    </row>
    <row r="870" spans="1:8" ht="24.95" customHeight="1">
      <c r="A870" s="99">
        <v>8</v>
      </c>
      <c r="B870" s="100" t="s">
        <v>374</v>
      </c>
      <c r="C870" s="133"/>
      <c r="D870" s="112"/>
      <c r="E870" s="112"/>
      <c r="F870" s="133">
        <v>18.5</v>
      </c>
      <c r="G870" s="104"/>
      <c r="H870" s="105"/>
    </row>
    <row r="871" spans="1:8" ht="24.95" customHeight="1">
      <c r="A871" s="99">
        <v>9</v>
      </c>
      <c r="B871" s="100" t="s">
        <v>375</v>
      </c>
      <c r="C871" s="133"/>
      <c r="D871" s="112"/>
      <c r="E871" s="112"/>
      <c r="F871" s="133">
        <v>21.5</v>
      </c>
      <c r="G871" s="104"/>
      <c r="H871" s="105"/>
    </row>
    <row r="872" spans="1:8" ht="24.95" customHeight="1">
      <c r="A872" s="94" t="s">
        <v>242</v>
      </c>
      <c r="B872" s="97"/>
      <c r="C872" s="113"/>
      <c r="D872" s="113"/>
      <c r="E872" s="113"/>
      <c r="F872" s="113"/>
      <c r="G872" s="114">
        <f>SUM(G863:G868)</f>
        <v>186.25</v>
      </c>
      <c r="H872" s="115"/>
    </row>
    <row r="873" spans="1:8" ht="24.95" customHeight="1">
      <c r="A873" s="94" t="s">
        <v>376</v>
      </c>
      <c r="B873" s="97"/>
      <c r="C873" s="113"/>
      <c r="D873" s="113"/>
      <c r="E873" s="113"/>
      <c r="F873" s="116"/>
      <c r="G873" s="117">
        <v>33.86</v>
      </c>
      <c r="H873" s="115" t="str">
        <f t="shared" ref="H873" si="56">IF(G873&gt;=91,"A1",IF(G873&gt;=81,"A2",IF(G873&gt;=71,"B1",IF(G873&gt;=61,"B2",IF(G873&gt;=51,"C1",IF(G873&gt;=41,"C2",IF(G873&gt;=33,"D","E")))))))</f>
        <v>D</v>
      </c>
    </row>
    <row r="874" spans="1:8" ht="24.95" customHeight="1">
      <c r="A874" s="434" t="s">
        <v>433</v>
      </c>
      <c r="B874" s="435"/>
      <c r="C874" s="435"/>
      <c r="D874" s="435"/>
      <c r="E874" s="435"/>
      <c r="F874" s="435"/>
      <c r="G874" s="435"/>
      <c r="H874" s="436"/>
    </row>
    <row r="875" spans="1:8" ht="24.95" customHeight="1">
      <c r="A875" s="437" t="s">
        <v>378</v>
      </c>
      <c r="B875" s="438"/>
      <c r="C875" s="438"/>
      <c r="D875" s="438"/>
      <c r="E875" s="438"/>
      <c r="F875" s="438"/>
      <c r="G875" s="438"/>
      <c r="H875" s="439"/>
    </row>
    <row r="876" spans="1:8" ht="24.95" customHeight="1">
      <c r="A876" s="406" t="s">
        <v>379</v>
      </c>
      <c r="B876" s="407"/>
      <c r="C876" s="407"/>
      <c r="D876" s="407"/>
      <c r="E876" s="407"/>
      <c r="F876" s="407"/>
      <c r="G876" s="407"/>
      <c r="H876" s="410"/>
    </row>
    <row r="877" spans="1:8" ht="24.95" customHeight="1">
      <c r="A877" s="406" t="s">
        <v>380</v>
      </c>
      <c r="B877" s="407"/>
      <c r="C877" s="407"/>
      <c r="D877" s="407"/>
      <c r="E877" s="407"/>
      <c r="F877" s="408"/>
      <c r="G877" s="409" t="s">
        <v>381</v>
      </c>
      <c r="H877" s="410"/>
    </row>
    <row r="878" spans="1:8" ht="24.95" customHeight="1">
      <c r="A878" s="118" t="s">
        <v>382</v>
      </c>
      <c r="B878" s="95"/>
      <c r="C878" s="95"/>
      <c r="D878" s="95"/>
      <c r="E878" s="95"/>
      <c r="F878" s="119"/>
      <c r="G878" s="119"/>
      <c r="H878" s="120" t="s">
        <v>383</v>
      </c>
    </row>
    <row r="879" spans="1:8" ht="24.95" customHeight="1">
      <c r="A879" s="406" t="s">
        <v>384</v>
      </c>
      <c r="B879" s="407"/>
      <c r="C879" s="407"/>
      <c r="D879" s="407"/>
      <c r="E879" s="407"/>
      <c r="F879" s="408"/>
      <c r="G879" s="92"/>
      <c r="H879" s="93"/>
    </row>
    <row r="880" spans="1:8" ht="24.95" customHeight="1">
      <c r="A880" s="406" t="s">
        <v>380</v>
      </c>
      <c r="B880" s="407"/>
      <c r="C880" s="407"/>
      <c r="D880" s="407"/>
      <c r="E880" s="407"/>
      <c r="F880" s="408"/>
      <c r="G880" s="409" t="s">
        <v>381</v>
      </c>
      <c r="H880" s="410"/>
    </row>
    <row r="881" spans="1:8" ht="24.95" customHeight="1">
      <c r="A881" s="411" t="s">
        <v>385</v>
      </c>
      <c r="B881" s="412"/>
      <c r="C881" s="412"/>
      <c r="D881" s="412"/>
      <c r="E881" s="412"/>
      <c r="F881" s="413"/>
      <c r="G881" s="92"/>
      <c r="H881" s="93" t="s">
        <v>409</v>
      </c>
    </row>
    <row r="882" spans="1:8" ht="24.95" customHeight="1">
      <c r="A882" s="411" t="s">
        <v>386</v>
      </c>
      <c r="B882" s="412"/>
      <c r="C882" s="412"/>
      <c r="D882" s="412"/>
      <c r="E882" s="412"/>
      <c r="F882" s="412"/>
      <c r="G882" s="119"/>
      <c r="H882" s="120" t="s">
        <v>387</v>
      </c>
    </row>
    <row r="883" spans="1:8" ht="24.95" customHeight="1">
      <c r="A883" s="411" t="s">
        <v>388</v>
      </c>
      <c r="B883" s="412"/>
      <c r="C883" s="412"/>
      <c r="D883" s="412"/>
      <c r="E883" s="412"/>
      <c r="F883" s="412"/>
      <c r="G883" s="119"/>
      <c r="H883" s="120" t="s">
        <v>387</v>
      </c>
    </row>
    <row r="884" spans="1:8" ht="24.95" customHeight="1">
      <c r="A884" s="406" t="s">
        <v>389</v>
      </c>
      <c r="B884" s="407"/>
      <c r="C884" s="407"/>
      <c r="D884" s="407"/>
      <c r="E884" s="407"/>
      <c r="F884" s="407"/>
      <c r="G884" s="407"/>
      <c r="H884" s="410"/>
    </row>
    <row r="885" spans="1:8" ht="24.95" customHeight="1">
      <c r="A885" s="406" t="s">
        <v>380</v>
      </c>
      <c r="B885" s="407"/>
      <c r="C885" s="407"/>
      <c r="D885" s="407"/>
      <c r="E885" s="407"/>
      <c r="F885" s="407"/>
      <c r="G885" s="407"/>
      <c r="H885" s="410"/>
    </row>
    <row r="886" spans="1:8" ht="24.95" customHeight="1">
      <c r="A886" s="118" t="s">
        <v>390</v>
      </c>
      <c r="B886" s="409" t="s">
        <v>431</v>
      </c>
      <c r="C886" s="407"/>
      <c r="D886" s="407"/>
      <c r="E886" s="407"/>
      <c r="F886" s="407"/>
      <c r="G886" s="407"/>
      <c r="H886" s="410"/>
    </row>
    <row r="887" spans="1:8" ht="24.95" customHeight="1">
      <c r="A887" s="94" t="s">
        <v>392</v>
      </c>
      <c r="B887" s="414"/>
      <c r="C887" s="415"/>
      <c r="D887" s="415"/>
      <c r="E887" s="415"/>
      <c r="F887" s="415"/>
      <c r="G887" s="415"/>
      <c r="H887" s="416"/>
    </row>
    <row r="888" spans="1:8" ht="24.95" customHeight="1">
      <c r="A888" s="417" t="s">
        <v>393</v>
      </c>
      <c r="B888" s="418"/>
      <c r="C888" s="418"/>
      <c r="D888" s="418"/>
      <c r="E888" s="122"/>
      <c r="F888" s="123"/>
      <c r="G888" s="92" t="s">
        <v>394</v>
      </c>
      <c r="H888" s="124"/>
    </row>
    <row r="889" spans="1:8" ht="24.95" customHeight="1">
      <c r="A889" s="91" t="s">
        <v>395</v>
      </c>
      <c r="B889" s="92" t="s">
        <v>284</v>
      </c>
      <c r="C889" s="92" t="s">
        <v>395</v>
      </c>
      <c r="D889" s="92" t="s">
        <v>284</v>
      </c>
      <c r="E889" s="125"/>
      <c r="F889" s="418" t="s">
        <v>396</v>
      </c>
      <c r="G889" s="418"/>
      <c r="H889" s="126" t="s">
        <v>284</v>
      </c>
    </row>
    <row r="890" spans="1:8" ht="24.95" customHeight="1">
      <c r="A890" s="99" t="s">
        <v>397</v>
      </c>
      <c r="B890" s="106" t="s">
        <v>398</v>
      </c>
      <c r="C890" s="106" t="s">
        <v>399</v>
      </c>
      <c r="D890" s="106" t="s">
        <v>400</v>
      </c>
      <c r="E890" s="125"/>
      <c r="F890" s="419">
        <v>3</v>
      </c>
      <c r="G890" s="419"/>
      <c r="H890" s="121" t="s">
        <v>387</v>
      </c>
    </row>
    <row r="891" spans="1:8" ht="24.95" customHeight="1">
      <c r="A891" s="99" t="s">
        <v>401</v>
      </c>
      <c r="B891" s="106" t="s">
        <v>402</v>
      </c>
      <c r="C891" s="106" t="s">
        <v>403</v>
      </c>
      <c r="D891" s="106" t="s">
        <v>404</v>
      </c>
      <c r="E891" s="125"/>
      <c r="F891" s="419">
        <v>2</v>
      </c>
      <c r="G891" s="419"/>
      <c r="H891" s="121" t="s">
        <v>383</v>
      </c>
    </row>
    <row r="892" spans="1:8" ht="24.95" customHeight="1">
      <c r="A892" s="99" t="s">
        <v>405</v>
      </c>
      <c r="B892" s="106" t="s">
        <v>406</v>
      </c>
      <c r="C892" s="106" t="s">
        <v>407</v>
      </c>
      <c r="D892" s="106" t="s">
        <v>408</v>
      </c>
      <c r="E892" s="125"/>
      <c r="F892" s="419">
        <v>1</v>
      </c>
      <c r="G892" s="419"/>
      <c r="H892" s="121" t="s">
        <v>409</v>
      </c>
    </row>
    <row r="893" spans="1:8" ht="24.95" customHeight="1">
      <c r="A893" s="99" t="s">
        <v>410</v>
      </c>
      <c r="B893" s="106" t="s">
        <v>411</v>
      </c>
      <c r="C893" s="106" t="s">
        <v>412</v>
      </c>
      <c r="D893" s="106" t="s">
        <v>413</v>
      </c>
      <c r="E893" s="127"/>
      <c r="F893" s="420"/>
      <c r="G893" s="421"/>
      <c r="H893" s="128"/>
    </row>
    <row r="894" spans="1:8" ht="92.25" customHeight="1">
      <c r="A894" s="422" t="s">
        <v>414</v>
      </c>
      <c r="B894" s="423"/>
      <c r="C894" s="424" t="s">
        <v>415</v>
      </c>
      <c r="D894" s="424"/>
      <c r="E894" s="424"/>
      <c r="F894" s="424"/>
      <c r="G894" s="424" t="s">
        <v>416</v>
      </c>
      <c r="H894" s="425"/>
    </row>
    <row r="896" spans="1:8" ht="24.95" customHeight="1">
      <c r="A896" s="426" t="s">
        <v>0</v>
      </c>
      <c r="B896" s="427"/>
      <c r="C896" s="427"/>
      <c r="D896" s="427"/>
      <c r="E896" s="427"/>
      <c r="F896" s="427"/>
      <c r="G896" s="427"/>
      <c r="H896" s="428"/>
    </row>
    <row r="897" spans="1:8" ht="24.95" customHeight="1">
      <c r="A897" s="417" t="s">
        <v>268</v>
      </c>
      <c r="B897" s="418"/>
      <c r="C897" s="418"/>
      <c r="D897" s="418"/>
      <c r="E897" s="418"/>
      <c r="F897" s="418"/>
      <c r="G897" s="418"/>
      <c r="H897" s="429"/>
    </row>
    <row r="898" spans="1:8" ht="24.95" customHeight="1">
      <c r="A898" s="417" t="s">
        <v>269</v>
      </c>
      <c r="B898" s="418"/>
      <c r="C898" s="418"/>
      <c r="D898" s="418"/>
      <c r="E898" s="418"/>
      <c r="F898" s="418"/>
      <c r="G898" s="418"/>
      <c r="H898" s="429"/>
    </row>
    <row r="899" spans="1:8" ht="24.95" customHeight="1">
      <c r="A899" s="417" t="s">
        <v>360</v>
      </c>
      <c r="B899" s="418"/>
      <c r="C899" s="418"/>
      <c r="D899" s="418"/>
      <c r="E899" s="418"/>
      <c r="F899" s="418"/>
      <c r="G899" s="418"/>
      <c r="H899" s="429"/>
    </row>
    <row r="900" spans="1:8" ht="24.95" customHeight="1">
      <c r="A900" s="417" t="s">
        <v>361</v>
      </c>
      <c r="B900" s="418"/>
      <c r="C900" s="418"/>
      <c r="D900" s="418"/>
      <c r="E900" s="418"/>
      <c r="F900" s="418"/>
      <c r="G900" s="418"/>
      <c r="H900" s="429"/>
    </row>
    <row r="901" spans="1:8" ht="24.95" customHeight="1">
      <c r="A901" s="94" t="s">
        <v>273</v>
      </c>
      <c r="B901" s="430" t="s">
        <v>274</v>
      </c>
      <c r="C901" s="431"/>
      <c r="D901" s="431"/>
      <c r="E901" s="432"/>
      <c r="F901" s="409"/>
      <c r="G901" s="407"/>
      <c r="H901" s="410"/>
    </row>
    <row r="902" spans="1:8" ht="24.95" customHeight="1">
      <c r="A902" s="94" t="s">
        <v>6</v>
      </c>
      <c r="B902" s="433" t="s">
        <v>264</v>
      </c>
      <c r="C902" s="412"/>
      <c r="D902" s="412"/>
      <c r="E902" s="413"/>
      <c r="F902" s="95" t="s">
        <v>362</v>
      </c>
      <c r="G902" s="95"/>
      <c r="H902" s="93">
        <v>20</v>
      </c>
    </row>
    <row r="903" spans="1:8" ht="24.95" customHeight="1">
      <c r="A903" s="94" t="s">
        <v>276</v>
      </c>
      <c r="B903" s="433" t="s">
        <v>348</v>
      </c>
      <c r="C903" s="412"/>
      <c r="D903" s="412"/>
      <c r="E903" s="413"/>
      <c r="F903" s="409"/>
      <c r="G903" s="407"/>
      <c r="H903" s="410"/>
    </row>
    <row r="904" spans="1:8" ht="24.95" customHeight="1">
      <c r="A904" s="96" t="s">
        <v>363</v>
      </c>
      <c r="B904" s="433" t="s">
        <v>349</v>
      </c>
      <c r="C904" s="412"/>
      <c r="D904" s="412"/>
      <c r="E904" s="413"/>
      <c r="F904" s="97" t="s">
        <v>9</v>
      </c>
      <c r="G904" s="97"/>
      <c r="H904" s="93" t="s">
        <v>350</v>
      </c>
    </row>
    <row r="905" spans="1:8" ht="24.95" customHeight="1">
      <c r="A905" s="417" t="s">
        <v>364</v>
      </c>
      <c r="B905" s="418"/>
      <c r="C905" s="418"/>
      <c r="D905" s="418"/>
      <c r="E905" s="418"/>
      <c r="F905" s="418"/>
      <c r="G905" s="418"/>
      <c r="H905" s="429"/>
    </row>
    <row r="906" spans="1:8" ht="24.95" customHeight="1">
      <c r="A906" s="417" t="s">
        <v>365</v>
      </c>
      <c r="B906" s="418"/>
      <c r="C906" s="418"/>
      <c r="D906" s="418"/>
      <c r="E906" s="418"/>
      <c r="F906" s="418"/>
      <c r="G906" s="418"/>
      <c r="H906" s="429"/>
    </row>
    <row r="907" spans="1:8" ht="24.95" customHeight="1">
      <c r="A907" s="440" t="s">
        <v>281</v>
      </c>
      <c r="B907" s="441" t="s">
        <v>282</v>
      </c>
      <c r="C907" s="442" t="s">
        <v>366</v>
      </c>
      <c r="D907" s="442" t="s">
        <v>367</v>
      </c>
      <c r="E907" s="442" t="s">
        <v>368</v>
      </c>
      <c r="F907" s="442" t="s">
        <v>369</v>
      </c>
      <c r="G907" s="442" t="s">
        <v>370</v>
      </c>
      <c r="H907" s="443" t="s">
        <v>284</v>
      </c>
    </row>
    <row r="908" spans="1:8" ht="24.95" customHeight="1">
      <c r="A908" s="440"/>
      <c r="B908" s="441"/>
      <c r="C908" s="442"/>
      <c r="D908" s="442"/>
      <c r="E908" s="442"/>
      <c r="F908" s="442"/>
      <c r="G908" s="442"/>
      <c r="H908" s="443"/>
    </row>
    <row r="909" spans="1:8" ht="24.95" customHeight="1">
      <c r="A909" s="440"/>
      <c r="B909" s="441"/>
      <c r="C909" s="442"/>
      <c r="D909" s="442"/>
      <c r="E909" s="442"/>
      <c r="F909" s="442"/>
      <c r="G909" s="442"/>
      <c r="H909" s="443"/>
    </row>
    <row r="910" spans="1:8" ht="24.95" customHeight="1">
      <c r="A910" s="99">
        <v>1</v>
      </c>
      <c r="B910" s="100" t="s">
        <v>285</v>
      </c>
      <c r="C910" s="101">
        <v>6.75</v>
      </c>
      <c r="D910" s="102">
        <v>4</v>
      </c>
      <c r="E910" s="102">
        <v>4</v>
      </c>
      <c r="F910" s="134">
        <v>50</v>
      </c>
      <c r="G910" s="104">
        <f>SUM(C910:F910)</f>
        <v>64.75</v>
      </c>
      <c r="H910" s="105" t="str">
        <f>IF(G910&gt;=91,"A1",IF(G910&gt;=81,"A2",IF(G910&gt;=71,"B1",IF(G910&gt;=61,"B2",IF(G910&gt;=51,"C1",IF(G910&gt;=41,"C2",IF(G910&gt;=33,"D","E")))))))</f>
        <v>B2</v>
      </c>
    </row>
    <row r="911" spans="1:8" ht="24.95" customHeight="1">
      <c r="A911" s="99">
        <v>2</v>
      </c>
      <c r="B911" s="100" t="s">
        <v>286</v>
      </c>
      <c r="C911" s="101">
        <v>3.75</v>
      </c>
      <c r="D911" s="106">
        <v>3.5</v>
      </c>
      <c r="E911" s="106">
        <v>4</v>
      </c>
      <c r="F911" s="102">
        <v>38.5</v>
      </c>
      <c r="G911" s="104">
        <f t="shared" ref="G911:G915" si="57">SUM(C911:F911)</f>
        <v>49.75</v>
      </c>
      <c r="H911" s="105" t="str">
        <f t="shared" ref="H911:H915" si="58">IF(G911&gt;=91,"A1",IF(G911&gt;=81,"A2",IF(G911&gt;=71,"B1",IF(G911&gt;=61,"B2",IF(G911&gt;=51,"C1",IF(G911&gt;=41,"C2",IF(G911&gt;=33,"D","E")))))))</f>
        <v>C2</v>
      </c>
    </row>
    <row r="912" spans="1:8" ht="24.95" customHeight="1">
      <c r="A912" s="99">
        <v>3</v>
      </c>
      <c r="B912" s="100" t="s">
        <v>287</v>
      </c>
      <c r="C912" s="102">
        <v>6.25</v>
      </c>
      <c r="D912" s="102">
        <v>4</v>
      </c>
      <c r="E912" s="102">
        <v>3.5</v>
      </c>
      <c r="F912" s="102">
        <v>31</v>
      </c>
      <c r="G912" s="104">
        <f t="shared" si="57"/>
        <v>44.75</v>
      </c>
      <c r="H912" s="105" t="str">
        <f t="shared" si="58"/>
        <v>C2</v>
      </c>
    </row>
    <row r="913" spans="1:8" ht="24.95" customHeight="1">
      <c r="A913" s="99">
        <v>4</v>
      </c>
      <c r="B913" s="100" t="s">
        <v>288</v>
      </c>
      <c r="C913" s="102">
        <v>7.75</v>
      </c>
      <c r="D913" s="102">
        <v>4</v>
      </c>
      <c r="E913" s="102">
        <v>3.5</v>
      </c>
      <c r="F913" s="102">
        <v>38</v>
      </c>
      <c r="G913" s="104">
        <f t="shared" si="57"/>
        <v>53.25</v>
      </c>
      <c r="H913" s="105" t="str">
        <f t="shared" si="58"/>
        <v>C1</v>
      </c>
    </row>
    <row r="914" spans="1:8" ht="24.95" customHeight="1">
      <c r="A914" s="99">
        <v>5</v>
      </c>
      <c r="B914" s="100" t="s">
        <v>371</v>
      </c>
      <c r="C914" s="102">
        <v>5</v>
      </c>
      <c r="D914" s="102">
        <v>4</v>
      </c>
      <c r="E914" s="102">
        <v>3</v>
      </c>
      <c r="F914" s="102">
        <v>29.5</v>
      </c>
      <c r="G914" s="104">
        <f t="shared" si="57"/>
        <v>41.5</v>
      </c>
      <c r="H914" s="105" t="str">
        <f t="shared" si="58"/>
        <v>C2</v>
      </c>
    </row>
    <row r="915" spans="1:8" ht="24.95" customHeight="1">
      <c r="A915" s="99">
        <v>6</v>
      </c>
      <c r="B915" s="107" t="s">
        <v>372</v>
      </c>
      <c r="C915" s="106"/>
      <c r="D915" s="106"/>
      <c r="E915" s="106"/>
      <c r="F915" s="106">
        <v>12.5</v>
      </c>
      <c r="G915" s="104">
        <f t="shared" si="57"/>
        <v>12.5</v>
      </c>
      <c r="H915" s="105" t="str">
        <f t="shared" si="58"/>
        <v>E</v>
      </c>
    </row>
    <row r="916" spans="1:8" ht="24.95" customHeight="1">
      <c r="A916" s="99">
        <v>7</v>
      </c>
      <c r="B916" s="100" t="s">
        <v>373</v>
      </c>
      <c r="C916" s="133"/>
      <c r="D916" s="109"/>
      <c r="E916" s="109"/>
      <c r="F916" s="133">
        <v>21.5</v>
      </c>
      <c r="G916" s="104"/>
      <c r="H916" s="105"/>
    </row>
    <row r="917" spans="1:8" ht="24.95" customHeight="1">
      <c r="A917" s="99">
        <v>8</v>
      </c>
      <c r="B917" s="100" t="s">
        <v>374</v>
      </c>
      <c r="C917" s="133"/>
      <c r="D917" s="112"/>
      <c r="E917" s="112"/>
      <c r="F917" s="133">
        <v>21.5</v>
      </c>
      <c r="G917" s="104"/>
      <c r="H917" s="105"/>
    </row>
    <row r="918" spans="1:8" ht="24.95" customHeight="1">
      <c r="A918" s="99">
        <v>9</v>
      </c>
      <c r="B918" s="100" t="s">
        <v>375</v>
      </c>
      <c r="C918" s="133"/>
      <c r="D918" s="112"/>
      <c r="E918" s="112"/>
      <c r="F918" s="133">
        <v>19.5</v>
      </c>
      <c r="G918" s="104"/>
      <c r="H918" s="105"/>
    </row>
    <row r="919" spans="1:8" ht="24.95" customHeight="1">
      <c r="A919" s="94" t="s">
        <v>242</v>
      </c>
      <c r="B919" s="97"/>
      <c r="C919" s="113"/>
      <c r="D919" s="113"/>
      <c r="E919" s="113"/>
      <c r="F919" s="113"/>
      <c r="G919" s="114">
        <f>SUM(G910:G915)</f>
        <v>266.5</v>
      </c>
      <c r="H919" s="115"/>
    </row>
    <row r="920" spans="1:8" ht="24.95" customHeight="1">
      <c r="A920" s="94" t="s">
        <v>376</v>
      </c>
      <c r="B920" s="97"/>
      <c r="C920" s="113"/>
      <c r="D920" s="113"/>
      <c r="E920" s="113"/>
      <c r="F920" s="116"/>
      <c r="G920" s="117">
        <v>48.45</v>
      </c>
      <c r="H920" s="115" t="str">
        <f t="shared" ref="H920" si="59">IF(G920&gt;=91,"A1",IF(G920&gt;=81,"A2",IF(G920&gt;=71,"B1",IF(G920&gt;=61,"B2",IF(G920&gt;=51,"C1",IF(G920&gt;=41,"C2",IF(G920&gt;=33,"D","E")))))))</f>
        <v>C2</v>
      </c>
    </row>
    <row r="921" spans="1:8" ht="24.95" customHeight="1">
      <c r="A921" s="434" t="s">
        <v>442</v>
      </c>
      <c r="B921" s="435"/>
      <c r="C921" s="435"/>
      <c r="D921" s="435"/>
      <c r="E921" s="435"/>
      <c r="F921" s="435"/>
      <c r="G921" s="435"/>
      <c r="H921" s="436"/>
    </row>
    <row r="922" spans="1:8" ht="24.95" customHeight="1">
      <c r="A922" s="437" t="s">
        <v>378</v>
      </c>
      <c r="B922" s="438"/>
      <c r="C922" s="438"/>
      <c r="D922" s="438"/>
      <c r="E922" s="438"/>
      <c r="F922" s="438"/>
      <c r="G922" s="438"/>
      <c r="H922" s="439"/>
    </row>
    <row r="923" spans="1:8" ht="24.95" customHeight="1">
      <c r="A923" s="406" t="s">
        <v>379</v>
      </c>
      <c r="B923" s="407"/>
      <c r="C923" s="407"/>
      <c r="D923" s="407"/>
      <c r="E923" s="407"/>
      <c r="F923" s="407"/>
      <c r="G923" s="407"/>
      <c r="H923" s="410"/>
    </row>
    <row r="924" spans="1:8" ht="24.95" customHeight="1">
      <c r="A924" s="406" t="s">
        <v>380</v>
      </c>
      <c r="B924" s="407"/>
      <c r="C924" s="407"/>
      <c r="D924" s="407"/>
      <c r="E924" s="407"/>
      <c r="F924" s="408"/>
      <c r="G924" s="409" t="s">
        <v>381</v>
      </c>
      <c r="H924" s="410"/>
    </row>
    <row r="925" spans="1:8" ht="24.95" customHeight="1">
      <c r="A925" s="118" t="s">
        <v>382</v>
      </c>
      <c r="B925" s="95"/>
      <c r="C925" s="95"/>
      <c r="D925" s="95"/>
      <c r="E925" s="95"/>
      <c r="F925" s="119"/>
      <c r="G925" s="119"/>
      <c r="H925" s="120" t="s">
        <v>383</v>
      </c>
    </row>
    <row r="926" spans="1:8" ht="24.95" customHeight="1">
      <c r="A926" s="406" t="s">
        <v>384</v>
      </c>
      <c r="B926" s="407"/>
      <c r="C926" s="407"/>
      <c r="D926" s="407"/>
      <c r="E926" s="407"/>
      <c r="F926" s="408"/>
      <c r="G926" s="92"/>
      <c r="H926" s="93"/>
    </row>
    <row r="927" spans="1:8" ht="24.95" customHeight="1">
      <c r="A927" s="406" t="s">
        <v>380</v>
      </c>
      <c r="B927" s="407"/>
      <c r="C927" s="407"/>
      <c r="D927" s="407"/>
      <c r="E927" s="407"/>
      <c r="F927" s="408"/>
      <c r="G927" s="409" t="s">
        <v>381</v>
      </c>
      <c r="H927" s="410"/>
    </row>
    <row r="928" spans="1:8" ht="24.95" customHeight="1">
      <c r="A928" s="411" t="s">
        <v>385</v>
      </c>
      <c r="B928" s="412"/>
      <c r="C928" s="412"/>
      <c r="D928" s="412"/>
      <c r="E928" s="412"/>
      <c r="F928" s="413"/>
      <c r="G928" s="92"/>
      <c r="H928" s="93" t="s">
        <v>383</v>
      </c>
    </row>
    <row r="929" spans="1:8" ht="24.95" customHeight="1">
      <c r="A929" s="411" t="s">
        <v>386</v>
      </c>
      <c r="B929" s="412"/>
      <c r="C929" s="412"/>
      <c r="D929" s="412"/>
      <c r="E929" s="412"/>
      <c r="F929" s="412"/>
      <c r="G929" s="119"/>
      <c r="H929" s="120" t="s">
        <v>387</v>
      </c>
    </row>
    <row r="930" spans="1:8" ht="24.95" customHeight="1">
      <c r="A930" s="411" t="s">
        <v>388</v>
      </c>
      <c r="B930" s="412"/>
      <c r="C930" s="412"/>
      <c r="D930" s="412"/>
      <c r="E930" s="412"/>
      <c r="F930" s="412"/>
      <c r="G930" s="119"/>
      <c r="H930" s="120" t="s">
        <v>387</v>
      </c>
    </row>
    <row r="931" spans="1:8" ht="24.95" customHeight="1">
      <c r="A931" s="406" t="s">
        <v>389</v>
      </c>
      <c r="B931" s="407"/>
      <c r="C931" s="407"/>
      <c r="D931" s="407"/>
      <c r="E931" s="407"/>
      <c r="F931" s="407"/>
      <c r="G931" s="407"/>
      <c r="H931" s="410"/>
    </row>
    <row r="932" spans="1:8" ht="24.95" customHeight="1">
      <c r="A932" s="406" t="s">
        <v>380</v>
      </c>
      <c r="B932" s="407"/>
      <c r="C932" s="407"/>
      <c r="D932" s="407"/>
      <c r="E932" s="407"/>
      <c r="F932" s="407"/>
      <c r="G932" s="407"/>
      <c r="H932" s="410"/>
    </row>
    <row r="933" spans="1:8" ht="24.95" customHeight="1">
      <c r="A933" s="118" t="s">
        <v>390</v>
      </c>
      <c r="B933" s="409" t="s">
        <v>443</v>
      </c>
      <c r="C933" s="407"/>
      <c r="D933" s="407"/>
      <c r="E933" s="407"/>
      <c r="F933" s="407"/>
      <c r="G933" s="407"/>
      <c r="H933" s="410"/>
    </row>
    <row r="934" spans="1:8" ht="24.95" customHeight="1">
      <c r="A934" s="94" t="s">
        <v>392</v>
      </c>
      <c r="B934" s="414"/>
      <c r="C934" s="415"/>
      <c r="D934" s="415"/>
      <c r="E934" s="415"/>
      <c r="F934" s="415"/>
      <c r="G934" s="415"/>
      <c r="H934" s="416"/>
    </row>
    <row r="935" spans="1:8" ht="24.95" customHeight="1">
      <c r="A935" s="417" t="s">
        <v>393</v>
      </c>
      <c r="B935" s="418"/>
      <c r="C935" s="418"/>
      <c r="D935" s="418"/>
      <c r="E935" s="122"/>
      <c r="F935" s="123"/>
      <c r="G935" s="92" t="s">
        <v>394</v>
      </c>
      <c r="H935" s="124"/>
    </row>
    <row r="936" spans="1:8" ht="24.95" customHeight="1">
      <c r="A936" s="91" t="s">
        <v>395</v>
      </c>
      <c r="B936" s="92" t="s">
        <v>284</v>
      </c>
      <c r="C936" s="92" t="s">
        <v>395</v>
      </c>
      <c r="D936" s="92" t="s">
        <v>284</v>
      </c>
      <c r="E936" s="125"/>
      <c r="F936" s="418" t="s">
        <v>396</v>
      </c>
      <c r="G936" s="418"/>
      <c r="H936" s="126" t="s">
        <v>284</v>
      </c>
    </row>
    <row r="937" spans="1:8" ht="24.95" customHeight="1">
      <c r="A937" s="99" t="s">
        <v>397</v>
      </c>
      <c r="B937" s="106" t="s">
        <v>398</v>
      </c>
      <c r="C937" s="106" t="s">
        <v>399</v>
      </c>
      <c r="D937" s="106" t="s">
        <v>400</v>
      </c>
      <c r="E937" s="125"/>
      <c r="F937" s="419">
        <v>3</v>
      </c>
      <c r="G937" s="419"/>
      <c r="H937" s="121" t="s">
        <v>387</v>
      </c>
    </row>
    <row r="938" spans="1:8" ht="24.95" customHeight="1">
      <c r="A938" s="99" t="s">
        <v>401</v>
      </c>
      <c r="B938" s="106" t="s">
        <v>402</v>
      </c>
      <c r="C938" s="106" t="s">
        <v>403</v>
      </c>
      <c r="D938" s="106" t="s">
        <v>404</v>
      </c>
      <c r="E938" s="125"/>
      <c r="F938" s="419">
        <v>2</v>
      </c>
      <c r="G938" s="419"/>
      <c r="H938" s="121" t="s">
        <v>383</v>
      </c>
    </row>
    <row r="939" spans="1:8" ht="24.95" customHeight="1">
      <c r="A939" s="99" t="s">
        <v>405</v>
      </c>
      <c r="B939" s="106" t="s">
        <v>406</v>
      </c>
      <c r="C939" s="106" t="s">
        <v>407</v>
      </c>
      <c r="D939" s="106" t="s">
        <v>408</v>
      </c>
      <c r="E939" s="125"/>
      <c r="F939" s="419">
        <v>1</v>
      </c>
      <c r="G939" s="419"/>
      <c r="H939" s="121" t="s">
        <v>409</v>
      </c>
    </row>
    <row r="940" spans="1:8" ht="24.95" customHeight="1">
      <c r="A940" s="99" t="s">
        <v>410</v>
      </c>
      <c r="B940" s="106" t="s">
        <v>411</v>
      </c>
      <c r="C940" s="106" t="s">
        <v>412</v>
      </c>
      <c r="D940" s="106" t="s">
        <v>413</v>
      </c>
      <c r="E940" s="127"/>
      <c r="F940" s="420"/>
      <c r="G940" s="421"/>
      <c r="H940" s="128"/>
    </row>
    <row r="941" spans="1:8" ht="75.75" customHeight="1">
      <c r="A941" s="422" t="s">
        <v>414</v>
      </c>
      <c r="B941" s="423"/>
      <c r="C941" s="424" t="s">
        <v>415</v>
      </c>
      <c r="D941" s="424"/>
      <c r="E941" s="424"/>
      <c r="F941" s="424"/>
      <c r="G941" s="424" t="s">
        <v>416</v>
      </c>
      <c r="H941" s="425"/>
    </row>
    <row r="943" spans="1:8" ht="24.95" customHeight="1">
      <c r="A943" s="426" t="s">
        <v>0</v>
      </c>
      <c r="B943" s="427"/>
      <c r="C943" s="427"/>
      <c r="D943" s="427"/>
      <c r="E943" s="427"/>
      <c r="F943" s="427"/>
      <c r="G943" s="427"/>
      <c r="H943" s="428"/>
    </row>
    <row r="944" spans="1:8" ht="24.95" customHeight="1">
      <c r="A944" s="417" t="s">
        <v>268</v>
      </c>
      <c r="B944" s="418"/>
      <c r="C944" s="418"/>
      <c r="D944" s="418"/>
      <c r="E944" s="418"/>
      <c r="F944" s="418"/>
      <c r="G944" s="418"/>
      <c r="H944" s="429"/>
    </row>
    <row r="945" spans="1:8" ht="24.95" customHeight="1">
      <c r="A945" s="417" t="s">
        <v>269</v>
      </c>
      <c r="B945" s="418"/>
      <c r="C945" s="418"/>
      <c r="D945" s="418"/>
      <c r="E945" s="418"/>
      <c r="F945" s="418"/>
      <c r="G945" s="418"/>
      <c r="H945" s="429"/>
    </row>
    <row r="946" spans="1:8" ht="24.95" customHeight="1">
      <c r="A946" s="417" t="s">
        <v>360</v>
      </c>
      <c r="B946" s="418"/>
      <c r="C946" s="418"/>
      <c r="D946" s="418"/>
      <c r="E946" s="418"/>
      <c r="F946" s="418"/>
      <c r="G946" s="418"/>
      <c r="H946" s="429"/>
    </row>
    <row r="947" spans="1:8" ht="24.95" customHeight="1">
      <c r="A947" s="417" t="s">
        <v>361</v>
      </c>
      <c r="B947" s="418"/>
      <c r="C947" s="418"/>
      <c r="D947" s="418"/>
      <c r="E947" s="418"/>
      <c r="F947" s="418"/>
      <c r="G947" s="418"/>
      <c r="H947" s="429"/>
    </row>
    <row r="948" spans="1:8" ht="24.95" customHeight="1">
      <c r="A948" s="94" t="s">
        <v>273</v>
      </c>
      <c r="B948" s="430" t="s">
        <v>274</v>
      </c>
      <c r="C948" s="431"/>
      <c r="D948" s="431"/>
      <c r="E948" s="432"/>
      <c r="F948" s="409"/>
      <c r="G948" s="407"/>
      <c r="H948" s="410"/>
    </row>
    <row r="949" spans="1:8" ht="24.95" customHeight="1">
      <c r="A949" s="94" t="s">
        <v>6</v>
      </c>
      <c r="B949" s="433" t="s">
        <v>265</v>
      </c>
      <c r="C949" s="412"/>
      <c r="D949" s="412"/>
      <c r="E949" s="413"/>
      <c r="F949" s="95" t="s">
        <v>362</v>
      </c>
      <c r="G949" s="95"/>
      <c r="H949" s="93">
        <v>21</v>
      </c>
    </row>
    <row r="950" spans="1:8" ht="24.95" customHeight="1">
      <c r="A950" s="94" t="s">
        <v>276</v>
      </c>
      <c r="B950" s="433" t="s">
        <v>351</v>
      </c>
      <c r="C950" s="412"/>
      <c r="D950" s="412"/>
      <c r="E950" s="413"/>
      <c r="F950" s="409"/>
      <c r="G950" s="407"/>
      <c r="H950" s="410"/>
    </row>
    <row r="951" spans="1:8" ht="24.95" customHeight="1">
      <c r="A951" s="96" t="s">
        <v>363</v>
      </c>
      <c r="B951" s="433" t="s">
        <v>352</v>
      </c>
      <c r="C951" s="412"/>
      <c r="D951" s="412"/>
      <c r="E951" s="413"/>
      <c r="F951" s="97" t="s">
        <v>9</v>
      </c>
      <c r="G951" s="97"/>
      <c r="H951" s="98" t="s">
        <v>353</v>
      </c>
    </row>
    <row r="952" spans="1:8" ht="24.95" customHeight="1">
      <c r="A952" s="417" t="s">
        <v>364</v>
      </c>
      <c r="B952" s="418"/>
      <c r="C952" s="418"/>
      <c r="D952" s="418"/>
      <c r="E952" s="418"/>
      <c r="F952" s="418"/>
      <c r="G952" s="418"/>
      <c r="H952" s="429"/>
    </row>
    <row r="953" spans="1:8" ht="24.95" customHeight="1">
      <c r="A953" s="417" t="s">
        <v>365</v>
      </c>
      <c r="B953" s="418"/>
      <c r="C953" s="418"/>
      <c r="D953" s="418"/>
      <c r="E953" s="418"/>
      <c r="F953" s="418"/>
      <c r="G953" s="418"/>
      <c r="H953" s="429"/>
    </row>
    <row r="954" spans="1:8" ht="24.95" customHeight="1">
      <c r="A954" s="440" t="s">
        <v>281</v>
      </c>
      <c r="B954" s="441" t="s">
        <v>282</v>
      </c>
      <c r="C954" s="442" t="s">
        <v>366</v>
      </c>
      <c r="D954" s="442" t="s">
        <v>367</v>
      </c>
      <c r="E954" s="442" t="s">
        <v>368</v>
      </c>
      <c r="F954" s="442" t="s">
        <v>369</v>
      </c>
      <c r="G954" s="442" t="s">
        <v>370</v>
      </c>
      <c r="H954" s="443" t="s">
        <v>284</v>
      </c>
    </row>
    <row r="955" spans="1:8" ht="24.95" customHeight="1">
      <c r="A955" s="440"/>
      <c r="B955" s="441"/>
      <c r="C955" s="442"/>
      <c r="D955" s="442"/>
      <c r="E955" s="442"/>
      <c r="F955" s="442"/>
      <c r="G955" s="442"/>
      <c r="H955" s="443"/>
    </row>
    <row r="956" spans="1:8" ht="24.95" customHeight="1">
      <c r="A956" s="440"/>
      <c r="B956" s="441"/>
      <c r="C956" s="442"/>
      <c r="D956" s="442"/>
      <c r="E956" s="442"/>
      <c r="F956" s="442"/>
      <c r="G956" s="442"/>
      <c r="H956" s="443"/>
    </row>
    <row r="957" spans="1:8" ht="24.95" customHeight="1">
      <c r="A957" s="99">
        <v>1</v>
      </c>
      <c r="B957" s="100" t="s">
        <v>285</v>
      </c>
      <c r="C957" s="135">
        <v>6.5</v>
      </c>
      <c r="D957" s="102">
        <v>5</v>
      </c>
      <c r="E957" s="102">
        <v>4</v>
      </c>
      <c r="F957" s="134">
        <v>60</v>
      </c>
      <c r="G957" s="104">
        <f>SUM(C957:F957)</f>
        <v>75.5</v>
      </c>
      <c r="H957" s="105" t="str">
        <f>IF(G957&gt;=91,"A1",IF(G957&gt;=81,"A2",IF(G957&gt;=71,"B1",IF(G957&gt;=61,"B2",IF(G957&gt;=51,"C1",IF(G957&gt;=41,"C2",IF(G957&gt;=33,"D","E")))))))</f>
        <v>B1</v>
      </c>
    </row>
    <row r="958" spans="1:8" ht="24.95" customHeight="1">
      <c r="A958" s="99">
        <v>2</v>
      </c>
      <c r="B958" s="100" t="s">
        <v>286</v>
      </c>
      <c r="C958" s="135">
        <v>6.75</v>
      </c>
      <c r="D958" s="106">
        <v>4.5</v>
      </c>
      <c r="E958" s="106">
        <v>4.5</v>
      </c>
      <c r="F958" s="102">
        <v>60.5</v>
      </c>
      <c r="G958" s="104">
        <f t="shared" ref="G958:G962" si="60">SUM(C958:F958)</f>
        <v>76.25</v>
      </c>
      <c r="H958" s="105" t="str">
        <f t="shared" ref="H958:H962" si="61">IF(G958&gt;=91,"A1",IF(G958&gt;=81,"A2",IF(G958&gt;=71,"B1",IF(G958&gt;=61,"B2",IF(G958&gt;=51,"C1",IF(G958&gt;=41,"C2",IF(G958&gt;=33,"D","E")))))))</f>
        <v>B1</v>
      </c>
    </row>
    <row r="959" spans="1:8" ht="24.95" customHeight="1">
      <c r="A959" s="99">
        <v>3</v>
      </c>
      <c r="B959" s="100" t="s">
        <v>287</v>
      </c>
      <c r="C959" s="102">
        <v>7.25</v>
      </c>
      <c r="D959" s="102">
        <v>5</v>
      </c>
      <c r="E959" s="102">
        <v>3.5</v>
      </c>
      <c r="F959" s="102">
        <v>41.5</v>
      </c>
      <c r="G959" s="104">
        <f t="shared" si="60"/>
        <v>57.25</v>
      </c>
      <c r="H959" s="105" t="str">
        <f t="shared" si="61"/>
        <v>C1</v>
      </c>
    </row>
    <row r="960" spans="1:8" ht="24.95" customHeight="1">
      <c r="A960" s="99">
        <v>4</v>
      </c>
      <c r="B960" s="100" t="s">
        <v>288</v>
      </c>
      <c r="C960" s="102">
        <v>5.75</v>
      </c>
      <c r="D960" s="102">
        <v>4.5</v>
      </c>
      <c r="E960" s="102">
        <v>5</v>
      </c>
      <c r="F960" s="102">
        <v>63</v>
      </c>
      <c r="G960" s="104">
        <f t="shared" si="60"/>
        <v>78.25</v>
      </c>
      <c r="H960" s="105" t="str">
        <f t="shared" si="61"/>
        <v>B1</v>
      </c>
    </row>
    <row r="961" spans="1:8" ht="24.95" customHeight="1">
      <c r="A961" s="99">
        <v>5</v>
      </c>
      <c r="B961" s="100" t="s">
        <v>371</v>
      </c>
      <c r="C961" s="102">
        <v>6.75</v>
      </c>
      <c r="D961" s="102">
        <v>4.5</v>
      </c>
      <c r="E961" s="102">
        <v>4</v>
      </c>
      <c r="F961" s="102">
        <v>52</v>
      </c>
      <c r="G961" s="104">
        <f t="shared" si="60"/>
        <v>67.25</v>
      </c>
      <c r="H961" s="105" t="str">
        <f t="shared" si="61"/>
        <v>B2</v>
      </c>
    </row>
    <row r="962" spans="1:8" ht="24.95" customHeight="1">
      <c r="A962" s="99">
        <v>6</v>
      </c>
      <c r="B962" s="107" t="s">
        <v>372</v>
      </c>
      <c r="C962" s="106"/>
      <c r="D962" s="106"/>
      <c r="E962" s="106"/>
      <c r="F962" s="106">
        <v>38.5</v>
      </c>
      <c r="G962" s="104">
        <f t="shared" si="60"/>
        <v>38.5</v>
      </c>
      <c r="H962" s="105" t="str">
        <f t="shared" si="61"/>
        <v>D</v>
      </c>
    </row>
    <row r="963" spans="1:8" ht="24.95" customHeight="1">
      <c r="A963" s="99">
        <v>7</v>
      </c>
      <c r="B963" s="100" t="s">
        <v>373</v>
      </c>
      <c r="C963" s="133"/>
      <c r="D963" s="109"/>
      <c r="E963" s="109"/>
      <c r="F963" s="133" t="s">
        <v>444</v>
      </c>
      <c r="G963" s="104"/>
      <c r="H963" s="105"/>
    </row>
    <row r="964" spans="1:8" ht="24.95" customHeight="1">
      <c r="A964" s="99">
        <v>8</v>
      </c>
      <c r="B964" s="100" t="s">
        <v>374</v>
      </c>
      <c r="C964" s="133"/>
      <c r="D964" s="112"/>
      <c r="E964" s="112"/>
      <c r="F964" s="133">
        <v>43</v>
      </c>
      <c r="G964" s="104"/>
      <c r="H964" s="105"/>
    </row>
    <row r="965" spans="1:8" ht="24.95" customHeight="1">
      <c r="A965" s="99">
        <v>9</v>
      </c>
      <c r="B965" s="100" t="s">
        <v>375</v>
      </c>
      <c r="C965" s="133"/>
      <c r="D965" s="112"/>
      <c r="E965" s="112"/>
      <c r="F965" s="133">
        <v>43</v>
      </c>
      <c r="G965" s="104"/>
      <c r="H965" s="105"/>
    </row>
    <row r="966" spans="1:8" ht="24.95" customHeight="1">
      <c r="A966" s="94" t="s">
        <v>242</v>
      </c>
      <c r="B966" s="97"/>
      <c r="C966" s="113"/>
      <c r="D966" s="113"/>
      <c r="E966" s="113"/>
      <c r="F966" s="116"/>
      <c r="G966" s="114">
        <f>SUM(G957:G962)</f>
        <v>393</v>
      </c>
      <c r="H966" s="115"/>
    </row>
    <row r="967" spans="1:8" ht="24.95" customHeight="1">
      <c r="A967" s="94" t="s">
        <v>376</v>
      </c>
      <c r="B967" s="97"/>
      <c r="C967" s="113"/>
      <c r="D967" s="113"/>
      <c r="E967" s="113"/>
      <c r="F967" s="116"/>
      <c r="G967" s="117">
        <v>71.45</v>
      </c>
      <c r="H967" s="115" t="str">
        <f t="shared" ref="H967" si="62">IF(G967&gt;=91,"A1",IF(G967&gt;=81,"A2",IF(G967&gt;=71,"B1",IF(G967&gt;=61,"B2",IF(G967&gt;=51,"C1",IF(G967&gt;=41,"C2",IF(G967&gt;=33,"D","E")))))))</f>
        <v>B1</v>
      </c>
    </row>
    <row r="968" spans="1:8" ht="24.95" customHeight="1">
      <c r="A968" s="434" t="s">
        <v>425</v>
      </c>
      <c r="B968" s="435"/>
      <c r="C968" s="435"/>
      <c r="D968" s="435"/>
      <c r="E968" s="435"/>
      <c r="F968" s="435"/>
      <c r="G968" s="435"/>
      <c r="H968" s="436"/>
    </row>
    <row r="969" spans="1:8" ht="24.95" customHeight="1">
      <c r="A969" s="437" t="s">
        <v>378</v>
      </c>
      <c r="B969" s="438"/>
      <c r="C969" s="438"/>
      <c r="D969" s="438"/>
      <c r="E969" s="438"/>
      <c r="F969" s="438"/>
      <c r="G969" s="438"/>
      <c r="H969" s="439"/>
    </row>
    <row r="970" spans="1:8" ht="24.95" customHeight="1">
      <c r="A970" s="406" t="s">
        <v>379</v>
      </c>
      <c r="B970" s="407"/>
      <c r="C970" s="407"/>
      <c r="D970" s="407"/>
      <c r="E970" s="407"/>
      <c r="F970" s="407"/>
      <c r="G970" s="407"/>
      <c r="H970" s="410"/>
    </row>
    <row r="971" spans="1:8" ht="24.95" customHeight="1">
      <c r="A971" s="406" t="s">
        <v>380</v>
      </c>
      <c r="B971" s="407"/>
      <c r="C971" s="407"/>
      <c r="D971" s="407"/>
      <c r="E971" s="407"/>
      <c r="F971" s="408"/>
      <c r="G971" s="409" t="s">
        <v>381</v>
      </c>
      <c r="H971" s="410"/>
    </row>
    <row r="972" spans="1:8" ht="24.95" customHeight="1">
      <c r="A972" s="118" t="s">
        <v>382</v>
      </c>
      <c r="B972" s="95"/>
      <c r="C972" s="95"/>
      <c r="D972" s="95"/>
      <c r="E972" s="95"/>
      <c r="F972" s="119"/>
      <c r="G972" s="119"/>
      <c r="H972" s="120" t="s">
        <v>383</v>
      </c>
    </row>
    <row r="973" spans="1:8" ht="24.95" customHeight="1">
      <c r="A973" s="406" t="s">
        <v>384</v>
      </c>
      <c r="B973" s="407"/>
      <c r="C973" s="407"/>
      <c r="D973" s="407"/>
      <c r="E973" s="407"/>
      <c r="F973" s="408"/>
      <c r="G973" s="92"/>
      <c r="H973" s="93"/>
    </row>
    <row r="974" spans="1:8" ht="24.95" customHeight="1">
      <c r="A974" s="406" t="s">
        <v>380</v>
      </c>
      <c r="B974" s="407"/>
      <c r="C974" s="407"/>
      <c r="D974" s="407"/>
      <c r="E974" s="407"/>
      <c r="F974" s="408"/>
      <c r="G974" s="409" t="s">
        <v>381</v>
      </c>
      <c r="H974" s="410"/>
    </row>
    <row r="975" spans="1:8" ht="24.95" customHeight="1">
      <c r="A975" s="411" t="s">
        <v>385</v>
      </c>
      <c r="B975" s="412"/>
      <c r="C975" s="412"/>
      <c r="D975" s="412"/>
      <c r="E975" s="412"/>
      <c r="F975" s="413"/>
      <c r="G975" s="92"/>
      <c r="H975" s="93" t="s">
        <v>383</v>
      </c>
    </row>
    <row r="976" spans="1:8" ht="24.95" customHeight="1">
      <c r="A976" s="411" t="s">
        <v>386</v>
      </c>
      <c r="B976" s="412"/>
      <c r="C976" s="412"/>
      <c r="D976" s="412"/>
      <c r="E976" s="412"/>
      <c r="F976" s="412"/>
      <c r="G976" s="119"/>
      <c r="H976" s="120" t="s">
        <v>387</v>
      </c>
    </row>
    <row r="977" spans="1:8" ht="24.95" customHeight="1">
      <c r="A977" s="411" t="s">
        <v>388</v>
      </c>
      <c r="B977" s="412"/>
      <c r="C977" s="412"/>
      <c r="D977" s="412"/>
      <c r="E977" s="412"/>
      <c r="F977" s="412"/>
      <c r="G977" s="119"/>
      <c r="H977" s="120" t="s">
        <v>387</v>
      </c>
    </row>
    <row r="978" spans="1:8" ht="24.95" customHeight="1">
      <c r="A978" s="406" t="s">
        <v>389</v>
      </c>
      <c r="B978" s="407"/>
      <c r="C978" s="407"/>
      <c r="D978" s="407"/>
      <c r="E978" s="407"/>
      <c r="F978" s="407"/>
      <c r="G978" s="407"/>
      <c r="H978" s="410"/>
    </row>
    <row r="979" spans="1:8" ht="24.95" customHeight="1">
      <c r="A979" s="406" t="s">
        <v>380</v>
      </c>
      <c r="B979" s="407"/>
      <c r="C979" s="407"/>
      <c r="D979" s="407"/>
      <c r="E979" s="407"/>
      <c r="F979" s="407"/>
      <c r="G979" s="407"/>
      <c r="H979" s="410"/>
    </row>
    <row r="980" spans="1:8" ht="24.95" customHeight="1">
      <c r="A980" s="118" t="s">
        <v>390</v>
      </c>
      <c r="B980" s="409" t="s">
        <v>445</v>
      </c>
      <c r="C980" s="407"/>
      <c r="D980" s="407"/>
      <c r="E980" s="407"/>
      <c r="F980" s="407"/>
      <c r="G980" s="407"/>
      <c r="H980" s="410"/>
    </row>
    <row r="981" spans="1:8" ht="24.95" customHeight="1">
      <c r="A981" s="94" t="s">
        <v>392</v>
      </c>
      <c r="B981" s="414"/>
      <c r="C981" s="415"/>
      <c r="D981" s="415"/>
      <c r="E981" s="415"/>
      <c r="F981" s="415"/>
      <c r="G981" s="415"/>
      <c r="H981" s="416"/>
    </row>
    <row r="982" spans="1:8" ht="24.95" customHeight="1">
      <c r="A982" s="417" t="s">
        <v>393</v>
      </c>
      <c r="B982" s="418"/>
      <c r="C982" s="418"/>
      <c r="D982" s="418"/>
      <c r="E982" s="122"/>
      <c r="F982" s="123"/>
      <c r="G982" s="92" t="s">
        <v>394</v>
      </c>
      <c r="H982" s="124"/>
    </row>
    <row r="983" spans="1:8" ht="24.95" customHeight="1">
      <c r="A983" s="91" t="s">
        <v>395</v>
      </c>
      <c r="B983" s="92" t="s">
        <v>284</v>
      </c>
      <c r="C983" s="92" t="s">
        <v>395</v>
      </c>
      <c r="D983" s="92" t="s">
        <v>284</v>
      </c>
      <c r="E983" s="125"/>
      <c r="F983" s="418" t="s">
        <v>396</v>
      </c>
      <c r="G983" s="418"/>
      <c r="H983" s="126" t="s">
        <v>284</v>
      </c>
    </row>
    <row r="984" spans="1:8" ht="24.95" customHeight="1">
      <c r="A984" s="99" t="s">
        <v>397</v>
      </c>
      <c r="B984" s="106" t="s">
        <v>398</v>
      </c>
      <c r="C984" s="106" t="s">
        <v>399</v>
      </c>
      <c r="D984" s="106" t="s">
        <v>400</v>
      </c>
      <c r="E984" s="125"/>
      <c r="F984" s="419">
        <v>3</v>
      </c>
      <c r="G984" s="419"/>
      <c r="H984" s="121" t="s">
        <v>387</v>
      </c>
    </row>
    <row r="985" spans="1:8" ht="24.95" customHeight="1">
      <c r="A985" s="99" t="s">
        <v>401</v>
      </c>
      <c r="B985" s="106" t="s">
        <v>402</v>
      </c>
      <c r="C985" s="106" t="s">
        <v>403</v>
      </c>
      <c r="D985" s="106" t="s">
        <v>404</v>
      </c>
      <c r="E985" s="125"/>
      <c r="F985" s="419">
        <v>2</v>
      </c>
      <c r="G985" s="419"/>
      <c r="H985" s="121" t="s">
        <v>383</v>
      </c>
    </row>
    <row r="986" spans="1:8" ht="24.95" customHeight="1">
      <c r="A986" s="99" t="s">
        <v>405</v>
      </c>
      <c r="B986" s="106" t="s">
        <v>406</v>
      </c>
      <c r="C986" s="106" t="s">
        <v>407</v>
      </c>
      <c r="D986" s="106" t="s">
        <v>408</v>
      </c>
      <c r="E986" s="125"/>
      <c r="F986" s="419">
        <v>1</v>
      </c>
      <c r="G986" s="419"/>
      <c r="H986" s="121" t="s">
        <v>409</v>
      </c>
    </row>
    <row r="987" spans="1:8" ht="24.95" customHeight="1">
      <c r="A987" s="99" t="s">
        <v>410</v>
      </c>
      <c r="B987" s="106" t="s">
        <v>411</v>
      </c>
      <c r="C987" s="106" t="s">
        <v>412</v>
      </c>
      <c r="D987" s="106" t="s">
        <v>413</v>
      </c>
      <c r="E987" s="127"/>
      <c r="F987" s="420"/>
      <c r="G987" s="421"/>
      <c r="H987" s="128"/>
    </row>
    <row r="988" spans="1:8" ht="84.75" customHeight="1">
      <c r="A988" s="422" t="s">
        <v>414</v>
      </c>
      <c r="B988" s="423"/>
      <c r="C988" s="424" t="s">
        <v>415</v>
      </c>
      <c r="D988" s="424"/>
      <c r="E988" s="424"/>
      <c r="F988" s="424"/>
      <c r="G988" s="424" t="s">
        <v>416</v>
      </c>
      <c r="H988" s="425"/>
    </row>
    <row r="991" spans="1:8" ht="24.95" customHeight="1">
      <c r="A991" s="426" t="s">
        <v>0</v>
      </c>
      <c r="B991" s="427"/>
      <c r="C991" s="427"/>
      <c r="D991" s="427"/>
      <c r="E991" s="427"/>
      <c r="F991" s="427"/>
      <c r="G991" s="427"/>
      <c r="H991" s="428"/>
    </row>
    <row r="992" spans="1:8" ht="24.95" customHeight="1">
      <c r="A992" s="417" t="s">
        <v>268</v>
      </c>
      <c r="B992" s="418"/>
      <c r="C992" s="418"/>
      <c r="D992" s="418"/>
      <c r="E992" s="418"/>
      <c r="F992" s="418"/>
      <c r="G992" s="418"/>
      <c r="H992" s="429"/>
    </row>
    <row r="993" spans="1:8" ht="24.95" customHeight="1">
      <c r="A993" s="417" t="s">
        <v>269</v>
      </c>
      <c r="B993" s="418"/>
      <c r="C993" s="418"/>
      <c r="D993" s="418"/>
      <c r="E993" s="418"/>
      <c r="F993" s="418"/>
      <c r="G993" s="418"/>
      <c r="H993" s="429"/>
    </row>
    <row r="994" spans="1:8" ht="24.95" customHeight="1">
      <c r="A994" s="417" t="s">
        <v>360</v>
      </c>
      <c r="B994" s="418"/>
      <c r="C994" s="418"/>
      <c r="D994" s="418"/>
      <c r="E994" s="418"/>
      <c r="F994" s="418"/>
      <c r="G994" s="418"/>
      <c r="H994" s="429"/>
    </row>
    <row r="995" spans="1:8" ht="24.95" customHeight="1">
      <c r="A995" s="417" t="s">
        <v>361</v>
      </c>
      <c r="B995" s="418"/>
      <c r="C995" s="418"/>
      <c r="D995" s="418"/>
      <c r="E995" s="418"/>
      <c r="F995" s="418"/>
      <c r="G995" s="418"/>
      <c r="H995" s="429"/>
    </row>
    <row r="996" spans="1:8" ht="24.95" customHeight="1">
      <c r="A996" s="94" t="s">
        <v>273</v>
      </c>
      <c r="B996" s="430" t="s">
        <v>274</v>
      </c>
      <c r="C996" s="431"/>
      <c r="D996" s="431"/>
      <c r="E996" s="432"/>
      <c r="F996" s="409"/>
      <c r="G996" s="407"/>
      <c r="H996" s="410"/>
    </row>
    <row r="997" spans="1:8" ht="24.95" customHeight="1">
      <c r="A997" s="94" t="s">
        <v>6</v>
      </c>
      <c r="B997" s="433" t="s">
        <v>266</v>
      </c>
      <c r="C997" s="412"/>
      <c r="D997" s="412"/>
      <c r="E997" s="413"/>
      <c r="F997" s="95" t="s">
        <v>362</v>
      </c>
      <c r="G997" s="95"/>
      <c r="H997" s="93">
        <v>22</v>
      </c>
    </row>
    <row r="998" spans="1:8" ht="24.95" customHeight="1">
      <c r="A998" s="94" t="s">
        <v>276</v>
      </c>
      <c r="B998" s="433" t="s">
        <v>354</v>
      </c>
      <c r="C998" s="412"/>
      <c r="D998" s="412"/>
      <c r="E998" s="413"/>
      <c r="F998" s="409"/>
      <c r="G998" s="407"/>
      <c r="H998" s="410"/>
    </row>
    <row r="999" spans="1:8" ht="24.95" customHeight="1">
      <c r="A999" s="96" t="s">
        <v>363</v>
      </c>
      <c r="B999" s="433" t="s">
        <v>355</v>
      </c>
      <c r="C999" s="412"/>
      <c r="D999" s="412"/>
      <c r="E999" s="413"/>
      <c r="F999" s="97" t="s">
        <v>9</v>
      </c>
      <c r="G999" s="97"/>
      <c r="H999" s="98" t="s">
        <v>356</v>
      </c>
    </row>
    <row r="1000" spans="1:8" ht="24.95" customHeight="1">
      <c r="A1000" s="417" t="s">
        <v>364</v>
      </c>
      <c r="B1000" s="418"/>
      <c r="C1000" s="418"/>
      <c r="D1000" s="418"/>
      <c r="E1000" s="418"/>
      <c r="F1000" s="418"/>
      <c r="G1000" s="418"/>
      <c r="H1000" s="429"/>
    </row>
    <row r="1001" spans="1:8" ht="24.95" customHeight="1">
      <c r="A1001" s="417" t="s">
        <v>365</v>
      </c>
      <c r="B1001" s="418"/>
      <c r="C1001" s="418"/>
      <c r="D1001" s="418"/>
      <c r="E1001" s="418"/>
      <c r="F1001" s="418"/>
      <c r="G1001" s="418"/>
      <c r="H1001" s="429"/>
    </row>
    <row r="1002" spans="1:8" ht="24.95" customHeight="1">
      <c r="A1002" s="440" t="s">
        <v>281</v>
      </c>
      <c r="B1002" s="441" t="s">
        <v>282</v>
      </c>
      <c r="C1002" s="442" t="s">
        <v>366</v>
      </c>
      <c r="D1002" s="442" t="s">
        <v>367</v>
      </c>
      <c r="E1002" s="442" t="s">
        <v>368</v>
      </c>
      <c r="F1002" s="442" t="s">
        <v>369</v>
      </c>
      <c r="G1002" s="442" t="s">
        <v>370</v>
      </c>
      <c r="H1002" s="443" t="s">
        <v>284</v>
      </c>
    </row>
    <row r="1003" spans="1:8" ht="24.95" customHeight="1">
      <c r="A1003" s="440"/>
      <c r="B1003" s="441"/>
      <c r="C1003" s="442"/>
      <c r="D1003" s="442"/>
      <c r="E1003" s="442"/>
      <c r="F1003" s="442"/>
      <c r="G1003" s="442"/>
      <c r="H1003" s="443"/>
    </row>
    <row r="1004" spans="1:8" ht="24.95" customHeight="1">
      <c r="A1004" s="440"/>
      <c r="B1004" s="441"/>
      <c r="C1004" s="442"/>
      <c r="D1004" s="442"/>
      <c r="E1004" s="442"/>
      <c r="F1004" s="442"/>
      <c r="G1004" s="442"/>
      <c r="H1004" s="443"/>
    </row>
    <row r="1005" spans="1:8" ht="24.95" customHeight="1">
      <c r="A1005" s="99">
        <v>1</v>
      </c>
      <c r="B1005" s="100" t="s">
        <v>285</v>
      </c>
      <c r="C1005" s="135">
        <v>7.75</v>
      </c>
      <c r="D1005" s="102">
        <v>5</v>
      </c>
      <c r="E1005" s="102">
        <v>4</v>
      </c>
      <c r="F1005" s="134">
        <v>60.5</v>
      </c>
      <c r="G1005" s="104">
        <f>SUM(C1005:F1005)</f>
        <v>77.25</v>
      </c>
      <c r="H1005" s="105" t="str">
        <f>IF(G1005&gt;=91,"A1",IF(G1005&gt;=81,"A2",IF(G1005&gt;=71,"B1",IF(G1005&gt;=61,"B2",IF(G1005&gt;=51,"C1",IF(G1005&gt;=41,"C2",IF(G1005&gt;=33,"D","E")))))))</f>
        <v>B1</v>
      </c>
    </row>
    <row r="1006" spans="1:8" ht="24.95" customHeight="1">
      <c r="A1006" s="99">
        <v>2</v>
      </c>
      <c r="B1006" s="100" t="s">
        <v>286</v>
      </c>
      <c r="C1006" s="135">
        <v>6.25</v>
      </c>
      <c r="D1006" s="106">
        <v>4</v>
      </c>
      <c r="E1006" s="106">
        <v>4.5</v>
      </c>
      <c r="F1006" s="102">
        <v>60</v>
      </c>
      <c r="G1006" s="104">
        <f t="shared" ref="G1006:G1010" si="63">SUM(C1006:F1006)</f>
        <v>74.75</v>
      </c>
      <c r="H1006" s="105" t="str">
        <f t="shared" ref="H1006:H1010" si="64">IF(G1006&gt;=91,"A1",IF(G1006&gt;=81,"A2",IF(G1006&gt;=71,"B1",IF(G1006&gt;=61,"B2",IF(G1006&gt;=51,"C1",IF(G1006&gt;=41,"C2",IF(G1006&gt;=33,"D","E")))))))</f>
        <v>B1</v>
      </c>
    </row>
    <row r="1007" spans="1:8" ht="24.95" customHeight="1">
      <c r="A1007" s="99">
        <v>3</v>
      </c>
      <c r="B1007" s="100" t="s">
        <v>287</v>
      </c>
      <c r="C1007" s="102">
        <v>7.75</v>
      </c>
      <c r="D1007" s="102">
        <v>5</v>
      </c>
      <c r="E1007" s="102">
        <v>4</v>
      </c>
      <c r="F1007" s="102">
        <v>50.5</v>
      </c>
      <c r="G1007" s="104">
        <f t="shared" si="63"/>
        <v>67.25</v>
      </c>
      <c r="H1007" s="105" t="str">
        <f t="shared" si="64"/>
        <v>B2</v>
      </c>
    </row>
    <row r="1008" spans="1:8" ht="24.95" customHeight="1">
      <c r="A1008" s="99">
        <v>4</v>
      </c>
      <c r="B1008" s="100" t="s">
        <v>288</v>
      </c>
      <c r="C1008" s="102">
        <v>9.25</v>
      </c>
      <c r="D1008" s="102">
        <v>5</v>
      </c>
      <c r="E1008" s="102">
        <v>4.5</v>
      </c>
      <c r="F1008" s="102">
        <v>68.5</v>
      </c>
      <c r="G1008" s="104">
        <f t="shared" si="63"/>
        <v>87.25</v>
      </c>
      <c r="H1008" s="105" t="str">
        <f t="shared" si="64"/>
        <v>A2</v>
      </c>
    </row>
    <row r="1009" spans="1:8" ht="24.95" customHeight="1">
      <c r="A1009" s="99">
        <v>5</v>
      </c>
      <c r="B1009" s="100" t="s">
        <v>371</v>
      </c>
      <c r="C1009" s="102">
        <v>6.5</v>
      </c>
      <c r="D1009" s="102">
        <v>4.5</v>
      </c>
      <c r="E1009" s="102">
        <v>4</v>
      </c>
      <c r="F1009" s="102">
        <v>63.5</v>
      </c>
      <c r="G1009" s="104">
        <f t="shared" si="63"/>
        <v>78.5</v>
      </c>
      <c r="H1009" s="105" t="str">
        <f t="shared" si="64"/>
        <v>B1</v>
      </c>
    </row>
    <row r="1010" spans="1:8" ht="24.95" customHeight="1">
      <c r="A1010" s="99">
        <v>6</v>
      </c>
      <c r="B1010" s="107" t="s">
        <v>372</v>
      </c>
      <c r="C1010" s="106"/>
      <c r="D1010" s="106"/>
      <c r="E1010" s="106"/>
      <c r="F1010" s="106">
        <v>45</v>
      </c>
      <c r="G1010" s="104">
        <f t="shared" si="63"/>
        <v>45</v>
      </c>
      <c r="H1010" s="105" t="str">
        <f t="shared" si="64"/>
        <v>C2</v>
      </c>
    </row>
    <row r="1011" spans="1:8" ht="24.95" customHeight="1">
      <c r="A1011" s="99">
        <v>7</v>
      </c>
      <c r="B1011" s="100" t="s">
        <v>373</v>
      </c>
      <c r="C1011" s="137"/>
      <c r="D1011" s="109"/>
      <c r="E1011" s="109"/>
      <c r="F1011" s="137">
        <v>46</v>
      </c>
      <c r="G1011" s="104"/>
      <c r="H1011" s="105"/>
    </row>
    <row r="1012" spans="1:8" ht="24.95" customHeight="1">
      <c r="A1012" s="99">
        <v>8</v>
      </c>
      <c r="B1012" s="100" t="s">
        <v>374</v>
      </c>
      <c r="C1012" s="137"/>
      <c r="D1012" s="112"/>
      <c r="E1012" s="112"/>
      <c r="F1012" s="137">
        <v>41</v>
      </c>
      <c r="G1012" s="104"/>
      <c r="H1012" s="105"/>
    </row>
    <row r="1013" spans="1:8" ht="24.95" customHeight="1">
      <c r="A1013" s="99">
        <v>9</v>
      </c>
      <c r="B1013" s="100" t="s">
        <v>375</v>
      </c>
      <c r="C1013" s="137"/>
      <c r="D1013" s="112"/>
      <c r="E1013" s="112"/>
      <c r="F1013" s="137">
        <v>36.5</v>
      </c>
      <c r="G1013" s="104"/>
      <c r="H1013" s="105"/>
    </row>
    <row r="1014" spans="1:8" ht="24.95" customHeight="1">
      <c r="A1014" s="94" t="s">
        <v>242</v>
      </c>
      <c r="B1014" s="97"/>
      <c r="C1014" s="113"/>
      <c r="D1014" s="113"/>
      <c r="E1014" s="113"/>
      <c r="F1014" s="116"/>
      <c r="G1014" s="114">
        <f>SUM(G1005:G1010)</f>
        <v>430</v>
      </c>
      <c r="H1014" s="115"/>
    </row>
    <row r="1015" spans="1:8" ht="24.95" customHeight="1">
      <c r="A1015" s="94" t="s">
        <v>376</v>
      </c>
      <c r="B1015" s="97"/>
      <c r="C1015" s="113"/>
      <c r="D1015" s="113"/>
      <c r="E1015" s="113"/>
      <c r="F1015" s="116"/>
      <c r="G1015" s="117">
        <v>78.180000000000007</v>
      </c>
      <c r="H1015" s="115" t="str">
        <f t="shared" ref="H1015" si="65">IF(G1015&gt;=91,"A1",IF(G1015&gt;=81,"A2",IF(G1015&gt;=71,"B1",IF(G1015&gt;=61,"B2",IF(G1015&gt;=51,"C1",IF(G1015&gt;=41,"C2",IF(G1015&gt;=33,"D","E")))))))</f>
        <v>B1</v>
      </c>
    </row>
    <row r="1016" spans="1:8" ht="24.95" customHeight="1">
      <c r="A1016" s="434" t="s">
        <v>425</v>
      </c>
      <c r="B1016" s="435"/>
      <c r="C1016" s="435"/>
      <c r="D1016" s="435"/>
      <c r="E1016" s="435"/>
      <c r="F1016" s="435"/>
      <c r="G1016" s="435"/>
      <c r="H1016" s="436"/>
    </row>
    <row r="1017" spans="1:8" ht="24.95" customHeight="1">
      <c r="A1017" s="437" t="s">
        <v>378</v>
      </c>
      <c r="B1017" s="438"/>
      <c r="C1017" s="438"/>
      <c r="D1017" s="438"/>
      <c r="E1017" s="438"/>
      <c r="F1017" s="438"/>
      <c r="G1017" s="438"/>
      <c r="H1017" s="439"/>
    </row>
    <row r="1018" spans="1:8" ht="24.95" customHeight="1">
      <c r="A1018" s="406" t="s">
        <v>379</v>
      </c>
      <c r="B1018" s="407"/>
      <c r="C1018" s="407"/>
      <c r="D1018" s="407"/>
      <c r="E1018" s="407"/>
      <c r="F1018" s="407"/>
      <c r="G1018" s="407"/>
      <c r="H1018" s="410"/>
    </row>
    <row r="1019" spans="1:8" ht="24.95" customHeight="1">
      <c r="A1019" s="406" t="s">
        <v>380</v>
      </c>
      <c r="B1019" s="407"/>
      <c r="C1019" s="407"/>
      <c r="D1019" s="407"/>
      <c r="E1019" s="407"/>
      <c r="F1019" s="408"/>
      <c r="G1019" s="409" t="s">
        <v>381</v>
      </c>
      <c r="H1019" s="410"/>
    </row>
    <row r="1020" spans="1:8" ht="24.95" customHeight="1">
      <c r="A1020" s="118" t="s">
        <v>382</v>
      </c>
      <c r="B1020" s="95"/>
      <c r="C1020" s="95"/>
      <c r="D1020" s="95"/>
      <c r="E1020" s="95"/>
      <c r="F1020" s="119"/>
      <c r="G1020" s="119"/>
      <c r="H1020" s="120" t="s">
        <v>383</v>
      </c>
    </row>
    <row r="1021" spans="1:8" ht="24.95" customHeight="1">
      <c r="A1021" s="406" t="s">
        <v>384</v>
      </c>
      <c r="B1021" s="407"/>
      <c r="C1021" s="407"/>
      <c r="D1021" s="407"/>
      <c r="E1021" s="407"/>
      <c r="F1021" s="408"/>
      <c r="G1021" s="92"/>
      <c r="H1021" s="93"/>
    </row>
    <row r="1022" spans="1:8" ht="24.95" customHeight="1">
      <c r="A1022" s="406" t="s">
        <v>380</v>
      </c>
      <c r="B1022" s="407"/>
      <c r="C1022" s="407"/>
      <c r="D1022" s="407"/>
      <c r="E1022" s="407"/>
      <c r="F1022" s="408"/>
      <c r="G1022" s="409" t="s">
        <v>381</v>
      </c>
      <c r="H1022" s="410"/>
    </row>
    <row r="1023" spans="1:8" ht="24.95" customHeight="1">
      <c r="A1023" s="411" t="s">
        <v>385</v>
      </c>
      <c r="B1023" s="412"/>
      <c r="C1023" s="412"/>
      <c r="D1023" s="412"/>
      <c r="E1023" s="412"/>
      <c r="F1023" s="413"/>
      <c r="G1023" s="92"/>
      <c r="H1023" s="93" t="s">
        <v>383</v>
      </c>
    </row>
    <row r="1024" spans="1:8" ht="24.95" customHeight="1">
      <c r="A1024" s="411" t="s">
        <v>386</v>
      </c>
      <c r="B1024" s="412"/>
      <c r="C1024" s="412"/>
      <c r="D1024" s="412"/>
      <c r="E1024" s="412"/>
      <c r="F1024" s="412"/>
      <c r="G1024" s="119"/>
      <c r="H1024" s="120" t="s">
        <v>383</v>
      </c>
    </row>
    <row r="1025" spans="1:8" ht="24.95" customHeight="1">
      <c r="A1025" s="411" t="s">
        <v>388</v>
      </c>
      <c r="B1025" s="412"/>
      <c r="C1025" s="412"/>
      <c r="D1025" s="412"/>
      <c r="E1025" s="412"/>
      <c r="F1025" s="412"/>
      <c r="G1025" s="119"/>
      <c r="H1025" s="120" t="s">
        <v>383</v>
      </c>
    </row>
    <row r="1026" spans="1:8" ht="24.95" customHeight="1">
      <c r="A1026" s="406" t="s">
        <v>389</v>
      </c>
      <c r="B1026" s="407"/>
      <c r="C1026" s="407"/>
      <c r="D1026" s="407"/>
      <c r="E1026" s="407"/>
      <c r="F1026" s="407"/>
      <c r="G1026" s="407"/>
      <c r="H1026" s="410"/>
    </row>
    <row r="1027" spans="1:8" ht="24.95" customHeight="1">
      <c r="A1027" s="406" t="s">
        <v>380</v>
      </c>
      <c r="B1027" s="407"/>
      <c r="C1027" s="407"/>
      <c r="D1027" s="407"/>
      <c r="E1027" s="407"/>
      <c r="F1027" s="407"/>
      <c r="G1027" s="407"/>
      <c r="H1027" s="410"/>
    </row>
    <row r="1028" spans="1:8" ht="24.95" customHeight="1">
      <c r="A1028" s="118" t="s">
        <v>390</v>
      </c>
      <c r="B1028" s="409" t="s">
        <v>422</v>
      </c>
      <c r="C1028" s="407"/>
      <c r="D1028" s="407"/>
      <c r="E1028" s="407"/>
      <c r="F1028" s="407"/>
      <c r="G1028" s="407"/>
      <c r="H1028" s="410"/>
    </row>
    <row r="1029" spans="1:8" ht="24.95" customHeight="1">
      <c r="A1029" s="94" t="s">
        <v>392</v>
      </c>
      <c r="B1029" s="414"/>
      <c r="C1029" s="415"/>
      <c r="D1029" s="415"/>
      <c r="E1029" s="415"/>
      <c r="F1029" s="415"/>
      <c r="G1029" s="415"/>
      <c r="H1029" s="416"/>
    </row>
    <row r="1030" spans="1:8" ht="24.95" customHeight="1">
      <c r="A1030" s="417" t="s">
        <v>393</v>
      </c>
      <c r="B1030" s="418"/>
      <c r="C1030" s="418"/>
      <c r="D1030" s="418"/>
      <c r="E1030" s="122"/>
      <c r="F1030" s="123"/>
      <c r="G1030" s="92" t="s">
        <v>394</v>
      </c>
      <c r="H1030" s="124"/>
    </row>
    <row r="1031" spans="1:8" ht="24.95" customHeight="1">
      <c r="A1031" s="91" t="s">
        <v>395</v>
      </c>
      <c r="B1031" s="92" t="s">
        <v>284</v>
      </c>
      <c r="C1031" s="92" t="s">
        <v>395</v>
      </c>
      <c r="D1031" s="92" t="s">
        <v>284</v>
      </c>
      <c r="E1031" s="125"/>
      <c r="F1031" s="418" t="s">
        <v>396</v>
      </c>
      <c r="G1031" s="418"/>
      <c r="H1031" s="126" t="s">
        <v>284</v>
      </c>
    </row>
    <row r="1032" spans="1:8" ht="24.95" customHeight="1">
      <c r="A1032" s="99" t="s">
        <v>397</v>
      </c>
      <c r="B1032" s="106" t="s">
        <v>398</v>
      </c>
      <c r="C1032" s="106" t="s">
        <v>399</v>
      </c>
      <c r="D1032" s="106" t="s">
        <v>400</v>
      </c>
      <c r="E1032" s="125"/>
      <c r="F1032" s="419">
        <v>3</v>
      </c>
      <c r="G1032" s="419"/>
      <c r="H1032" s="121" t="s">
        <v>387</v>
      </c>
    </row>
    <row r="1033" spans="1:8" ht="24.95" customHeight="1">
      <c r="A1033" s="99" t="s">
        <v>401</v>
      </c>
      <c r="B1033" s="106" t="s">
        <v>402</v>
      </c>
      <c r="C1033" s="106" t="s">
        <v>403</v>
      </c>
      <c r="D1033" s="106" t="s">
        <v>404</v>
      </c>
      <c r="E1033" s="125"/>
      <c r="F1033" s="419">
        <v>2</v>
      </c>
      <c r="G1033" s="419"/>
      <c r="H1033" s="121" t="s">
        <v>383</v>
      </c>
    </row>
    <row r="1034" spans="1:8" ht="24.95" customHeight="1">
      <c r="A1034" s="99" t="s">
        <v>405</v>
      </c>
      <c r="B1034" s="106" t="s">
        <v>406</v>
      </c>
      <c r="C1034" s="106" t="s">
        <v>407</v>
      </c>
      <c r="D1034" s="106" t="s">
        <v>408</v>
      </c>
      <c r="E1034" s="125"/>
      <c r="F1034" s="419">
        <v>1</v>
      </c>
      <c r="G1034" s="419"/>
      <c r="H1034" s="121" t="s">
        <v>409</v>
      </c>
    </row>
    <row r="1035" spans="1:8" ht="24.95" customHeight="1">
      <c r="A1035" s="99" t="s">
        <v>410</v>
      </c>
      <c r="B1035" s="106" t="s">
        <v>411</v>
      </c>
      <c r="C1035" s="106" t="s">
        <v>412</v>
      </c>
      <c r="D1035" s="106" t="s">
        <v>413</v>
      </c>
      <c r="E1035" s="127"/>
      <c r="F1035" s="420"/>
      <c r="G1035" s="421"/>
      <c r="H1035" s="128"/>
    </row>
    <row r="1036" spans="1:8" ht="84.75" customHeight="1">
      <c r="A1036" s="422" t="s">
        <v>414</v>
      </c>
      <c r="B1036" s="423"/>
      <c r="C1036" s="424" t="s">
        <v>415</v>
      </c>
      <c r="D1036" s="424"/>
      <c r="E1036" s="424"/>
      <c r="F1036" s="424"/>
      <c r="G1036" s="424" t="s">
        <v>416</v>
      </c>
      <c r="H1036" s="425"/>
    </row>
    <row r="1038" spans="1:8" ht="24.95" customHeight="1">
      <c r="A1038" s="426" t="s">
        <v>0</v>
      </c>
      <c r="B1038" s="427"/>
      <c r="C1038" s="427"/>
      <c r="D1038" s="427"/>
      <c r="E1038" s="427"/>
      <c r="F1038" s="427"/>
      <c r="G1038" s="427"/>
      <c r="H1038" s="428"/>
    </row>
    <row r="1039" spans="1:8" ht="24.95" customHeight="1">
      <c r="A1039" s="417" t="s">
        <v>268</v>
      </c>
      <c r="B1039" s="418"/>
      <c r="C1039" s="418"/>
      <c r="D1039" s="418"/>
      <c r="E1039" s="418"/>
      <c r="F1039" s="418"/>
      <c r="G1039" s="418"/>
      <c r="H1039" s="429"/>
    </row>
    <row r="1040" spans="1:8" ht="24.95" customHeight="1">
      <c r="A1040" s="417" t="s">
        <v>269</v>
      </c>
      <c r="B1040" s="418"/>
      <c r="C1040" s="418"/>
      <c r="D1040" s="418"/>
      <c r="E1040" s="418"/>
      <c r="F1040" s="418"/>
      <c r="G1040" s="418"/>
      <c r="H1040" s="429"/>
    </row>
    <row r="1041" spans="1:8" ht="24.95" customHeight="1">
      <c r="A1041" s="417" t="s">
        <v>360</v>
      </c>
      <c r="B1041" s="418"/>
      <c r="C1041" s="418"/>
      <c r="D1041" s="418"/>
      <c r="E1041" s="418"/>
      <c r="F1041" s="418"/>
      <c r="G1041" s="418"/>
      <c r="H1041" s="429"/>
    </row>
    <row r="1042" spans="1:8" ht="24.95" customHeight="1">
      <c r="A1042" s="417" t="s">
        <v>361</v>
      </c>
      <c r="B1042" s="418"/>
      <c r="C1042" s="418"/>
      <c r="D1042" s="418"/>
      <c r="E1042" s="418"/>
      <c r="F1042" s="418"/>
      <c r="G1042" s="418"/>
      <c r="H1042" s="429"/>
    </row>
    <row r="1043" spans="1:8" ht="24.95" customHeight="1">
      <c r="A1043" s="94" t="s">
        <v>273</v>
      </c>
      <c r="B1043" s="430" t="s">
        <v>274</v>
      </c>
      <c r="C1043" s="431"/>
      <c r="D1043" s="431"/>
      <c r="E1043" s="432"/>
      <c r="F1043" s="409"/>
      <c r="G1043" s="407"/>
      <c r="H1043" s="410"/>
    </row>
    <row r="1044" spans="1:8" ht="24.95" customHeight="1">
      <c r="A1044" s="94" t="s">
        <v>6</v>
      </c>
      <c r="B1044" s="433" t="s">
        <v>267</v>
      </c>
      <c r="C1044" s="412"/>
      <c r="D1044" s="412"/>
      <c r="E1044" s="413"/>
      <c r="F1044" s="95" t="s">
        <v>362</v>
      </c>
      <c r="G1044" s="95"/>
      <c r="H1044" s="93">
        <v>23</v>
      </c>
    </row>
    <row r="1045" spans="1:8" ht="24.95" customHeight="1">
      <c r="A1045" s="94" t="s">
        <v>276</v>
      </c>
      <c r="B1045" s="433" t="s">
        <v>357</v>
      </c>
      <c r="C1045" s="412"/>
      <c r="D1045" s="412"/>
      <c r="E1045" s="413"/>
      <c r="F1045" s="409"/>
      <c r="G1045" s="407"/>
      <c r="H1045" s="410"/>
    </row>
    <row r="1046" spans="1:8" ht="24.95" customHeight="1">
      <c r="A1046" s="96" t="s">
        <v>363</v>
      </c>
      <c r="B1046" s="433" t="s">
        <v>358</v>
      </c>
      <c r="C1046" s="412"/>
      <c r="D1046" s="412"/>
      <c r="E1046" s="413"/>
      <c r="F1046" s="97" t="s">
        <v>9</v>
      </c>
      <c r="G1046" s="97"/>
      <c r="H1046" s="98" t="s">
        <v>359</v>
      </c>
    </row>
    <row r="1047" spans="1:8" ht="24.95" customHeight="1">
      <c r="A1047" s="417" t="s">
        <v>364</v>
      </c>
      <c r="B1047" s="418"/>
      <c r="C1047" s="418"/>
      <c r="D1047" s="418"/>
      <c r="E1047" s="418"/>
      <c r="F1047" s="418"/>
      <c r="G1047" s="418"/>
      <c r="H1047" s="429"/>
    </row>
    <row r="1048" spans="1:8" ht="24.95" customHeight="1">
      <c r="A1048" s="417" t="s">
        <v>365</v>
      </c>
      <c r="B1048" s="418"/>
      <c r="C1048" s="418"/>
      <c r="D1048" s="418"/>
      <c r="E1048" s="418"/>
      <c r="F1048" s="418"/>
      <c r="G1048" s="418"/>
      <c r="H1048" s="429"/>
    </row>
    <row r="1049" spans="1:8" ht="24.95" customHeight="1">
      <c r="A1049" s="440" t="s">
        <v>281</v>
      </c>
      <c r="B1049" s="441" t="s">
        <v>282</v>
      </c>
      <c r="C1049" s="442" t="s">
        <v>366</v>
      </c>
      <c r="D1049" s="442" t="s">
        <v>367</v>
      </c>
      <c r="E1049" s="442" t="s">
        <v>368</v>
      </c>
      <c r="F1049" s="442" t="s">
        <v>369</v>
      </c>
      <c r="G1049" s="442" t="s">
        <v>370</v>
      </c>
      <c r="H1049" s="443" t="s">
        <v>284</v>
      </c>
    </row>
    <row r="1050" spans="1:8" ht="24.95" customHeight="1">
      <c r="A1050" s="440"/>
      <c r="B1050" s="441"/>
      <c r="C1050" s="442"/>
      <c r="D1050" s="442"/>
      <c r="E1050" s="442"/>
      <c r="F1050" s="442"/>
      <c r="G1050" s="442"/>
      <c r="H1050" s="443"/>
    </row>
    <row r="1051" spans="1:8" ht="24.95" customHeight="1">
      <c r="A1051" s="440"/>
      <c r="B1051" s="441"/>
      <c r="C1051" s="442"/>
      <c r="D1051" s="442"/>
      <c r="E1051" s="442"/>
      <c r="F1051" s="442"/>
      <c r="G1051" s="442"/>
      <c r="H1051" s="443"/>
    </row>
    <row r="1052" spans="1:8" ht="24.95" customHeight="1">
      <c r="A1052" s="99">
        <v>1</v>
      </c>
      <c r="B1052" s="100" t="s">
        <v>285</v>
      </c>
      <c r="C1052" s="135">
        <v>7.5</v>
      </c>
      <c r="D1052" s="102">
        <v>4</v>
      </c>
      <c r="E1052" s="102">
        <v>4</v>
      </c>
      <c r="F1052" s="134">
        <v>62.5</v>
      </c>
      <c r="G1052" s="104">
        <f>SUM(C1052:F1052)</f>
        <v>78</v>
      </c>
      <c r="H1052" s="105" t="str">
        <f>IF(G1052&gt;=91,"A1",IF(G1052&gt;=81,"A2",IF(G1052&gt;=71,"B1",IF(G1052&gt;=61,"B2",IF(G1052&gt;=51,"C1",IF(G1052&gt;=41,"C2",IF(G1052&gt;=33,"D","E")))))))</f>
        <v>B1</v>
      </c>
    </row>
    <row r="1053" spans="1:8" ht="24.95" customHeight="1">
      <c r="A1053" s="99">
        <v>2</v>
      </c>
      <c r="B1053" s="100" t="s">
        <v>286</v>
      </c>
      <c r="C1053" s="135">
        <v>6.75</v>
      </c>
      <c r="D1053" s="106">
        <v>5</v>
      </c>
      <c r="E1053" s="106">
        <v>4.5</v>
      </c>
      <c r="F1053" s="102">
        <v>61.5</v>
      </c>
      <c r="G1053" s="104">
        <f t="shared" ref="G1053:G1057" si="66">SUM(C1053:F1053)</f>
        <v>77.75</v>
      </c>
      <c r="H1053" s="105" t="str">
        <f t="shared" ref="H1053:H1057" si="67">IF(G1053&gt;=91,"A1",IF(G1053&gt;=81,"A2",IF(G1053&gt;=71,"B1",IF(G1053&gt;=61,"B2",IF(G1053&gt;=51,"C1",IF(G1053&gt;=41,"C2",IF(G1053&gt;=33,"D","E")))))))</f>
        <v>B1</v>
      </c>
    </row>
    <row r="1054" spans="1:8" ht="24.95" customHeight="1">
      <c r="A1054" s="99">
        <v>3</v>
      </c>
      <c r="B1054" s="100" t="s">
        <v>287</v>
      </c>
      <c r="C1054" s="102">
        <v>6.75</v>
      </c>
      <c r="D1054" s="102">
        <v>5</v>
      </c>
      <c r="E1054" s="102">
        <v>4</v>
      </c>
      <c r="F1054" s="102">
        <v>56.5</v>
      </c>
      <c r="G1054" s="104">
        <f t="shared" si="66"/>
        <v>72.25</v>
      </c>
      <c r="H1054" s="105" t="str">
        <f t="shared" si="67"/>
        <v>B1</v>
      </c>
    </row>
    <row r="1055" spans="1:8" ht="24.95" customHeight="1">
      <c r="A1055" s="99">
        <v>4</v>
      </c>
      <c r="B1055" s="100" t="s">
        <v>288</v>
      </c>
      <c r="C1055" s="102">
        <v>9.5</v>
      </c>
      <c r="D1055" s="102">
        <v>5</v>
      </c>
      <c r="E1055" s="102">
        <v>4.5</v>
      </c>
      <c r="F1055" s="102">
        <v>61</v>
      </c>
      <c r="G1055" s="104">
        <f t="shared" si="66"/>
        <v>80</v>
      </c>
      <c r="H1055" s="105" t="str">
        <f t="shared" si="67"/>
        <v>B1</v>
      </c>
    </row>
    <row r="1056" spans="1:8" ht="24.95" customHeight="1">
      <c r="A1056" s="99">
        <v>5</v>
      </c>
      <c r="B1056" s="100" t="s">
        <v>371</v>
      </c>
      <c r="C1056" s="102">
        <v>8.25</v>
      </c>
      <c r="D1056" s="102">
        <v>3.5</v>
      </c>
      <c r="E1056" s="102">
        <v>4.5</v>
      </c>
      <c r="F1056" s="102">
        <v>57</v>
      </c>
      <c r="G1056" s="104">
        <f t="shared" si="66"/>
        <v>73.25</v>
      </c>
      <c r="H1056" s="105" t="str">
        <f t="shared" si="67"/>
        <v>B1</v>
      </c>
    </row>
    <row r="1057" spans="1:8" ht="24.95" customHeight="1">
      <c r="A1057" s="99">
        <v>6</v>
      </c>
      <c r="B1057" s="107" t="s">
        <v>372</v>
      </c>
      <c r="C1057" s="106"/>
      <c r="D1057" s="106"/>
      <c r="E1057" s="106"/>
      <c r="F1057" s="106">
        <v>30.5</v>
      </c>
      <c r="G1057" s="104">
        <f t="shared" si="66"/>
        <v>30.5</v>
      </c>
      <c r="H1057" s="105" t="str">
        <f t="shared" si="67"/>
        <v>E</v>
      </c>
    </row>
    <row r="1058" spans="1:8" ht="24.95" customHeight="1">
      <c r="A1058" s="99">
        <v>7</v>
      </c>
      <c r="B1058" s="100" t="s">
        <v>373</v>
      </c>
      <c r="C1058" s="135"/>
      <c r="D1058" s="109"/>
      <c r="E1058" s="109"/>
      <c r="F1058" s="135">
        <v>46</v>
      </c>
      <c r="G1058" s="104"/>
      <c r="H1058" s="105"/>
    </row>
    <row r="1059" spans="1:8" ht="24.95" customHeight="1">
      <c r="A1059" s="99">
        <v>8</v>
      </c>
      <c r="B1059" s="100" t="s">
        <v>374</v>
      </c>
      <c r="C1059" s="102"/>
      <c r="D1059" s="112"/>
      <c r="E1059" s="112"/>
      <c r="F1059" s="102">
        <v>38</v>
      </c>
      <c r="G1059" s="104"/>
      <c r="H1059" s="105"/>
    </row>
    <row r="1060" spans="1:8" ht="24.95" customHeight="1">
      <c r="A1060" s="99">
        <v>9</v>
      </c>
      <c r="B1060" s="100" t="s">
        <v>375</v>
      </c>
      <c r="C1060" s="102"/>
      <c r="D1060" s="112"/>
      <c r="E1060" s="112"/>
      <c r="F1060" s="102">
        <v>36</v>
      </c>
      <c r="G1060" s="104"/>
      <c r="H1060" s="105"/>
    </row>
    <row r="1061" spans="1:8" ht="24.95" customHeight="1">
      <c r="A1061" s="94" t="s">
        <v>242</v>
      </c>
      <c r="B1061" s="97"/>
      <c r="C1061" s="113"/>
      <c r="D1061" s="113"/>
      <c r="E1061" s="113"/>
      <c r="F1061" s="116"/>
      <c r="G1061" s="114">
        <f>SUM(G1052:G1057)</f>
        <v>411.75</v>
      </c>
      <c r="H1061" s="115"/>
    </row>
    <row r="1062" spans="1:8" ht="24.95" customHeight="1">
      <c r="A1062" s="94" t="s">
        <v>376</v>
      </c>
      <c r="B1062" s="97"/>
      <c r="C1062" s="113"/>
      <c r="D1062" s="113"/>
      <c r="E1062" s="113"/>
      <c r="F1062" s="116"/>
      <c r="G1062" s="117">
        <v>74.86</v>
      </c>
      <c r="H1062" s="115" t="str">
        <f t="shared" ref="H1062" si="68">IF(G1062&gt;=91,"A1",IF(G1062&gt;=81,"A2",IF(G1062&gt;=71,"B1",IF(G1062&gt;=61,"B2",IF(G1062&gt;=51,"C1",IF(G1062&gt;=41,"C2",IF(G1062&gt;=33,"D","E")))))))</f>
        <v>B1</v>
      </c>
    </row>
    <row r="1063" spans="1:8" ht="24.95" customHeight="1">
      <c r="A1063" s="434" t="s">
        <v>425</v>
      </c>
      <c r="B1063" s="435"/>
      <c r="C1063" s="435"/>
      <c r="D1063" s="435"/>
      <c r="E1063" s="435"/>
      <c r="F1063" s="435"/>
      <c r="G1063" s="435"/>
      <c r="H1063" s="436"/>
    </row>
    <row r="1064" spans="1:8" ht="24.95" customHeight="1">
      <c r="A1064" s="437" t="s">
        <v>378</v>
      </c>
      <c r="B1064" s="438"/>
      <c r="C1064" s="438"/>
      <c r="D1064" s="438"/>
      <c r="E1064" s="438"/>
      <c r="F1064" s="438"/>
      <c r="G1064" s="438"/>
      <c r="H1064" s="439"/>
    </row>
    <row r="1065" spans="1:8" ht="24.95" customHeight="1">
      <c r="A1065" s="406" t="s">
        <v>379</v>
      </c>
      <c r="B1065" s="407"/>
      <c r="C1065" s="407"/>
      <c r="D1065" s="407"/>
      <c r="E1065" s="407"/>
      <c r="F1065" s="407"/>
      <c r="G1065" s="407"/>
      <c r="H1065" s="410"/>
    </row>
    <row r="1066" spans="1:8" ht="24.95" customHeight="1">
      <c r="A1066" s="406" t="s">
        <v>380</v>
      </c>
      <c r="B1066" s="407"/>
      <c r="C1066" s="407"/>
      <c r="D1066" s="407"/>
      <c r="E1066" s="407"/>
      <c r="F1066" s="408"/>
      <c r="G1066" s="409" t="s">
        <v>381</v>
      </c>
      <c r="H1066" s="410"/>
    </row>
    <row r="1067" spans="1:8" ht="24.95" customHeight="1">
      <c r="A1067" s="118" t="s">
        <v>382</v>
      </c>
      <c r="B1067" s="95"/>
      <c r="C1067" s="95"/>
      <c r="D1067" s="95"/>
      <c r="E1067" s="95"/>
      <c r="F1067" s="119"/>
      <c r="G1067" s="119"/>
      <c r="H1067" s="120"/>
    </row>
    <row r="1068" spans="1:8" ht="24.95" customHeight="1">
      <c r="A1068" s="406" t="s">
        <v>384</v>
      </c>
      <c r="B1068" s="407"/>
      <c r="C1068" s="407"/>
      <c r="D1068" s="407"/>
      <c r="E1068" s="407"/>
      <c r="F1068" s="408"/>
      <c r="G1068" s="92"/>
      <c r="H1068" s="93" t="s">
        <v>383</v>
      </c>
    </row>
    <row r="1069" spans="1:8" ht="24.95" customHeight="1">
      <c r="A1069" s="406" t="s">
        <v>380</v>
      </c>
      <c r="B1069" s="407"/>
      <c r="C1069" s="407"/>
      <c r="D1069" s="407"/>
      <c r="E1069" s="407"/>
      <c r="F1069" s="408"/>
      <c r="G1069" s="409"/>
      <c r="H1069" s="410"/>
    </row>
    <row r="1070" spans="1:8" ht="24.95" customHeight="1">
      <c r="A1070" s="411" t="s">
        <v>385</v>
      </c>
      <c r="B1070" s="412"/>
      <c r="C1070" s="412"/>
      <c r="D1070" s="412"/>
      <c r="E1070" s="412"/>
      <c r="F1070" s="413"/>
      <c r="G1070" s="92"/>
      <c r="H1070" s="93" t="s">
        <v>383</v>
      </c>
    </row>
    <row r="1071" spans="1:8" ht="24.95" customHeight="1">
      <c r="A1071" s="411" t="s">
        <v>386</v>
      </c>
      <c r="B1071" s="412"/>
      <c r="C1071" s="412"/>
      <c r="D1071" s="412"/>
      <c r="E1071" s="412"/>
      <c r="F1071" s="412"/>
      <c r="G1071" s="119"/>
      <c r="H1071" s="120" t="s">
        <v>383</v>
      </c>
    </row>
    <row r="1072" spans="1:8" ht="24.95" customHeight="1">
      <c r="A1072" s="411" t="s">
        <v>388</v>
      </c>
      <c r="B1072" s="412"/>
      <c r="C1072" s="412"/>
      <c r="D1072" s="412"/>
      <c r="E1072" s="412"/>
      <c r="F1072" s="412"/>
      <c r="G1072" s="119"/>
      <c r="H1072" s="120" t="s">
        <v>383</v>
      </c>
    </row>
    <row r="1073" spans="1:8" ht="24.95" customHeight="1">
      <c r="A1073" s="406" t="s">
        <v>389</v>
      </c>
      <c r="B1073" s="407"/>
      <c r="C1073" s="407"/>
      <c r="D1073" s="407"/>
      <c r="E1073" s="407"/>
      <c r="F1073" s="407"/>
      <c r="G1073" s="407"/>
      <c r="H1073" s="410"/>
    </row>
    <row r="1074" spans="1:8" ht="24.95" customHeight="1">
      <c r="A1074" s="406" t="s">
        <v>380</v>
      </c>
      <c r="B1074" s="407"/>
      <c r="C1074" s="407"/>
      <c r="D1074" s="407"/>
      <c r="E1074" s="407"/>
      <c r="F1074" s="407"/>
      <c r="G1074" s="407"/>
      <c r="H1074" s="410"/>
    </row>
    <row r="1075" spans="1:8" ht="24.95" customHeight="1">
      <c r="A1075" s="118" t="s">
        <v>390</v>
      </c>
      <c r="B1075" s="409" t="s">
        <v>431</v>
      </c>
      <c r="C1075" s="407"/>
      <c r="D1075" s="407"/>
      <c r="E1075" s="407"/>
      <c r="F1075" s="407"/>
      <c r="G1075" s="407"/>
      <c r="H1075" s="410"/>
    </row>
    <row r="1076" spans="1:8" ht="24.95" customHeight="1">
      <c r="A1076" s="94" t="s">
        <v>392</v>
      </c>
      <c r="B1076" s="414"/>
      <c r="C1076" s="415"/>
      <c r="D1076" s="415"/>
      <c r="E1076" s="415"/>
      <c r="F1076" s="415"/>
      <c r="G1076" s="415"/>
      <c r="H1076" s="416"/>
    </row>
    <row r="1077" spans="1:8" ht="24.95" customHeight="1">
      <c r="A1077" s="417" t="s">
        <v>393</v>
      </c>
      <c r="B1077" s="418"/>
      <c r="C1077" s="418"/>
      <c r="D1077" s="418"/>
      <c r="E1077" s="122"/>
      <c r="F1077" s="123"/>
      <c r="G1077" s="92" t="s">
        <v>394</v>
      </c>
      <c r="H1077" s="124"/>
    </row>
    <row r="1078" spans="1:8" ht="24.95" customHeight="1">
      <c r="A1078" s="91" t="s">
        <v>395</v>
      </c>
      <c r="B1078" s="92" t="s">
        <v>284</v>
      </c>
      <c r="C1078" s="92" t="s">
        <v>395</v>
      </c>
      <c r="D1078" s="92" t="s">
        <v>284</v>
      </c>
      <c r="E1078" s="125"/>
      <c r="F1078" s="418" t="s">
        <v>396</v>
      </c>
      <c r="G1078" s="418"/>
      <c r="H1078" s="126" t="s">
        <v>284</v>
      </c>
    </row>
    <row r="1079" spans="1:8" ht="24.95" customHeight="1">
      <c r="A1079" s="99" t="s">
        <v>397</v>
      </c>
      <c r="B1079" s="106" t="s">
        <v>398</v>
      </c>
      <c r="C1079" s="106" t="s">
        <v>399</v>
      </c>
      <c r="D1079" s="106" t="s">
        <v>400</v>
      </c>
      <c r="E1079" s="125"/>
      <c r="F1079" s="419">
        <v>3</v>
      </c>
      <c r="G1079" s="419"/>
      <c r="H1079" s="121" t="s">
        <v>387</v>
      </c>
    </row>
    <row r="1080" spans="1:8" ht="24.95" customHeight="1">
      <c r="A1080" s="99" t="s">
        <v>401</v>
      </c>
      <c r="B1080" s="106" t="s">
        <v>402</v>
      </c>
      <c r="C1080" s="106" t="s">
        <v>403</v>
      </c>
      <c r="D1080" s="106" t="s">
        <v>404</v>
      </c>
      <c r="E1080" s="125"/>
      <c r="F1080" s="419">
        <v>2</v>
      </c>
      <c r="G1080" s="419"/>
      <c r="H1080" s="121" t="s">
        <v>383</v>
      </c>
    </row>
    <row r="1081" spans="1:8" ht="24.95" customHeight="1">
      <c r="A1081" s="99" t="s">
        <v>405</v>
      </c>
      <c r="B1081" s="106" t="s">
        <v>406</v>
      </c>
      <c r="C1081" s="106" t="s">
        <v>407</v>
      </c>
      <c r="D1081" s="106" t="s">
        <v>408</v>
      </c>
      <c r="E1081" s="125"/>
      <c r="F1081" s="419">
        <v>1</v>
      </c>
      <c r="G1081" s="419"/>
      <c r="H1081" s="121" t="s">
        <v>409</v>
      </c>
    </row>
    <row r="1082" spans="1:8" ht="24.95" customHeight="1">
      <c r="A1082" s="99" t="s">
        <v>410</v>
      </c>
      <c r="B1082" s="106" t="s">
        <v>411</v>
      </c>
      <c r="C1082" s="106" t="s">
        <v>412</v>
      </c>
      <c r="D1082" s="106" t="s">
        <v>413</v>
      </c>
      <c r="E1082" s="127"/>
      <c r="F1082" s="420"/>
      <c r="G1082" s="421"/>
      <c r="H1082" s="128"/>
    </row>
    <row r="1083" spans="1:8" ht="75" customHeight="1">
      <c r="A1083" s="422" t="s">
        <v>414</v>
      </c>
      <c r="B1083" s="423"/>
      <c r="C1083" s="424" t="s">
        <v>415</v>
      </c>
      <c r="D1083" s="424"/>
      <c r="E1083" s="424"/>
      <c r="F1083" s="424"/>
      <c r="G1083" s="424" t="s">
        <v>416</v>
      </c>
      <c r="H1083" s="425"/>
    </row>
  </sheetData>
  <mergeCells count="1035">
    <mergeCell ref="A1:H1"/>
    <mergeCell ref="A2:H2"/>
    <mergeCell ref="A3:H3"/>
    <mergeCell ref="A4:H4"/>
    <mergeCell ref="A5:H5"/>
    <mergeCell ref="B6:E6"/>
    <mergeCell ref="F6:H6"/>
    <mergeCell ref="B7:E7"/>
    <mergeCell ref="B8:E8"/>
    <mergeCell ref="F8:H8"/>
    <mergeCell ref="B9:E9"/>
    <mergeCell ref="A10:H10"/>
    <mergeCell ref="A11:H11"/>
    <mergeCell ref="A26:H26"/>
    <mergeCell ref="A27:H27"/>
    <mergeCell ref="A28:H28"/>
    <mergeCell ref="A29:F29"/>
    <mergeCell ref="G29:H29"/>
    <mergeCell ref="A12:A14"/>
    <mergeCell ref="B12:B14"/>
    <mergeCell ref="C12:C14"/>
    <mergeCell ref="D12:D14"/>
    <mergeCell ref="E12:E14"/>
    <mergeCell ref="F12:F14"/>
    <mergeCell ref="G12:G14"/>
    <mergeCell ref="H12:H14"/>
    <mergeCell ref="A31:F31"/>
    <mergeCell ref="A32:F32"/>
    <mergeCell ref="G32:H32"/>
    <mergeCell ref="A33:F33"/>
    <mergeCell ref="A34:F34"/>
    <mergeCell ref="A35:F35"/>
    <mergeCell ref="A36:H36"/>
    <mergeCell ref="A37:H37"/>
    <mergeCell ref="B38:H38"/>
    <mergeCell ref="B39:H39"/>
    <mergeCell ref="A40:D40"/>
    <mergeCell ref="F41:G41"/>
    <mergeCell ref="F42:G42"/>
    <mergeCell ref="F43:G43"/>
    <mergeCell ref="F44:G44"/>
    <mergeCell ref="F45:G45"/>
    <mergeCell ref="A46:B46"/>
    <mergeCell ref="C46:F46"/>
    <mergeCell ref="G46:H46"/>
    <mergeCell ref="A48:H48"/>
    <mergeCell ref="A49:H49"/>
    <mergeCell ref="A50:H50"/>
    <mergeCell ref="A51:H51"/>
    <mergeCell ref="A52:H52"/>
    <mergeCell ref="B53:E53"/>
    <mergeCell ref="F53:H53"/>
    <mergeCell ref="B54:E54"/>
    <mergeCell ref="B55:E55"/>
    <mergeCell ref="F55:H55"/>
    <mergeCell ref="B56:E56"/>
    <mergeCell ref="A57:H57"/>
    <mergeCell ref="A58:H58"/>
    <mergeCell ref="A73:H73"/>
    <mergeCell ref="A74:H74"/>
    <mergeCell ref="A75:H75"/>
    <mergeCell ref="A76:F76"/>
    <mergeCell ref="G76:H76"/>
    <mergeCell ref="A59:A61"/>
    <mergeCell ref="B59:B61"/>
    <mergeCell ref="C59:C61"/>
    <mergeCell ref="D59:D61"/>
    <mergeCell ref="E59:E61"/>
    <mergeCell ref="F59:F61"/>
    <mergeCell ref="G59:G61"/>
    <mergeCell ref="H59:H61"/>
    <mergeCell ref="A78:F78"/>
    <mergeCell ref="A79:F79"/>
    <mergeCell ref="G79:H79"/>
    <mergeCell ref="A80:F80"/>
    <mergeCell ref="A81:F81"/>
    <mergeCell ref="A82:F82"/>
    <mergeCell ref="A83:H83"/>
    <mergeCell ref="A84:H84"/>
    <mergeCell ref="B85:H85"/>
    <mergeCell ref="B86:H86"/>
    <mergeCell ref="A87:D87"/>
    <mergeCell ref="F88:G88"/>
    <mergeCell ref="F89:G89"/>
    <mergeCell ref="F90:G90"/>
    <mergeCell ref="F91:G91"/>
    <mergeCell ref="F92:G92"/>
    <mergeCell ref="A93:B93"/>
    <mergeCell ref="C93:F93"/>
    <mergeCell ref="G93:H93"/>
    <mergeCell ref="A95:H95"/>
    <mergeCell ref="A96:H96"/>
    <mergeCell ref="A97:H97"/>
    <mergeCell ref="A98:H98"/>
    <mergeCell ref="A99:H99"/>
    <mergeCell ref="B100:E100"/>
    <mergeCell ref="F100:H100"/>
    <mergeCell ref="B101:E101"/>
    <mergeCell ref="B102:E102"/>
    <mergeCell ref="F102:H102"/>
    <mergeCell ref="B103:E103"/>
    <mergeCell ref="A104:H104"/>
    <mergeCell ref="A105:H105"/>
    <mergeCell ref="A120:H120"/>
    <mergeCell ref="A121:H121"/>
    <mergeCell ref="A122:H122"/>
    <mergeCell ref="A123:F123"/>
    <mergeCell ref="G123:H123"/>
    <mergeCell ref="A106:A108"/>
    <mergeCell ref="B106:B108"/>
    <mergeCell ref="C106:C108"/>
    <mergeCell ref="D106:D108"/>
    <mergeCell ref="E106:E108"/>
    <mergeCell ref="F106:F108"/>
    <mergeCell ref="G106:G108"/>
    <mergeCell ref="H106:H108"/>
    <mergeCell ref="A125:F125"/>
    <mergeCell ref="A126:F126"/>
    <mergeCell ref="G126:H126"/>
    <mergeCell ref="A127:F127"/>
    <mergeCell ref="A128:F128"/>
    <mergeCell ref="A129:F129"/>
    <mergeCell ref="A130:H130"/>
    <mergeCell ref="A131:H131"/>
    <mergeCell ref="B132:H132"/>
    <mergeCell ref="B133:H133"/>
    <mergeCell ref="A134:D134"/>
    <mergeCell ref="F135:G135"/>
    <mergeCell ref="F136:G136"/>
    <mergeCell ref="F137:G137"/>
    <mergeCell ref="F138:G138"/>
    <mergeCell ref="F139:G139"/>
    <mergeCell ref="A140:B140"/>
    <mergeCell ref="C140:F140"/>
    <mergeCell ref="G140:H140"/>
    <mergeCell ref="A143:H143"/>
    <mergeCell ref="A144:H144"/>
    <mergeCell ref="A145:H145"/>
    <mergeCell ref="A146:H146"/>
    <mergeCell ref="A147:H147"/>
    <mergeCell ref="B148:E148"/>
    <mergeCell ref="F148:H148"/>
    <mergeCell ref="B149:E149"/>
    <mergeCell ref="B150:E150"/>
    <mergeCell ref="F150:H150"/>
    <mergeCell ref="B151:E151"/>
    <mergeCell ref="A152:H152"/>
    <mergeCell ref="A153:H153"/>
    <mergeCell ref="A168:H168"/>
    <mergeCell ref="A169:H169"/>
    <mergeCell ref="A170:H170"/>
    <mergeCell ref="A171:F171"/>
    <mergeCell ref="G171:H171"/>
    <mergeCell ref="A154:A156"/>
    <mergeCell ref="B154:B156"/>
    <mergeCell ref="C154:C156"/>
    <mergeCell ref="D154:D156"/>
    <mergeCell ref="E154:E156"/>
    <mergeCell ref="F154:F156"/>
    <mergeCell ref="G154:G156"/>
    <mergeCell ref="H154:H156"/>
    <mergeCell ref="A173:F173"/>
    <mergeCell ref="A174:F174"/>
    <mergeCell ref="G174:H174"/>
    <mergeCell ref="A175:F175"/>
    <mergeCell ref="A176:F176"/>
    <mergeCell ref="A177:F177"/>
    <mergeCell ref="A178:H178"/>
    <mergeCell ref="A179:H179"/>
    <mergeCell ref="B180:H180"/>
    <mergeCell ref="B181:H181"/>
    <mergeCell ref="A182:D182"/>
    <mergeCell ref="F183:G183"/>
    <mergeCell ref="F184:G184"/>
    <mergeCell ref="F185:G185"/>
    <mergeCell ref="F186:G186"/>
    <mergeCell ref="F187:G187"/>
    <mergeCell ref="A188:B188"/>
    <mergeCell ref="C188:F188"/>
    <mergeCell ref="G188:H188"/>
    <mergeCell ref="A190:H190"/>
    <mergeCell ref="A191:H191"/>
    <mergeCell ref="A192:H192"/>
    <mergeCell ref="A193:H193"/>
    <mergeCell ref="A194:H194"/>
    <mergeCell ref="B195:E195"/>
    <mergeCell ref="F195:H195"/>
    <mergeCell ref="B196:E196"/>
    <mergeCell ref="B197:E197"/>
    <mergeCell ref="F197:H197"/>
    <mergeCell ref="B198:E198"/>
    <mergeCell ref="A199:H199"/>
    <mergeCell ref="A200:H200"/>
    <mergeCell ref="A215:H215"/>
    <mergeCell ref="A216:H216"/>
    <mergeCell ref="A217:H217"/>
    <mergeCell ref="A218:F218"/>
    <mergeCell ref="G218:H218"/>
    <mergeCell ref="A201:A203"/>
    <mergeCell ref="B201:B203"/>
    <mergeCell ref="C201:C203"/>
    <mergeCell ref="D201:D203"/>
    <mergeCell ref="E201:E203"/>
    <mergeCell ref="F201:F203"/>
    <mergeCell ref="G201:G203"/>
    <mergeCell ref="H201:H203"/>
    <mergeCell ref="A220:F220"/>
    <mergeCell ref="A221:F221"/>
    <mergeCell ref="G221:H221"/>
    <mergeCell ref="A222:F222"/>
    <mergeCell ref="A223:F223"/>
    <mergeCell ref="A224:F224"/>
    <mergeCell ref="A225:H225"/>
    <mergeCell ref="A226:H226"/>
    <mergeCell ref="B227:H227"/>
    <mergeCell ref="B228:H228"/>
    <mergeCell ref="A229:D229"/>
    <mergeCell ref="F230:G230"/>
    <mergeCell ref="F231:G231"/>
    <mergeCell ref="F232:G232"/>
    <mergeCell ref="F233:G233"/>
    <mergeCell ref="F234:G234"/>
    <mergeCell ref="A235:B235"/>
    <mergeCell ref="C235:F235"/>
    <mergeCell ref="G235:H235"/>
    <mergeCell ref="A237:H237"/>
    <mergeCell ref="A238:H238"/>
    <mergeCell ref="A239:H239"/>
    <mergeCell ref="A240:H240"/>
    <mergeCell ref="A241:H241"/>
    <mergeCell ref="B242:E242"/>
    <mergeCell ref="F242:H242"/>
    <mergeCell ref="B243:E243"/>
    <mergeCell ref="B244:E244"/>
    <mergeCell ref="F244:H244"/>
    <mergeCell ref="B245:E245"/>
    <mergeCell ref="A246:H246"/>
    <mergeCell ref="A247:H247"/>
    <mergeCell ref="A262:H262"/>
    <mergeCell ref="A263:H263"/>
    <mergeCell ref="A264:H264"/>
    <mergeCell ref="A265:F265"/>
    <mergeCell ref="G265:H265"/>
    <mergeCell ref="A248:A250"/>
    <mergeCell ref="B248:B250"/>
    <mergeCell ref="C248:C250"/>
    <mergeCell ref="D248:D250"/>
    <mergeCell ref="E248:E250"/>
    <mergeCell ref="F248:F250"/>
    <mergeCell ref="G248:G250"/>
    <mergeCell ref="H248:H250"/>
    <mergeCell ref="A267:F267"/>
    <mergeCell ref="A268:F268"/>
    <mergeCell ref="G268:H268"/>
    <mergeCell ref="A269:F269"/>
    <mergeCell ref="A270:F270"/>
    <mergeCell ref="A271:F271"/>
    <mergeCell ref="A272:H272"/>
    <mergeCell ref="A273:H273"/>
    <mergeCell ref="B274:H274"/>
    <mergeCell ref="B275:H275"/>
    <mergeCell ref="A276:D276"/>
    <mergeCell ref="F277:G277"/>
    <mergeCell ref="F278:G278"/>
    <mergeCell ref="F279:G279"/>
    <mergeCell ref="F280:G280"/>
    <mergeCell ref="F281:G281"/>
    <mergeCell ref="A282:B282"/>
    <mergeCell ref="C282:F282"/>
    <mergeCell ref="G282:H282"/>
    <mergeCell ref="A284:H284"/>
    <mergeCell ref="A285:H285"/>
    <mergeCell ref="A286:H286"/>
    <mergeCell ref="A287:H287"/>
    <mergeCell ref="A288:H288"/>
    <mergeCell ref="B289:E289"/>
    <mergeCell ref="F289:H289"/>
    <mergeCell ref="B290:E290"/>
    <mergeCell ref="B291:E291"/>
    <mergeCell ref="F291:H291"/>
    <mergeCell ref="B292:E292"/>
    <mergeCell ref="A293:H293"/>
    <mergeCell ref="A294:H294"/>
    <mergeCell ref="A309:H309"/>
    <mergeCell ref="A310:H310"/>
    <mergeCell ref="A311:H311"/>
    <mergeCell ref="A312:F312"/>
    <mergeCell ref="G312:H312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A314:F314"/>
    <mergeCell ref="A315:F315"/>
    <mergeCell ref="G315:H315"/>
    <mergeCell ref="A316:F316"/>
    <mergeCell ref="A317:F317"/>
    <mergeCell ref="A318:F318"/>
    <mergeCell ref="A319:H319"/>
    <mergeCell ref="A320:H320"/>
    <mergeCell ref="B321:H321"/>
    <mergeCell ref="B322:H322"/>
    <mergeCell ref="A323:D323"/>
    <mergeCell ref="F324:G324"/>
    <mergeCell ref="F325:G325"/>
    <mergeCell ref="F326:G326"/>
    <mergeCell ref="F327:G327"/>
    <mergeCell ref="F328:G328"/>
    <mergeCell ref="A329:B329"/>
    <mergeCell ref="C329:F329"/>
    <mergeCell ref="G329:H329"/>
    <mergeCell ref="A331:H331"/>
    <mergeCell ref="A332:H332"/>
    <mergeCell ref="A333:H333"/>
    <mergeCell ref="A334:H334"/>
    <mergeCell ref="A335:H335"/>
    <mergeCell ref="B336:E336"/>
    <mergeCell ref="F336:H336"/>
    <mergeCell ref="B337:E337"/>
    <mergeCell ref="B338:E338"/>
    <mergeCell ref="F338:H338"/>
    <mergeCell ref="B339:E339"/>
    <mergeCell ref="A340:H340"/>
    <mergeCell ref="A341:H341"/>
    <mergeCell ref="A356:H356"/>
    <mergeCell ref="A357:H357"/>
    <mergeCell ref="A358:H358"/>
    <mergeCell ref="A359:F359"/>
    <mergeCell ref="G359:H359"/>
    <mergeCell ref="A342:A344"/>
    <mergeCell ref="B342:B344"/>
    <mergeCell ref="C342:C344"/>
    <mergeCell ref="D342:D344"/>
    <mergeCell ref="E342:E344"/>
    <mergeCell ref="F342:F344"/>
    <mergeCell ref="G342:G344"/>
    <mergeCell ref="H342:H344"/>
    <mergeCell ref="A361:F361"/>
    <mergeCell ref="A362:F362"/>
    <mergeCell ref="G362:H362"/>
    <mergeCell ref="A363:F363"/>
    <mergeCell ref="A364:F364"/>
    <mergeCell ref="A365:F365"/>
    <mergeCell ref="A366:H366"/>
    <mergeCell ref="A367:H367"/>
    <mergeCell ref="B368:H368"/>
    <mergeCell ref="B369:H369"/>
    <mergeCell ref="A370:D370"/>
    <mergeCell ref="F371:G371"/>
    <mergeCell ref="F372:G372"/>
    <mergeCell ref="F373:G373"/>
    <mergeCell ref="F374:G374"/>
    <mergeCell ref="F375:G375"/>
    <mergeCell ref="A376:B376"/>
    <mergeCell ref="C376:F376"/>
    <mergeCell ref="G376:H376"/>
    <mergeCell ref="A378:H378"/>
    <mergeCell ref="A379:H379"/>
    <mergeCell ref="A380:H380"/>
    <mergeCell ref="A381:H381"/>
    <mergeCell ref="A382:H382"/>
    <mergeCell ref="B383:E383"/>
    <mergeCell ref="F383:H383"/>
    <mergeCell ref="B384:E384"/>
    <mergeCell ref="B385:E385"/>
    <mergeCell ref="F385:H385"/>
    <mergeCell ref="B386:E386"/>
    <mergeCell ref="A387:H387"/>
    <mergeCell ref="A388:H388"/>
    <mergeCell ref="A403:H403"/>
    <mergeCell ref="A404:H404"/>
    <mergeCell ref="A405:H405"/>
    <mergeCell ref="A406:F406"/>
    <mergeCell ref="G406:H406"/>
    <mergeCell ref="A389:A391"/>
    <mergeCell ref="B389:B391"/>
    <mergeCell ref="C389:C391"/>
    <mergeCell ref="D389:D391"/>
    <mergeCell ref="E389:E391"/>
    <mergeCell ref="F389:F391"/>
    <mergeCell ref="G389:G391"/>
    <mergeCell ref="H389:H391"/>
    <mergeCell ref="A408:F408"/>
    <mergeCell ref="A409:F409"/>
    <mergeCell ref="G409:H409"/>
    <mergeCell ref="A410:F410"/>
    <mergeCell ref="A411:F411"/>
    <mergeCell ref="A412:F412"/>
    <mergeCell ref="A413:H413"/>
    <mergeCell ref="A414:H414"/>
    <mergeCell ref="B415:H415"/>
    <mergeCell ref="B416:H416"/>
    <mergeCell ref="A417:D417"/>
    <mergeCell ref="F418:G418"/>
    <mergeCell ref="F419:G419"/>
    <mergeCell ref="F420:G420"/>
    <mergeCell ref="F421:G421"/>
    <mergeCell ref="F422:G422"/>
    <mergeCell ref="A423:B423"/>
    <mergeCell ref="C423:F423"/>
    <mergeCell ref="G423:H423"/>
    <mergeCell ref="A425:H425"/>
    <mergeCell ref="A426:H426"/>
    <mergeCell ref="A427:H427"/>
    <mergeCell ref="A428:H428"/>
    <mergeCell ref="A429:H429"/>
    <mergeCell ref="B430:E430"/>
    <mergeCell ref="F430:H430"/>
    <mergeCell ref="B431:E431"/>
    <mergeCell ref="B432:E432"/>
    <mergeCell ref="F432:H432"/>
    <mergeCell ref="B433:E433"/>
    <mergeCell ref="A434:H434"/>
    <mergeCell ref="A435:H435"/>
    <mergeCell ref="A450:H450"/>
    <mergeCell ref="A451:H451"/>
    <mergeCell ref="A452:H452"/>
    <mergeCell ref="A453:F453"/>
    <mergeCell ref="G453:H453"/>
    <mergeCell ref="A436:A438"/>
    <mergeCell ref="B436:B438"/>
    <mergeCell ref="C436:C438"/>
    <mergeCell ref="D436:D438"/>
    <mergeCell ref="E436:E438"/>
    <mergeCell ref="F436:F438"/>
    <mergeCell ref="G436:G438"/>
    <mergeCell ref="H436:H438"/>
    <mergeCell ref="A455:F455"/>
    <mergeCell ref="A456:F456"/>
    <mergeCell ref="G456:H456"/>
    <mergeCell ref="A457:F457"/>
    <mergeCell ref="A458:F458"/>
    <mergeCell ref="A459:F459"/>
    <mergeCell ref="A460:H460"/>
    <mergeCell ref="A461:H461"/>
    <mergeCell ref="B462:H462"/>
    <mergeCell ref="B463:H463"/>
    <mergeCell ref="A464:D464"/>
    <mergeCell ref="F465:G465"/>
    <mergeCell ref="F466:G466"/>
    <mergeCell ref="F467:G467"/>
    <mergeCell ref="F468:G468"/>
    <mergeCell ref="F469:G469"/>
    <mergeCell ref="A470:B470"/>
    <mergeCell ref="C470:F470"/>
    <mergeCell ref="G470:H470"/>
    <mergeCell ref="A472:H472"/>
    <mergeCell ref="A473:H473"/>
    <mergeCell ref="A474:H474"/>
    <mergeCell ref="A475:H475"/>
    <mergeCell ref="A476:H476"/>
    <mergeCell ref="B477:E477"/>
    <mergeCell ref="F477:H477"/>
    <mergeCell ref="B478:E478"/>
    <mergeCell ref="B479:E479"/>
    <mergeCell ref="F479:H479"/>
    <mergeCell ref="B480:E480"/>
    <mergeCell ref="A481:H481"/>
    <mergeCell ref="A482:H482"/>
    <mergeCell ref="A497:H497"/>
    <mergeCell ref="A498:H498"/>
    <mergeCell ref="A499:H499"/>
    <mergeCell ref="A500:F500"/>
    <mergeCell ref="G500:H500"/>
    <mergeCell ref="A483:A485"/>
    <mergeCell ref="B483:B485"/>
    <mergeCell ref="C483:C485"/>
    <mergeCell ref="D483:D485"/>
    <mergeCell ref="E483:E485"/>
    <mergeCell ref="F483:F485"/>
    <mergeCell ref="G483:G485"/>
    <mergeCell ref="H483:H485"/>
    <mergeCell ref="A502:F502"/>
    <mergeCell ref="A503:F503"/>
    <mergeCell ref="G503:H503"/>
    <mergeCell ref="A504:F504"/>
    <mergeCell ref="A505:F505"/>
    <mergeCell ref="A506:F506"/>
    <mergeCell ref="A507:H507"/>
    <mergeCell ref="A508:H508"/>
    <mergeCell ref="B509:H509"/>
    <mergeCell ref="B510:H510"/>
    <mergeCell ref="A511:D511"/>
    <mergeCell ref="F512:G512"/>
    <mergeCell ref="F513:G513"/>
    <mergeCell ref="F514:G514"/>
    <mergeCell ref="F515:G515"/>
    <mergeCell ref="F516:G516"/>
    <mergeCell ref="A517:B517"/>
    <mergeCell ref="C517:F517"/>
    <mergeCell ref="G517:H517"/>
    <mergeCell ref="A519:H519"/>
    <mergeCell ref="A520:H520"/>
    <mergeCell ref="A521:H521"/>
    <mergeCell ref="A522:H522"/>
    <mergeCell ref="A523:H523"/>
    <mergeCell ref="B524:E524"/>
    <mergeCell ref="F524:H524"/>
    <mergeCell ref="B525:E525"/>
    <mergeCell ref="B526:E526"/>
    <mergeCell ref="F526:H526"/>
    <mergeCell ref="B527:E527"/>
    <mergeCell ref="A528:H528"/>
    <mergeCell ref="A529:H529"/>
    <mergeCell ref="A544:H544"/>
    <mergeCell ref="A545:H545"/>
    <mergeCell ref="A546:H546"/>
    <mergeCell ref="A547:F547"/>
    <mergeCell ref="G547:H547"/>
    <mergeCell ref="A530:A532"/>
    <mergeCell ref="B530:B532"/>
    <mergeCell ref="C530:C532"/>
    <mergeCell ref="D530:D532"/>
    <mergeCell ref="E530:E532"/>
    <mergeCell ref="F530:F532"/>
    <mergeCell ref="G530:G532"/>
    <mergeCell ref="H530:H532"/>
    <mergeCell ref="A549:F549"/>
    <mergeCell ref="A550:F550"/>
    <mergeCell ref="G550:H550"/>
    <mergeCell ref="A551:F551"/>
    <mergeCell ref="A552:F552"/>
    <mergeCell ref="A553:F553"/>
    <mergeCell ref="A554:H554"/>
    <mergeCell ref="A555:H555"/>
    <mergeCell ref="B556:H556"/>
    <mergeCell ref="B557:H557"/>
    <mergeCell ref="A558:D558"/>
    <mergeCell ref="F559:G559"/>
    <mergeCell ref="F560:G560"/>
    <mergeCell ref="F561:G561"/>
    <mergeCell ref="F562:G562"/>
    <mergeCell ref="F563:G563"/>
    <mergeCell ref="A564:B564"/>
    <mergeCell ref="C564:F564"/>
    <mergeCell ref="G564:H564"/>
    <mergeCell ref="A566:H566"/>
    <mergeCell ref="A567:H567"/>
    <mergeCell ref="A568:H568"/>
    <mergeCell ref="A569:H569"/>
    <mergeCell ref="A570:H570"/>
    <mergeCell ref="B571:E571"/>
    <mergeCell ref="F571:H571"/>
    <mergeCell ref="B572:E572"/>
    <mergeCell ref="B573:E573"/>
    <mergeCell ref="F573:H573"/>
    <mergeCell ref="B574:E574"/>
    <mergeCell ref="A575:H575"/>
    <mergeCell ref="A576:H576"/>
    <mergeCell ref="A591:H591"/>
    <mergeCell ref="A592:H592"/>
    <mergeCell ref="A593:H593"/>
    <mergeCell ref="A594:F594"/>
    <mergeCell ref="G594:H594"/>
    <mergeCell ref="A577:A579"/>
    <mergeCell ref="B577:B579"/>
    <mergeCell ref="C577:C579"/>
    <mergeCell ref="D577:D579"/>
    <mergeCell ref="E577:E579"/>
    <mergeCell ref="F577:F579"/>
    <mergeCell ref="G577:G579"/>
    <mergeCell ref="H577:H579"/>
    <mergeCell ref="A596:F596"/>
    <mergeCell ref="A597:F597"/>
    <mergeCell ref="G597:H597"/>
    <mergeCell ref="A598:F598"/>
    <mergeCell ref="A599:F599"/>
    <mergeCell ref="A600:F600"/>
    <mergeCell ref="A601:H601"/>
    <mergeCell ref="A602:H602"/>
    <mergeCell ref="B603:H603"/>
    <mergeCell ref="B604:H604"/>
    <mergeCell ref="A605:D605"/>
    <mergeCell ref="F606:G606"/>
    <mergeCell ref="F607:G607"/>
    <mergeCell ref="F608:G608"/>
    <mergeCell ref="F609:G609"/>
    <mergeCell ref="F610:G610"/>
    <mergeCell ref="A611:B611"/>
    <mergeCell ref="C611:F611"/>
    <mergeCell ref="G611:H611"/>
    <mergeCell ref="A614:H614"/>
    <mergeCell ref="A615:H615"/>
    <mergeCell ref="A616:H616"/>
    <mergeCell ref="A617:H617"/>
    <mergeCell ref="A618:H618"/>
    <mergeCell ref="B619:E619"/>
    <mergeCell ref="F619:H619"/>
    <mergeCell ref="B620:E620"/>
    <mergeCell ref="B621:E621"/>
    <mergeCell ref="F621:H621"/>
    <mergeCell ref="B622:E622"/>
    <mergeCell ref="A623:H623"/>
    <mergeCell ref="A624:H624"/>
    <mergeCell ref="A639:H639"/>
    <mergeCell ref="A640:H640"/>
    <mergeCell ref="A641:H641"/>
    <mergeCell ref="A642:F642"/>
    <mergeCell ref="G642:H642"/>
    <mergeCell ref="A625:A627"/>
    <mergeCell ref="B625:B627"/>
    <mergeCell ref="C625:C627"/>
    <mergeCell ref="D625:D627"/>
    <mergeCell ref="E625:E627"/>
    <mergeCell ref="F625:F627"/>
    <mergeCell ref="G625:G627"/>
    <mergeCell ref="H625:H627"/>
    <mergeCell ref="A644:F644"/>
    <mergeCell ref="A645:F645"/>
    <mergeCell ref="G645:H645"/>
    <mergeCell ref="A646:F646"/>
    <mergeCell ref="A647:F647"/>
    <mergeCell ref="A648:F648"/>
    <mergeCell ref="A649:H649"/>
    <mergeCell ref="A650:H650"/>
    <mergeCell ref="B651:H651"/>
    <mergeCell ref="B652:H652"/>
    <mergeCell ref="A653:D653"/>
    <mergeCell ref="F654:G654"/>
    <mergeCell ref="F655:G655"/>
    <mergeCell ref="F656:G656"/>
    <mergeCell ref="F657:G657"/>
    <mergeCell ref="F658:G658"/>
    <mergeCell ref="A659:B659"/>
    <mergeCell ref="C659:F659"/>
    <mergeCell ref="G659:H659"/>
    <mergeCell ref="A661:H661"/>
    <mergeCell ref="A662:H662"/>
    <mergeCell ref="A663:H663"/>
    <mergeCell ref="A664:H664"/>
    <mergeCell ref="A665:H665"/>
    <mergeCell ref="B666:E666"/>
    <mergeCell ref="F666:H666"/>
    <mergeCell ref="B667:E667"/>
    <mergeCell ref="B668:E668"/>
    <mergeCell ref="F668:H668"/>
    <mergeCell ref="B669:E669"/>
    <mergeCell ref="A670:H670"/>
    <mergeCell ref="A671:H671"/>
    <mergeCell ref="A686:H686"/>
    <mergeCell ref="A687:H687"/>
    <mergeCell ref="A688:H688"/>
    <mergeCell ref="A689:F689"/>
    <mergeCell ref="G689:H689"/>
    <mergeCell ref="A672:A674"/>
    <mergeCell ref="B672:B674"/>
    <mergeCell ref="C672:C674"/>
    <mergeCell ref="D672:D674"/>
    <mergeCell ref="E672:E674"/>
    <mergeCell ref="F672:F674"/>
    <mergeCell ref="G672:G674"/>
    <mergeCell ref="H672:H674"/>
    <mergeCell ref="A691:F691"/>
    <mergeCell ref="A692:F692"/>
    <mergeCell ref="G692:H692"/>
    <mergeCell ref="A693:F693"/>
    <mergeCell ref="A694:F694"/>
    <mergeCell ref="A695:F695"/>
    <mergeCell ref="A696:H696"/>
    <mergeCell ref="A697:H697"/>
    <mergeCell ref="B698:H698"/>
    <mergeCell ref="B699:H699"/>
    <mergeCell ref="A700:D700"/>
    <mergeCell ref="F701:G701"/>
    <mergeCell ref="F702:G702"/>
    <mergeCell ref="F703:G703"/>
    <mergeCell ref="F704:G704"/>
    <mergeCell ref="F705:G705"/>
    <mergeCell ref="A706:B706"/>
    <mergeCell ref="C706:F706"/>
    <mergeCell ref="G706:H706"/>
    <mergeCell ref="A708:H708"/>
    <mergeCell ref="A709:H709"/>
    <mergeCell ref="A710:H710"/>
    <mergeCell ref="A711:H711"/>
    <mergeCell ref="A712:H712"/>
    <mergeCell ref="B713:E713"/>
    <mergeCell ref="F713:H713"/>
    <mergeCell ref="B714:E714"/>
    <mergeCell ref="B715:E715"/>
    <mergeCell ref="F715:H715"/>
    <mergeCell ref="B716:E716"/>
    <mergeCell ref="A717:H717"/>
    <mergeCell ref="A718:H718"/>
    <mergeCell ref="A733:H733"/>
    <mergeCell ref="A734:H734"/>
    <mergeCell ref="A735:H735"/>
    <mergeCell ref="A736:F736"/>
    <mergeCell ref="G736:H736"/>
    <mergeCell ref="A719:A721"/>
    <mergeCell ref="B719:B721"/>
    <mergeCell ref="C719:C721"/>
    <mergeCell ref="D719:D721"/>
    <mergeCell ref="E719:E721"/>
    <mergeCell ref="F719:F721"/>
    <mergeCell ref="G719:G721"/>
    <mergeCell ref="H719:H721"/>
    <mergeCell ref="A738:F738"/>
    <mergeCell ref="A739:F739"/>
    <mergeCell ref="G739:H739"/>
    <mergeCell ref="A740:F740"/>
    <mergeCell ref="A741:F741"/>
    <mergeCell ref="A742:F742"/>
    <mergeCell ref="A743:H743"/>
    <mergeCell ref="A744:H744"/>
    <mergeCell ref="B745:H745"/>
    <mergeCell ref="B746:H746"/>
    <mergeCell ref="A747:D747"/>
    <mergeCell ref="F748:G748"/>
    <mergeCell ref="F749:G749"/>
    <mergeCell ref="F750:G750"/>
    <mergeCell ref="F751:G751"/>
    <mergeCell ref="F752:G752"/>
    <mergeCell ref="A753:B753"/>
    <mergeCell ref="C753:F753"/>
    <mergeCell ref="G753:H753"/>
    <mergeCell ref="A755:H755"/>
    <mergeCell ref="A756:H756"/>
    <mergeCell ref="A757:H757"/>
    <mergeCell ref="A758:H758"/>
    <mergeCell ref="A759:H759"/>
    <mergeCell ref="B760:E760"/>
    <mergeCell ref="F760:H760"/>
    <mergeCell ref="B761:E761"/>
    <mergeCell ref="B762:E762"/>
    <mergeCell ref="F762:H762"/>
    <mergeCell ref="B763:E763"/>
    <mergeCell ref="A764:H764"/>
    <mergeCell ref="A765:H765"/>
    <mergeCell ref="A780:H780"/>
    <mergeCell ref="A781:H781"/>
    <mergeCell ref="A782:H782"/>
    <mergeCell ref="A783:F783"/>
    <mergeCell ref="G783:H783"/>
    <mergeCell ref="A766:A768"/>
    <mergeCell ref="B766:B768"/>
    <mergeCell ref="C766:C768"/>
    <mergeCell ref="D766:D768"/>
    <mergeCell ref="E766:E768"/>
    <mergeCell ref="F766:F768"/>
    <mergeCell ref="G766:G768"/>
    <mergeCell ref="H766:H768"/>
    <mergeCell ref="A785:F785"/>
    <mergeCell ref="A786:F786"/>
    <mergeCell ref="G786:H786"/>
    <mergeCell ref="A787:F787"/>
    <mergeCell ref="A788:F788"/>
    <mergeCell ref="A789:F789"/>
    <mergeCell ref="A790:H790"/>
    <mergeCell ref="A791:H791"/>
    <mergeCell ref="B792:H792"/>
    <mergeCell ref="B793:H793"/>
    <mergeCell ref="A794:D794"/>
    <mergeCell ref="F795:G795"/>
    <mergeCell ref="F796:G796"/>
    <mergeCell ref="F797:G797"/>
    <mergeCell ref="F798:G798"/>
    <mergeCell ref="F799:G799"/>
    <mergeCell ref="A800:B800"/>
    <mergeCell ref="C800:F800"/>
    <mergeCell ref="G800:H800"/>
    <mergeCell ref="A802:H802"/>
    <mergeCell ref="A803:H803"/>
    <mergeCell ref="A804:H804"/>
    <mergeCell ref="A805:H805"/>
    <mergeCell ref="A806:H806"/>
    <mergeCell ref="B807:E807"/>
    <mergeCell ref="F807:H807"/>
    <mergeCell ref="B808:E808"/>
    <mergeCell ref="B809:E809"/>
    <mergeCell ref="F809:H809"/>
    <mergeCell ref="B810:E810"/>
    <mergeCell ref="A811:H811"/>
    <mergeCell ref="A812:H812"/>
    <mergeCell ref="A827:H827"/>
    <mergeCell ref="A828:H828"/>
    <mergeCell ref="A829:H829"/>
    <mergeCell ref="A830:F830"/>
    <mergeCell ref="G830:H830"/>
    <mergeCell ref="A813:A815"/>
    <mergeCell ref="B813:B815"/>
    <mergeCell ref="C813:C815"/>
    <mergeCell ref="D813:D815"/>
    <mergeCell ref="E813:E815"/>
    <mergeCell ref="F813:F815"/>
    <mergeCell ref="G813:G815"/>
    <mergeCell ref="H813:H815"/>
    <mergeCell ref="A832:F832"/>
    <mergeCell ref="A833:F833"/>
    <mergeCell ref="G833:H833"/>
    <mergeCell ref="A834:F834"/>
    <mergeCell ref="A835:F835"/>
    <mergeCell ref="A836:F836"/>
    <mergeCell ref="A837:H837"/>
    <mergeCell ref="A838:H838"/>
    <mergeCell ref="B839:H839"/>
    <mergeCell ref="B840:H840"/>
    <mergeCell ref="A841:D841"/>
    <mergeCell ref="F842:G842"/>
    <mergeCell ref="F843:G843"/>
    <mergeCell ref="F844:G844"/>
    <mergeCell ref="F845:G845"/>
    <mergeCell ref="F846:G846"/>
    <mergeCell ref="A847:B847"/>
    <mergeCell ref="C847:F847"/>
    <mergeCell ref="G847:H847"/>
    <mergeCell ref="A849:H849"/>
    <mergeCell ref="A850:H850"/>
    <mergeCell ref="A851:H851"/>
    <mergeCell ref="A852:H852"/>
    <mergeCell ref="A853:H853"/>
    <mergeCell ref="B854:E854"/>
    <mergeCell ref="F854:H854"/>
    <mergeCell ref="B855:E855"/>
    <mergeCell ref="B856:E856"/>
    <mergeCell ref="F856:H856"/>
    <mergeCell ref="B857:E857"/>
    <mergeCell ref="A858:H858"/>
    <mergeCell ref="A859:H859"/>
    <mergeCell ref="A874:H874"/>
    <mergeCell ref="A875:H875"/>
    <mergeCell ref="A876:H876"/>
    <mergeCell ref="A877:F877"/>
    <mergeCell ref="G877:H877"/>
    <mergeCell ref="A860:A862"/>
    <mergeCell ref="B860:B862"/>
    <mergeCell ref="C860:C862"/>
    <mergeCell ref="D860:D862"/>
    <mergeCell ref="E860:E862"/>
    <mergeCell ref="F860:F862"/>
    <mergeCell ref="G860:G862"/>
    <mergeCell ref="H860:H862"/>
    <mergeCell ref="A879:F879"/>
    <mergeCell ref="A880:F880"/>
    <mergeCell ref="G880:H880"/>
    <mergeCell ref="A881:F881"/>
    <mergeCell ref="A882:F882"/>
    <mergeCell ref="A883:F883"/>
    <mergeCell ref="A884:H884"/>
    <mergeCell ref="A885:H885"/>
    <mergeCell ref="B886:H886"/>
    <mergeCell ref="B887:H887"/>
    <mergeCell ref="A888:D888"/>
    <mergeCell ref="F889:G889"/>
    <mergeCell ref="F890:G890"/>
    <mergeCell ref="F891:G891"/>
    <mergeCell ref="F892:G892"/>
    <mergeCell ref="F893:G893"/>
    <mergeCell ref="A894:B894"/>
    <mergeCell ref="C894:F894"/>
    <mergeCell ref="G894:H894"/>
    <mergeCell ref="A896:H896"/>
    <mergeCell ref="A897:H897"/>
    <mergeCell ref="A898:H898"/>
    <mergeCell ref="A899:H899"/>
    <mergeCell ref="A900:H900"/>
    <mergeCell ref="B901:E901"/>
    <mergeCell ref="F901:H901"/>
    <mergeCell ref="B902:E902"/>
    <mergeCell ref="B903:E903"/>
    <mergeCell ref="F903:H903"/>
    <mergeCell ref="B904:E904"/>
    <mergeCell ref="A905:H905"/>
    <mergeCell ref="A906:H906"/>
    <mergeCell ref="A921:H921"/>
    <mergeCell ref="A922:H922"/>
    <mergeCell ref="A923:H923"/>
    <mergeCell ref="A924:F924"/>
    <mergeCell ref="G924:H924"/>
    <mergeCell ref="A907:A909"/>
    <mergeCell ref="B907:B909"/>
    <mergeCell ref="C907:C909"/>
    <mergeCell ref="D907:D909"/>
    <mergeCell ref="E907:E909"/>
    <mergeCell ref="F907:F909"/>
    <mergeCell ref="G907:G909"/>
    <mergeCell ref="H907:H909"/>
    <mergeCell ref="A926:F926"/>
    <mergeCell ref="A927:F927"/>
    <mergeCell ref="G927:H927"/>
    <mergeCell ref="A928:F928"/>
    <mergeCell ref="A929:F929"/>
    <mergeCell ref="A930:F930"/>
    <mergeCell ref="A931:H931"/>
    <mergeCell ref="A932:H932"/>
    <mergeCell ref="B933:H933"/>
    <mergeCell ref="B934:H934"/>
    <mergeCell ref="A935:D935"/>
    <mergeCell ref="F936:G936"/>
    <mergeCell ref="F937:G937"/>
    <mergeCell ref="F938:G938"/>
    <mergeCell ref="F939:G939"/>
    <mergeCell ref="F940:G940"/>
    <mergeCell ref="A941:B941"/>
    <mergeCell ref="C941:F941"/>
    <mergeCell ref="G941:H941"/>
    <mergeCell ref="A943:H943"/>
    <mergeCell ref="A944:H944"/>
    <mergeCell ref="A945:H945"/>
    <mergeCell ref="A946:H946"/>
    <mergeCell ref="A947:H947"/>
    <mergeCell ref="B948:E948"/>
    <mergeCell ref="F948:H948"/>
    <mergeCell ref="B949:E949"/>
    <mergeCell ref="B950:E950"/>
    <mergeCell ref="F950:H950"/>
    <mergeCell ref="B951:E951"/>
    <mergeCell ref="A952:H952"/>
    <mergeCell ref="A953:H953"/>
    <mergeCell ref="A968:H968"/>
    <mergeCell ref="A969:H969"/>
    <mergeCell ref="A970:H970"/>
    <mergeCell ref="A971:F971"/>
    <mergeCell ref="G971:H971"/>
    <mergeCell ref="A954:A956"/>
    <mergeCell ref="B954:B956"/>
    <mergeCell ref="C954:C956"/>
    <mergeCell ref="D954:D956"/>
    <mergeCell ref="E954:E956"/>
    <mergeCell ref="F954:F956"/>
    <mergeCell ref="G954:G956"/>
    <mergeCell ref="H954:H956"/>
    <mergeCell ref="A973:F973"/>
    <mergeCell ref="A974:F974"/>
    <mergeCell ref="G974:H974"/>
    <mergeCell ref="A975:F975"/>
    <mergeCell ref="A976:F976"/>
    <mergeCell ref="A977:F977"/>
    <mergeCell ref="A978:H978"/>
    <mergeCell ref="A979:H979"/>
    <mergeCell ref="B980:H980"/>
    <mergeCell ref="B981:H981"/>
    <mergeCell ref="A982:D982"/>
    <mergeCell ref="F983:G983"/>
    <mergeCell ref="F984:G984"/>
    <mergeCell ref="F985:G985"/>
    <mergeCell ref="F986:G986"/>
    <mergeCell ref="F987:G987"/>
    <mergeCell ref="A988:B988"/>
    <mergeCell ref="C988:F988"/>
    <mergeCell ref="G988:H988"/>
    <mergeCell ref="A991:H991"/>
    <mergeCell ref="A992:H992"/>
    <mergeCell ref="A993:H993"/>
    <mergeCell ref="A994:H994"/>
    <mergeCell ref="A995:H995"/>
    <mergeCell ref="B996:E996"/>
    <mergeCell ref="F996:H996"/>
    <mergeCell ref="B997:E997"/>
    <mergeCell ref="B998:E998"/>
    <mergeCell ref="F998:H998"/>
    <mergeCell ref="B999:E999"/>
    <mergeCell ref="A1000:H1000"/>
    <mergeCell ref="A1001:H1001"/>
    <mergeCell ref="A1016:H1016"/>
    <mergeCell ref="A1017:H1017"/>
    <mergeCell ref="A1018:H1018"/>
    <mergeCell ref="A1019:F1019"/>
    <mergeCell ref="G1019:H1019"/>
    <mergeCell ref="A1002:A1004"/>
    <mergeCell ref="B1002:B1004"/>
    <mergeCell ref="C1002:C1004"/>
    <mergeCell ref="D1002:D1004"/>
    <mergeCell ref="E1002:E1004"/>
    <mergeCell ref="F1002:F1004"/>
    <mergeCell ref="G1002:G1004"/>
    <mergeCell ref="H1002:H1004"/>
    <mergeCell ref="A1021:F1021"/>
    <mergeCell ref="A1022:F1022"/>
    <mergeCell ref="G1022:H1022"/>
    <mergeCell ref="A1023:F1023"/>
    <mergeCell ref="A1024:F1024"/>
    <mergeCell ref="A1025:F1025"/>
    <mergeCell ref="A1026:H1026"/>
    <mergeCell ref="A1027:H1027"/>
    <mergeCell ref="B1028:H1028"/>
    <mergeCell ref="B1029:H1029"/>
    <mergeCell ref="A1030:D1030"/>
    <mergeCell ref="F1031:G1031"/>
    <mergeCell ref="F1032:G1032"/>
    <mergeCell ref="F1033:G1033"/>
    <mergeCell ref="F1034:G1034"/>
    <mergeCell ref="F1035:G1035"/>
    <mergeCell ref="A1036:B1036"/>
    <mergeCell ref="C1036:F1036"/>
    <mergeCell ref="G1036:H1036"/>
    <mergeCell ref="A1038:H1038"/>
    <mergeCell ref="A1039:H1039"/>
    <mergeCell ref="A1040:H1040"/>
    <mergeCell ref="A1041:H1041"/>
    <mergeCell ref="A1042:H1042"/>
    <mergeCell ref="B1043:E1043"/>
    <mergeCell ref="F1043:H1043"/>
    <mergeCell ref="B1044:E1044"/>
    <mergeCell ref="B1045:E1045"/>
    <mergeCell ref="F1045:H1045"/>
    <mergeCell ref="B1046:E1046"/>
    <mergeCell ref="A1047:H1047"/>
    <mergeCell ref="A1048:H1048"/>
    <mergeCell ref="A1063:H1063"/>
    <mergeCell ref="A1064:H1064"/>
    <mergeCell ref="A1065:H1065"/>
    <mergeCell ref="A1066:F1066"/>
    <mergeCell ref="G1066:H1066"/>
    <mergeCell ref="A1049:A1051"/>
    <mergeCell ref="B1049:B1051"/>
    <mergeCell ref="C1049:C1051"/>
    <mergeCell ref="D1049:D1051"/>
    <mergeCell ref="E1049:E1051"/>
    <mergeCell ref="F1049:F1051"/>
    <mergeCell ref="G1049:G1051"/>
    <mergeCell ref="H1049:H1051"/>
    <mergeCell ref="A1068:F1068"/>
    <mergeCell ref="A1069:F1069"/>
    <mergeCell ref="G1069:H1069"/>
    <mergeCell ref="A1070:F1070"/>
    <mergeCell ref="A1071:F1071"/>
    <mergeCell ref="A1072:F1072"/>
    <mergeCell ref="A1073:H1073"/>
    <mergeCell ref="A1074:H1074"/>
    <mergeCell ref="B1075:H1075"/>
    <mergeCell ref="B1076:H1076"/>
    <mergeCell ref="A1077:D1077"/>
    <mergeCell ref="F1078:G1078"/>
    <mergeCell ref="F1079:G1079"/>
    <mergeCell ref="F1080:G1080"/>
    <mergeCell ref="F1081:G1081"/>
    <mergeCell ref="F1082:G1082"/>
    <mergeCell ref="A1083:B1083"/>
    <mergeCell ref="C1083:F1083"/>
    <mergeCell ref="G1083:H1083"/>
  </mergeCells>
  <hyperlinks>
    <hyperlink ref="A3" r:id="rId1"/>
    <hyperlink ref="A50" r:id="rId2"/>
    <hyperlink ref="A97" r:id="rId3"/>
    <hyperlink ref="A145" r:id="rId4"/>
    <hyperlink ref="A192" r:id="rId5"/>
    <hyperlink ref="A239" r:id="rId6"/>
    <hyperlink ref="A286" r:id="rId7"/>
    <hyperlink ref="A333" r:id="rId8"/>
    <hyperlink ref="A380" r:id="rId9"/>
    <hyperlink ref="A427" r:id="rId10"/>
    <hyperlink ref="A474" r:id="rId11"/>
    <hyperlink ref="A521" r:id="rId12"/>
    <hyperlink ref="A568" r:id="rId13"/>
    <hyperlink ref="A616" r:id="rId14"/>
    <hyperlink ref="A663" r:id="rId15"/>
    <hyperlink ref="A710" r:id="rId16"/>
    <hyperlink ref="A757" r:id="rId17"/>
    <hyperlink ref="A804" r:id="rId18"/>
    <hyperlink ref="A851" r:id="rId19"/>
    <hyperlink ref="A898" r:id="rId20"/>
    <hyperlink ref="A945" r:id="rId21"/>
    <hyperlink ref="A993" r:id="rId22"/>
    <hyperlink ref="A1040" r:id="rId23"/>
  </hyperlinks>
  <pageMargins left="0.196850393700787" right="0" top="0.82677165354330695" bottom="0.196850393700787" header="0.23622047244094499" footer="0.15748031496063"/>
  <pageSetup paperSize="9" scale="52" orientation="portrait" r:id="rId24"/>
  <rowBreaks count="22" manualBreakCount="22">
    <brk id="46" max="16383" man="1"/>
    <brk id="93" max="16383" man="1"/>
    <brk id="140" max="16383" man="1"/>
    <brk id="188" max="16383" man="1"/>
    <brk id="235" max="16383" man="1"/>
    <brk id="282" max="8" man="1"/>
    <brk id="329" max="8" man="1"/>
    <brk id="376" max="8" man="1"/>
    <brk id="423" max="8" man="1"/>
    <brk id="470" max="8" man="1"/>
    <brk id="517" max="8" man="1"/>
    <brk id="564" max="8" man="1"/>
    <brk id="611" max="8" man="1"/>
    <brk id="659" max="8" man="1"/>
    <brk id="706" max="8" man="1"/>
    <brk id="753" max="8" man="1"/>
    <brk id="800" max="8" man="1"/>
    <brk id="847" max="8" man="1"/>
    <brk id="894" max="8" man="1"/>
    <brk id="941" max="8" man="1"/>
    <brk id="988" max="8" man="1"/>
    <brk id="1036" max="8" man="1"/>
  </rowBreaks>
  <drawing r:id="rId2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9"/>
  <sheetViews>
    <sheetView topLeftCell="AC1" workbookViewId="0">
      <selection activeCell="AN9" sqref="AN9"/>
    </sheetView>
  </sheetViews>
  <sheetFormatPr defaultColWidth="14.42578125" defaultRowHeight="15"/>
  <cols>
    <col min="1" max="1" width="8.5703125" style="6" customWidth="1"/>
    <col min="2" max="2" width="24.5703125" style="6" customWidth="1"/>
    <col min="3" max="3" width="8.5703125" style="6" customWidth="1"/>
    <col min="4" max="4" width="8.85546875" style="6" customWidth="1"/>
    <col min="5" max="5" width="10.28515625" style="6" customWidth="1"/>
    <col min="6" max="6" width="9.42578125" style="6" customWidth="1"/>
    <col min="7" max="7" width="10.42578125" style="6" customWidth="1"/>
    <col min="8" max="8" width="6.7109375" style="6" customWidth="1"/>
    <col min="9" max="9" width="7.7109375" style="6" customWidth="1"/>
    <col min="10" max="10" width="5.7109375" style="6" customWidth="1"/>
    <col min="11" max="11" width="9.28515625" style="6" customWidth="1"/>
    <col min="12" max="12" width="8.28515625" style="6" customWidth="1"/>
    <col min="13" max="13" width="7" style="6" customWidth="1"/>
    <col min="14" max="14" width="4.42578125" style="6" customWidth="1"/>
    <col min="15" max="15" width="8.5703125" style="6" customWidth="1"/>
    <col min="16" max="16" width="26.42578125" style="6" customWidth="1"/>
    <col min="17" max="17" width="9" style="6" customWidth="1"/>
    <col min="18" max="18" width="8" style="6" customWidth="1"/>
    <col min="19" max="19" width="10.42578125" style="6" customWidth="1"/>
    <col min="20" max="20" width="10" style="6" customWidth="1"/>
    <col min="21" max="21" width="8" style="6" customWidth="1"/>
    <col min="22" max="22" width="7.5703125" style="6" customWidth="1"/>
    <col min="23" max="23" width="7" style="6" customWidth="1"/>
    <col min="24" max="24" width="6.7109375" style="6" customWidth="1"/>
    <col min="25" max="25" width="9.5703125" style="6" customWidth="1"/>
    <col min="26" max="26" width="7.42578125" style="6" customWidth="1"/>
    <col min="27" max="28" width="8" style="6" customWidth="1"/>
    <col min="29" max="29" width="8.5703125" style="6" customWidth="1"/>
    <col min="30" max="30" width="26.42578125" style="6" customWidth="1"/>
    <col min="31" max="31" width="7.140625" style="6" customWidth="1"/>
    <col min="32" max="32" width="7.28515625" style="6" customWidth="1"/>
    <col min="33" max="33" width="9.5703125" style="6" customWidth="1"/>
    <col min="34" max="34" width="8.28515625" style="6" customWidth="1"/>
    <col min="35" max="35" width="8" style="6" customWidth="1"/>
    <col min="36" max="36" width="6" style="6" customWidth="1"/>
    <col min="37" max="37" width="13.7109375" style="6" customWidth="1"/>
    <col min="38" max="38" width="5" style="6" customWidth="1"/>
    <col min="39" max="39" width="5.42578125" style="6" customWidth="1"/>
    <col min="40" max="40" width="5" style="6" customWidth="1"/>
    <col min="41" max="41" width="7.140625" style="6" customWidth="1"/>
    <col min="42" max="42" width="6" style="6" customWidth="1"/>
    <col min="43" max="43" width="8.85546875" style="6" customWidth="1"/>
    <col min="44" max="16384" width="14.42578125" style="6"/>
  </cols>
  <sheetData>
    <row r="1" spans="1:43" ht="15.75" customHeight="1">
      <c r="A1" s="449" t="s">
        <v>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 t="s">
        <v>0</v>
      </c>
      <c r="P1" s="449"/>
      <c r="Q1" s="449"/>
      <c r="R1" s="449"/>
      <c r="S1" s="449"/>
      <c r="T1" s="449"/>
      <c r="U1" s="449"/>
      <c r="V1" s="449"/>
      <c r="W1" s="449"/>
      <c r="X1" s="449"/>
      <c r="Y1" s="449"/>
      <c r="Z1" s="449"/>
      <c r="AA1" s="449"/>
      <c r="AB1" s="449"/>
      <c r="AC1" s="454" t="s">
        <v>0</v>
      </c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</row>
    <row r="2" spans="1:43" ht="14.45" customHeight="1">
      <c r="A2" s="449" t="s">
        <v>365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 t="s">
        <v>365</v>
      </c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54" t="s">
        <v>365</v>
      </c>
      <c r="AD2" s="455"/>
      <c r="AE2" s="455"/>
      <c r="AF2" s="455"/>
      <c r="AG2" s="455"/>
      <c r="AH2" s="455"/>
      <c r="AI2" s="455"/>
      <c r="AJ2" s="455"/>
      <c r="AK2" s="455"/>
      <c r="AL2" s="455"/>
      <c r="AM2" s="455"/>
      <c r="AN2" s="455"/>
      <c r="AO2" s="455"/>
      <c r="AP2" s="455"/>
      <c r="AQ2" s="455"/>
    </row>
    <row r="3" spans="1:43" ht="20.25" customHeight="1">
      <c r="A3" s="450" t="s">
        <v>446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 t="s">
        <v>446</v>
      </c>
      <c r="P3" s="450"/>
      <c r="Q3" s="450"/>
      <c r="R3" s="450"/>
      <c r="S3" s="450"/>
      <c r="T3" s="450"/>
      <c r="U3" s="450"/>
      <c r="V3" s="450"/>
      <c r="W3" s="450"/>
      <c r="X3" s="450"/>
      <c r="Y3" s="450"/>
      <c r="Z3" s="450"/>
      <c r="AA3" s="450"/>
      <c r="AB3" s="450"/>
      <c r="AC3" s="451" t="s">
        <v>446</v>
      </c>
      <c r="AD3" s="452"/>
      <c r="AE3" s="452"/>
      <c r="AF3" s="452"/>
      <c r="AG3" s="452"/>
      <c r="AH3" s="452"/>
      <c r="AI3" s="452"/>
      <c r="AJ3" s="452"/>
      <c r="AK3" s="452"/>
      <c r="AL3" s="452"/>
      <c r="AM3" s="452"/>
      <c r="AN3" s="452"/>
      <c r="AO3" s="452"/>
      <c r="AP3" s="452"/>
      <c r="AQ3" s="453"/>
    </row>
    <row r="4" spans="1:43" ht="21" customHeight="1">
      <c r="A4" s="449" t="s">
        <v>447</v>
      </c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  <c r="O4" s="449" t="s">
        <v>447</v>
      </c>
      <c r="P4" s="449"/>
      <c r="Q4" s="449"/>
      <c r="R4" s="449"/>
      <c r="S4" s="449"/>
      <c r="T4" s="449"/>
      <c r="U4" s="449"/>
      <c r="V4" s="449"/>
      <c r="W4" s="449"/>
      <c r="X4" s="449"/>
      <c r="Y4" s="449"/>
      <c r="Z4" s="449"/>
      <c r="AA4" s="449"/>
      <c r="AB4" s="449"/>
      <c r="AC4" s="454" t="s">
        <v>447</v>
      </c>
      <c r="AD4" s="455"/>
      <c r="AE4" s="455"/>
      <c r="AF4" s="455"/>
      <c r="AG4" s="455"/>
      <c r="AH4" s="455"/>
      <c r="AI4" s="455"/>
      <c r="AJ4" s="455"/>
      <c r="AK4" s="455"/>
      <c r="AL4" s="455"/>
      <c r="AM4" s="455"/>
      <c r="AN4" s="455"/>
      <c r="AO4" s="455"/>
      <c r="AP4" s="455"/>
      <c r="AQ4" s="456"/>
    </row>
    <row r="5" spans="1:43" ht="15.75" customHeight="1">
      <c r="A5" s="76" t="s">
        <v>448</v>
      </c>
      <c r="B5" s="76" t="s">
        <v>6</v>
      </c>
      <c r="C5" s="449" t="s">
        <v>285</v>
      </c>
      <c r="D5" s="449"/>
      <c r="E5" s="449"/>
      <c r="F5" s="449"/>
      <c r="G5" s="449"/>
      <c r="H5" s="449"/>
      <c r="I5" s="449" t="s">
        <v>286</v>
      </c>
      <c r="J5" s="449"/>
      <c r="K5" s="449"/>
      <c r="L5" s="449"/>
      <c r="M5" s="449"/>
      <c r="N5" s="449"/>
      <c r="O5" s="76" t="s">
        <v>448</v>
      </c>
      <c r="P5" s="76" t="s">
        <v>6</v>
      </c>
      <c r="Q5" s="449" t="s">
        <v>287</v>
      </c>
      <c r="R5" s="449"/>
      <c r="S5" s="449"/>
      <c r="T5" s="449"/>
      <c r="U5" s="449"/>
      <c r="V5" s="449"/>
      <c r="W5" s="449" t="s">
        <v>288</v>
      </c>
      <c r="X5" s="449"/>
      <c r="Y5" s="449"/>
      <c r="Z5" s="449"/>
      <c r="AA5" s="449"/>
      <c r="AB5" s="449"/>
      <c r="AC5" s="76" t="s">
        <v>448</v>
      </c>
      <c r="AD5" s="76" t="s">
        <v>6</v>
      </c>
      <c r="AE5" s="449" t="s">
        <v>289</v>
      </c>
      <c r="AF5" s="449"/>
      <c r="AG5" s="449"/>
      <c r="AH5" s="449"/>
      <c r="AI5" s="449"/>
      <c r="AJ5" s="449"/>
      <c r="AK5" s="76" t="s">
        <v>449</v>
      </c>
      <c r="AL5" s="76"/>
      <c r="AM5" s="76"/>
      <c r="AN5" s="76"/>
      <c r="AO5" s="87"/>
      <c r="AP5" s="87"/>
      <c r="AQ5" s="87"/>
    </row>
    <row r="6" spans="1:43" ht="30.6" customHeight="1">
      <c r="A6" s="76"/>
      <c r="B6" s="76"/>
      <c r="C6" s="77" t="s">
        <v>366</v>
      </c>
      <c r="D6" s="77" t="s">
        <v>450</v>
      </c>
      <c r="E6" s="77" t="s">
        <v>368</v>
      </c>
      <c r="F6" s="77" t="s">
        <v>369</v>
      </c>
      <c r="G6" s="77" t="s">
        <v>370</v>
      </c>
      <c r="H6" s="77" t="s">
        <v>244</v>
      </c>
      <c r="I6" s="77" t="s">
        <v>366</v>
      </c>
      <c r="J6" s="77" t="s">
        <v>450</v>
      </c>
      <c r="K6" s="77" t="s">
        <v>368</v>
      </c>
      <c r="L6" s="77" t="s">
        <v>369</v>
      </c>
      <c r="M6" s="77" t="s">
        <v>370</v>
      </c>
      <c r="N6" s="77" t="s">
        <v>244</v>
      </c>
      <c r="O6" s="84"/>
      <c r="P6" s="84"/>
      <c r="Q6" s="77" t="s">
        <v>366</v>
      </c>
      <c r="R6" s="77" t="s">
        <v>450</v>
      </c>
      <c r="S6" s="77" t="s">
        <v>368</v>
      </c>
      <c r="T6" s="77" t="s">
        <v>369</v>
      </c>
      <c r="U6" s="77" t="s">
        <v>370</v>
      </c>
      <c r="V6" s="77" t="s">
        <v>244</v>
      </c>
      <c r="W6" s="77" t="s">
        <v>366</v>
      </c>
      <c r="X6" s="77" t="s">
        <v>450</v>
      </c>
      <c r="Y6" s="77" t="s">
        <v>368</v>
      </c>
      <c r="Z6" s="77" t="s">
        <v>369</v>
      </c>
      <c r="AA6" s="77" t="s">
        <v>370</v>
      </c>
      <c r="AB6" s="77" t="s">
        <v>244</v>
      </c>
      <c r="AC6" s="84"/>
      <c r="AD6" s="84"/>
      <c r="AE6" s="77" t="s">
        <v>366</v>
      </c>
      <c r="AF6" s="77" t="s">
        <v>450</v>
      </c>
      <c r="AG6" s="77" t="s">
        <v>368</v>
      </c>
      <c r="AH6" s="77" t="s">
        <v>369</v>
      </c>
      <c r="AI6" s="77" t="s">
        <v>370</v>
      </c>
      <c r="AJ6" s="77" t="s">
        <v>244</v>
      </c>
      <c r="AK6" s="77" t="s">
        <v>451</v>
      </c>
      <c r="AL6" s="67" t="s">
        <v>452</v>
      </c>
      <c r="AM6" s="67" t="s">
        <v>453</v>
      </c>
      <c r="AN6" s="67" t="s">
        <v>454</v>
      </c>
      <c r="AO6" s="67" t="s">
        <v>455</v>
      </c>
      <c r="AP6" s="88" t="s">
        <v>243</v>
      </c>
      <c r="AQ6" s="67" t="s">
        <v>456</v>
      </c>
    </row>
    <row r="7" spans="1:43" ht="15.75">
      <c r="A7" s="76">
        <v>1</v>
      </c>
      <c r="B7" s="12" t="s">
        <v>245</v>
      </c>
      <c r="C7" s="38">
        <v>8.5</v>
      </c>
      <c r="D7" s="4">
        <v>5</v>
      </c>
      <c r="E7" s="4">
        <v>5</v>
      </c>
      <c r="F7" s="78">
        <v>64</v>
      </c>
      <c r="G7" s="79">
        <f t="shared" ref="G7:G29" si="0">SUM(C7:F7)</f>
        <v>82.5</v>
      </c>
      <c r="H7" s="4" t="str">
        <f t="shared" ref="H7:H29" si="1">IF(G7&gt;=91,"A1",IF(G7&gt;=81,"A2",IF(G7&gt;=71,"B1",IF(G7&gt;=61,"B2",IF(G7&gt;=51,"C1",IF(G7&gt;=41,"C2",IF(G7&gt;=33,"D","E")))))))</f>
        <v>A2</v>
      </c>
      <c r="I7" s="38">
        <v>6</v>
      </c>
      <c r="J7" s="13">
        <v>4.5</v>
      </c>
      <c r="K7" s="13">
        <v>4.5</v>
      </c>
      <c r="L7" s="4">
        <v>64</v>
      </c>
      <c r="M7" s="5">
        <f t="shared" ref="M7:M27" si="2">SUM(I7:L7)</f>
        <v>79</v>
      </c>
      <c r="N7" s="4" t="str">
        <f t="shared" ref="N7:N29" si="3">IF(M7&gt;=91,"A1",IF(M7&gt;=81,"A2",IF(M7&gt;=71,"B1",IF(M7&gt;=61,"B2",IF(M7&gt;=51,"C1",IF(M7&gt;=41,"C2",IF(M7&gt;=33,"D","E")))))))</f>
        <v>B1</v>
      </c>
      <c r="O7" s="76">
        <v>1</v>
      </c>
      <c r="P7" s="12" t="s">
        <v>245</v>
      </c>
      <c r="Q7" s="4">
        <v>7.25</v>
      </c>
      <c r="R7" s="4">
        <v>4</v>
      </c>
      <c r="S7" s="4">
        <v>4</v>
      </c>
      <c r="T7" s="4">
        <v>48.5</v>
      </c>
      <c r="U7" s="4">
        <f t="shared" ref="U7:U29" si="4">SUM(Q7:T7)</f>
        <v>63.75</v>
      </c>
      <c r="V7" s="4" t="str">
        <f t="shared" ref="V7:V29" si="5">IF(U7&gt;=91,"A1",IF(U7&gt;=81,"A2",IF(U7&gt;=71,"B1",IF(U7&gt;=61,"B2",IF(U7&gt;=51,"C1",IF(U7&gt;=41,"C2",IF(U7&gt;=33,"D","E")))))))</f>
        <v>B2</v>
      </c>
      <c r="W7" s="4">
        <v>8.75</v>
      </c>
      <c r="X7" s="4">
        <v>5</v>
      </c>
      <c r="Y7" s="4">
        <v>5</v>
      </c>
      <c r="Z7" s="4">
        <v>64</v>
      </c>
      <c r="AA7" s="4">
        <f t="shared" ref="AA7:AA29" si="6">SUM(W7:Z7)</f>
        <v>82.75</v>
      </c>
      <c r="AB7" s="4" t="str">
        <f t="shared" ref="AB7:AB28" si="7">IF(AA7&gt;=91,"A1",IF(AA7&gt;=81,"A2",IF(AA7&gt;=71,"B1",IF(AA7&gt;=61,"B2",IF(AA7&gt;=51,"C1",IF(AA7&gt;=41,"C2",IF(AA7&gt;=33,"D","E")))))))</f>
        <v>A2</v>
      </c>
      <c r="AC7" s="76">
        <v>1</v>
      </c>
      <c r="AD7" s="12" t="s">
        <v>245</v>
      </c>
      <c r="AE7" s="4">
        <v>7.75</v>
      </c>
      <c r="AF7" s="4">
        <v>4.5</v>
      </c>
      <c r="AG7" s="4">
        <v>4</v>
      </c>
      <c r="AH7" s="4">
        <v>56</v>
      </c>
      <c r="AI7" s="4">
        <f t="shared" ref="AI7:AI27" si="8">SUM(AE7:AH7)</f>
        <v>72.25</v>
      </c>
      <c r="AJ7" s="4" t="str">
        <f t="shared" ref="AJ7:AJ29" si="9">IF(AI7&gt;=91,"A1",IF(AI7&gt;=81,"A2",IF(AI7&gt;=71,"B1",IF(AI7&gt;=61,"B2",IF(AI7&gt;=51,"C1",IF(AI7&gt;=41,"C2",IF(AI7&gt;=33,"D","E")))))))</f>
        <v>B1</v>
      </c>
      <c r="AK7" s="85">
        <v>34.5</v>
      </c>
      <c r="AL7" s="69">
        <v>43</v>
      </c>
      <c r="AM7" s="22">
        <v>39</v>
      </c>
      <c r="AN7" s="22">
        <v>37</v>
      </c>
      <c r="AO7" s="89">
        <f t="shared" ref="AO7:AO29" si="10">(G7+M7+U7+AA7+AI7+AK7)</f>
        <v>414.75</v>
      </c>
      <c r="AP7" s="89">
        <v>75.409090909090907</v>
      </c>
      <c r="AQ7" s="4" t="str">
        <f>IF(AP7&gt;=91,"A1",IF(AP7&gt;=81,"A2",IF(AP7&gt;=71,"B1",IF(AP7&gt;=61,"B2",IF(AP7&gt;=51,"C1",IF(AP7&gt;=41,"C2",IF(AP7&gt;=33,"D","E")))))))</f>
        <v>B1</v>
      </c>
    </row>
    <row r="8" spans="1:43" ht="15.75">
      <c r="A8" s="76">
        <v>2</v>
      </c>
      <c r="B8" s="12" t="s">
        <v>246</v>
      </c>
      <c r="C8" s="38">
        <v>7</v>
      </c>
      <c r="D8" s="4">
        <v>5</v>
      </c>
      <c r="E8" s="4">
        <v>4</v>
      </c>
      <c r="F8" s="78">
        <v>55.5</v>
      </c>
      <c r="G8" s="79">
        <f t="shared" si="0"/>
        <v>71.5</v>
      </c>
      <c r="H8" s="80" t="str">
        <f t="shared" si="1"/>
        <v>B1</v>
      </c>
      <c r="I8" s="38">
        <v>3.5</v>
      </c>
      <c r="J8" s="13">
        <v>3</v>
      </c>
      <c r="K8" s="13">
        <v>4</v>
      </c>
      <c r="L8" s="4">
        <v>42</v>
      </c>
      <c r="M8" s="5">
        <f t="shared" si="2"/>
        <v>52.5</v>
      </c>
      <c r="N8" s="4" t="str">
        <f t="shared" si="3"/>
        <v>C1</v>
      </c>
      <c r="O8" s="76">
        <v>2</v>
      </c>
      <c r="P8" s="12" t="s">
        <v>246</v>
      </c>
      <c r="Q8" s="4">
        <v>8.75</v>
      </c>
      <c r="R8" s="4">
        <v>5</v>
      </c>
      <c r="S8" s="4">
        <v>4</v>
      </c>
      <c r="T8" s="4">
        <v>51</v>
      </c>
      <c r="U8" s="4">
        <f t="shared" si="4"/>
        <v>68.75</v>
      </c>
      <c r="V8" s="4" t="str">
        <f t="shared" si="5"/>
        <v>B2</v>
      </c>
      <c r="W8" s="4">
        <v>7</v>
      </c>
      <c r="X8" s="4">
        <v>4.5</v>
      </c>
      <c r="Y8" s="4">
        <v>5</v>
      </c>
      <c r="Z8" s="4">
        <v>47.5</v>
      </c>
      <c r="AA8" s="4">
        <f t="shared" si="6"/>
        <v>64</v>
      </c>
      <c r="AB8" s="4" t="str">
        <f t="shared" si="7"/>
        <v>B2</v>
      </c>
      <c r="AC8" s="76">
        <v>2</v>
      </c>
      <c r="AD8" s="12" t="s">
        <v>246</v>
      </c>
      <c r="AE8" s="4">
        <v>5.25</v>
      </c>
      <c r="AF8" s="4">
        <v>4</v>
      </c>
      <c r="AG8" s="4">
        <v>3.5</v>
      </c>
      <c r="AH8" s="4">
        <v>48</v>
      </c>
      <c r="AI8" s="4">
        <f t="shared" si="8"/>
        <v>60.75</v>
      </c>
      <c r="AJ8" s="4" t="str">
        <f t="shared" si="9"/>
        <v>C1</v>
      </c>
      <c r="AK8" s="85">
        <v>38</v>
      </c>
      <c r="AL8" s="23">
        <v>44</v>
      </c>
      <c r="AM8" s="23">
        <v>28.5</v>
      </c>
      <c r="AN8" s="23">
        <v>25.5</v>
      </c>
      <c r="AO8" s="89">
        <f t="shared" si="10"/>
        <v>355.5</v>
      </c>
      <c r="AP8" s="89">
        <f t="shared" ref="AP8:AP29" si="11">(AO8/550)*100</f>
        <v>64.63636363636364</v>
      </c>
      <c r="AQ8" s="4" t="str">
        <f t="shared" ref="AQ8:AQ29" si="12">IF(AP8&gt;=91,"A1",IF(AP8&gt;=81,"A2",IF(AP8&gt;=71,"B1",IF(AP8&gt;=61,"B2",IF(AP8&gt;=51,"C1",IF(AP8&gt;=41,"C2",IF(AP8&gt;=33,"D","E")))))))</f>
        <v>B2</v>
      </c>
    </row>
    <row r="9" spans="1:43" ht="15.75">
      <c r="A9" s="76">
        <v>3</v>
      </c>
      <c r="B9" s="15" t="s">
        <v>247</v>
      </c>
      <c r="C9" s="38">
        <v>8.5</v>
      </c>
      <c r="D9" s="4">
        <v>5</v>
      </c>
      <c r="E9" s="4">
        <v>5</v>
      </c>
      <c r="F9" s="81">
        <v>72.5</v>
      </c>
      <c r="G9" s="79">
        <f t="shared" si="0"/>
        <v>91</v>
      </c>
      <c r="H9" s="82" t="str">
        <f t="shared" si="1"/>
        <v>A1</v>
      </c>
      <c r="I9" s="38">
        <v>7.25</v>
      </c>
      <c r="J9" s="13">
        <v>4.5</v>
      </c>
      <c r="K9" s="13">
        <v>5</v>
      </c>
      <c r="L9" s="4">
        <v>63</v>
      </c>
      <c r="M9" s="5">
        <f t="shared" si="2"/>
        <v>79.75</v>
      </c>
      <c r="N9" s="4" t="str">
        <f t="shared" si="3"/>
        <v>B1</v>
      </c>
      <c r="O9" s="76">
        <v>3</v>
      </c>
      <c r="P9" s="15" t="s">
        <v>247</v>
      </c>
      <c r="Q9" s="4">
        <v>9</v>
      </c>
      <c r="R9" s="4">
        <v>5</v>
      </c>
      <c r="S9" s="4">
        <v>5</v>
      </c>
      <c r="T9" s="4">
        <v>60.5</v>
      </c>
      <c r="U9" s="4">
        <f t="shared" si="4"/>
        <v>79.5</v>
      </c>
      <c r="V9" s="4" t="str">
        <f t="shared" si="5"/>
        <v>B1</v>
      </c>
      <c r="W9" s="4">
        <v>8.25</v>
      </c>
      <c r="X9" s="4">
        <v>5</v>
      </c>
      <c r="Y9" s="4">
        <v>5</v>
      </c>
      <c r="Z9" s="4">
        <v>66</v>
      </c>
      <c r="AA9" s="4">
        <f t="shared" si="6"/>
        <v>84.25</v>
      </c>
      <c r="AB9" s="4" t="str">
        <f t="shared" si="7"/>
        <v>A2</v>
      </c>
      <c r="AC9" s="76">
        <v>3</v>
      </c>
      <c r="AD9" s="15" t="s">
        <v>247</v>
      </c>
      <c r="AE9" s="4">
        <v>9.5</v>
      </c>
      <c r="AF9" s="4">
        <v>4.5</v>
      </c>
      <c r="AG9" s="4">
        <v>4.5</v>
      </c>
      <c r="AH9" s="4">
        <v>73.5</v>
      </c>
      <c r="AI9" s="4">
        <f t="shared" si="8"/>
        <v>92</v>
      </c>
      <c r="AJ9" s="4" t="str">
        <f t="shared" si="9"/>
        <v>A1</v>
      </c>
      <c r="AK9" s="85">
        <v>44</v>
      </c>
      <c r="AL9" s="23">
        <v>50</v>
      </c>
      <c r="AM9" s="23">
        <v>46</v>
      </c>
      <c r="AN9" s="23">
        <v>34</v>
      </c>
      <c r="AO9" s="89">
        <f t="shared" si="10"/>
        <v>470.5</v>
      </c>
      <c r="AP9" s="89">
        <f t="shared" si="11"/>
        <v>85.545454545454547</v>
      </c>
      <c r="AQ9" s="4" t="str">
        <f t="shared" si="12"/>
        <v>A2</v>
      </c>
    </row>
    <row r="10" spans="1:43" ht="15.75">
      <c r="A10" s="76">
        <v>4</v>
      </c>
      <c r="B10" s="15" t="s">
        <v>248</v>
      </c>
      <c r="C10" s="38">
        <v>8.5</v>
      </c>
      <c r="D10" s="4">
        <v>4</v>
      </c>
      <c r="E10" s="4">
        <v>4</v>
      </c>
      <c r="F10" s="81">
        <v>64.5</v>
      </c>
      <c r="G10" s="79">
        <f t="shared" si="0"/>
        <v>81</v>
      </c>
      <c r="H10" s="82" t="str">
        <f t="shared" si="1"/>
        <v>A2</v>
      </c>
      <c r="I10" s="38">
        <v>4</v>
      </c>
      <c r="J10" s="13">
        <v>4</v>
      </c>
      <c r="K10" s="13">
        <v>4</v>
      </c>
      <c r="L10" s="4">
        <v>58.5</v>
      </c>
      <c r="M10" s="5">
        <f t="shared" si="2"/>
        <v>70.5</v>
      </c>
      <c r="N10" s="4" t="str">
        <f t="shared" si="3"/>
        <v>B2</v>
      </c>
      <c r="O10" s="76">
        <v>4</v>
      </c>
      <c r="P10" s="15" t="s">
        <v>248</v>
      </c>
      <c r="Q10" s="4">
        <v>8.5</v>
      </c>
      <c r="R10" s="4">
        <v>4</v>
      </c>
      <c r="S10" s="4">
        <v>4</v>
      </c>
      <c r="T10" s="4">
        <v>58</v>
      </c>
      <c r="U10" s="4">
        <f t="shared" si="4"/>
        <v>74.5</v>
      </c>
      <c r="V10" s="4" t="str">
        <f t="shared" si="5"/>
        <v>B1</v>
      </c>
      <c r="W10" s="4">
        <v>7.75</v>
      </c>
      <c r="X10" s="4">
        <v>5</v>
      </c>
      <c r="Y10" s="4">
        <v>5</v>
      </c>
      <c r="Z10" s="4">
        <v>73.5</v>
      </c>
      <c r="AA10" s="4">
        <f t="shared" si="6"/>
        <v>91.25</v>
      </c>
      <c r="AB10" s="4" t="str">
        <f t="shared" si="7"/>
        <v>A1</v>
      </c>
      <c r="AC10" s="76">
        <v>4</v>
      </c>
      <c r="AD10" s="15" t="s">
        <v>248</v>
      </c>
      <c r="AE10" s="4">
        <v>5.25</v>
      </c>
      <c r="AF10" s="4">
        <v>3.5</v>
      </c>
      <c r="AG10" s="4">
        <v>3</v>
      </c>
      <c r="AH10" s="4">
        <v>55</v>
      </c>
      <c r="AI10" s="4">
        <f t="shared" si="8"/>
        <v>66.75</v>
      </c>
      <c r="AJ10" s="4" t="str">
        <f t="shared" si="9"/>
        <v>B2</v>
      </c>
      <c r="AK10" s="85">
        <v>33</v>
      </c>
      <c r="AL10" s="23">
        <v>44.5</v>
      </c>
      <c r="AM10" s="23">
        <v>31</v>
      </c>
      <c r="AN10" s="23">
        <v>36</v>
      </c>
      <c r="AO10" s="89">
        <f t="shared" si="10"/>
        <v>417</v>
      </c>
      <c r="AP10" s="89">
        <f t="shared" si="11"/>
        <v>75.818181818181813</v>
      </c>
      <c r="AQ10" s="4" t="str">
        <f t="shared" si="12"/>
        <v>B1</v>
      </c>
    </row>
    <row r="11" spans="1:43" ht="15.75">
      <c r="A11" s="76">
        <v>5</v>
      </c>
      <c r="B11" s="15" t="s">
        <v>249</v>
      </c>
      <c r="C11" s="38">
        <v>5.75</v>
      </c>
      <c r="D11" s="4">
        <v>4</v>
      </c>
      <c r="E11" s="4">
        <v>4</v>
      </c>
      <c r="F11" s="81">
        <v>51.5</v>
      </c>
      <c r="G11" s="79">
        <f t="shared" si="0"/>
        <v>65.25</v>
      </c>
      <c r="H11" s="82" t="str">
        <f t="shared" si="1"/>
        <v>B2</v>
      </c>
      <c r="I11" s="38">
        <v>5</v>
      </c>
      <c r="J11" s="13">
        <v>3.5</v>
      </c>
      <c r="K11" s="13">
        <v>4</v>
      </c>
      <c r="L11" s="4">
        <v>46</v>
      </c>
      <c r="M11" s="5">
        <f t="shared" si="2"/>
        <v>58.5</v>
      </c>
      <c r="N11" s="4" t="str">
        <f t="shared" si="3"/>
        <v>C1</v>
      </c>
      <c r="O11" s="76">
        <v>5</v>
      </c>
      <c r="P11" s="15" t="s">
        <v>249</v>
      </c>
      <c r="Q11" s="4">
        <v>8.75</v>
      </c>
      <c r="R11" s="4">
        <v>3</v>
      </c>
      <c r="S11" s="4">
        <v>3</v>
      </c>
      <c r="T11" s="4">
        <v>46</v>
      </c>
      <c r="U11" s="4">
        <f t="shared" si="4"/>
        <v>60.75</v>
      </c>
      <c r="V11" s="4" t="str">
        <f t="shared" si="5"/>
        <v>C1</v>
      </c>
      <c r="W11" s="4">
        <v>8</v>
      </c>
      <c r="X11" s="4">
        <v>4.5</v>
      </c>
      <c r="Y11" s="4">
        <v>4.5</v>
      </c>
      <c r="Z11" s="4">
        <v>72.5</v>
      </c>
      <c r="AA11" s="4">
        <f t="shared" si="6"/>
        <v>89.5</v>
      </c>
      <c r="AB11" s="4" t="str">
        <f t="shared" si="7"/>
        <v>A2</v>
      </c>
      <c r="AC11" s="76">
        <v>5</v>
      </c>
      <c r="AD11" s="15" t="s">
        <v>249</v>
      </c>
      <c r="AE11" s="4">
        <v>5.5</v>
      </c>
      <c r="AF11" s="4">
        <v>3.5</v>
      </c>
      <c r="AG11" s="4">
        <v>4</v>
      </c>
      <c r="AH11" s="4">
        <v>52.5</v>
      </c>
      <c r="AI11" s="4">
        <f t="shared" si="8"/>
        <v>65.5</v>
      </c>
      <c r="AJ11" s="4" t="str">
        <f t="shared" si="9"/>
        <v>B2</v>
      </c>
      <c r="AK11" s="86">
        <v>17.5</v>
      </c>
      <c r="AL11" s="23">
        <v>30.5</v>
      </c>
      <c r="AM11" s="23">
        <v>33.5</v>
      </c>
      <c r="AN11" s="23">
        <v>32</v>
      </c>
      <c r="AO11" s="89">
        <f t="shared" si="10"/>
        <v>357</v>
      </c>
      <c r="AP11" s="89">
        <f t="shared" si="11"/>
        <v>64.909090909090907</v>
      </c>
      <c r="AQ11" s="4" t="str">
        <f t="shared" si="12"/>
        <v>B2</v>
      </c>
    </row>
    <row r="12" spans="1:43" ht="15.75">
      <c r="A12" s="76">
        <v>6</v>
      </c>
      <c r="B12" s="15" t="s">
        <v>250</v>
      </c>
      <c r="C12" s="38">
        <v>7.75</v>
      </c>
      <c r="D12" s="4">
        <v>5</v>
      </c>
      <c r="E12" s="4">
        <v>5</v>
      </c>
      <c r="F12" s="81">
        <v>60.5</v>
      </c>
      <c r="G12" s="79">
        <f t="shared" si="0"/>
        <v>78.25</v>
      </c>
      <c r="H12" s="82" t="str">
        <f t="shared" si="1"/>
        <v>B1</v>
      </c>
      <c r="I12" s="38">
        <v>6.5</v>
      </c>
      <c r="J12" s="13">
        <v>4</v>
      </c>
      <c r="K12" s="13">
        <v>4</v>
      </c>
      <c r="L12" s="4">
        <v>64.5</v>
      </c>
      <c r="M12" s="5">
        <f t="shared" si="2"/>
        <v>79</v>
      </c>
      <c r="N12" s="4" t="str">
        <f t="shared" si="3"/>
        <v>B1</v>
      </c>
      <c r="O12" s="76">
        <v>6</v>
      </c>
      <c r="P12" s="15" t="s">
        <v>250</v>
      </c>
      <c r="Q12" s="4">
        <v>9</v>
      </c>
      <c r="R12" s="4">
        <v>5</v>
      </c>
      <c r="S12" s="4">
        <v>5</v>
      </c>
      <c r="T12" s="4">
        <v>65</v>
      </c>
      <c r="U12" s="4">
        <f t="shared" si="4"/>
        <v>84</v>
      </c>
      <c r="V12" s="4" t="str">
        <f t="shared" si="5"/>
        <v>A2</v>
      </c>
      <c r="W12" s="4">
        <v>9.25</v>
      </c>
      <c r="X12" s="4">
        <v>5</v>
      </c>
      <c r="Y12" s="4">
        <v>5</v>
      </c>
      <c r="Z12" s="4" t="s">
        <v>428</v>
      </c>
      <c r="AA12" s="4">
        <f t="shared" si="6"/>
        <v>19.25</v>
      </c>
      <c r="AB12" s="4" t="str">
        <f t="shared" si="7"/>
        <v>E</v>
      </c>
      <c r="AC12" s="76">
        <v>6</v>
      </c>
      <c r="AD12" s="15" t="s">
        <v>250</v>
      </c>
      <c r="AE12" s="4">
        <v>7.25</v>
      </c>
      <c r="AF12" s="4">
        <v>5</v>
      </c>
      <c r="AG12" s="4">
        <v>4.5</v>
      </c>
      <c r="AH12" s="4">
        <v>66.5</v>
      </c>
      <c r="AI12" s="4">
        <f t="shared" si="8"/>
        <v>83.25</v>
      </c>
      <c r="AJ12" s="4" t="str">
        <f t="shared" si="9"/>
        <v>A2</v>
      </c>
      <c r="AK12" s="85">
        <v>43.5</v>
      </c>
      <c r="AL12" s="23">
        <v>46</v>
      </c>
      <c r="AM12" s="23">
        <v>40</v>
      </c>
      <c r="AN12" s="23">
        <v>43</v>
      </c>
      <c r="AO12" s="89">
        <f t="shared" si="10"/>
        <v>387.25</v>
      </c>
      <c r="AP12" s="89">
        <f t="shared" si="11"/>
        <v>70.409090909090907</v>
      </c>
      <c r="AQ12" s="4" t="str">
        <f t="shared" si="12"/>
        <v>B2</v>
      </c>
    </row>
    <row r="13" spans="1:43" ht="15.75">
      <c r="A13" s="76">
        <v>7</v>
      </c>
      <c r="B13" s="16" t="s">
        <v>251</v>
      </c>
      <c r="C13" s="38">
        <v>7.75</v>
      </c>
      <c r="D13" s="4">
        <v>5</v>
      </c>
      <c r="E13" s="4">
        <v>5</v>
      </c>
      <c r="F13" s="81">
        <v>60</v>
      </c>
      <c r="G13" s="79">
        <f t="shared" si="0"/>
        <v>77.75</v>
      </c>
      <c r="H13" s="82" t="str">
        <f t="shared" si="1"/>
        <v>B1</v>
      </c>
      <c r="I13" s="44">
        <v>7.25</v>
      </c>
      <c r="J13" s="13">
        <v>4.5</v>
      </c>
      <c r="K13" s="13">
        <v>4</v>
      </c>
      <c r="L13" s="4">
        <v>65.5</v>
      </c>
      <c r="M13" s="5">
        <f t="shared" si="2"/>
        <v>81.25</v>
      </c>
      <c r="N13" s="4" t="str">
        <f t="shared" si="3"/>
        <v>A2</v>
      </c>
      <c r="O13" s="76">
        <v>7</v>
      </c>
      <c r="P13" s="16" t="s">
        <v>251</v>
      </c>
      <c r="Q13" s="4">
        <v>9.5</v>
      </c>
      <c r="R13" s="4">
        <v>5</v>
      </c>
      <c r="S13" s="4">
        <v>5</v>
      </c>
      <c r="T13" s="4">
        <v>60.5</v>
      </c>
      <c r="U13" s="4">
        <f t="shared" si="4"/>
        <v>80</v>
      </c>
      <c r="V13" s="4" t="str">
        <f t="shared" si="5"/>
        <v>B1</v>
      </c>
      <c r="W13" s="4">
        <v>8.75</v>
      </c>
      <c r="X13" s="4">
        <v>4.5</v>
      </c>
      <c r="Y13" s="4">
        <v>4.5</v>
      </c>
      <c r="Z13" s="4">
        <v>70.5</v>
      </c>
      <c r="AA13" s="4">
        <f t="shared" si="6"/>
        <v>88.25</v>
      </c>
      <c r="AB13" s="4" t="str">
        <f t="shared" si="7"/>
        <v>A2</v>
      </c>
      <c r="AC13" s="76">
        <v>7</v>
      </c>
      <c r="AD13" s="16" t="s">
        <v>251</v>
      </c>
      <c r="AE13" s="4">
        <v>7.25</v>
      </c>
      <c r="AF13" s="4">
        <v>4</v>
      </c>
      <c r="AG13" s="4">
        <v>4.5</v>
      </c>
      <c r="AH13" s="4">
        <v>62.5</v>
      </c>
      <c r="AI13" s="4">
        <f t="shared" si="8"/>
        <v>78.25</v>
      </c>
      <c r="AJ13" s="4" t="str">
        <f t="shared" si="9"/>
        <v>B1</v>
      </c>
      <c r="AK13" s="85">
        <v>41</v>
      </c>
      <c r="AL13" s="23">
        <v>42</v>
      </c>
      <c r="AM13" s="23">
        <v>41.5</v>
      </c>
      <c r="AN13" s="23">
        <v>43.5</v>
      </c>
      <c r="AO13" s="89">
        <f t="shared" si="10"/>
        <v>446.5</v>
      </c>
      <c r="AP13" s="89">
        <f t="shared" si="11"/>
        <v>81.181818181818173</v>
      </c>
      <c r="AQ13" s="4" t="str">
        <f t="shared" si="12"/>
        <v>A2</v>
      </c>
    </row>
    <row r="14" spans="1:43" ht="15.75">
      <c r="A14" s="76">
        <v>8</v>
      </c>
      <c r="B14" s="15" t="s">
        <v>252</v>
      </c>
      <c r="C14" s="38">
        <v>9</v>
      </c>
      <c r="D14" s="4">
        <v>5</v>
      </c>
      <c r="E14" s="4">
        <v>5</v>
      </c>
      <c r="F14" s="81">
        <v>62.5</v>
      </c>
      <c r="G14" s="79">
        <f t="shared" si="0"/>
        <v>81.5</v>
      </c>
      <c r="H14" s="82" t="str">
        <f t="shared" si="1"/>
        <v>A2</v>
      </c>
      <c r="I14" s="38">
        <v>6.75</v>
      </c>
      <c r="J14" s="13">
        <v>4.5</v>
      </c>
      <c r="K14" s="13">
        <v>4.5</v>
      </c>
      <c r="L14" s="4">
        <v>67.5</v>
      </c>
      <c r="M14" s="5">
        <f t="shared" si="2"/>
        <v>83.25</v>
      </c>
      <c r="N14" s="4" t="str">
        <f t="shared" si="3"/>
        <v>A2</v>
      </c>
      <c r="O14" s="76">
        <v>8</v>
      </c>
      <c r="P14" s="15" t="s">
        <v>252</v>
      </c>
      <c r="Q14" s="4">
        <v>8.5</v>
      </c>
      <c r="R14" s="4">
        <v>5</v>
      </c>
      <c r="S14" s="4">
        <v>4</v>
      </c>
      <c r="T14" s="4">
        <v>43.5</v>
      </c>
      <c r="U14" s="4">
        <f t="shared" si="4"/>
        <v>61</v>
      </c>
      <c r="V14" s="4" t="str">
        <f t="shared" si="5"/>
        <v>B2</v>
      </c>
      <c r="W14" s="4">
        <v>9.25</v>
      </c>
      <c r="X14" s="4">
        <v>5</v>
      </c>
      <c r="Y14" s="4">
        <v>5</v>
      </c>
      <c r="Z14" s="4">
        <v>72</v>
      </c>
      <c r="AA14" s="4">
        <f t="shared" si="6"/>
        <v>91.25</v>
      </c>
      <c r="AB14" s="4" t="str">
        <f t="shared" si="7"/>
        <v>A1</v>
      </c>
      <c r="AC14" s="76">
        <v>8</v>
      </c>
      <c r="AD14" s="15" t="s">
        <v>252</v>
      </c>
      <c r="AE14" s="4">
        <v>7.5</v>
      </c>
      <c r="AF14" s="4">
        <v>5</v>
      </c>
      <c r="AG14" s="4">
        <v>4</v>
      </c>
      <c r="AH14" s="4">
        <v>52.5</v>
      </c>
      <c r="AI14" s="4">
        <f t="shared" si="8"/>
        <v>69</v>
      </c>
      <c r="AJ14" s="4" t="str">
        <f t="shared" si="9"/>
        <v>B2</v>
      </c>
      <c r="AK14" s="85">
        <v>24.5</v>
      </c>
      <c r="AL14" s="23">
        <v>46.5</v>
      </c>
      <c r="AM14" s="23">
        <v>39.5</v>
      </c>
      <c r="AN14" s="23">
        <v>44</v>
      </c>
      <c r="AO14" s="89">
        <f t="shared" si="10"/>
        <v>410.5</v>
      </c>
      <c r="AP14" s="89">
        <f t="shared" si="11"/>
        <v>74.63636363636364</v>
      </c>
      <c r="AQ14" s="4" t="str">
        <f t="shared" si="12"/>
        <v>B1</v>
      </c>
    </row>
    <row r="15" spans="1:43" ht="15.75">
      <c r="A15" s="76">
        <v>9</v>
      </c>
      <c r="B15" s="15" t="s">
        <v>253</v>
      </c>
      <c r="C15" s="38">
        <v>1.5</v>
      </c>
      <c r="D15" s="4">
        <v>4</v>
      </c>
      <c r="E15" s="4">
        <v>3</v>
      </c>
      <c r="F15" s="81">
        <v>8.5</v>
      </c>
      <c r="G15" s="79">
        <f t="shared" si="0"/>
        <v>17</v>
      </c>
      <c r="H15" s="82" t="str">
        <f t="shared" si="1"/>
        <v>E</v>
      </c>
      <c r="I15" s="38">
        <v>1.5</v>
      </c>
      <c r="J15" s="13">
        <v>3</v>
      </c>
      <c r="K15" s="13">
        <v>3</v>
      </c>
      <c r="L15" s="4">
        <v>16</v>
      </c>
      <c r="M15" s="5">
        <f t="shared" si="2"/>
        <v>23.5</v>
      </c>
      <c r="N15" s="4" t="str">
        <f t="shared" si="3"/>
        <v>E</v>
      </c>
      <c r="O15" s="76">
        <v>9</v>
      </c>
      <c r="P15" s="15" t="s">
        <v>253</v>
      </c>
      <c r="Q15" s="4">
        <v>2.25</v>
      </c>
      <c r="R15" s="4">
        <v>4</v>
      </c>
      <c r="S15" s="4">
        <v>2</v>
      </c>
      <c r="T15" s="4">
        <v>6</v>
      </c>
      <c r="U15" s="4">
        <f t="shared" si="4"/>
        <v>14.25</v>
      </c>
      <c r="V15" s="4" t="str">
        <f t="shared" si="5"/>
        <v>E</v>
      </c>
      <c r="W15" s="4">
        <v>3.5</v>
      </c>
      <c r="X15" s="4">
        <v>5</v>
      </c>
      <c r="Y15" s="4">
        <v>3</v>
      </c>
      <c r="Z15" s="4">
        <v>5</v>
      </c>
      <c r="AA15" s="4">
        <f t="shared" si="6"/>
        <v>16.5</v>
      </c>
      <c r="AB15" s="4" t="str">
        <f t="shared" si="7"/>
        <v>E</v>
      </c>
      <c r="AC15" s="76">
        <v>9</v>
      </c>
      <c r="AD15" s="15" t="s">
        <v>253</v>
      </c>
      <c r="AE15" s="4">
        <v>2.5</v>
      </c>
      <c r="AF15" s="4">
        <v>3</v>
      </c>
      <c r="AG15" s="4">
        <v>2.5</v>
      </c>
      <c r="AH15" s="4">
        <v>6</v>
      </c>
      <c r="AI15" s="4">
        <f t="shared" si="8"/>
        <v>14</v>
      </c>
      <c r="AJ15" s="4" t="str">
        <f t="shared" si="9"/>
        <v>E</v>
      </c>
      <c r="AK15" s="85">
        <v>7</v>
      </c>
      <c r="AL15" s="23">
        <v>6</v>
      </c>
      <c r="AM15" s="23">
        <v>0.5</v>
      </c>
      <c r="AN15" s="23">
        <v>30</v>
      </c>
      <c r="AO15" s="89">
        <f t="shared" si="10"/>
        <v>92.25</v>
      </c>
      <c r="AP15" s="89">
        <f t="shared" si="11"/>
        <v>16.772727272727273</v>
      </c>
      <c r="AQ15" s="4" t="str">
        <f t="shared" si="12"/>
        <v>E</v>
      </c>
    </row>
    <row r="16" spans="1:43" ht="16.5" customHeight="1">
      <c r="A16" s="76">
        <v>10</v>
      </c>
      <c r="B16" s="12" t="s">
        <v>254</v>
      </c>
      <c r="C16" s="38">
        <v>9.25</v>
      </c>
      <c r="D16" s="4">
        <v>5</v>
      </c>
      <c r="E16" s="4">
        <v>5</v>
      </c>
      <c r="F16" s="81">
        <v>68</v>
      </c>
      <c r="G16" s="79">
        <f t="shared" si="0"/>
        <v>87.25</v>
      </c>
      <c r="H16" s="82" t="str">
        <f t="shared" si="1"/>
        <v>A2</v>
      </c>
      <c r="I16" s="38">
        <v>6</v>
      </c>
      <c r="J16" s="13">
        <v>4</v>
      </c>
      <c r="K16" s="13">
        <v>4.5</v>
      </c>
      <c r="L16" s="4">
        <v>61.5</v>
      </c>
      <c r="M16" s="5">
        <f t="shared" si="2"/>
        <v>76</v>
      </c>
      <c r="N16" s="4" t="str">
        <f t="shared" si="3"/>
        <v>B1</v>
      </c>
      <c r="O16" s="76">
        <v>10</v>
      </c>
      <c r="P16" s="12" t="s">
        <v>254</v>
      </c>
      <c r="Q16" s="4">
        <v>8.75</v>
      </c>
      <c r="R16" s="4">
        <v>4</v>
      </c>
      <c r="S16" s="4">
        <v>5</v>
      </c>
      <c r="T16" s="4">
        <v>63</v>
      </c>
      <c r="U16" s="4">
        <f t="shared" si="4"/>
        <v>80.75</v>
      </c>
      <c r="V16" s="4" t="str">
        <f t="shared" si="5"/>
        <v>B1</v>
      </c>
      <c r="W16" s="4">
        <v>9</v>
      </c>
      <c r="X16" s="4">
        <v>5</v>
      </c>
      <c r="Y16" s="4">
        <v>4</v>
      </c>
      <c r="Z16" s="4">
        <v>72.5</v>
      </c>
      <c r="AA16" s="4">
        <f t="shared" si="6"/>
        <v>90.5</v>
      </c>
      <c r="AB16" s="4" t="str">
        <f t="shared" si="7"/>
        <v>A2</v>
      </c>
      <c r="AC16" s="76">
        <v>10</v>
      </c>
      <c r="AD16" s="12" t="s">
        <v>254</v>
      </c>
      <c r="AE16" s="4">
        <v>8</v>
      </c>
      <c r="AF16" s="4">
        <v>4</v>
      </c>
      <c r="AG16" s="4">
        <v>5</v>
      </c>
      <c r="AH16" s="4">
        <v>67.5</v>
      </c>
      <c r="AI16" s="4">
        <f t="shared" si="8"/>
        <v>84.5</v>
      </c>
      <c r="AJ16" s="4" t="str">
        <f t="shared" si="9"/>
        <v>A2</v>
      </c>
      <c r="AK16" s="85">
        <v>47</v>
      </c>
      <c r="AL16" s="23">
        <v>46.5</v>
      </c>
      <c r="AM16" s="23">
        <v>44</v>
      </c>
      <c r="AN16" s="23">
        <v>37.5</v>
      </c>
      <c r="AO16" s="89">
        <f t="shared" si="10"/>
        <v>466</v>
      </c>
      <c r="AP16" s="89">
        <f t="shared" si="11"/>
        <v>84.727272727272734</v>
      </c>
      <c r="AQ16" s="4" t="str">
        <f t="shared" si="12"/>
        <v>A2</v>
      </c>
    </row>
    <row r="17" spans="1:43" ht="15.75">
      <c r="A17" s="76">
        <v>11</v>
      </c>
      <c r="B17" s="12" t="s">
        <v>255</v>
      </c>
      <c r="C17" s="38">
        <v>6.75</v>
      </c>
      <c r="D17" s="4">
        <v>4</v>
      </c>
      <c r="E17" s="4">
        <v>3</v>
      </c>
      <c r="F17" s="81">
        <v>29</v>
      </c>
      <c r="G17" s="79">
        <f t="shared" si="0"/>
        <v>42.75</v>
      </c>
      <c r="H17" s="82" t="str">
        <f t="shared" si="1"/>
        <v>C2</v>
      </c>
      <c r="I17" s="38">
        <v>3.75</v>
      </c>
      <c r="J17" s="13">
        <v>3.5</v>
      </c>
      <c r="K17" s="13">
        <v>3.5</v>
      </c>
      <c r="L17" s="4">
        <v>49.5</v>
      </c>
      <c r="M17" s="5">
        <f t="shared" si="2"/>
        <v>60.25</v>
      </c>
      <c r="N17" s="4" t="str">
        <f t="shared" si="3"/>
        <v>C1</v>
      </c>
      <c r="O17" s="76">
        <v>11</v>
      </c>
      <c r="P17" s="12" t="s">
        <v>255</v>
      </c>
      <c r="Q17" s="4">
        <v>6.5</v>
      </c>
      <c r="R17" s="4">
        <v>3</v>
      </c>
      <c r="S17" s="4">
        <v>3</v>
      </c>
      <c r="T17" s="4">
        <v>28</v>
      </c>
      <c r="U17" s="4">
        <f t="shared" si="4"/>
        <v>40.5</v>
      </c>
      <c r="V17" s="4" t="str">
        <f t="shared" si="5"/>
        <v>D</v>
      </c>
      <c r="W17" s="4">
        <v>6</v>
      </c>
      <c r="X17" s="4">
        <v>3.5</v>
      </c>
      <c r="Y17" s="4">
        <v>3</v>
      </c>
      <c r="Z17" s="4">
        <v>31</v>
      </c>
      <c r="AA17" s="4">
        <f t="shared" si="6"/>
        <v>43.5</v>
      </c>
      <c r="AB17" s="4" t="str">
        <f t="shared" si="7"/>
        <v>C2</v>
      </c>
      <c r="AC17" s="76">
        <v>11</v>
      </c>
      <c r="AD17" s="12" t="s">
        <v>255</v>
      </c>
      <c r="AE17" s="4">
        <v>4.75</v>
      </c>
      <c r="AF17" s="4">
        <v>3.5</v>
      </c>
      <c r="AG17" s="4">
        <v>3</v>
      </c>
      <c r="AH17" s="4">
        <v>24.5</v>
      </c>
      <c r="AI17" s="4">
        <f t="shared" si="8"/>
        <v>35.75</v>
      </c>
      <c r="AJ17" s="4" t="str">
        <f t="shared" si="9"/>
        <v>D</v>
      </c>
      <c r="AK17" s="86">
        <v>24.5</v>
      </c>
      <c r="AL17" s="23">
        <v>32.5</v>
      </c>
      <c r="AM17" s="23">
        <v>18</v>
      </c>
      <c r="AN17" s="23">
        <v>13.5</v>
      </c>
      <c r="AO17" s="89">
        <f t="shared" si="10"/>
        <v>247.25</v>
      </c>
      <c r="AP17" s="89">
        <f t="shared" si="11"/>
        <v>44.954545454545453</v>
      </c>
      <c r="AQ17" s="4" t="str">
        <f t="shared" si="12"/>
        <v>C2</v>
      </c>
    </row>
    <row r="18" spans="1:43" ht="15.75">
      <c r="A18" s="76">
        <v>12</v>
      </c>
      <c r="B18" s="15" t="s">
        <v>256</v>
      </c>
      <c r="C18" s="38">
        <v>8.25</v>
      </c>
      <c r="D18" s="4">
        <v>5</v>
      </c>
      <c r="E18" s="4">
        <v>4</v>
      </c>
      <c r="F18" s="81">
        <v>48</v>
      </c>
      <c r="G18" s="79">
        <f t="shared" si="0"/>
        <v>65.25</v>
      </c>
      <c r="H18" s="82" t="str">
        <f t="shared" si="1"/>
        <v>B2</v>
      </c>
      <c r="I18" s="38">
        <v>4.75</v>
      </c>
      <c r="J18" s="13">
        <v>4</v>
      </c>
      <c r="K18" s="13">
        <v>4.5</v>
      </c>
      <c r="L18" s="4">
        <v>57</v>
      </c>
      <c r="M18" s="5">
        <f t="shared" si="2"/>
        <v>70.25</v>
      </c>
      <c r="N18" s="4" t="str">
        <f t="shared" si="3"/>
        <v>B2</v>
      </c>
      <c r="O18" s="76">
        <v>12</v>
      </c>
      <c r="P18" s="15" t="s">
        <v>256</v>
      </c>
      <c r="Q18" s="4">
        <v>3.75</v>
      </c>
      <c r="R18" s="4">
        <v>4</v>
      </c>
      <c r="S18" s="4">
        <v>4</v>
      </c>
      <c r="T18" s="4">
        <v>41.5</v>
      </c>
      <c r="U18" s="4">
        <f t="shared" si="4"/>
        <v>53.25</v>
      </c>
      <c r="V18" s="4" t="str">
        <f t="shared" si="5"/>
        <v>C1</v>
      </c>
      <c r="W18" s="4">
        <v>7.75</v>
      </c>
      <c r="X18" s="4">
        <v>4</v>
      </c>
      <c r="Y18" s="4">
        <v>4.5</v>
      </c>
      <c r="Z18" s="4">
        <v>62.5</v>
      </c>
      <c r="AA18" s="4">
        <f t="shared" si="6"/>
        <v>78.75</v>
      </c>
      <c r="AB18" s="4" t="str">
        <f t="shared" si="7"/>
        <v>B1</v>
      </c>
      <c r="AC18" s="76">
        <v>12</v>
      </c>
      <c r="AD18" s="15" t="s">
        <v>256</v>
      </c>
      <c r="AE18" s="4">
        <v>4.75</v>
      </c>
      <c r="AF18" s="4">
        <v>4.5</v>
      </c>
      <c r="AG18" s="4">
        <v>4</v>
      </c>
      <c r="AH18" s="4">
        <v>39</v>
      </c>
      <c r="AI18" s="4">
        <f t="shared" si="8"/>
        <v>52.25</v>
      </c>
      <c r="AJ18" s="4" t="str">
        <f t="shared" si="9"/>
        <v>C1</v>
      </c>
      <c r="AK18" s="85">
        <v>23</v>
      </c>
      <c r="AL18" s="23">
        <v>30</v>
      </c>
      <c r="AM18" s="23">
        <v>30.5</v>
      </c>
      <c r="AN18" s="23">
        <v>34</v>
      </c>
      <c r="AO18" s="89">
        <f t="shared" si="10"/>
        <v>342.75</v>
      </c>
      <c r="AP18" s="89">
        <f t="shared" si="11"/>
        <v>62.31818181818182</v>
      </c>
      <c r="AQ18" s="4" t="str">
        <f t="shared" si="12"/>
        <v>B2</v>
      </c>
    </row>
    <row r="19" spans="1:43" ht="15.75">
      <c r="A19" s="76">
        <v>13</v>
      </c>
      <c r="B19" s="15" t="s">
        <v>257</v>
      </c>
      <c r="C19" s="38">
        <v>5</v>
      </c>
      <c r="D19" s="4">
        <v>4</v>
      </c>
      <c r="E19" s="4">
        <v>4</v>
      </c>
      <c r="F19" s="81">
        <v>52.5</v>
      </c>
      <c r="G19" s="79">
        <f t="shared" si="0"/>
        <v>65.5</v>
      </c>
      <c r="H19" s="82" t="str">
        <f t="shared" si="1"/>
        <v>B2</v>
      </c>
      <c r="I19" s="38">
        <v>5.25</v>
      </c>
      <c r="J19" s="13">
        <v>4</v>
      </c>
      <c r="K19" s="13">
        <v>4.5</v>
      </c>
      <c r="L19" s="4">
        <v>45</v>
      </c>
      <c r="M19" s="5">
        <f t="shared" si="2"/>
        <v>58.75</v>
      </c>
      <c r="N19" s="4" t="str">
        <f t="shared" si="3"/>
        <v>C1</v>
      </c>
      <c r="O19" s="76">
        <v>13</v>
      </c>
      <c r="P19" s="15" t="s">
        <v>257</v>
      </c>
      <c r="Q19" s="4">
        <v>6.75</v>
      </c>
      <c r="R19" s="4">
        <v>4</v>
      </c>
      <c r="S19" s="4">
        <v>4</v>
      </c>
      <c r="T19" s="4">
        <v>49</v>
      </c>
      <c r="U19" s="4">
        <f t="shared" si="4"/>
        <v>63.75</v>
      </c>
      <c r="V19" s="4" t="str">
        <f t="shared" si="5"/>
        <v>B2</v>
      </c>
      <c r="W19" s="4">
        <v>6</v>
      </c>
      <c r="X19" s="4">
        <v>4</v>
      </c>
      <c r="Y19" s="4">
        <v>3.5</v>
      </c>
      <c r="Z19" s="4">
        <v>57.5</v>
      </c>
      <c r="AA19" s="4">
        <f t="shared" si="6"/>
        <v>71</v>
      </c>
      <c r="AB19" s="4" t="str">
        <f t="shared" si="7"/>
        <v>B1</v>
      </c>
      <c r="AC19" s="76">
        <v>13</v>
      </c>
      <c r="AD19" s="15" t="s">
        <v>257</v>
      </c>
      <c r="AE19" s="4">
        <v>6.25</v>
      </c>
      <c r="AF19" s="4">
        <v>4.5</v>
      </c>
      <c r="AG19" s="4">
        <v>4</v>
      </c>
      <c r="AH19" s="4">
        <v>49.5</v>
      </c>
      <c r="AI19" s="4">
        <f t="shared" si="8"/>
        <v>64.25</v>
      </c>
      <c r="AJ19" s="4" t="str">
        <f t="shared" si="9"/>
        <v>B2</v>
      </c>
      <c r="AK19" s="85">
        <v>28</v>
      </c>
      <c r="AL19" s="23">
        <v>31</v>
      </c>
      <c r="AM19" s="23">
        <v>30</v>
      </c>
      <c r="AN19" s="23">
        <v>33.5</v>
      </c>
      <c r="AO19" s="89">
        <f t="shared" si="10"/>
        <v>351.25</v>
      </c>
      <c r="AP19" s="89">
        <f t="shared" si="11"/>
        <v>63.863636363636367</v>
      </c>
      <c r="AQ19" s="4" t="str">
        <f t="shared" si="12"/>
        <v>B2</v>
      </c>
    </row>
    <row r="20" spans="1:43" ht="15.75">
      <c r="A20" s="76">
        <v>14</v>
      </c>
      <c r="B20" s="15" t="s">
        <v>258</v>
      </c>
      <c r="C20" s="38">
        <v>7.75</v>
      </c>
      <c r="D20" s="4">
        <v>5</v>
      </c>
      <c r="E20" s="4">
        <v>5</v>
      </c>
      <c r="F20" s="81">
        <v>68</v>
      </c>
      <c r="G20" s="79">
        <f t="shared" si="0"/>
        <v>85.75</v>
      </c>
      <c r="H20" s="82" t="str">
        <f t="shared" si="1"/>
        <v>A2</v>
      </c>
      <c r="I20" s="38">
        <v>6.25</v>
      </c>
      <c r="J20" s="13">
        <v>4.5</v>
      </c>
      <c r="K20" s="13">
        <v>4.5</v>
      </c>
      <c r="L20" s="4">
        <v>60</v>
      </c>
      <c r="M20" s="5">
        <f t="shared" si="2"/>
        <v>75.25</v>
      </c>
      <c r="N20" s="4" t="str">
        <f t="shared" si="3"/>
        <v>B1</v>
      </c>
      <c r="O20" s="76">
        <v>14</v>
      </c>
      <c r="P20" s="15" t="s">
        <v>258</v>
      </c>
      <c r="Q20" s="4">
        <v>9.25</v>
      </c>
      <c r="R20" s="4">
        <v>5</v>
      </c>
      <c r="S20" s="4">
        <v>5</v>
      </c>
      <c r="T20" s="4">
        <v>69</v>
      </c>
      <c r="U20" s="4">
        <f t="shared" si="4"/>
        <v>88.25</v>
      </c>
      <c r="V20" s="4" t="str">
        <f t="shared" si="5"/>
        <v>A2</v>
      </c>
      <c r="W20" s="4">
        <v>8.75</v>
      </c>
      <c r="X20" s="4">
        <v>5</v>
      </c>
      <c r="Y20" s="4">
        <v>4</v>
      </c>
      <c r="Z20" s="4">
        <v>68</v>
      </c>
      <c r="AA20" s="4">
        <f t="shared" si="6"/>
        <v>85.75</v>
      </c>
      <c r="AB20" s="4" t="str">
        <f t="shared" si="7"/>
        <v>A2</v>
      </c>
      <c r="AC20" s="76">
        <v>14</v>
      </c>
      <c r="AD20" s="15" t="s">
        <v>258</v>
      </c>
      <c r="AE20" s="4">
        <v>8.25</v>
      </c>
      <c r="AF20" s="4">
        <v>4</v>
      </c>
      <c r="AG20" s="4">
        <v>4.5</v>
      </c>
      <c r="AH20" s="4">
        <v>65</v>
      </c>
      <c r="AI20" s="4">
        <f t="shared" si="8"/>
        <v>81.75</v>
      </c>
      <c r="AJ20" s="4" t="str">
        <f t="shared" si="9"/>
        <v>A2</v>
      </c>
      <c r="AK20" s="85">
        <v>37.5</v>
      </c>
      <c r="AL20" s="23">
        <v>42.5</v>
      </c>
      <c r="AM20" s="23">
        <v>39.5</v>
      </c>
      <c r="AN20" s="23">
        <v>33</v>
      </c>
      <c r="AO20" s="89">
        <f t="shared" si="10"/>
        <v>454.25</v>
      </c>
      <c r="AP20" s="89">
        <f t="shared" si="11"/>
        <v>82.590909090909093</v>
      </c>
      <c r="AQ20" s="4" t="str">
        <f t="shared" si="12"/>
        <v>A2</v>
      </c>
    </row>
    <row r="21" spans="1:43" ht="15.75">
      <c r="A21" s="76">
        <v>15</v>
      </c>
      <c r="B21" s="15" t="s">
        <v>259</v>
      </c>
      <c r="C21" s="38">
        <v>8.5</v>
      </c>
      <c r="D21" s="4">
        <v>5</v>
      </c>
      <c r="E21" s="4">
        <v>4</v>
      </c>
      <c r="F21" s="81">
        <v>55.5</v>
      </c>
      <c r="G21" s="79">
        <f t="shared" si="0"/>
        <v>73</v>
      </c>
      <c r="H21" s="82" t="str">
        <f t="shared" si="1"/>
        <v>B1</v>
      </c>
      <c r="I21" s="38">
        <v>5.5</v>
      </c>
      <c r="J21" s="13">
        <v>4.5</v>
      </c>
      <c r="K21" s="13">
        <v>4.5</v>
      </c>
      <c r="L21" s="4">
        <v>57</v>
      </c>
      <c r="M21" s="5">
        <f t="shared" si="2"/>
        <v>71.5</v>
      </c>
      <c r="N21" s="4" t="str">
        <f t="shared" si="3"/>
        <v>B1</v>
      </c>
      <c r="O21" s="76">
        <v>15</v>
      </c>
      <c r="P21" s="15" t="s">
        <v>259</v>
      </c>
      <c r="Q21" s="4">
        <v>8.25</v>
      </c>
      <c r="R21" s="4">
        <v>4</v>
      </c>
      <c r="S21" s="4">
        <v>4</v>
      </c>
      <c r="T21" s="4">
        <v>56.5</v>
      </c>
      <c r="U21" s="4">
        <f t="shared" si="4"/>
        <v>72.75</v>
      </c>
      <c r="V21" s="4" t="str">
        <f t="shared" si="5"/>
        <v>B1</v>
      </c>
      <c r="W21" s="4">
        <v>9</v>
      </c>
      <c r="X21" s="4">
        <v>4.5</v>
      </c>
      <c r="Y21" s="4">
        <v>4</v>
      </c>
      <c r="Z21" s="4">
        <v>66.5</v>
      </c>
      <c r="AA21" s="4">
        <f t="shared" si="6"/>
        <v>84</v>
      </c>
      <c r="AB21" s="4" t="str">
        <f t="shared" si="7"/>
        <v>A2</v>
      </c>
      <c r="AC21" s="76">
        <v>15</v>
      </c>
      <c r="AD21" s="15" t="s">
        <v>259</v>
      </c>
      <c r="AE21" s="4">
        <v>8</v>
      </c>
      <c r="AF21" s="4">
        <v>4</v>
      </c>
      <c r="AG21" s="4">
        <v>3.5</v>
      </c>
      <c r="AH21" s="4">
        <v>40</v>
      </c>
      <c r="AI21" s="4">
        <f t="shared" si="8"/>
        <v>55.5</v>
      </c>
      <c r="AJ21" s="4" t="str">
        <f t="shared" si="9"/>
        <v>C1</v>
      </c>
      <c r="AK21" s="85">
        <v>40.5</v>
      </c>
      <c r="AL21" s="23">
        <v>36.5</v>
      </c>
      <c r="AM21" s="23">
        <v>36.5</v>
      </c>
      <c r="AN21" s="23">
        <v>27.5</v>
      </c>
      <c r="AO21" s="89">
        <f t="shared" si="10"/>
        <v>397.25</v>
      </c>
      <c r="AP21" s="89">
        <f t="shared" si="11"/>
        <v>72.227272727272734</v>
      </c>
      <c r="AQ21" s="4" t="str">
        <f t="shared" si="12"/>
        <v>B1</v>
      </c>
    </row>
    <row r="22" spans="1:43" ht="15.75">
      <c r="A22" s="76">
        <v>16</v>
      </c>
      <c r="B22" s="17" t="s">
        <v>260</v>
      </c>
      <c r="C22" s="38">
        <v>6</v>
      </c>
      <c r="D22" s="4">
        <v>5</v>
      </c>
      <c r="E22" s="4">
        <v>4</v>
      </c>
      <c r="F22" s="81">
        <v>45.5</v>
      </c>
      <c r="G22" s="79">
        <f t="shared" si="0"/>
        <v>60.5</v>
      </c>
      <c r="H22" s="82" t="str">
        <f t="shared" si="1"/>
        <v>C1</v>
      </c>
      <c r="I22" s="38">
        <v>9.25</v>
      </c>
      <c r="J22" s="13">
        <v>4.5</v>
      </c>
      <c r="K22" s="13">
        <v>5</v>
      </c>
      <c r="L22" s="4">
        <v>67.5</v>
      </c>
      <c r="M22" s="5">
        <f t="shared" si="2"/>
        <v>86.25</v>
      </c>
      <c r="N22" s="4" t="str">
        <f t="shared" si="3"/>
        <v>A2</v>
      </c>
      <c r="O22" s="76">
        <v>16</v>
      </c>
      <c r="P22" s="17" t="s">
        <v>260</v>
      </c>
      <c r="Q22" s="4">
        <v>8.75</v>
      </c>
      <c r="R22" s="4">
        <v>4</v>
      </c>
      <c r="S22" s="4">
        <v>4</v>
      </c>
      <c r="T22" s="4">
        <v>32</v>
      </c>
      <c r="U22" s="4">
        <f t="shared" si="4"/>
        <v>48.75</v>
      </c>
      <c r="V22" s="4" t="str">
        <f t="shared" si="5"/>
        <v>C2</v>
      </c>
      <c r="W22" s="4">
        <v>7</v>
      </c>
      <c r="X22" s="4">
        <v>4.5</v>
      </c>
      <c r="Y22" s="4">
        <v>4</v>
      </c>
      <c r="Z22" s="4">
        <v>48</v>
      </c>
      <c r="AA22" s="4">
        <f t="shared" si="6"/>
        <v>63.5</v>
      </c>
      <c r="AB22" s="4" t="str">
        <f t="shared" si="7"/>
        <v>B2</v>
      </c>
      <c r="AC22" s="76">
        <v>16</v>
      </c>
      <c r="AD22" s="17" t="s">
        <v>260</v>
      </c>
      <c r="AE22" s="4">
        <v>5</v>
      </c>
      <c r="AF22" s="4">
        <v>4</v>
      </c>
      <c r="AG22" s="4">
        <v>4</v>
      </c>
      <c r="AH22" s="4">
        <v>35.5</v>
      </c>
      <c r="AI22" s="4">
        <f t="shared" si="8"/>
        <v>48.5</v>
      </c>
      <c r="AJ22" s="4" t="str">
        <f t="shared" si="9"/>
        <v>C2</v>
      </c>
      <c r="AK22" s="85">
        <v>12.5</v>
      </c>
      <c r="AL22" s="23">
        <v>20</v>
      </c>
      <c r="AM22" s="23">
        <v>27</v>
      </c>
      <c r="AN22" s="23">
        <v>25</v>
      </c>
      <c r="AO22" s="89">
        <f t="shared" si="10"/>
        <v>320</v>
      </c>
      <c r="AP22" s="89">
        <f t="shared" si="11"/>
        <v>58.18181818181818</v>
      </c>
      <c r="AQ22" s="4" t="str">
        <f t="shared" si="12"/>
        <v>C1</v>
      </c>
    </row>
    <row r="23" spans="1:43" ht="15.75" customHeight="1">
      <c r="A23" s="76">
        <v>17</v>
      </c>
      <c r="B23" s="18" t="s">
        <v>261</v>
      </c>
      <c r="C23" s="38">
        <v>7.25</v>
      </c>
      <c r="D23" s="4">
        <v>4</v>
      </c>
      <c r="E23" s="4">
        <v>4</v>
      </c>
      <c r="F23" s="81">
        <v>66</v>
      </c>
      <c r="G23" s="79">
        <f t="shared" si="0"/>
        <v>81.25</v>
      </c>
      <c r="H23" s="82" t="str">
        <f t="shared" si="1"/>
        <v>A2</v>
      </c>
      <c r="I23" s="38">
        <v>7.5</v>
      </c>
      <c r="J23" s="13">
        <v>4</v>
      </c>
      <c r="K23" s="13">
        <v>5</v>
      </c>
      <c r="L23" s="4">
        <v>61.5</v>
      </c>
      <c r="M23" s="5">
        <f t="shared" si="2"/>
        <v>78</v>
      </c>
      <c r="N23" s="4" t="str">
        <f t="shared" si="3"/>
        <v>B1</v>
      </c>
      <c r="O23" s="76">
        <v>17</v>
      </c>
      <c r="P23" s="18" t="s">
        <v>261</v>
      </c>
      <c r="Q23" s="4">
        <v>7</v>
      </c>
      <c r="R23" s="4">
        <v>5</v>
      </c>
      <c r="S23" s="4">
        <v>4</v>
      </c>
      <c r="T23" s="4">
        <v>43.5</v>
      </c>
      <c r="U23" s="4">
        <f t="shared" si="4"/>
        <v>59.5</v>
      </c>
      <c r="V23" s="4" t="str">
        <f t="shared" si="5"/>
        <v>C1</v>
      </c>
      <c r="W23" s="4">
        <v>9.25</v>
      </c>
      <c r="X23" s="4">
        <v>5</v>
      </c>
      <c r="Y23" s="4">
        <v>5</v>
      </c>
      <c r="Z23" s="4">
        <v>64.5</v>
      </c>
      <c r="AA23" s="4">
        <f t="shared" si="6"/>
        <v>83.75</v>
      </c>
      <c r="AB23" s="4" t="str">
        <f t="shared" si="7"/>
        <v>A2</v>
      </c>
      <c r="AC23" s="76">
        <v>17</v>
      </c>
      <c r="AD23" s="18" t="s">
        <v>261</v>
      </c>
      <c r="AE23" s="4">
        <v>7</v>
      </c>
      <c r="AF23" s="4">
        <v>4</v>
      </c>
      <c r="AG23" s="4">
        <v>4</v>
      </c>
      <c r="AH23" s="4">
        <v>50.5</v>
      </c>
      <c r="AI23" s="4">
        <f t="shared" si="8"/>
        <v>65.5</v>
      </c>
      <c r="AJ23" s="4" t="str">
        <f t="shared" si="9"/>
        <v>B2</v>
      </c>
      <c r="AK23" s="85">
        <v>39.5</v>
      </c>
      <c r="AL23" s="23">
        <v>45</v>
      </c>
      <c r="AM23" s="23">
        <v>35</v>
      </c>
      <c r="AN23" s="23">
        <v>32.5</v>
      </c>
      <c r="AO23" s="89">
        <f t="shared" si="10"/>
        <v>407.5</v>
      </c>
      <c r="AP23" s="89">
        <f t="shared" si="11"/>
        <v>74.090909090909093</v>
      </c>
      <c r="AQ23" s="4" t="str">
        <f t="shared" si="12"/>
        <v>B1</v>
      </c>
    </row>
    <row r="24" spans="1:43" ht="15.75" customHeight="1">
      <c r="A24" s="76">
        <v>18</v>
      </c>
      <c r="B24" s="19" t="s">
        <v>262</v>
      </c>
      <c r="C24" s="44">
        <v>9</v>
      </c>
      <c r="D24" s="4">
        <v>5</v>
      </c>
      <c r="E24" s="4">
        <v>5</v>
      </c>
      <c r="F24" s="81">
        <v>70</v>
      </c>
      <c r="G24" s="79">
        <f t="shared" si="0"/>
        <v>89</v>
      </c>
      <c r="H24" s="82" t="str">
        <f t="shared" si="1"/>
        <v>A2</v>
      </c>
      <c r="I24" s="44">
        <v>6.5</v>
      </c>
      <c r="J24" s="13">
        <v>5</v>
      </c>
      <c r="K24" s="13">
        <v>5</v>
      </c>
      <c r="L24" s="4">
        <v>63.5</v>
      </c>
      <c r="M24" s="5">
        <f t="shared" si="2"/>
        <v>80</v>
      </c>
      <c r="N24" s="4" t="str">
        <f t="shared" si="3"/>
        <v>B1</v>
      </c>
      <c r="O24" s="76">
        <v>18</v>
      </c>
      <c r="P24" s="19" t="s">
        <v>262</v>
      </c>
      <c r="Q24" s="4">
        <v>9.5</v>
      </c>
      <c r="R24" s="4">
        <v>5</v>
      </c>
      <c r="S24" s="4">
        <v>5</v>
      </c>
      <c r="T24" s="4">
        <v>74</v>
      </c>
      <c r="U24" s="4">
        <f t="shared" si="4"/>
        <v>93.5</v>
      </c>
      <c r="V24" s="4" t="str">
        <f t="shared" si="5"/>
        <v>A1</v>
      </c>
      <c r="W24" s="4">
        <v>9.75</v>
      </c>
      <c r="X24" s="4">
        <v>5</v>
      </c>
      <c r="Y24" s="4">
        <v>5</v>
      </c>
      <c r="Z24" s="4">
        <v>77</v>
      </c>
      <c r="AA24" s="4">
        <f t="shared" si="6"/>
        <v>96.75</v>
      </c>
      <c r="AB24" s="4" t="str">
        <f t="shared" si="7"/>
        <v>A1</v>
      </c>
      <c r="AC24" s="76">
        <v>18</v>
      </c>
      <c r="AD24" s="19" t="s">
        <v>262</v>
      </c>
      <c r="AE24" s="4">
        <v>8.5</v>
      </c>
      <c r="AF24" s="4">
        <v>5</v>
      </c>
      <c r="AG24" s="4">
        <v>5</v>
      </c>
      <c r="AH24" s="4">
        <v>75.5</v>
      </c>
      <c r="AI24" s="4">
        <f t="shared" si="8"/>
        <v>94</v>
      </c>
      <c r="AJ24" s="4" t="str">
        <f t="shared" si="9"/>
        <v>A1</v>
      </c>
      <c r="AK24" s="86">
        <v>44</v>
      </c>
      <c r="AL24" s="23">
        <v>50</v>
      </c>
      <c r="AM24" s="23">
        <v>46.5</v>
      </c>
      <c r="AN24" s="23">
        <v>39.5</v>
      </c>
      <c r="AO24" s="89">
        <f t="shared" si="10"/>
        <v>497.25</v>
      </c>
      <c r="AP24" s="89">
        <f t="shared" si="11"/>
        <v>90.409090909090907</v>
      </c>
      <c r="AQ24" s="4" t="str">
        <f t="shared" si="12"/>
        <v>A2</v>
      </c>
    </row>
    <row r="25" spans="1:43" ht="15.75" customHeight="1">
      <c r="A25" s="76">
        <v>19</v>
      </c>
      <c r="B25" s="83" t="s">
        <v>263</v>
      </c>
      <c r="C25" s="38">
        <v>4.5</v>
      </c>
      <c r="D25" s="4">
        <v>4</v>
      </c>
      <c r="E25" s="4">
        <v>3</v>
      </c>
      <c r="F25" s="81">
        <v>20.5</v>
      </c>
      <c r="G25" s="79">
        <f t="shared" si="0"/>
        <v>32</v>
      </c>
      <c r="H25" s="82" t="str">
        <f t="shared" si="1"/>
        <v>E</v>
      </c>
      <c r="I25" s="38">
        <v>2</v>
      </c>
      <c r="J25" s="13">
        <v>3</v>
      </c>
      <c r="K25" s="13">
        <v>3</v>
      </c>
      <c r="L25" s="4">
        <v>14.5</v>
      </c>
      <c r="M25" s="5">
        <f t="shared" si="2"/>
        <v>22.5</v>
      </c>
      <c r="N25" s="4" t="str">
        <f t="shared" si="3"/>
        <v>E</v>
      </c>
      <c r="O25" s="76">
        <v>19</v>
      </c>
      <c r="P25" s="83" t="s">
        <v>263</v>
      </c>
      <c r="Q25" s="4">
        <v>4.5</v>
      </c>
      <c r="R25" s="4">
        <v>4</v>
      </c>
      <c r="S25" s="4">
        <v>3</v>
      </c>
      <c r="T25" s="4">
        <v>26.5</v>
      </c>
      <c r="U25" s="4">
        <f t="shared" si="4"/>
        <v>38</v>
      </c>
      <c r="V25" s="4" t="str">
        <f t="shared" si="5"/>
        <v>D</v>
      </c>
      <c r="W25" s="4">
        <v>3.75</v>
      </c>
      <c r="X25" s="4">
        <v>4</v>
      </c>
      <c r="Y25" s="4">
        <v>3.5</v>
      </c>
      <c r="Z25" s="4">
        <v>28.5</v>
      </c>
      <c r="AA25" s="4">
        <f t="shared" si="6"/>
        <v>39.75</v>
      </c>
      <c r="AB25" s="4" t="str">
        <f t="shared" si="7"/>
        <v>D</v>
      </c>
      <c r="AC25" s="76">
        <v>19</v>
      </c>
      <c r="AD25" s="83" t="s">
        <v>263</v>
      </c>
      <c r="AE25" s="4">
        <v>3.5</v>
      </c>
      <c r="AF25" s="4">
        <v>3</v>
      </c>
      <c r="AG25" s="4">
        <v>2.5</v>
      </c>
      <c r="AH25" s="4">
        <v>23</v>
      </c>
      <c r="AI25" s="4">
        <f t="shared" si="8"/>
        <v>32</v>
      </c>
      <c r="AJ25" s="4" t="str">
        <f t="shared" si="9"/>
        <v>E</v>
      </c>
      <c r="AK25" s="85">
        <v>22</v>
      </c>
      <c r="AL25" s="23">
        <v>18</v>
      </c>
      <c r="AM25" s="23">
        <v>18.5</v>
      </c>
      <c r="AN25" s="23">
        <v>21.5</v>
      </c>
      <c r="AO25" s="89">
        <f t="shared" si="10"/>
        <v>186.25</v>
      </c>
      <c r="AP25" s="89">
        <f t="shared" si="11"/>
        <v>33.86363636363636</v>
      </c>
      <c r="AQ25" s="4" t="str">
        <f t="shared" si="12"/>
        <v>D</v>
      </c>
    </row>
    <row r="26" spans="1:43" ht="15.75" customHeight="1">
      <c r="A26" s="76">
        <v>20</v>
      </c>
      <c r="B26" s="83" t="s">
        <v>264</v>
      </c>
      <c r="C26" s="38">
        <v>6.75</v>
      </c>
      <c r="D26" s="4">
        <v>4</v>
      </c>
      <c r="E26" s="4">
        <v>4</v>
      </c>
      <c r="F26" s="81">
        <v>50</v>
      </c>
      <c r="G26" s="79">
        <f t="shared" si="0"/>
        <v>64.75</v>
      </c>
      <c r="H26" s="82" t="str">
        <f t="shared" si="1"/>
        <v>B2</v>
      </c>
      <c r="I26" s="38">
        <v>3.75</v>
      </c>
      <c r="J26" s="13">
        <v>3.5</v>
      </c>
      <c r="K26" s="13">
        <v>4</v>
      </c>
      <c r="L26" s="4">
        <v>38.5</v>
      </c>
      <c r="M26" s="5">
        <f t="shared" si="2"/>
        <v>49.75</v>
      </c>
      <c r="N26" s="4" t="str">
        <f t="shared" si="3"/>
        <v>C2</v>
      </c>
      <c r="O26" s="76">
        <v>20</v>
      </c>
      <c r="P26" s="83" t="s">
        <v>264</v>
      </c>
      <c r="Q26" s="4">
        <v>6.25</v>
      </c>
      <c r="R26" s="4">
        <v>4</v>
      </c>
      <c r="S26" s="4">
        <v>3.5</v>
      </c>
      <c r="T26" s="4">
        <v>31</v>
      </c>
      <c r="U26" s="4">
        <f t="shared" si="4"/>
        <v>44.75</v>
      </c>
      <c r="V26" s="4" t="str">
        <f t="shared" si="5"/>
        <v>C2</v>
      </c>
      <c r="W26" s="4">
        <v>7.75</v>
      </c>
      <c r="X26" s="4">
        <v>4</v>
      </c>
      <c r="Y26" s="4">
        <v>3.5</v>
      </c>
      <c r="Z26" s="4">
        <v>38</v>
      </c>
      <c r="AA26" s="4">
        <f t="shared" si="6"/>
        <v>53.25</v>
      </c>
      <c r="AB26" s="4" t="str">
        <f t="shared" si="7"/>
        <v>C1</v>
      </c>
      <c r="AC26" s="76">
        <v>20</v>
      </c>
      <c r="AD26" s="83" t="s">
        <v>264</v>
      </c>
      <c r="AE26" s="4">
        <v>5</v>
      </c>
      <c r="AF26" s="4">
        <v>4</v>
      </c>
      <c r="AG26" s="4">
        <v>3</v>
      </c>
      <c r="AH26" s="4">
        <v>29.5</v>
      </c>
      <c r="AI26" s="4">
        <f t="shared" si="8"/>
        <v>41.5</v>
      </c>
      <c r="AJ26" s="4" t="str">
        <f t="shared" si="9"/>
        <v>C2</v>
      </c>
      <c r="AK26" s="85">
        <v>12.5</v>
      </c>
      <c r="AL26" s="23">
        <v>21.5</v>
      </c>
      <c r="AM26" s="23">
        <v>21.5</v>
      </c>
      <c r="AN26" s="23">
        <v>19.5</v>
      </c>
      <c r="AO26" s="89">
        <f t="shared" si="10"/>
        <v>266.5</v>
      </c>
      <c r="AP26" s="89">
        <f t="shared" si="11"/>
        <v>48.454545454545453</v>
      </c>
      <c r="AQ26" s="4" t="str">
        <f t="shared" si="12"/>
        <v>C2</v>
      </c>
    </row>
    <row r="27" spans="1:43" ht="15.75" customHeight="1">
      <c r="A27" s="76">
        <v>21</v>
      </c>
      <c r="B27" s="83" t="s">
        <v>265</v>
      </c>
      <c r="C27" s="44">
        <v>6.5</v>
      </c>
      <c r="D27" s="4">
        <v>5</v>
      </c>
      <c r="E27" s="4">
        <v>4</v>
      </c>
      <c r="F27" s="81">
        <v>60</v>
      </c>
      <c r="G27" s="79">
        <f t="shared" si="0"/>
        <v>75.5</v>
      </c>
      <c r="H27" s="82" t="str">
        <f t="shared" si="1"/>
        <v>B1</v>
      </c>
      <c r="I27" s="44">
        <v>6.75</v>
      </c>
      <c r="J27" s="13">
        <v>4.5</v>
      </c>
      <c r="K27" s="13">
        <v>4.5</v>
      </c>
      <c r="L27" s="4">
        <v>60.5</v>
      </c>
      <c r="M27" s="5">
        <f t="shared" si="2"/>
        <v>76.25</v>
      </c>
      <c r="N27" s="4" t="str">
        <f t="shared" si="3"/>
        <v>B1</v>
      </c>
      <c r="O27" s="76">
        <v>21</v>
      </c>
      <c r="P27" s="83" t="s">
        <v>265</v>
      </c>
      <c r="Q27" s="4">
        <v>7.25</v>
      </c>
      <c r="R27" s="4">
        <v>5</v>
      </c>
      <c r="S27" s="4">
        <v>3.5</v>
      </c>
      <c r="T27" s="4">
        <v>41.5</v>
      </c>
      <c r="U27" s="4">
        <f t="shared" si="4"/>
        <v>57.25</v>
      </c>
      <c r="V27" s="4" t="str">
        <f t="shared" si="5"/>
        <v>C1</v>
      </c>
      <c r="W27" s="4">
        <v>5.75</v>
      </c>
      <c r="X27" s="4">
        <v>4.5</v>
      </c>
      <c r="Y27" s="4">
        <v>5</v>
      </c>
      <c r="Z27" s="4">
        <v>63</v>
      </c>
      <c r="AA27" s="4">
        <f t="shared" si="6"/>
        <v>78.25</v>
      </c>
      <c r="AB27" s="4"/>
      <c r="AC27" s="76">
        <v>21</v>
      </c>
      <c r="AD27" s="83" t="s">
        <v>265</v>
      </c>
      <c r="AE27" s="4">
        <v>6.75</v>
      </c>
      <c r="AF27" s="4">
        <v>4.5</v>
      </c>
      <c r="AG27" s="4">
        <v>4</v>
      </c>
      <c r="AH27" s="4">
        <v>52</v>
      </c>
      <c r="AI27" s="4">
        <f t="shared" si="8"/>
        <v>67.25</v>
      </c>
      <c r="AJ27" s="4" t="str">
        <f t="shared" si="9"/>
        <v>B2</v>
      </c>
      <c r="AK27" s="86">
        <v>38.5</v>
      </c>
      <c r="AL27" s="23" t="s">
        <v>444</v>
      </c>
      <c r="AM27" s="23">
        <v>43</v>
      </c>
      <c r="AN27" s="23">
        <v>43</v>
      </c>
      <c r="AO27" s="89">
        <f t="shared" si="10"/>
        <v>393</v>
      </c>
      <c r="AP27" s="89">
        <f t="shared" si="11"/>
        <v>71.454545454545453</v>
      </c>
      <c r="AQ27" s="4" t="str">
        <f t="shared" si="12"/>
        <v>B1</v>
      </c>
    </row>
    <row r="28" spans="1:43" ht="15.75" customHeight="1">
      <c r="A28" s="76">
        <v>22</v>
      </c>
      <c r="B28" s="61" t="s">
        <v>266</v>
      </c>
      <c r="C28" s="44">
        <v>7.75</v>
      </c>
      <c r="D28" s="4">
        <v>5</v>
      </c>
      <c r="E28" s="4">
        <v>4</v>
      </c>
      <c r="F28" s="81">
        <v>60.5</v>
      </c>
      <c r="G28" s="79">
        <f t="shared" si="0"/>
        <v>77.25</v>
      </c>
      <c r="H28" s="82" t="str">
        <f t="shared" si="1"/>
        <v>B1</v>
      </c>
      <c r="I28" s="44">
        <v>6.25</v>
      </c>
      <c r="J28" s="13">
        <v>4</v>
      </c>
      <c r="K28" s="13">
        <v>4.5</v>
      </c>
      <c r="L28" s="4">
        <v>60</v>
      </c>
      <c r="M28" s="5">
        <f t="shared" ref="M28:M29" si="13">SUM(I28:L28)</f>
        <v>74.75</v>
      </c>
      <c r="N28" s="4" t="str">
        <f t="shared" si="3"/>
        <v>B1</v>
      </c>
      <c r="O28" s="76">
        <v>22</v>
      </c>
      <c r="P28" s="61" t="s">
        <v>266</v>
      </c>
      <c r="Q28" s="4">
        <v>7.75</v>
      </c>
      <c r="R28" s="4">
        <v>5</v>
      </c>
      <c r="S28" s="4">
        <v>4</v>
      </c>
      <c r="T28" s="4">
        <v>50.5</v>
      </c>
      <c r="U28" s="4">
        <f t="shared" si="4"/>
        <v>67.25</v>
      </c>
      <c r="V28" s="4" t="str">
        <f t="shared" si="5"/>
        <v>B2</v>
      </c>
      <c r="W28" s="4">
        <v>9.25</v>
      </c>
      <c r="X28" s="4">
        <v>5</v>
      </c>
      <c r="Y28" s="4">
        <v>4.5</v>
      </c>
      <c r="Z28" s="4">
        <v>68.5</v>
      </c>
      <c r="AA28" s="4">
        <f t="shared" si="6"/>
        <v>87.25</v>
      </c>
      <c r="AB28" s="4" t="str">
        <f t="shared" si="7"/>
        <v>A2</v>
      </c>
      <c r="AC28" s="76">
        <v>22</v>
      </c>
      <c r="AD28" s="61" t="s">
        <v>266</v>
      </c>
      <c r="AE28" s="4">
        <v>6.5</v>
      </c>
      <c r="AF28" s="4">
        <v>4.5</v>
      </c>
      <c r="AG28" s="4">
        <v>4</v>
      </c>
      <c r="AH28" s="4">
        <v>63.5</v>
      </c>
      <c r="AI28" s="4">
        <f t="shared" ref="AI28:AI29" si="14">SUM(AE28:AH28)</f>
        <v>78.5</v>
      </c>
      <c r="AJ28" s="4" t="str">
        <f t="shared" si="9"/>
        <v>B1</v>
      </c>
      <c r="AK28" s="86">
        <v>45</v>
      </c>
      <c r="AL28" s="24">
        <v>46</v>
      </c>
      <c r="AM28" s="24">
        <v>41</v>
      </c>
      <c r="AN28" s="24">
        <v>36.5</v>
      </c>
      <c r="AO28" s="89">
        <f t="shared" si="10"/>
        <v>430</v>
      </c>
      <c r="AP28" s="89">
        <f t="shared" si="11"/>
        <v>78.181818181818187</v>
      </c>
      <c r="AQ28" s="4" t="str">
        <f t="shared" si="12"/>
        <v>B1</v>
      </c>
    </row>
    <row r="29" spans="1:43" ht="15.75" customHeight="1">
      <c r="A29" s="76">
        <v>23</v>
      </c>
      <c r="B29" s="83" t="s">
        <v>267</v>
      </c>
      <c r="C29" s="44">
        <v>7.5</v>
      </c>
      <c r="D29" s="4">
        <v>4</v>
      </c>
      <c r="E29" s="4">
        <v>4</v>
      </c>
      <c r="F29" s="81">
        <v>62.5</v>
      </c>
      <c r="G29" s="79">
        <f t="shared" si="0"/>
        <v>78</v>
      </c>
      <c r="H29" s="82" t="str">
        <f t="shared" si="1"/>
        <v>B1</v>
      </c>
      <c r="I29" s="44">
        <v>6.75</v>
      </c>
      <c r="J29" s="13">
        <v>5</v>
      </c>
      <c r="K29" s="13">
        <v>4.5</v>
      </c>
      <c r="L29" s="4">
        <v>61.5</v>
      </c>
      <c r="M29" s="5">
        <f t="shared" si="13"/>
        <v>77.75</v>
      </c>
      <c r="N29" s="4" t="str">
        <f t="shared" si="3"/>
        <v>B1</v>
      </c>
      <c r="O29" s="76">
        <v>23</v>
      </c>
      <c r="P29" s="83" t="s">
        <v>267</v>
      </c>
      <c r="Q29" s="4">
        <v>6.75</v>
      </c>
      <c r="R29" s="4">
        <v>5</v>
      </c>
      <c r="S29" s="4">
        <v>4</v>
      </c>
      <c r="T29" s="4">
        <v>56.5</v>
      </c>
      <c r="U29" s="4">
        <f t="shared" si="4"/>
        <v>72.25</v>
      </c>
      <c r="V29" s="4" t="str">
        <f t="shared" si="5"/>
        <v>B1</v>
      </c>
      <c r="W29" s="4">
        <v>9.5</v>
      </c>
      <c r="X29" s="4">
        <v>5</v>
      </c>
      <c r="Y29" s="4">
        <v>4.5</v>
      </c>
      <c r="Z29" s="4">
        <v>61</v>
      </c>
      <c r="AA29" s="4">
        <f t="shared" si="6"/>
        <v>80</v>
      </c>
      <c r="AB29" s="4"/>
      <c r="AC29" s="76">
        <v>23</v>
      </c>
      <c r="AD29" s="83" t="s">
        <v>267</v>
      </c>
      <c r="AE29" s="4">
        <v>8.25</v>
      </c>
      <c r="AF29" s="4">
        <v>3.5</v>
      </c>
      <c r="AG29" s="4">
        <v>4.5</v>
      </c>
      <c r="AH29" s="4">
        <v>57</v>
      </c>
      <c r="AI29" s="4">
        <f t="shared" si="14"/>
        <v>73.25</v>
      </c>
      <c r="AJ29" s="4" t="str">
        <f t="shared" si="9"/>
        <v>B1</v>
      </c>
      <c r="AK29" s="86">
        <v>30.5</v>
      </c>
      <c r="AL29" s="25">
        <v>46</v>
      </c>
      <c r="AM29" s="4">
        <v>38</v>
      </c>
      <c r="AN29" s="4">
        <v>36</v>
      </c>
      <c r="AO29" s="89">
        <f t="shared" si="10"/>
        <v>411.75</v>
      </c>
      <c r="AP29" s="89">
        <f t="shared" si="11"/>
        <v>74.86363636363636</v>
      </c>
      <c r="AQ29" s="4" t="str">
        <f t="shared" si="12"/>
        <v>B1</v>
      </c>
    </row>
  </sheetData>
  <mergeCells count="17">
    <mergeCell ref="A1:N1"/>
    <mergeCell ref="O1:AB1"/>
    <mergeCell ref="AC1:AQ1"/>
    <mergeCell ref="A2:N2"/>
    <mergeCell ref="O2:AB2"/>
    <mergeCell ref="AC2:AQ2"/>
    <mergeCell ref="A3:N3"/>
    <mergeCell ref="O3:AB3"/>
    <mergeCell ref="AC3:AQ3"/>
    <mergeCell ref="A4:N4"/>
    <mergeCell ref="O4:AB4"/>
    <mergeCell ref="AC4:AQ4"/>
    <mergeCell ref="C5:H5"/>
    <mergeCell ref="I5:N5"/>
    <mergeCell ref="Q5:V5"/>
    <mergeCell ref="W5:AB5"/>
    <mergeCell ref="AE5:AJ5"/>
  </mergeCells>
  <dataValidations count="1">
    <dataValidation allowBlank="1" showInputMessage="1" showErrorMessage="1" prompt="Name of Candidate (Maximum up to 32 characters)" sqref="B22 P22 AD22 B7:B8 B16:B17 P7:P8 P16:P17 AD7:AD8 AD16:AD17"/>
  </dataValidations>
  <pageMargins left="0.12" right="0.5" top="0.13" bottom="0.12" header="0.12" footer="0.12"/>
  <pageSetup paperSize="9" scale="98" orientation="landscape"/>
  <colBreaks count="2" manualBreakCount="2">
    <brk id="14" max="1048575" man="1"/>
    <brk id="28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opLeftCell="A7" workbookViewId="0">
      <selection activeCell="C28" sqref="C28"/>
    </sheetView>
  </sheetViews>
  <sheetFormatPr defaultColWidth="9" defaultRowHeight="15.75"/>
  <cols>
    <col min="2" max="2" width="21.140625" style="49" customWidth="1"/>
    <col min="3" max="3" width="14.5703125" customWidth="1"/>
    <col min="4" max="4" width="13" customWidth="1"/>
    <col min="5" max="5" width="11.85546875" customWidth="1"/>
    <col min="6" max="6" width="10.5703125" customWidth="1"/>
    <col min="7" max="7" width="11.28515625" customWidth="1"/>
    <col min="8" max="8" width="11.42578125" customWidth="1"/>
    <col min="9" max="9" width="9.42578125" customWidth="1"/>
    <col min="10" max="10" width="10.5703125" customWidth="1"/>
    <col min="11" max="11" width="9.85546875" customWidth="1"/>
  </cols>
  <sheetData>
    <row r="1" spans="1:11" ht="18.75">
      <c r="A1" s="457" t="s">
        <v>230</v>
      </c>
      <c r="B1" s="458"/>
      <c r="C1" s="458"/>
      <c r="D1" s="458"/>
      <c r="E1" s="458"/>
      <c r="F1" s="458"/>
      <c r="G1" s="458"/>
      <c r="H1" s="458"/>
      <c r="I1" s="458"/>
      <c r="J1" s="458"/>
      <c r="K1" s="459"/>
    </row>
    <row r="2" spans="1:11" ht="16.5">
      <c r="A2" s="460" t="s">
        <v>457</v>
      </c>
      <c r="B2" s="461"/>
      <c r="C2" s="461"/>
      <c r="D2" s="461"/>
      <c r="E2" s="461"/>
      <c r="F2" s="461"/>
      <c r="G2" s="461"/>
      <c r="H2" s="461"/>
      <c r="I2" s="461"/>
      <c r="J2" s="461"/>
      <c r="K2" s="462"/>
    </row>
    <row r="3" spans="1:11" ht="16.5">
      <c r="A3" s="460" t="s">
        <v>232</v>
      </c>
      <c r="B3" s="461"/>
      <c r="C3" s="461"/>
      <c r="D3" s="461"/>
      <c r="E3" s="461"/>
      <c r="F3" s="461"/>
      <c r="G3" s="461"/>
      <c r="H3" s="461"/>
      <c r="I3" s="461"/>
      <c r="J3" s="461"/>
      <c r="K3" s="462"/>
    </row>
    <row r="4" spans="1:11" ht="16.5">
      <c r="A4" s="463" t="s">
        <v>233</v>
      </c>
      <c r="B4" s="464"/>
      <c r="C4" s="464"/>
      <c r="D4" s="464"/>
      <c r="E4" s="464"/>
      <c r="F4" s="464"/>
      <c r="G4" s="464"/>
      <c r="H4" s="464"/>
      <c r="I4" s="464"/>
      <c r="J4" s="464"/>
      <c r="K4" s="465"/>
    </row>
    <row r="5" spans="1:11" ht="24">
      <c r="A5" s="56" t="s">
        <v>234</v>
      </c>
      <c r="B5" s="2" t="s">
        <v>235</v>
      </c>
      <c r="C5" s="2" t="s">
        <v>458</v>
      </c>
      <c r="D5" s="2" t="s">
        <v>459</v>
      </c>
      <c r="E5" s="2" t="s">
        <v>460</v>
      </c>
      <c r="F5" s="50" t="s">
        <v>461</v>
      </c>
      <c r="G5" s="2" t="s">
        <v>462</v>
      </c>
      <c r="H5" s="2" t="s">
        <v>463</v>
      </c>
      <c r="I5" s="67" t="s">
        <v>452</v>
      </c>
      <c r="J5" s="67" t="s">
        <v>453</v>
      </c>
      <c r="K5" s="68" t="s">
        <v>454</v>
      </c>
    </row>
    <row r="6" spans="1:11" ht="15.75" customHeight="1">
      <c r="A6" s="57">
        <v>1</v>
      </c>
      <c r="B6" s="12" t="s">
        <v>245</v>
      </c>
      <c r="C6" s="14">
        <v>64</v>
      </c>
      <c r="D6" s="58">
        <v>64</v>
      </c>
      <c r="E6" s="58">
        <v>48.5</v>
      </c>
      <c r="F6" s="58">
        <v>64</v>
      </c>
      <c r="G6" s="58">
        <v>56</v>
      </c>
      <c r="H6" s="55">
        <v>34.5</v>
      </c>
      <c r="I6" s="69">
        <v>43</v>
      </c>
      <c r="J6" s="22">
        <v>39</v>
      </c>
      <c r="K6" s="70">
        <v>37</v>
      </c>
    </row>
    <row r="7" spans="1:11" ht="18.75" customHeight="1">
      <c r="A7" s="57">
        <v>2</v>
      </c>
      <c r="B7" s="12" t="s">
        <v>246</v>
      </c>
      <c r="C7" s="14">
        <v>55.5</v>
      </c>
      <c r="D7" s="58">
        <v>42</v>
      </c>
      <c r="E7" s="58">
        <v>51</v>
      </c>
      <c r="F7" s="58">
        <v>47.5</v>
      </c>
      <c r="G7" s="58">
        <v>48</v>
      </c>
      <c r="H7" s="55">
        <v>38</v>
      </c>
      <c r="I7" s="23">
        <v>44</v>
      </c>
      <c r="J7" s="23">
        <v>28.5</v>
      </c>
      <c r="K7" s="71">
        <v>25.5</v>
      </c>
    </row>
    <row r="8" spans="1:11">
      <c r="A8" s="57">
        <v>3</v>
      </c>
      <c r="B8" s="15" t="s">
        <v>247</v>
      </c>
      <c r="C8" s="59">
        <v>72.5</v>
      </c>
      <c r="D8" s="58">
        <v>63</v>
      </c>
      <c r="E8" s="58">
        <v>60.5</v>
      </c>
      <c r="F8" s="58">
        <v>66</v>
      </c>
      <c r="G8" s="58">
        <v>73.5</v>
      </c>
      <c r="H8" s="55">
        <v>44</v>
      </c>
      <c r="I8" s="23">
        <v>50</v>
      </c>
      <c r="J8" s="23">
        <v>46</v>
      </c>
      <c r="K8" s="71">
        <v>34</v>
      </c>
    </row>
    <row r="9" spans="1:11" ht="17.25" customHeight="1">
      <c r="A9" s="57">
        <v>4</v>
      </c>
      <c r="B9" s="15" t="s">
        <v>248</v>
      </c>
      <c r="C9" s="59">
        <v>64.5</v>
      </c>
      <c r="D9" s="58">
        <v>58.5</v>
      </c>
      <c r="E9" s="58">
        <v>58</v>
      </c>
      <c r="F9" s="58">
        <v>73.5</v>
      </c>
      <c r="G9" s="58">
        <v>55</v>
      </c>
      <c r="H9" s="55">
        <v>33</v>
      </c>
      <c r="I9" s="23">
        <v>44.5</v>
      </c>
      <c r="J9" s="23">
        <v>31</v>
      </c>
      <c r="K9" s="71">
        <v>36</v>
      </c>
    </row>
    <row r="10" spans="1:11" ht="15.75" customHeight="1">
      <c r="A10" s="57">
        <v>5</v>
      </c>
      <c r="B10" s="15" t="s">
        <v>249</v>
      </c>
      <c r="C10" s="59">
        <v>51.5</v>
      </c>
      <c r="D10" s="58">
        <v>46</v>
      </c>
      <c r="E10" s="58">
        <v>46</v>
      </c>
      <c r="F10" s="58">
        <v>72.5</v>
      </c>
      <c r="G10" s="58">
        <v>52.5</v>
      </c>
      <c r="H10" s="9">
        <v>17.5</v>
      </c>
      <c r="I10" s="23">
        <v>30.5</v>
      </c>
      <c r="J10" s="23">
        <v>33.5</v>
      </c>
      <c r="K10" s="71">
        <v>32</v>
      </c>
    </row>
    <row r="11" spans="1:11">
      <c r="A11" s="60">
        <v>6</v>
      </c>
      <c r="B11" s="15" t="s">
        <v>250</v>
      </c>
      <c r="C11" s="59">
        <v>60.5</v>
      </c>
      <c r="D11" s="58">
        <v>64.5</v>
      </c>
      <c r="E11" s="58">
        <v>65</v>
      </c>
      <c r="F11" s="58" t="s">
        <v>444</v>
      </c>
      <c r="G11" s="58">
        <v>66.5</v>
      </c>
      <c r="H11" s="55">
        <v>43.5</v>
      </c>
      <c r="I11" s="23">
        <v>46</v>
      </c>
      <c r="J11" s="23">
        <v>40</v>
      </c>
      <c r="K11" s="71">
        <v>43</v>
      </c>
    </row>
    <row r="12" spans="1:11" ht="15" customHeight="1">
      <c r="A12" s="57">
        <v>7</v>
      </c>
      <c r="B12" s="16" t="s">
        <v>251</v>
      </c>
      <c r="C12" s="59">
        <v>60</v>
      </c>
      <c r="D12" s="58">
        <v>65.5</v>
      </c>
      <c r="E12" s="58">
        <v>60.5</v>
      </c>
      <c r="F12" s="58">
        <v>70.5</v>
      </c>
      <c r="G12" s="58">
        <v>62.5</v>
      </c>
      <c r="H12" s="55">
        <v>41</v>
      </c>
      <c r="I12" s="23">
        <v>42</v>
      </c>
      <c r="J12" s="23">
        <v>41.5</v>
      </c>
      <c r="K12" s="71">
        <v>43.5</v>
      </c>
    </row>
    <row r="13" spans="1:11" ht="17.25" customHeight="1">
      <c r="A13" s="57">
        <v>8</v>
      </c>
      <c r="B13" s="15" t="s">
        <v>252</v>
      </c>
      <c r="C13" s="59">
        <v>62.5</v>
      </c>
      <c r="D13" s="58">
        <v>67.5</v>
      </c>
      <c r="E13" s="58">
        <v>43.5</v>
      </c>
      <c r="F13" s="58">
        <v>72</v>
      </c>
      <c r="G13" s="58">
        <v>52.5</v>
      </c>
      <c r="H13" s="55">
        <v>24.5</v>
      </c>
      <c r="I13" s="23">
        <v>46.5</v>
      </c>
      <c r="J13" s="23">
        <v>39.5</v>
      </c>
      <c r="K13" s="71">
        <v>44</v>
      </c>
    </row>
    <row r="14" spans="1:11" ht="15.75" customHeight="1">
      <c r="A14" s="57">
        <v>9</v>
      </c>
      <c r="B14" s="15" t="s">
        <v>253</v>
      </c>
      <c r="C14" s="59">
        <v>8.5</v>
      </c>
      <c r="D14" s="58">
        <v>16</v>
      </c>
      <c r="E14" s="58">
        <v>6</v>
      </c>
      <c r="F14" s="58">
        <v>5</v>
      </c>
      <c r="G14" s="58">
        <v>6</v>
      </c>
      <c r="H14" s="55">
        <v>7</v>
      </c>
      <c r="I14" s="23">
        <v>6</v>
      </c>
      <c r="J14" s="23">
        <v>0.5</v>
      </c>
      <c r="K14" s="71">
        <v>30</v>
      </c>
    </row>
    <row r="15" spans="1:11" ht="17.25" customHeight="1">
      <c r="A15" s="57">
        <v>10</v>
      </c>
      <c r="B15" s="12" t="s">
        <v>254</v>
      </c>
      <c r="C15" s="59">
        <v>68</v>
      </c>
      <c r="D15" s="58">
        <v>61.5</v>
      </c>
      <c r="E15" s="58">
        <v>63</v>
      </c>
      <c r="F15" s="58">
        <v>72.5</v>
      </c>
      <c r="G15" s="58">
        <v>67.5</v>
      </c>
      <c r="H15" s="55">
        <v>47</v>
      </c>
      <c r="I15" s="23">
        <v>46.5</v>
      </c>
      <c r="J15" s="23">
        <v>44</v>
      </c>
      <c r="K15" s="71">
        <v>37.5</v>
      </c>
    </row>
    <row r="16" spans="1:11" ht="15.75" customHeight="1">
      <c r="A16" s="57">
        <v>11</v>
      </c>
      <c r="B16" s="12" t="s">
        <v>255</v>
      </c>
      <c r="C16" s="59">
        <v>29</v>
      </c>
      <c r="D16" s="58">
        <v>49.5</v>
      </c>
      <c r="E16" s="58">
        <v>28</v>
      </c>
      <c r="F16" s="58">
        <v>31</v>
      </c>
      <c r="G16" s="58">
        <v>24.5</v>
      </c>
      <c r="H16" s="9">
        <v>24.5</v>
      </c>
      <c r="I16" s="23">
        <v>32.5</v>
      </c>
      <c r="J16" s="23">
        <v>18</v>
      </c>
      <c r="K16" s="71">
        <v>13.5</v>
      </c>
    </row>
    <row r="17" spans="1:11" ht="16.5" customHeight="1">
      <c r="A17" s="57">
        <v>12</v>
      </c>
      <c r="B17" s="15" t="s">
        <v>256</v>
      </c>
      <c r="C17" s="59">
        <v>48</v>
      </c>
      <c r="D17" s="58">
        <v>57</v>
      </c>
      <c r="E17" s="58">
        <v>41.5</v>
      </c>
      <c r="F17" s="58">
        <v>62.5</v>
      </c>
      <c r="G17" s="58">
        <v>39</v>
      </c>
      <c r="H17" s="55">
        <v>23</v>
      </c>
      <c r="I17" s="23">
        <v>30</v>
      </c>
      <c r="J17" s="23">
        <v>30.5</v>
      </c>
      <c r="K17" s="71">
        <v>34</v>
      </c>
    </row>
    <row r="18" spans="1:11" ht="15.75" customHeight="1">
      <c r="A18" s="57">
        <v>13</v>
      </c>
      <c r="B18" s="15" t="s">
        <v>257</v>
      </c>
      <c r="C18" s="59">
        <v>52.5</v>
      </c>
      <c r="D18" s="58">
        <v>45</v>
      </c>
      <c r="E18" s="58">
        <v>49</v>
      </c>
      <c r="F18" s="58">
        <v>57.5</v>
      </c>
      <c r="G18" s="58">
        <v>49.5</v>
      </c>
      <c r="H18" s="55">
        <v>28</v>
      </c>
      <c r="I18" s="23">
        <v>31</v>
      </c>
      <c r="J18" s="23">
        <v>30</v>
      </c>
      <c r="K18" s="71">
        <v>33.5</v>
      </c>
    </row>
    <row r="19" spans="1:11" ht="16.5" customHeight="1">
      <c r="A19" s="57">
        <v>14</v>
      </c>
      <c r="B19" s="15" t="s">
        <v>258</v>
      </c>
      <c r="C19" s="59">
        <v>68</v>
      </c>
      <c r="D19" s="58">
        <v>60</v>
      </c>
      <c r="E19" s="58">
        <v>69</v>
      </c>
      <c r="F19" s="58">
        <v>68</v>
      </c>
      <c r="G19" s="58">
        <v>65</v>
      </c>
      <c r="H19" s="55">
        <v>37.5</v>
      </c>
      <c r="I19" s="23">
        <v>42.5</v>
      </c>
      <c r="J19" s="23">
        <v>39.5</v>
      </c>
      <c r="K19" s="71">
        <v>33</v>
      </c>
    </row>
    <row r="20" spans="1:11" ht="18" customHeight="1">
      <c r="A20" s="57">
        <v>15</v>
      </c>
      <c r="B20" s="15" t="s">
        <v>259</v>
      </c>
      <c r="C20" s="59">
        <v>55.5</v>
      </c>
      <c r="D20" s="58">
        <v>57</v>
      </c>
      <c r="E20" s="58">
        <v>56.5</v>
      </c>
      <c r="F20" s="58">
        <v>66.5</v>
      </c>
      <c r="G20" s="58">
        <v>40</v>
      </c>
      <c r="H20" s="55">
        <v>40.5</v>
      </c>
      <c r="I20" s="23">
        <v>36.5</v>
      </c>
      <c r="J20" s="23">
        <v>36.5</v>
      </c>
      <c r="K20" s="71">
        <v>27.5</v>
      </c>
    </row>
    <row r="21" spans="1:11" ht="17.25" customHeight="1">
      <c r="A21" s="57">
        <v>16</v>
      </c>
      <c r="B21" s="17" t="s">
        <v>260</v>
      </c>
      <c r="C21" s="59">
        <v>45.5</v>
      </c>
      <c r="D21" s="58">
        <v>67.5</v>
      </c>
      <c r="E21" s="58">
        <v>32</v>
      </c>
      <c r="F21" s="58">
        <v>48</v>
      </c>
      <c r="G21" s="58">
        <v>35.5</v>
      </c>
      <c r="H21" s="55">
        <v>12.5</v>
      </c>
      <c r="I21" s="23">
        <v>20</v>
      </c>
      <c r="J21" s="23">
        <v>27</v>
      </c>
      <c r="K21" s="71">
        <v>25</v>
      </c>
    </row>
    <row r="22" spans="1:11" ht="15.75" customHeight="1">
      <c r="A22" s="57">
        <v>17</v>
      </c>
      <c r="B22" s="18" t="s">
        <v>261</v>
      </c>
      <c r="C22" s="59">
        <v>66</v>
      </c>
      <c r="D22" s="58">
        <v>61.5</v>
      </c>
      <c r="E22" s="58">
        <v>43.5</v>
      </c>
      <c r="F22" s="58">
        <v>64.5</v>
      </c>
      <c r="G22" s="58">
        <v>50.5</v>
      </c>
      <c r="H22" s="55">
        <v>39.5</v>
      </c>
      <c r="I22" s="23">
        <v>45</v>
      </c>
      <c r="J22" s="23">
        <v>35</v>
      </c>
      <c r="K22" s="71">
        <v>32.5</v>
      </c>
    </row>
    <row r="23" spans="1:11">
      <c r="A23" s="57">
        <v>18</v>
      </c>
      <c r="B23" s="19" t="s">
        <v>262</v>
      </c>
      <c r="C23" s="59">
        <v>70</v>
      </c>
      <c r="D23" s="58">
        <v>63.5</v>
      </c>
      <c r="E23" s="58">
        <v>74</v>
      </c>
      <c r="F23" s="58">
        <v>77</v>
      </c>
      <c r="G23" s="58">
        <v>75.5</v>
      </c>
      <c r="H23" s="9">
        <v>44</v>
      </c>
      <c r="I23" s="23">
        <v>50</v>
      </c>
      <c r="J23" s="23">
        <v>46.5</v>
      </c>
      <c r="K23" s="71">
        <v>39.5</v>
      </c>
    </row>
    <row r="24" spans="1:11">
      <c r="A24" s="57">
        <v>19</v>
      </c>
      <c r="B24" s="19" t="s">
        <v>263</v>
      </c>
      <c r="C24" s="59">
        <v>20.5</v>
      </c>
      <c r="D24" s="58">
        <v>14.5</v>
      </c>
      <c r="E24" s="58">
        <v>26.5</v>
      </c>
      <c r="F24" s="58">
        <v>28.5</v>
      </c>
      <c r="G24" s="58">
        <v>23</v>
      </c>
      <c r="H24" s="55">
        <v>22</v>
      </c>
      <c r="I24" s="23">
        <v>18</v>
      </c>
      <c r="J24" s="23">
        <v>18.5</v>
      </c>
      <c r="K24" s="71">
        <v>21.5</v>
      </c>
    </row>
    <row r="25" spans="1:11">
      <c r="A25" s="57">
        <v>20</v>
      </c>
      <c r="B25" s="19" t="s">
        <v>264</v>
      </c>
      <c r="C25" s="59">
        <v>50</v>
      </c>
      <c r="D25" s="58">
        <v>38.5</v>
      </c>
      <c r="E25" s="58">
        <v>31</v>
      </c>
      <c r="F25" s="58">
        <v>38</v>
      </c>
      <c r="G25" s="58">
        <v>29.5</v>
      </c>
      <c r="H25" s="55">
        <v>12.5</v>
      </c>
      <c r="I25" s="23">
        <v>21.5</v>
      </c>
      <c r="J25" s="23">
        <v>21.5</v>
      </c>
      <c r="K25" s="71">
        <v>19.5</v>
      </c>
    </row>
    <row r="26" spans="1:11">
      <c r="A26" s="57">
        <v>21</v>
      </c>
      <c r="B26" s="19" t="s">
        <v>265</v>
      </c>
      <c r="C26" s="59">
        <v>60</v>
      </c>
      <c r="D26" s="58">
        <v>60.5</v>
      </c>
      <c r="E26" s="58">
        <v>41.5</v>
      </c>
      <c r="F26" s="58">
        <v>63</v>
      </c>
      <c r="G26" s="58">
        <v>52</v>
      </c>
      <c r="H26" s="9">
        <v>38.5</v>
      </c>
      <c r="I26" s="23" t="s">
        <v>444</v>
      </c>
      <c r="J26" s="23">
        <v>43</v>
      </c>
      <c r="K26" s="71">
        <v>43</v>
      </c>
    </row>
    <row r="27" spans="1:11">
      <c r="A27" s="57">
        <v>22</v>
      </c>
      <c r="B27" s="61" t="s">
        <v>266</v>
      </c>
      <c r="C27" s="59">
        <v>60.5</v>
      </c>
      <c r="D27" s="58">
        <v>60</v>
      </c>
      <c r="E27" s="58">
        <v>50.5</v>
      </c>
      <c r="F27" s="58">
        <v>68.5</v>
      </c>
      <c r="G27" s="58">
        <v>63.5</v>
      </c>
      <c r="H27" s="9">
        <v>45</v>
      </c>
      <c r="I27" s="24">
        <v>46</v>
      </c>
      <c r="J27" s="24">
        <v>41</v>
      </c>
      <c r="K27" s="72">
        <v>36.5</v>
      </c>
    </row>
    <row r="28" spans="1:11">
      <c r="A28" s="62">
        <v>23</v>
      </c>
      <c r="B28" s="63" t="s">
        <v>267</v>
      </c>
      <c r="C28" s="64">
        <v>62.5</v>
      </c>
      <c r="D28" s="65">
        <v>61.5</v>
      </c>
      <c r="E28" s="65">
        <v>56.5</v>
      </c>
      <c r="F28" s="65">
        <v>61</v>
      </c>
      <c r="G28" s="65">
        <v>57</v>
      </c>
      <c r="H28" s="66">
        <v>30.5</v>
      </c>
      <c r="I28" s="73">
        <v>46</v>
      </c>
      <c r="J28" s="74">
        <v>38</v>
      </c>
      <c r="K28" s="75">
        <v>36</v>
      </c>
    </row>
  </sheetData>
  <mergeCells count="4">
    <mergeCell ref="A1:K1"/>
    <mergeCell ref="A2:K2"/>
    <mergeCell ref="A3:K3"/>
    <mergeCell ref="A4:K4"/>
  </mergeCells>
  <dataValidations count="1">
    <dataValidation allowBlank="1" showInputMessage="1" showErrorMessage="1" prompt="Name of Candidate (Maximum up to 32 characters)" sqref="B21 B6:B7 B15:B16"/>
  </dataValidations>
  <pageMargins left="0.16" right="0.16" top="0.75" bottom="0.75" header="0.3" footer="0.3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workbookViewId="0">
      <selection activeCell="L6" sqref="L6:L28"/>
    </sheetView>
  </sheetViews>
  <sheetFormatPr defaultColWidth="9" defaultRowHeight="15.75"/>
  <cols>
    <col min="1" max="1" width="6.85546875" customWidth="1"/>
    <col min="2" max="2" width="23.5703125" style="49" customWidth="1"/>
    <col min="3" max="4" width="11.42578125" customWidth="1"/>
    <col min="5" max="6" width="10" customWidth="1"/>
    <col min="7" max="8" width="10.7109375" customWidth="1"/>
    <col min="9" max="10" width="11.85546875" customWidth="1"/>
    <col min="13" max="13" width="10.5703125" customWidth="1"/>
    <col min="15" max="15" width="7.28515625" customWidth="1"/>
  </cols>
  <sheetData>
    <row r="1" spans="1:16" ht="18.75">
      <c r="A1" s="378" t="s">
        <v>230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</row>
    <row r="2" spans="1:16" ht="16.5">
      <c r="A2" s="379" t="s">
        <v>464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</row>
    <row r="3" spans="1:16" ht="16.5">
      <c r="A3" s="379" t="s">
        <v>232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</row>
    <row r="4" spans="1:16" ht="16.5">
      <c r="A4" s="379" t="s">
        <v>233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</row>
    <row r="5" spans="1:16">
      <c r="A5" s="1" t="s">
        <v>234</v>
      </c>
      <c r="B5" s="2" t="s">
        <v>235</v>
      </c>
      <c r="C5" s="2" t="s">
        <v>236</v>
      </c>
      <c r="D5" s="2"/>
      <c r="E5" s="2" t="s">
        <v>237</v>
      </c>
      <c r="F5" s="2"/>
      <c r="G5" s="2" t="s">
        <v>238</v>
      </c>
      <c r="H5" s="140"/>
      <c r="I5" s="50" t="s">
        <v>239</v>
      </c>
      <c r="J5" s="50"/>
      <c r="K5" s="2" t="s">
        <v>240</v>
      </c>
      <c r="L5" s="2"/>
      <c r="M5" s="2" t="s">
        <v>241</v>
      </c>
      <c r="N5" s="7" t="s">
        <v>242</v>
      </c>
      <c r="O5" s="7" t="s">
        <v>243</v>
      </c>
      <c r="P5" s="8" t="s">
        <v>244</v>
      </c>
    </row>
    <row r="6" spans="1:16">
      <c r="A6" s="3">
        <v>1</v>
      </c>
      <c r="B6" s="12" t="s">
        <v>245</v>
      </c>
      <c r="C6" s="38">
        <v>18.5</v>
      </c>
      <c r="D6" s="38">
        <f>C6/2</f>
        <v>9.25</v>
      </c>
      <c r="E6" s="38">
        <v>19</v>
      </c>
      <c r="F6" s="38">
        <f>E6/2</f>
        <v>9.5</v>
      </c>
      <c r="G6" s="38">
        <v>16.5</v>
      </c>
      <c r="H6" s="38">
        <f>G6/2</f>
        <v>8.25</v>
      </c>
      <c r="I6" s="38">
        <v>13</v>
      </c>
      <c r="J6" s="38">
        <f>I6/2</f>
        <v>6.5</v>
      </c>
      <c r="K6" s="38">
        <v>14.5</v>
      </c>
      <c r="L6" s="38">
        <f>K6/2</f>
        <v>7.25</v>
      </c>
      <c r="M6" s="38"/>
      <c r="N6" s="55">
        <f>SUM(C6:K6)</f>
        <v>115</v>
      </c>
      <c r="O6" s="55">
        <f>N6/100*100</f>
        <v>114.99999999999999</v>
      </c>
      <c r="P6" s="55" t="str">
        <f t="shared" ref="P6:P28" si="0">IF(O6&gt;=91,"A1",IF(O6&gt;=81,"A2",IF(O6&gt;=71,"B1",IF(O6&gt;=61,"B2",IF(O6&gt;=51,"C1",IF(O6&gt;=41,"C2",IF(O6&gt;=33,"D","E")))))))</f>
        <v>A1</v>
      </c>
    </row>
    <row r="7" spans="1:16">
      <c r="A7" s="3">
        <v>2</v>
      </c>
      <c r="B7" s="12" t="s">
        <v>246</v>
      </c>
      <c r="C7" s="38">
        <v>14</v>
      </c>
      <c r="D7" s="38">
        <f t="shared" ref="D7:D28" si="1">C7/2</f>
        <v>7</v>
      </c>
      <c r="E7" s="38">
        <v>12.5</v>
      </c>
      <c r="F7" s="38">
        <f t="shared" ref="F7:H28" si="2">E7/2</f>
        <v>6.25</v>
      </c>
      <c r="G7" s="38">
        <v>16</v>
      </c>
      <c r="H7" s="53">
        <f t="shared" si="2"/>
        <v>8</v>
      </c>
      <c r="I7" s="42">
        <v>16</v>
      </c>
      <c r="J7" s="42">
        <f t="shared" ref="J7" si="3">I7/2</f>
        <v>8</v>
      </c>
      <c r="K7" s="38">
        <v>11</v>
      </c>
      <c r="L7" s="38">
        <f t="shared" ref="L7" si="4">K7/2</f>
        <v>5.5</v>
      </c>
      <c r="M7" s="38">
        <v>15</v>
      </c>
      <c r="N7" s="55">
        <f t="shared" ref="N7:N28" si="5">SUM(C7:K7)</f>
        <v>98.75</v>
      </c>
      <c r="O7" s="55">
        <f t="shared" ref="O7:O28" si="6">N7/100*100</f>
        <v>98.75</v>
      </c>
      <c r="P7" s="55" t="str">
        <f t="shared" si="0"/>
        <v>A1</v>
      </c>
    </row>
    <row r="8" spans="1:16">
      <c r="A8" s="3">
        <v>3</v>
      </c>
      <c r="B8" s="15" t="s">
        <v>247</v>
      </c>
      <c r="C8" s="38">
        <v>19</v>
      </c>
      <c r="D8" s="38">
        <f t="shared" si="1"/>
        <v>9.5</v>
      </c>
      <c r="E8" s="38">
        <v>13.5</v>
      </c>
      <c r="F8" s="38">
        <f t="shared" si="2"/>
        <v>6.75</v>
      </c>
      <c r="G8" s="38">
        <v>17.5</v>
      </c>
      <c r="H8" s="38">
        <f t="shared" si="2"/>
        <v>8.75</v>
      </c>
      <c r="I8" s="38">
        <v>19.5</v>
      </c>
      <c r="J8" s="38">
        <f t="shared" ref="J8" si="7">I8/2</f>
        <v>9.75</v>
      </c>
      <c r="K8" s="38">
        <v>16.5</v>
      </c>
      <c r="L8" s="38">
        <f t="shared" ref="L8" si="8">K8/2</f>
        <v>8.25</v>
      </c>
      <c r="M8" s="38">
        <v>19</v>
      </c>
      <c r="N8" s="55">
        <f t="shared" si="5"/>
        <v>120.75</v>
      </c>
      <c r="O8" s="55">
        <f t="shared" si="6"/>
        <v>120.75</v>
      </c>
      <c r="P8" s="55" t="str">
        <f t="shared" si="0"/>
        <v>A1</v>
      </c>
    </row>
    <row r="9" spans="1:16">
      <c r="A9" s="3">
        <v>4</v>
      </c>
      <c r="B9" s="15" t="s">
        <v>248</v>
      </c>
      <c r="C9" s="38">
        <v>18.5</v>
      </c>
      <c r="D9" s="38">
        <f t="shared" si="1"/>
        <v>9.25</v>
      </c>
      <c r="E9" s="38">
        <v>12.5</v>
      </c>
      <c r="F9" s="38">
        <f t="shared" si="2"/>
        <v>6.25</v>
      </c>
      <c r="G9" s="38">
        <v>18</v>
      </c>
      <c r="H9" s="38">
        <f t="shared" si="2"/>
        <v>9</v>
      </c>
      <c r="I9" s="38">
        <v>18.5</v>
      </c>
      <c r="J9" s="38">
        <f t="shared" ref="J9" si="9">I9/2</f>
        <v>9.25</v>
      </c>
      <c r="K9" s="38">
        <v>16.5</v>
      </c>
      <c r="L9" s="38">
        <f t="shared" ref="L9" si="10">K9/2</f>
        <v>8.25</v>
      </c>
      <c r="M9" s="38">
        <v>17</v>
      </c>
      <c r="N9" s="55">
        <f t="shared" si="5"/>
        <v>117.75</v>
      </c>
      <c r="O9" s="55">
        <f t="shared" si="6"/>
        <v>117.75</v>
      </c>
      <c r="P9" s="55" t="str">
        <f t="shared" si="0"/>
        <v>A1</v>
      </c>
    </row>
    <row r="10" spans="1:16">
      <c r="A10" s="3">
        <v>5</v>
      </c>
      <c r="B10" s="15" t="s">
        <v>249</v>
      </c>
      <c r="C10" s="38">
        <v>13</v>
      </c>
      <c r="D10" s="38">
        <f t="shared" si="1"/>
        <v>6.5</v>
      </c>
      <c r="E10" s="38">
        <v>12</v>
      </c>
      <c r="F10" s="38">
        <f t="shared" si="2"/>
        <v>6</v>
      </c>
      <c r="G10" s="38">
        <v>13</v>
      </c>
      <c r="H10" s="38">
        <f t="shared" si="2"/>
        <v>6.5</v>
      </c>
      <c r="I10" s="38">
        <v>16.5</v>
      </c>
      <c r="J10" s="38">
        <f t="shared" ref="J10" si="11">I10/2</f>
        <v>8.25</v>
      </c>
      <c r="K10" s="38">
        <v>14</v>
      </c>
      <c r="L10" s="38">
        <f t="shared" ref="L10" si="12">K10/2</f>
        <v>7</v>
      </c>
      <c r="M10" s="44">
        <v>6</v>
      </c>
      <c r="N10" s="55">
        <f t="shared" si="5"/>
        <v>95.75</v>
      </c>
      <c r="O10" s="55">
        <f t="shared" si="6"/>
        <v>95.75</v>
      </c>
      <c r="P10" s="55" t="str">
        <f t="shared" si="0"/>
        <v>A1</v>
      </c>
    </row>
    <row r="11" spans="1:16">
      <c r="A11" s="3">
        <v>6</v>
      </c>
      <c r="B11" s="15" t="s">
        <v>250</v>
      </c>
      <c r="C11" s="38">
        <v>16</v>
      </c>
      <c r="D11" s="38">
        <f t="shared" si="1"/>
        <v>8</v>
      </c>
      <c r="E11" s="38">
        <v>16.5</v>
      </c>
      <c r="F11" s="38">
        <f t="shared" si="2"/>
        <v>8.25</v>
      </c>
      <c r="G11" s="38">
        <v>14</v>
      </c>
      <c r="H11" s="38">
        <f t="shared" si="2"/>
        <v>7</v>
      </c>
      <c r="I11" s="38">
        <v>19.5</v>
      </c>
      <c r="J11" s="38">
        <f t="shared" ref="J11" si="13">I11/2</f>
        <v>9.75</v>
      </c>
      <c r="K11" s="38">
        <v>18</v>
      </c>
      <c r="L11" s="38">
        <f t="shared" ref="L11" si="14">K11/2</f>
        <v>9</v>
      </c>
      <c r="M11" s="38">
        <v>17</v>
      </c>
      <c r="N11" s="55">
        <f t="shared" si="5"/>
        <v>117</v>
      </c>
      <c r="O11" s="55">
        <f t="shared" si="6"/>
        <v>117</v>
      </c>
      <c r="P11" s="55" t="str">
        <f t="shared" si="0"/>
        <v>A1</v>
      </c>
    </row>
    <row r="12" spans="1:16">
      <c r="A12" s="3">
        <v>7</v>
      </c>
      <c r="B12" s="16" t="s">
        <v>251</v>
      </c>
      <c r="C12" s="38">
        <v>19</v>
      </c>
      <c r="D12" s="38">
        <f t="shared" si="1"/>
        <v>9.5</v>
      </c>
      <c r="E12" s="44">
        <v>15.5</v>
      </c>
      <c r="F12" s="38">
        <f t="shared" si="2"/>
        <v>7.75</v>
      </c>
      <c r="G12" s="38">
        <v>17</v>
      </c>
      <c r="H12" s="38">
        <f t="shared" si="2"/>
        <v>8.5</v>
      </c>
      <c r="I12" s="38">
        <v>17</v>
      </c>
      <c r="J12" s="38">
        <f t="shared" ref="J12" si="15">I12/2</f>
        <v>8.5</v>
      </c>
      <c r="K12" s="38">
        <v>19</v>
      </c>
      <c r="L12" s="38">
        <f t="shared" ref="L12" si="16">K12/2</f>
        <v>9.5</v>
      </c>
      <c r="M12" s="38">
        <v>17</v>
      </c>
      <c r="N12" s="55">
        <f t="shared" si="5"/>
        <v>121.75</v>
      </c>
      <c r="O12" s="55">
        <f t="shared" si="6"/>
        <v>121.75</v>
      </c>
      <c r="P12" s="55" t="str">
        <f t="shared" si="0"/>
        <v>A1</v>
      </c>
    </row>
    <row r="13" spans="1:16">
      <c r="A13" s="3">
        <v>8</v>
      </c>
      <c r="B13" s="15" t="s">
        <v>252</v>
      </c>
      <c r="C13" s="38">
        <v>17</v>
      </c>
      <c r="D13" s="38">
        <f t="shared" si="1"/>
        <v>8.5</v>
      </c>
      <c r="E13" s="38">
        <v>16.5</v>
      </c>
      <c r="F13" s="38">
        <f t="shared" si="2"/>
        <v>8.25</v>
      </c>
      <c r="G13" s="38">
        <v>17.5</v>
      </c>
      <c r="H13" s="38">
        <f t="shared" si="2"/>
        <v>8.75</v>
      </c>
      <c r="I13" s="38">
        <v>18.5</v>
      </c>
      <c r="J13" s="38">
        <f t="shared" ref="J13" si="17">I13/2</f>
        <v>9.25</v>
      </c>
      <c r="K13" s="38">
        <v>18</v>
      </c>
      <c r="L13" s="38">
        <f t="shared" ref="L13" si="18">K13/2</f>
        <v>9</v>
      </c>
      <c r="M13" s="38">
        <v>17</v>
      </c>
      <c r="N13" s="55">
        <f t="shared" si="5"/>
        <v>122.25</v>
      </c>
      <c r="O13" s="55">
        <f t="shared" si="6"/>
        <v>122.24999999999999</v>
      </c>
      <c r="P13" s="55" t="str">
        <f t="shared" si="0"/>
        <v>A1</v>
      </c>
    </row>
    <row r="14" spans="1:16">
      <c r="A14" s="3">
        <v>9</v>
      </c>
      <c r="B14" s="15" t="s">
        <v>253</v>
      </c>
      <c r="C14" s="38">
        <v>3</v>
      </c>
      <c r="D14" s="38">
        <f t="shared" si="1"/>
        <v>1.5</v>
      </c>
      <c r="E14" s="38">
        <v>6</v>
      </c>
      <c r="F14" s="38">
        <f t="shared" si="2"/>
        <v>3</v>
      </c>
      <c r="G14" s="38">
        <v>1</v>
      </c>
      <c r="H14" s="38">
        <f t="shared" si="2"/>
        <v>0.5</v>
      </c>
      <c r="I14" s="38">
        <v>2.5</v>
      </c>
      <c r="J14" s="38">
        <f t="shared" ref="J14" si="19">I14/2</f>
        <v>1.25</v>
      </c>
      <c r="K14" s="38">
        <v>3.5</v>
      </c>
      <c r="L14" s="38">
        <f t="shared" ref="L14" si="20">K14/2</f>
        <v>1.75</v>
      </c>
      <c r="M14" s="38">
        <v>1.5</v>
      </c>
      <c r="N14" s="55">
        <f t="shared" si="5"/>
        <v>22.25</v>
      </c>
      <c r="O14" s="55">
        <f t="shared" si="6"/>
        <v>22.25</v>
      </c>
      <c r="P14" s="55" t="str">
        <f t="shared" si="0"/>
        <v>E</v>
      </c>
    </row>
    <row r="15" spans="1:16">
      <c r="A15" s="3">
        <v>10</v>
      </c>
      <c r="B15" s="12" t="s">
        <v>254</v>
      </c>
      <c r="C15" s="38">
        <v>17.5</v>
      </c>
      <c r="D15" s="38">
        <f t="shared" si="1"/>
        <v>8.75</v>
      </c>
      <c r="E15" s="38">
        <v>16.5</v>
      </c>
      <c r="F15" s="38">
        <f t="shared" si="2"/>
        <v>8.25</v>
      </c>
      <c r="G15" s="45">
        <v>19.5</v>
      </c>
      <c r="H15" s="45">
        <f t="shared" si="2"/>
        <v>9.75</v>
      </c>
      <c r="I15" s="38">
        <v>18.5</v>
      </c>
      <c r="J15" s="38">
        <f t="shared" ref="J15" si="21">I15/2</f>
        <v>9.25</v>
      </c>
      <c r="K15" s="38">
        <v>19</v>
      </c>
      <c r="L15" s="38">
        <f t="shared" ref="L15" si="22">K15/2</f>
        <v>9.5</v>
      </c>
      <c r="M15" s="38">
        <v>15</v>
      </c>
      <c r="N15" s="55">
        <f t="shared" si="5"/>
        <v>127</v>
      </c>
      <c r="O15" s="55">
        <f t="shared" si="6"/>
        <v>127</v>
      </c>
      <c r="P15" s="55" t="str">
        <f t="shared" si="0"/>
        <v>A1</v>
      </c>
    </row>
    <row r="16" spans="1:16">
      <c r="A16" s="3">
        <v>11</v>
      </c>
      <c r="B16" s="12" t="s">
        <v>255</v>
      </c>
      <c r="C16" s="38">
        <v>12.5</v>
      </c>
      <c r="D16" s="38">
        <f t="shared" si="1"/>
        <v>6.25</v>
      </c>
      <c r="E16" s="38">
        <v>9.5</v>
      </c>
      <c r="F16" s="38">
        <f t="shared" si="2"/>
        <v>4.75</v>
      </c>
      <c r="G16" s="38">
        <v>10.5</v>
      </c>
      <c r="H16" s="38">
        <f t="shared" si="2"/>
        <v>5.25</v>
      </c>
      <c r="I16" s="38">
        <v>15</v>
      </c>
      <c r="J16" s="38">
        <f t="shared" ref="J16" si="23">I16/2</f>
        <v>7.5</v>
      </c>
      <c r="K16" s="38">
        <v>11</v>
      </c>
      <c r="L16" s="38">
        <f t="shared" ref="L16" si="24">K16/2</f>
        <v>5.5</v>
      </c>
      <c r="M16" s="44">
        <v>6</v>
      </c>
      <c r="N16" s="55">
        <f t="shared" si="5"/>
        <v>82.25</v>
      </c>
      <c r="O16" s="55">
        <f t="shared" si="6"/>
        <v>82.25</v>
      </c>
      <c r="P16" s="55" t="str">
        <f t="shared" si="0"/>
        <v>A2</v>
      </c>
    </row>
    <row r="17" spans="1:16">
      <c r="A17" s="3">
        <v>12</v>
      </c>
      <c r="B17" s="15" t="s">
        <v>256</v>
      </c>
      <c r="C17" s="38">
        <v>12</v>
      </c>
      <c r="D17" s="38">
        <f t="shared" si="1"/>
        <v>6</v>
      </c>
      <c r="E17" s="38">
        <v>14</v>
      </c>
      <c r="F17" s="38">
        <f t="shared" si="2"/>
        <v>7</v>
      </c>
      <c r="G17" s="38">
        <v>9</v>
      </c>
      <c r="H17" s="38">
        <f t="shared" si="2"/>
        <v>4.5</v>
      </c>
      <c r="I17" s="38">
        <v>13</v>
      </c>
      <c r="J17" s="38">
        <f t="shared" ref="J17" si="25">I17/2</f>
        <v>6.5</v>
      </c>
      <c r="K17" s="38">
        <v>13.5</v>
      </c>
      <c r="L17" s="38">
        <f t="shared" ref="L17" si="26">K17/2</f>
        <v>6.75</v>
      </c>
      <c r="M17" s="38">
        <v>7</v>
      </c>
      <c r="N17" s="55">
        <f t="shared" si="5"/>
        <v>85.5</v>
      </c>
      <c r="O17" s="55">
        <f t="shared" si="6"/>
        <v>85.5</v>
      </c>
      <c r="P17" s="55" t="str">
        <f t="shared" si="0"/>
        <v>A2</v>
      </c>
    </row>
    <row r="18" spans="1:16">
      <c r="A18" s="3">
        <v>13</v>
      </c>
      <c r="B18" s="15" t="s">
        <v>257</v>
      </c>
      <c r="C18" s="38">
        <v>15</v>
      </c>
      <c r="D18" s="38">
        <f t="shared" si="1"/>
        <v>7.5</v>
      </c>
      <c r="E18" s="38">
        <v>14.5</v>
      </c>
      <c r="F18" s="38">
        <f t="shared" si="2"/>
        <v>7.25</v>
      </c>
      <c r="G18" s="38">
        <v>16.5</v>
      </c>
      <c r="H18" s="38">
        <f t="shared" si="2"/>
        <v>8.25</v>
      </c>
      <c r="I18" s="38">
        <v>13.5</v>
      </c>
      <c r="J18" s="38">
        <f t="shared" ref="J18" si="27">I18/2</f>
        <v>6.75</v>
      </c>
      <c r="K18" s="38">
        <v>17</v>
      </c>
      <c r="L18" s="38">
        <f t="shared" ref="L18" si="28">K18/2</f>
        <v>8.5</v>
      </c>
      <c r="M18" s="38">
        <v>14.5</v>
      </c>
      <c r="N18" s="55">
        <f t="shared" si="5"/>
        <v>106.25</v>
      </c>
      <c r="O18" s="55">
        <f t="shared" si="6"/>
        <v>106.25</v>
      </c>
      <c r="P18" s="55" t="str">
        <f t="shared" si="0"/>
        <v>A1</v>
      </c>
    </row>
    <row r="19" spans="1:16">
      <c r="A19" s="3">
        <v>14</v>
      </c>
      <c r="B19" s="15" t="s">
        <v>258</v>
      </c>
      <c r="C19" s="38">
        <v>19</v>
      </c>
      <c r="D19" s="38">
        <f t="shared" si="1"/>
        <v>9.5</v>
      </c>
      <c r="E19" s="38">
        <v>12.5</v>
      </c>
      <c r="F19" s="38">
        <f t="shared" si="2"/>
        <v>6.25</v>
      </c>
      <c r="G19" s="38">
        <v>17.5</v>
      </c>
      <c r="H19" s="38">
        <f t="shared" si="2"/>
        <v>8.75</v>
      </c>
      <c r="I19" s="38">
        <v>18</v>
      </c>
      <c r="J19" s="38">
        <f t="shared" ref="J19" si="29">I19/2</f>
        <v>9</v>
      </c>
      <c r="K19" s="38">
        <v>17</v>
      </c>
      <c r="L19" s="38">
        <f t="shared" ref="L19" si="30">K19/2</f>
        <v>8.5</v>
      </c>
      <c r="M19" s="38">
        <v>15.5</v>
      </c>
      <c r="N19" s="55">
        <f t="shared" si="5"/>
        <v>117.5</v>
      </c>
      <c r="O19" s="55">
        <f t="shared" si="6"/>
        <v>117.5</v>
      </c>
      <c r="P19" s="55" t="str">
        <f t="shared" si="0"/>
        <v>A1</v>
      </c>
    </row>
    <row r="20" spans="1:16">
      <c r="A20" s="3">
        <v>15</v>
      </c>
      <c r="B20" s="15" t="s">
        <v>259</v>
      </c>
      <c r="C20" s="38">
        <v>17.5</v>
      </c>
      <c r="D20" s="38">
        <f t="shared" si="1"/>
        <v>8.75</v>
      </c>
      <c r="E20" s="38">
        <v>17</v>
      </c>
      <c r="F20" s="38">
        <f t="shared" si="2"/>
        <v>8.5</v>
      </c>
      <c r="G20" s="38">
        <v>18.5</v>
      </c>
      <c r="H20" s="38">
        <f t="shared" si="2"/>
        <v>9.25</v>
      </c>
      <c r="I20" s="38">
        <v>15</v>
      </c>
      <c r="J20" s="38">
        <f t="shared" ref="J20" si="31">I20/2</f>
        <v>7.5</v>
      </c>
      <c r="K20" s="38">
        <v>16.5</v>
      </c>
      <c r="L20" s="38">
        <f t="shared" ref="L20" si="32">K20/2</f>
        <v>8.25</v>
      </c>
      <c r="M20" s="38">
        <v>9.5</v>
      </c>
      <c r="N20" s="55">
        <f t="shared" si="5"/>
        <v>118.5</v>
      </c>
      <c r="O20" s="55">
        <f t="shared" si="6"/>
        <v>118.5</v>
      </c>
      <c r="P20" s="55" t="str">
        <f t="shared" si="0"/>
        <v>A1</v>
      </c>
    </row>
    <row r="21" spans="1:16">
      <c r="A21" s="3">
        <v>16</v>
      </c>
      <c r="B21" s="17" t="s">
        <v>260</v>
      </c>
      <c r="C21" s="38">
        <v>10.5</v>
      </c>
      <c r="D21" s="38">
        <f t="shared" si="1"/>
        <v>5.25</v>
      </c>
      <c r="E21" s="38">
        <v>15</v>
      </c>
      <c r="F21" s="38">
        <f t="shared" si="2"/>
        <v>7.5</v>
      </c>
      <c r="G21" s="38">
        <v>15.5</v>
      </c>
      <c r="H21" s="38">
        <f t="shared" si="2"/>
        <v>7.75</v>
      </c>
      <c r="I21" s="38">
        <v>10.5</v>
      </c>
      <c r="J21" s="38">
        <f t="shared" ref="J21" si="33">I21/2</f>
        <v>5.25</v>
      </c>
      <c r="K21" s="38">
        <v>15</v>
      </c>
      <c r="L21" s="38">
        <f t="shared" ref="L21" si="34">K21/2</f>
        <v>7.5</v>
      </c>
      <c r="M21" s="38">
        <v>6</v>
      </c>
      <c r="N21" s="55">
        <f t="shared" si="5"/>
        <v>92.25</v>
      </c>
      <c r="O21" s="55">
        <f t="shared" si="6"/>
        <v>92.25</v>
      </c>
      <c r="P21" s="55" t="str">
        <f t="shared" si="0"/>
        <v>A1</v>
      </c>
    </row>
    <row r="22" spans="1:16">
      <c r="A22" s="3">
        <v>17</v>
      </c>
      <c r="B22" s="18" t="s">
        <v>261</v>
      </c>
      <c r="C22" s="38">
        <v>17.5</v>
      </c>
      <c r="D22" s="38">
        <f t="shared" si="1"/>
        <v>8.75</v>
      </c>
      <c r="E22" s="38">
        <v>17.5</v>
      </c>
      <c r="F22" s="38">
        <f t="shared" si="2"/>
        <v>8.75</v>
      </c>
      <c r="G22" s="38">
        <v>13.5</v>
      </c>
      <c r="H22" s="38">
        <f t="shared" si="2"/>
        <v>6.75</v>
      </c>
      <c r="I22" s="38">
        <v>17.5</v>
      </c>
      <c r="J22" s="38">
        <f t="shared" ref="J22" si="35">I22/2</f>
        <v>8.75</v>
      </c>
      <c r="K22" s="38">
        <v>17.5</v>
      </c>
      <c r="L22" s="38">
        <f t="shared" ref="L22" si="36">K22/2</f>
        <v>8.75</v>
      </c>
      <c r="M22" s="38">
        <v>10.5</v>
      </c>
      <c r="N22" s="55">
        <f t="shared" si="5"/>
        <v>116.5</v>
      </c>
      <c r="O22" s="55">
        <f t="shared" si="6"/>
        <v>116.5</v>
      </c>
      <c r="P22" s="55" t="str">
        <f t="shared" si="0"/>
        <v>A1</v>
      </c>
    </row>
    <row r="23" spans="1:16">
      <c r="A23" s="3">
        <v>18</v>
      </c>
      <c r="B23" s="19" t="s">
        <v>262</v>
      </c>
      <c r="C23" s="44">
        <v>19</v>
      </c>
      <c r="D23" s="38">
        <f t="shared" si="1"/>
        <v>9.5</v>
      </c>
      <c r="E23" s="44">
        <v>17.5</v>
      </c>
      <c r="F23" s="38">
        <f t="shared" si="2"/>
        <v>8.75</v>
      </c>
      <c r="G23" s="38">
        <v>19</v>
      </c>
      <c r="H23" s="38">
        <f t="shared" si="2"/>
        <v>9.5</v>
      </c>
      <c r="I23" s="38">
        <v>16.5</v>
      </c>
      <c r="J23" s="38">
        <f t="shared" ref="J23" si="37">I23/2</f>
        <v>8.25</v>
      </c>
      <c r="K23" s="44">
        <v>20</v>
      </c>
      <c r="L23" s="44">
        <f t="shared" ref="L23" si="38">K23/2</f>
        <v>10</v>
      </c>
      <c r="M23" s="44">
        <v>19</v>
      </c>
      <c r="N23" s="55">
        <f t="shared" si="5"/>
        <v>128</v>
      </c>
      <c r="O23" s="55">
        <f t="shared" si="6"/>
        <v>128</v>
      </c>
      <c r="P23" s="55" t="str">
        <f t="shared" si="0"/>
        <v>A1</v>
      </c>
    </row>
    <row r="24" spans="1:16">
      <c r="A24" s="3">
        <v>19</v>
      </c>
      <c r="B24" s="19" t="s">
        <v>263</v>
      </c>
      <c r="C24" s="38">
        <v>9.5</v>
      </c>
      <c r="D24" s="38">
        <f t="shared" si="1"/>
        <v>4.75</v>
      </c>
      <c r="E24" s="38">
        <v>2.5</v>
      </c>
      <c r="F24" s="38">
        <f t="shared" si="2"/>
        <v>1.25</v>
      </c>
      <c r="G24" s="38">
        <v>5</v>
      </c>
      <c r="H24" s="38">
        <f t="shared" si="2"/>
        <v>2.5</v>
      </c>
      <c r="I24" s="38">
        <v>4.5</v>
      </c>
      <c r="J24" s="38">
        <f t="shared" ref="J24" si="39">I24/2</f>
        <v>2.25</v>
      </c>
      <c r="K24" s="38">
        <v>7.5</v>
      </c>
      <c r="L24" s="38">
        <f t="shared" ref="L24" si="40">K24/2</f>
        <v>3.75</v>
      </c>
      <c r="M24" s="38">
        <v>9.5</v>
      </c>
      <c r="N24" s="55">
        <f t="shared" si="5"/>
        <v>39.75</v>
      </c>
      <c r="O24" s="55">
        <f t="shared" si="6"/>
        <v>39.75</v>
      </c>
      <c r="P24" s="55" t="str">
        <f t="shared" si="0"/>
        <v>D</v>
      </c>
    </row>
    <row r="25" spans="1:16">
      <c r="A25" s="3">
        <v>20</v>
      </c>
      <c r="B25" s="19" t="s">
        <v>264</v>
      </c>
      <c r="C25" s="38">
        <v>10.5</v>
      </c>
      <c r="D25" s="38">
        <f t="shared" si="1"/>
        <v>5.25</v>
      </c>
      <c r="E25" s="38">
        <v>10</v>
      </c>
      <c r="F25" s="38">
        <f t="shared" si="2"/>
        <v>5</v>
      </c>
      <c r="G25" s="38">
        <v>7.5</v>
      </c>
      <c r="H25" s="38">
        <f t="shared" si="2"/>
        <v>3.75</v>
      </c>
      <c r="I25" s="38">
        <v>12.5</v>
      </c>
      <c r="J25" s="38">
        <f t="shared" ref="J25" si="41">I25/2</f>
        <v>6.25</v>
      </c>
      <c r="K25" s="38">
        <v>9</v>
      </c>
      <c r="L25" s="38">
        <f t="shared" ref="L25" si="42">K25/2</f>
        <v>4.5</v>
      </c>
      <c r="M25" s="38">
        <v>9.5</v>
      </c>
      <c r="N25" s="55">
        <f t="shared" si="5"/>
        <v>69.75</v>
      </c>
      <c r="O25" s="55">
        <f t="shared" si="6"/>
        <v>69.75</v>
      </c>
      <c r="P25" s="55" t="str">
        <f t="shared" si="0"/>
        <v>B2</v>
      </c>
    </row>
    <row r="26" spans="1:16">
      <c r="A26" s="3">
        <v>21</v>
      </c>
      <c r="B26" s="19" t="s">
        <v>265</v>
      </c>
      <c r="C26" s="44">
        <v>18</v>
      </c>
      <c r="D26" s="38">
        <f t="shared" si="1"/>
        <v>9</v>
      </c>
      <c r="E26" s="44">
        <v>17.5</v>
      </c>
      <c r="F26" s="38">
        <f t="shared" si="2"/>
        <v>8.75</v>
      </c>
      <c r="G26" s="44">
        <v>17.5</v>
      </c>
      <c r="H26" s="44">
        <f t="shared" si="2"/>
        <v>8.75</v>
      </c>
      <c r="I26" s="44">
        <v>18.5</v>
      </c>
      <c r="J26" s="44">
        <f t="shared" ref="J26" si="43">I26/2</f>
        <v>9.25</v>
      </c>
      <c r="K26" s="44">
        <v>17.5</v>
      </c>
      <c r="L26" s="44">
        <f t="shared" ref="L26" si="44">K26/2</f>
        <v>8.75</v>
      </c>
      <c r="M26" s="44">
        <v>12.5</v>
      </c>
      <c r="N26" s="55">
        <f t="shared" si="5"/>
        <v>124.75</v>
      </c>
      <c r="O26" s="55">
        <f t="shared" si="6"/>
        <v>124.75</v>
      </c>
      <c r="P26" s="55" t="str">
        <f t="shared" si="0"/>
        <v>A1</v>
      </c>
    </row>
    <row r="27" spans="1:16">
      <c r="A27" s="3">
        <v>22</v>
      </c>
      <c r="B27" s="20" t="s">
        <v>266</v>
      </c>
      <c r="C27" s="44">
        <v>18</v>
      </c>
      <c r="D27" s="38">
        <f t="shared" si="1"/>
        <v>9</v>
      </c>
      <c r="E27" s="44">
        <v>15.5</v>
      </c>
      <c r="F27" s="38">
        <f t="shared" si="2"/>
        <v>7.75</v>
      </c>
      <c r="G27" s="44">
        <v>16.5</v>
      </c>
      <c r="H27" s="44">
        <f t="shared" si="2"/>
        <v>8.25</v>
      </c>
      <c r="I27" s="44">
        <v>17</v>
      </c>
      <c r="J27" s="44">
        <f t="shared" ref="J27" si="45">I27/2</f>
        <v>8.5</v>
      </c>
      <c r="K27" s="44">
        <v>19</v>
      </c>
      <c r="L27" s="44">
        <f t="shared" ref="L27" si="46">K27/2</f>
        <v>9.5</v>
      </c>
      <c r="M27" s="44">
        <v>19.5</v>
      </c>
      <c r="N27" s="55">
        <f t="shared" si="5"/>
        <v>119.5</v>
      </c>
      <c r="O27" s="55">
        <f t="shared" si="6"/>
        <v>119.5</v>
      </c>
      <c r="P27" s="55" t="str">
        <f t="shared" si="0"/>
        <v>A1</v>
      </c>
    </row>
    <row r="28" spans="1:16">
      <c r="A28" s="3">
        <v>23</v>
      </c>
      <c r="B28" s="19" t="s">
        <v>267</v>
      </c>
      <c r="C28" s="44">
        <v>18.5</v>
      </c>
      <c r="D28" s="38">
        <f t="shared" si="1"/>
        <v>9.25</v>
      </c>
      <c r="E28" s="44">
        <v>17</v>
      </c>
      <c r="F28" s="38">
        <f t="shared" si="2"/>
        <v>8.5</v>
      </c>
      <c r="G28" s="44">
        <v>18</v>
      </c>
      <c r="H28" s="44">
        <f t="shared" si="2"/>
        <v>9</v>
      </c>
      <c r="I28" s="44">
        <v>17</v>
      </c>
      <c r="J28" s="44">
        <f t="shared" ref="J28" si="47">I28/2</f>
        <v>8.5</v>
      </c>
      <c r="K28" s="44">
        <v>18</v>
      </c>
      <c r="L28" s="44">
        <f t="shared" ref="L28" si="48">K28/2</f>
        <v>9</v>
      </c>
      <c r="M28" s="44">
        <v>14.5</v>
      </c>
      <c r="N28" s="55">
        <f t="shared" si="5"/>
        <v>123.75</v>
      </c>
      <c r="O28" s="55">
        <f t="shared" si="6"/>
        <v>123.75</v>
      </c>
      <c r="P28" s="55" t="str">
        <f t="shared" si="0"/>
        <v>A1</v>
      </c>
    </row>
    <row r="29" spans="1:16">
      <c r="A29" s="51"/>
      <c r="B29" s="52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42"/>
      <c r="O29" s="42"/>
      <c r="P29" s="42"/>
    </row>
    <row r="30" spans="1:16">
      <c r="A30" s="51"/>
      <c r="B30" s="52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42"/>
      <c r="O30" s="42"/>
      <c r="P30" s="42"/>
    </row>
    <row r="31" spans="1:16">
      <c r="A31" s="51"/>
      <c r="B31" s="52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42"/>
      <c r="O31" s="42"/>
      <c r="P31" s="42"/>
    </row>
    <row r="32" spans="1:16">
      <c r="A32" s="51"/>
      <c r="B32" s="52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42"/>
      <c r="O32" s="42"/>
      <c r="P32" s="42"/>
    </row>
    <row r="33" spans="1:16">
      <c r="A33" s="51"/>
      <c r="B33" s="52"/>
      <c r="C33" s="53"/>
      <c r="D33" s="53"/>
      <c r="E33" s="54"/>
      <c r="F33" s="54"/>
      <c r="G33" s="53"/>
      <c r="H33" s="53"/>
      <c r="I33" s="53"/>
      <c r="J33" s="53"/>
      <c r="K33" s="53"/>
      <c r="L33" s="53"/>
      <c r="M33" s="53"/>
      <c r="N33" s="42"/>
      <c r="O33" s="42"/>
      <c r="P33" s="42"/>
    </row>
    <row r="34" spans="1:16">
      <c r="A34" s="51"/>
      <c r="B34" s="52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42"/>
      <c r="O34" s="42"/>
      <c r="P34" s="42"/>
    </row>
    <row r="35" spans="1:16">
      <c r="A35" s="51"/>
      <c r="B35" s="52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42"/>
      <c r="O35" s="42"/>
      <c r="P35" s="42"/>
    </row>
  </sheetData>
  <mergeCells count="4">
    <mergeCell ref="A1:P1"/>
    <mergeCell ref="A2:P2"/>
    <mergeCell ref="A3:P3"/>
    <mergeCell ref="A4:P4"/>
  </mergeCells>
  <dataValidations count="1">
    <dataValidation allowBlank="1" showInputMessage="1" showErrorMessage="1" prompt="Name of Candidate (Maximum up to 32 characters)" sqref="B21 B6:B7 B15:B16"/>
  </dataValidations>
  <pageMargins left="0.39" right="0.7" top="0.75" bottom="0.44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9"/>
  <sheetViews>
    <sheetView view="pageBreakPreview" zoomScale="85" workbookViewId="0">
      <selection activeCell="B9" sqref="B9"/>
    </sheetView>
  </sheetViews>
  <sheetFormatPr defaultColWidth="9.140625" defaultRowHeight="20.100000000000001" customHeight="1"/>
  <cols>
    <col min="1" max="1" width="25.28515625" style="28" customWidth="1"/>
    <col min="2" max="2" width="29.5703125" style="28" customWidth="1"/>
    <col min="3" max="3" width="15.42578125" style="28" customWidth="1"/>
    <col min="4" max="4" width="14.42578125" style="28" customWidth="1"/>
    <col min="5" max="5" width="16.7109375" style="28" customWidth="1"/>
    <col min="6" max="6" width="23.28515625" style="28" customWidth="1"/>
    <col min="7" max="16384" width="9.140625" style="28"/>
  </cols>
  <sheetData>
    <row r="1" spans="1:6" ht="20.100000000000001" customHeight="1">
      <c r="A1" s="29"/>
      <c r="B1" s="404" t="s">
        <v>0</v>
      </c>
      <c r="C1" s="404"/>
      <c r="D1" s="404"/>
      <c r="E1" s="404"/>
      <c r="F1" s="405"/>
    </row>
    <row r="2" spans="1:6" ht="20.100000000000001" customHeight="1">
      <c r="A2" s="30"/>
      <c r="B2" s="397" t="s">
        <v>268</v>
      </c>
      <c r="C2" s="398"/>
      <c r="D2" s="398"/>
      <c r="E2" s="398"/>
      <c r="F2" s="399"/>
    </row>
    <row r="3" spans="1:6" ht="20.100000000000001" customHeight="1">
      <c r="A3" s="30"/>
      <c r="B3" s="397" t="s">
        <v>269</v>
      </c>
      <c r="C3" s="398"/>
      <c r="D3" s="398"/>
      <c r="E3" s="398"/>
      <c r="F3" s="399"/>
    </row>
    <row r="4" spans="1:6" ht="20.100000000000001" customHeight="1">
      <c r="A4" s="30"/>
      <c r="B4" s="392" t="s">
        <v>270</v>
      </c>
      <c r="C4" s="400"/>
      <c r="D4" s="400"/>
      <c r="E4" s="400"/>
      <c r="F4" s="396"/>
    </row>
    <row r="5" spans="1:6" ht="20.100000000000001" customHeight="1">
      <c r="A5" s="30"/>
      <c r="B5" s="401" t="s">
        <v>465</v>
      </c>
      <c r="C5" s="401"/>
      <c r="D5" s="401"/>
      <c r="E5" s="401"/>
      <c r="F5" s="402"/>
    </row>
    <row r="6" spans="1:6" ht="20.100000000000001" customHeight="1">
      <c r="A6" s="403" t="s">
        <v>272</v>
      </c>
      <c r="B6" s="401"/>
      <c r="C6" s="401"/>
      <c r="D6" s="401"/>
      <c r="E6" s="401"/>
      <c r="F6" s="402"/>
    </row>
    <row r="7" spans="1:6" ht="20.100000000000001" customHeight="1">
      <c r="A7" s="30" t="s">
        <v>273</v>
      </c>
      <c r="B7" s="392" t="s">
        <v>274</v>
      </c>
      <c r="C7" s="393"/>
      <c r="E7" s="401"/>
      <c r="F7" s="402"/>
    </row>
    <row r="8" spans="1:6" ht="20.100000000000001" customHeight="1">
      <c r="A8" s="30" t="s">
        <v>6</v>
      </c>
      <c r="B8" s="392" t="s">
        <v>245</v>
      </c>
      <c r="C8" s="393"/>
      <c r="D8" s="36" t="s">
        <v>466</v>
      </c>
      <c r="E8" s="401">
        <v>1</v>
      </c>
      <c r="F8" s="402"/>
    </row>
    <row r="9" spans="1:6" ht="20.100000000000001" customHeight="1">
      <c r="A9" s="30" t="s">
        <v>276</v>
      </c>
      <c r="B9" s="31" t="s">
        <v>277</v>
      </c>
      <c r="C9" s="35"/>
      <c r="D9" s="397"/>
      <c r="E9" s="398"/>
      <c r="F9" s="399"/>
    </row>
    <row r="10" spans="1:6" ht="20.100000000000001" customHeight="1">
      <c r="A10" s="30" t="s">
        <v>11</v>
      </c>
      <c r="B10" s="31" t="s">
        <v>278</v>
      </c>
      <c r="C10" s="35"/>
      <c r="D10" s="36" t="s">
        <v>279</v>
      </c>
      <c r="E10" s="32"/>
      <c r="F10" s="33" t="s">
        <v>280</v>
      </c>
    </row>
    <row r="11" spans="1:6" ht="20.100000000000001" customHeight="1">
      <c r="A11" s="34" t="s">
        <v>281</v>
      </c>
      <c r="B11" s="32" t="s">
        <v>282</v>
      </c>
      <c r="C11" s="32" t="s">
        <v>283</v>
      </c>
      <c r="D11" s="32" t="s">
        <v>284</v>
      </c>
      <c r="E11" s="394"/>
      <c r="F11" s="395"/>
    </row>
    <row r="12" spans="1:6" ht="20.100000000000001" customHeight="1">
      <c r="A12" s="34">
        <v>1</v>
      </c>
      <c r="B12" s="37" t="s">
        <v>285</v>
      </c>
      <c r="C12" s="38">
        <v>18.5</v>
      </c>
      <c r="D12" s="39" t="str">
        <f>IF(C12&gt;=18,"A1",IF(C12&gt;=16,"A2",IF(C12&gt;=14,"B1",IF(C12&gt;=12,"B2",IF(C12&gt;=10,"C1",IF(C12&gt;=8,"C2",IF(C12&gt;=6.5,"D","E")))))))</f>
        <v>A1</v>
      </c>
      <c r="E12" s="392"/>
      <c r="F12" s="396"/>
    </row>
    <row r="13" spans="1:6" ht="20.100000000000001" customHeight="1">
      <c r="A13" s="34">
        <v>2</v>
      </c>
      <c r="B13" s="37" t="s">
        <v>286</v>
      </c>
      <c r="C13" s="38">
        <v>19</v>
      </c>
      <c r="D13" s="39" t="str">
        <f t="shared" ref="D13:D16" si="0">IF(C13&gt;=18,"A1",IF(C13&gt;=16,"A2",IF(C13&gt;=14,"B1",IF(C13&gt;=12,"B2",IF(C13&gt;=10,"C1",IF(C13&gt;=8,"C2",IF(C13&gt;=6.5,"D","E")))))))</f>
        <v>A1</v>
      </c>
      <c r="E13" s="390"/>
      <c r="F13" s="391"/>
    </row>
    <row r="14" spans="1:6" ht="20.100000000000001" customHeight="1">
      <c r="A14" s="34">
        <v>3</v>
      </c>
      <c r="B14" s="37" t="s">
        <v>287</v>
      </c>
      <c r="C14" s="38">
        <v>16.5</v>
      </c>
      <c r="D14" s="39" t="str">
        <f t="shared" si="0"/>
        <v>A2</v>
      </c>
      <c r="E14" s="390"/>
      <c r="F14" s="391"/>
    </row>
    <row r="15" spans="1:6" ht="20.100000000000001" customHeight="1">
      <c r="A15" s="34">
        <v>4</v>
      </c>
      <c r="B15" s="37" t="s">
        <v>288</v>
      </c>
      <c r="C15" s="38">
        <v>13</v>
      </c>
      <c r="D15" s="39" t="str">
        <f t="shared" si="0"/>
        <v>B2</v>
      </c>
      <c r="E15" s="390"/>
      <c r="F15" s="391"/>
    </row>
    <row r="16" spans="1:6" ht="20.100000000000001" customHeight="1">
      <c r="A16" s="34">
        <v>5</v>
      </c>
      <c r="B16" s="37" t="s">
        <v>289</v>
      </c>
      <c r="C16" s="38">
        <v>14.5</v>
      </c>
      <c r="D16" s="39" t="str">
        <f t="shared" si="0"/>
        <v>B1</v>
      </c>
      <c r="E16" s="390"/>
      <c r="F16" s="391"/>
    </row>
    <row r="17" spans="1:6" ht="20.100000000000001" customHeight="1">
      <c r="A17" s="34">
        <v>6</v>
      </c>
      <c r="B17" s="37" t="s">
        <v>290</v>
      </c>
      <c r="C17" s="32" t="s">
        <v>444</v>
      </c>
      <c r="D17" s="39"/>
      <c r="E17" s="390"/>
      <c r="F17" s="391"/>
    </row>
    <row r="18" spans="1:6" ht="20.100000000000001" customHeight="1">
      <c r="A18" s="30"/>
      <c r="B18" s="36"/>
      <c r="C18" s="32"/>
      <c r="D18" s="36"/>
      <c r="E18" s="390"/>
      <c r="F18" s="391"/>
    </row>
    <row r="19" spans="1:6" ht="20.100000000000001" customHeight="1">
      <c r="A19" s="30"/>
      <c r="B19" s="32" t="s">
        <v>242</v>
      </c>
      <c r="C19" s="32">
        <f>SUM(C12:C16)</f>
        <v>81.5</v>
      </c>
      <c r="D19" s="36"/>
      <c r="E19" s="390"/>
      <c r="F19" s="391"/>
    </row>
    <row r="20" spans="1:6" ht="20.100000000000001" customHeight="1">
      <c r="A20" s="30"/>
      <c r="B20" s="40" t="s">
        <v>291</v>
      </c>
      <c r="C20" s="41">
        <f>(C19/100*100)</f>
        <v>81.5</v>
      </c>
      <c r="D20" s="36"/>
      <c r="E20" s="390"/>
      <c r="F20" s="391"/>
    </row>
    <row r="21" spans="1:6" ht="20.100000000000001" customHeight="1">
      <c r="A21" s="388" t="s">
        <v>467</v>
      </c>
      <c r="B21" s="380" t="s">
        <v>293</v>
      </c>
      <c r="C21" s="380"/>
      <c r="D21" s="382" t="s">
        <v>294</v>
      </c>
      <c r="E21" s="383"/>
      <c r="F21" s="384"/>
    </row>
    <row r="22" spans="1:6" ht="20.100000000000001" customHeight="1">
      <c r="A22" s="389"/>
      <c r="B22" s="381"/>
      <c r="C22" s="381"/>
      <c r="D22" s="385"/>
      <c r="E22" s="386"/>
      <c r="F22" s="387"/>
    </row>
    <row r="24" spans="1:6" ht="20.100000000000001" customHeight="1">
      <c r="A24" s="29"/>
      <c r="B24" s="404" t="s">
        <v>0</v>
      </c>
      <c r="C24" s="404"/>
      <c r="D24" s="404"/>
      <c r="E24" s="404"/>
      <c r="F24" s="405"/>
    </row>
    <row r="25" spans="1:6" ht="20.100000000000001" customHeight="1">
      <c r="A25" s="30"/>
      <c r="B25" s="397" t="s">
        <v>268</v>
      </c>
      <c r="C25" s="398"/>
      <c r="D25" s="398"/>
      <c r="E25" s="398"/>
      <c r="F25" s="399"/>
    </row>
    <row r="26" spans="1:6" ht="20.100000000000001" customHeight="1">
      <c r="A26" s="30"/>
      <c r="B26" s="397" t="s">
        <v>269</v>
      </c>
      <c r="C26" s="398"/>
      <c r="D26" s="398"/>
      <c r="E26" s="398"/>
      <c r="F26" s="399"/>
    </row>
    <row r="27" spans="1:6" ht="20.100000000000001" customHeight="1">
      <c r="A27" s="30"/>
      <c r="B27" s="392" t="s">
        <v>270</v>
      </c>
      <c r="C27" s="400"/>
      <c r="D27" s="400"/>
      <c r="E27" s="400"/>
      <c r="F27" s="396"/>
    </row>
    <row r="28" spans="1:6" ht="20.100000000000001" customHeight="1">
      <c r="A28" s="30"/>
      <c r="B28" s="401" t="s">
        <v>465</v>
      </c>
      <c r="C28" s="401"/>
      <c r="D28" s="401"/>
      <c r="E28" s="401"/>
      <c r="F28" s="402"/>
    </row>
    <row r="29" spans="1:6" ht="20.100000000000001" customHeight="1">
      <c r="A29" s="403" t="s">
        <v>272</v>
      </c>
      <c r="B29" s="401"/>
      <c r="C29" s="401"/>
      <c r="D29" s="401"/>
      <c r="E29" s="401"/>
      <c r="F29" s="402"/>
    </row>
    <row r="30" spans="1:6" ht="20.100000000000001" customHeight="1">
      <c r="A30" s="30" t="s">
        <v>273</v>
      </c>
      <c r="B30" s="392" t="s">
        <v>274</v>
      </c>
      <c r="C30" s="393"/>
      <c r="E30" s="401"/>
      <c r="F30" s="402"/>
    </row>
    <row r="31" spans="1:6" ht="20.100000000000001" customHeight="1">
      <c r="A31" s="30" t="s">
        <v>6</v>
      </c>
      <c r="B31" s="392" t="s">
        <v>246</v>
      </c>
      <c r="C31" s="393"/>
      <c r="D31" s="36" t="s">
        <v>466</v>
      </c>
      <c r="E31" s="401">
        <v>2</v>
      </c>
      <c r="F31" s="402"/>
    </row>
    <row r="32" spans="1:6" ht="20.100000000000001" customHeight="1">
      <c r="A32" s="30" t="s">
        <v>276</v>
      </c>
      <c r="B32" s="31" t="s">
        <v>295</v>
      </c>
      <c r="C32" s="35"/>
      <c r="D32" s="397"/>
      <c r="E32" s="398"/>
      <c r="F32" s="399"/>
    </row>
    <row r="33" spans="1:6" ht="20.100000000000001" customHeight="1">
      <c r="A33" s="30" t="s">
        <v>11</v>
      </c>
      <c r="B33" s="31" t="s">
        <v>296</v>
      </c>
      <c r="C33" s="35"/>
      <c r="D33" s="36" t="s">
        <v>279</v>
      </c>
      <c r="E33" s="32"/>
      <c r="F33" s="33" t="s">
        <v>297</v>
      </c>
    </row>
    <row r="34" spans="1:6" ht="20.100000000000001" customHeight="1">
      <c r="A34" s="34" t="s">
        <v>281</v>
      </c>
      <c r="B34" s="32" t="s">
        <v>282</v>
      </c>
      <c r="C34" s="32" t="s">
        <v>283</v>
      </c>
      <c r="D34" s="32" t="s">
        <v>284</v>
      </c>
      <c r="E34" s="394"/>
      <c r="F34" s="395"/>
    </row>
    <row r="35" spans="1:6" ht="20.100000000000001" customHeight="1">
      <c r="A35" s="34">
        <v>1</v>
      </c>
      <c r="B35" s="37" t="s">
        <v>285</v>
      </c>
      <c r="C35" s="38">
        <v>14</v>
      </c>
      <c r="D35" s="39" t="str">
        <f>IF(C35&gt;=18,"A1",IF(C35&gt;=16,"A2",IF(C35&gt;=14,"B1",IF(C35&gt;=12,"B2",IF(C35&gt;=10,"C1",IF(C35&gt;=8,"C2",IF(C35&gt;=6.5,"D","E")))))))</f>
        <v>B1</v>
      </c>
      <c r="E35" s="392"/>
      <c r="F35" s="396"/>
    </row>
    <row r="36" spans="1:6" ht="20.100000000000001" customHeight="1">
      <c r="A36" s="34">
        <v>2</v>
      </c>
      <c r="B36" s="37" t="s">
        <v>286</v>
      </c>
      <c r="C36" s="38">
        <v>12.5</v>
      </c>
      <c r="D36" s="39" t="str">
        <f t="shared" ref="D36:D40" si="1">IF(C36&gt;=18,"A1",IF(C36&gt;=16,"A2",IF(C36&gt;=14,"B1",IF(C36&gt;=12,"B2",IF(C36&gt;=10,"C1",IF(C36&gt;=8,"C2",IF(C36&gt;=6.5,"D","E")))))))</f>
        <v>B2</v>
      </c>
      <c r="E36" s="390"/>
      <c r="F36" s="391"/>
    </row>
    <row r="37" spans="1:6" ht="20.100000000000001" customHeight="1">
      <c r="A37" s="34">
        <v>3</v>
      </c>
      <c r="B37" s="37" t="s">
        <v>287</v>
      </c>
      <c r="C37" s="38">
        <v>16</v>
      </c>
      <c r="D37" s="39" t="str">
        <f t="shared" si="1"/>
        <v>A2</v>
      </c>
      <c r="E37" s="390"/>
      <c r="F37" s="391"/>
    </row>
    <row r="38" spans="1:6" ht="20.100000000000001" customHeight="1">
      <c r="A38" s="34">
        <v>4</v>
      </c>
      <c r="B38" s="37" t="s">
        <v>288</v>
      </c>
      <c r="C38" s="42">
        <v>16</v>
      </c>
      <c r="D38" s="39" t="str">
        <f t="shared" si="1"/>
        <v>A2</v>
      </c>
      <c r="E38" s="390"/>
      <c r="F38" s="391"/>
    </row>
    <row r="39" spans="1:6" ht="20.100000000000001" customHeight="1">
      <c r="A39" s="34">
        <v>5</v>
      </c>
      <c r="B39" s="37" t="s">
        <v>289</v>
      </c>
      <c r="C39" s="38">
        <v>11</v>
      </c>
      <c r="D39" s="39" t="str">
        <f t="shared" si="1"/>
        <v>C1</v>
      </c>
      <c r="E39" s="390"/>
      <c r="F39" s="391"/>
    </row>
    <row r="40" spans="1:6" ht="20.100000000000001" customHeight="1">
      <c r="A40" s="34">
        <v>6</v>
      </c>
      <c r="B40" s="37" t="s">
        <v>290</v>
      </c>
      <c r="C40" s="43">
        <v>15</v>
      </c>
      <c r="D40" s="39" t="str">
        <f t="shared" si="1"/>
        <v>B1</v>
      </c>
      <c r="E40" s="390"/>
      <c r="F40" s="391"/>
    </row>
    <row r="41" spans="1:6" ht="20.100000000000001" customHeight="1">
      <c r="A41" s="30"/>
      <c r="B41" s="36"/>
      <c r="C41" s="32"/>
      <c r="D41" s="36"/>
      <c r="E41" s="390"/>
      <c r="F41" s="391"/>
    </row>
    <row r="42" spans="1:6" ht="20.100000000000001" customHeight="1">
      <c r="A42" s="30"/>
      <c r="B42" s="32" t="s">
        <v>242</v>
      </c>
      <c r="C42" s="32">
        <f>SUM(C35:C39)</f>
        <v>69.5</v>
      </c>
      <c r="D42" s="36"/>
      <c r="E42" s="390"/>
      <c r="F42" s="391"/>
    </row>
    <row r="43" spans="1:6" ht="20.100000000000001" customHeight="1">
      <c r="A43" s="30"/>
      <c r="B43" s="40" t="s">
        <v>291</v>
      </c>
      <c r="C43" s="41">
        <f>(C42/100*100)</f>
        <v>69.5</v>
      </c>
      <c r="D43" s="36"/>
      <c r="E43" s="390"/>
      <c r="F43" s="391"/>
    </row>
    <row r="44" spans="1:6" ht="20.100000000000001" customHeight="1">
      <c r="A44" s="388" t="s">
        <v>467</v>
      </c>
      <c r="B44" s="380" t="s">
        <v>293</v>
      </c>
      <c r="C44" s="380"/>
      <c r="D44" s="382" t="s">
        <v>294</v>
      </c>
      <c r="E44" s="383"/>
      <c r="F44" s="384"/>
    </row>
    <row r="45" spans="1:6" ht="20.100000000000001" customHeight="1">
      <c r="A45" s="389"/>
      <c r="B45" s="381"/>
      <c r="C45" s="381"/>
      <c r="D45" s="385"/>
      <c r="E45" s="386"/>
      <c r="F45" s="387"/>
    </row>
    <row r="47" spans="1:6" ht="20.100000000000001" customHeight="1">
      <c r="A47" s="29"/>
      <c r="B47" s="404" t="s">
        <v>0</v>
      </c>
      <c r="C47" s="404"/>
      <c r="D47" s="404"/>
      <c r="E47" s="404"/>
      <c r="F47" s="405"/>
    </row>
    <row r="48" spans="1:6" ht="20.100000000000001" customHeight="1">
      <c r="A48" s="30"/>
      <c r="B48" s="397" t="s">
        <v>268</v>
      </c>
      <c r="C48" s="398"/>
      <c r="D48" s="398"/>
      <c r="E48" s="398"/>
      <c r="F48" s="399"/>
    </row>
    <row r="49" spans="1:6" ht="20.100000000000001" customHeight="1">
      <c r="A49" s="30"/>
      <c r="B49" s="397" t="s">
        <v>269</v>
      </c>
      <c r="C49" s="398"/>
      <c r="D49" s="398"/>
      <c r="E49" s="398"/>
      <c r="F49" s="399"/>
    </row>
    <row r="50" spans="1:6" ht="20.100000000000001" customHeight="1">
      <c r="A50" s="30"/>
      <c r="B50" s="392" t="s">
        <v>270</v>
      </c>
      <c r="C50" s="400"/>
      <c r="D50" s="400"/>
      <c r="E50" s="400"/>
      <c r="F50" s="396"/>
    </row>
    <row r="51" spans="1:6" ht="20.100000000000001" customHeight="1">
      <c r="A51" s="30"/>
      <c r="B51" s="401" t="s">
        <v>465</v>
      </c>
      <c r="C51" s="401"/>
      <c r="D51" s="401"/>
      <c r="E51" s="401"/>
      <c r="F51" s="402"/>
    </row>
    <row r="52" spans="1:6" ht="20.100000000000001" customHeight="1">
      <c r="A52" s="403" t="s">
        <v>272</v>
      </c>
      <c r="B52" s="401"/>
      <c r="C52" s="401"/>
      <c r="D52" s="401"/>
      <c r="E52" s="401"/>
      <c r="F52" s="402"/>
    </row>
    <row r="53" spans="1:6" ht="20.100000000000001" customHeight="1">
      <c r="A53" s="30" t="s">
        <v>273</v>
      </c>
      <c r="B53" s="392" t="s">
        <v>274</v>
      </c>
      <c r="C53" s="393"/>
      <c r="E53" s="401"/>
      <c r="F53" s="402"/>
    </row>
    <row r="54" spans="1:6" ht="20.100000000000001" customHeight="1">
      <c r="A54" s="30" t="s">
        <v>6</v>
      </c>
      <c r="B54" s="392" t="s">
        <v>247</v>
      </c>
      <c r="C54" s="393"/>
      <c r="D54" s="36" t="s">
        <v>466</v>
      </c>
      <c r="E54" s="401">
        <v>3</v>
      </c>
      <c r="F54" s="402"/>
    </row>
    <row r="55" spans="1:6" ht="20.100000000000001" customHeight="1">
      <c r="A55" s="30" t="s">
        <v>276</v>
      </c>
      <c r="B55" s="31" t="s">
        <v>298</v>
      </c>
      <c r="C55" s="35"/>
      <c r="D55" s="397"/>
      <c r="E55" s="398"/>
      <c r="F55" s="399"/>
    </row>
    <row r="56" spans="1:6" ht="20.100000000000001" customHeight="1">
      <c r="A56" s="30" t="s">
        <v>11</v>
      </c>
      <c r="B56" s="31" t="s">
        <v>299</v>
      </c>
      <c r="C56" s="35"/>
      <c r="D56" s="36" t="s">
        <v>279</v>
      </c>
      <c r="E56" s="32"/>
      <c r="F56" s="33" t="s">
        <v>420</v>
      </c>
    </row>
    <row r="57" spans="1:6" ht="20.100000000000001" customHeight="1">
      <c r="A57" s="34" t="s">
        <v>281</v>
      </c>
      <c r="B57" s="32" t="s">
        <v>282</v>
      </c>
      <c r="C57" s="32" t="s">
        <v>283</v>
      </c>
      <c r="D57" s="32" t="s">
        <v>284</v>
      </c>
      <c r="E57" s="394"/>
      <c r="F57" s="395"/>
    </row>
    <row r="58" spans="1:6" ht="20.100000000000001" customHeight="1">
      <c r="A58" s="34">
        <v>1</v>
      </c>
      <c r="B58" s="37" t="s">
        <v>285</v>
      </c>
      <c r="C58" s="38">
        <v>19</v>
      </c>
      <c r="D58" s="39" t="str">
        <f>IF(C58&gt;=18,"A1",IF(C58&gt;=16,"A2",IF(C58&gt;=14,"B1",IF(C58&gt;=12,"B2",IF(C58&gt;=10,"C1",IF(C58&gt;=8,"C2",IF(C58&gt;=6.5,"D","E")))))))</f>
        <v>A1</v>
      </c>
      <c r="E58" s="392"/>
      <c r="F58" s="396"/>
    </row>
    <row r="59" spans="1:6" ht="20.100000000000001" customHeight="1">
      <c r="A59" s="34">
        <v>2</v>
      </c>
      <c r="B59" s="37" t="s">
        <v>286</v>
      </c>
      <c r="C59" s="38">
        <v>13.5</v>
      </c>
      <c r="D59" s="39" t="str">
        <f t="shared" ref="D59:D63" si="2">IF(C59&gt;=18,"A1",IF(C59&gt;=16,"A2",IF(C59&gt;=14,"B1",IF(C59&gt;=12,"B2",IF(C59&gt;=10,"C1",IF(C59&gt;=8,"C2",IF(C59&gt;=6.5,"D","E")))))))</f>
        <v>B2</v>
      </c>
      <c r="E59" s="390"/>
      <c r="F59" s="391"/>
    </row>
    <row r="60" spans="1:6" ht="20.100000000000001" customHeight="1">
      <c r="A60" s="34">
        <v>3</v>
      </c>
      <c r="B60" s="37" t="s">
        <v>287</v>
      </c>
      <c r="C60" s="38">
        <v>17.5</v>
      </c>
      <c r="D60" s="39" t="str">
        <f t="shared" si="2"/>
        <v>A2</v>
      </c>
      <c r="E60" s="390"/>
      <c r="F60" s="391"/>
    </row>
    <row r="61" spans="1:6" ht="20.100000000000001" customHeight="1">
      <c r="A61" s="34">
        <v>4</v>
      </c>
      <c r="B61" s="37" t="s">
        <v>288</v>
      </c>
      <c r="C61" s="38">
        <v>19.5</v>
      </c>
      <c r="D61" s="39" t="str">
        <f t="shared" si="2"/>
        <v>A1</v>
      </c>
      <c r="E61" s="390"/>
      <c r="F61" s="391"/>
    </row>
    <row r="62" spans="1:6" ht="20.100000000000001" customHeight="1">
      <c r="A62" s="34">
        <v>5</v>
      </c>
      <c r="B62" s="37" t="s">
        <v>289</v>
      </c>
      <c r="C62" s="38">
        <v>16.5</v>
      </c>
      <c r="D62" s="39" t="str">
        <f t="shared" si="2"/>
        <v>A2</v>
      </c>
      <c r="E62" s="390"/>
      <c r="F62" s="391"/>
    </row>
    <row r="63" spans="1:6" ht="20.100000000000001" customHeight="1">
      <c r="A63" s="34">
        <v>6</v>
      </c>
      <c r="B63" s="37" t="s">
        <v>290</v>
      </c>
      <c r="C63" s="43">
        <v>19</v>
      </c>
      <c r="D63" s="39" t="str">
        <f t="shared" si="2"/>
        <v>A1</v>
      </c>
      <c r="E63" s="390"/>
      <c r="F63" s="391"/>
    </row>
    <row r="64" spans="1:6" ht="20.100000000000001" customHeight="1">
      <c r="A64" s="30"/>
      <c r="B64" s="36"/>
      <c r="C64" s="32"/>
      <c r="D64" s="36"/>
      <c r="E64" s="390"/>
      <c r="F64" s="391"/>
    </row>
    <row r="65" spans="1:6" ht="20.100000000000001" customHeight="1">
      <c r="A65" s="30"/>
      <c r="B65" s="32" t="s">
        <v>242</v>
      </c>
      <c r="C65" s="32">
        <f>SUM(C58:C62)</f>
        <v>86</v>
      </c>
      <c r="D65" s="36"/>
      <c r="E65" s="390"/>
      <c r="F65" s="391"/>
    </row>
    <row r="66" spans="1:6" ht="20.100000000000001" customHeight="1">
      <c r="A66" s="30"/>
      <c r="B66" s="40" t="s">
        <v>291</v>
      </c>
      <c r="C66" s="41">
        <f>(C65/100*100)</f>
        <v>86</v>
      </c>
      <c r="D66" s="36"/>
      <c r="E66" s="390"/>
      <c r="F66" s="391"/>
    </row>
    <row r="67" spans="1:6" ht="20.100000000000001" customHeight="1">
      <c r="A67" s="388" t="s">
        <v>467</v>
      </c>
      <c r="B67" s="380" t="s">
        <v>293</v>
      </c>
      <c r="C67" s="380"/>
      <c r="D67" s="382" t="s">
        <v>294</v>
      </c>
      <c r="E67" s="383"/>
      <c r="F67" s="384"/>
    </row>
    <row r="68" spans="1:6" ht="20.100000000000001" customHeight="1">
      <c r="A68" s="389"/>
      <c r="B68" s="381"/>
      <c r="C68" s="381"/>
      <c r="D68" s="385"/>
      <c r="E68" s="386"/>
      <c r="F68" s="387"/>
    </row>
    <row r="70" spans="1:6" ht="20.100000000000001" customHeight="1">
      <c r="A70" s="29"/>
      <c r="B70" s="404" t="s">
        <v>0</v>
      </c>
      <c r="C70" s="404"/>
      <c r="D70" s="404"/>
      <c r="E70" s="404"/>
      <c r="F70" s="405"/>
    </row>
    <row r="71" spans="1:6" ht="20.100000000000001" customHeight="1">
      <c r="A71" s="30"/>
      <c r="B71" s="397" t="s">
        <v>268</v>
      </c>
      <c r="C71" s="398"/>
      <c r="D71" s="398"/>
      <c r="E71" s="398"/>
      <c r="F71" s="399"/>
    </row>
    <row r="72" spans="1:6" ht="20.100000000000001" customHeight="1">
      <c r="A72" s="30"/>
      <c r="B72" s="397" t="s">
        <v>269</v>
      </c>
      <c r="C72" s="398"/>
      <c r="D72" s="398"/>
      <c r="E72" s="398"/>
      <c r="F72" s="399"/>
    </row>
    <row r="73" spans="1:6" ht="20.100000000000001" customHeight="1">
      <c r="A73" s="30"/>
      <c r="B73" s="392" t="s">
        <v>270</v>
      </c>
      <c r="C73" s="400"/>
      <c r="D73" s="400"/>
      <c r="E73" s="400"/>
      <c r="F73" s="396"/>
    </row>
    <row r="74" spans="1:6" ht="20.100000000000001" customHeight="1">
      <c r="A74" s="30"/>
      <c r="B74" s="401" t="s">
        <v>465</v>
      </c>
      <c r="C74" s="401"/>
      <c r="D74" s="401"/>
      <c r="E74" s="401"/>
      <c r="F74" s="402"/>
    </row>
    <row r="75" spans="1:6" ht="20.100000000000001" customHeight="1">
      <c r="A75" s="403" t="s">
        <v>272</v>
      </c>
      <c r="B75" s="401"/>
      <c r="C75" s="401"/>
      <c r="D75" s="401"/>
      <c r="E75" s="401"/>
      <c r="F75" s="402"/>
    </row>
    <row r="76" spans="1:6" ht="20.100000000000001" customHeight="1">
      <c r="A76" s="30" t="s">
        <v>273</v>
      </c>
      <c r="B76" s="392" t="s">
        <v>274</v>
      </c>
      <c r="C76" s="393"/>
      <c r="E76" s="401"/>
      <c r="F76" s="402"/>
    </row>
    <row r="77" spans="1:6" ht="20.100000000000001" customHeight="1">
      <c r="A77" s="30" t="s">
        <v>6</v>
      </c>
      <c r="B77" s="392" t="s">
        <v>248</v>
      </c>
      <c r="C77" s="393"/>
      <c r="D77" s="36" t="s">
        <v>466</v>
      </c>
      <c r="E77" s="401">
        <v>4</v>
      </c>
      <c r="F77" s="402"/>
    </row>
    <row r="78" spans="1:6" ht="20.100000000000001" customHeight="1">
      <c r="A78" s="30" t="s">
        <v>276</v>
      </c>
      <c r="B78" s="31" t="s">
        <v>301</v>
      </c>
      <c r="C78" s="35"/>
      <c r="D78" s="397"/>
      <c r="E78" s="398"/>
      <c r="F78" s="399"/>
    </row>
    <row r="79" spans="1:6" ht="20.100000000000001" customHeight="1">
      <c r="A79" s="30" t="s">
        <v>11</v>
      </c>
      <c r="B79" s="31" t="s">
        <v>302</v>
      </c>
      <c r="C79" s="35"/>
      <c r="D79" s="36" t="s">
        <v>279</v>
      </c>
      <c r="E79" s="32"/>
      <c r="F79" s="33" t="s">
        <v>303</v>
      </c>
    </row>
    <row r="80" spans="1:6" ht="20.100000000000001" customHeight="1">
      <c r="A80" s="34" t="s">
        <v>281</v>
      </c>
      <c r="B80" s="32" t="s">
        <v>282</v>
      </c>
      <c r="C80" s="32" t="s">
        <v>283</v>
      </c>
      <c r="D80" s="32" t="s">
        <v>284</v>
      </c>
      <c r="E80" s="394"/>
      <c r="F80" s="395"/>
    </row>
    <row r="81" spans="1:6" ht="20.100000000000001" customHeight="1">
      <c r="A81" s="34">
        <v>1</v>
      </c>
      <c r="B81" s="37" t="s">
        <v>285</v>
      </c>
      <c r="C81" s="38">
        <v>18.5</v>
      </c>
      <c r="D81" s="39" t="str">
        <f>IF(C81&gt;=18,"A1",IF(C81&gt;=16,"A2",IF(C81&gt;=14,"B1",IF(C81&gt;=12,"B2",IF(C81&gt;=10,"C1",IF(C81&gt;=8,"C2",IF(C81&gt;=6.5,"D","E")))))))</f>
        <v>A1</v>
      </c>
      <c r="E81" s="392"/>
      <c r="F81" s="396"/>
    </row>
    <row r="82" spans="1:6" ht="20.100000000000001" customHeight="1">
      <c r="A82" s="34">
        <v>2</v>
      </c>
      <c r="B82" s="37" t="s">
        <v>286</v>
      </c>
      <c r="C82" s="38">
        <v>12.5</v>
      </c>
      <c r="D82" s="39" t="str">
        <f t="shared" ref="D82:D86" si="3">IF(C82&gt;=18,"A1",IF(C82&gt;=16,"A2",IF(C82&gt;=14,"B1",IF(C82&gt;=12,"B2",IF(C82&gt;=10,"C1",IF(C82&gt;=8,"C2",IF(C82&gt;=6.5,"D","E")))))))</f>
        <v>B2</v>
      </c>
      <c r="E82" s="390"/>
      <c r="F82" s="391"/>
    </row>
    <row r="83" spans="1:6" ht="20.100000000000001" customHeight="1">
      <c r="A83" s="34">
        <v>3</v>
      </c>
      <c r="B83" s="37" t="s">
        <v>287</v>
      </c>
      <c r="C83" s="38">
        <v>18</v>
      </c>
      <c r="D83" s="39" t="str">
        <f t="shared" si="3"/>
        <v>A1</v>
      </c>
      <c r="E83" s="390"/>
      <c r="F83" s="391"/>
    </row>
    <row r="84" spans="1:6" ht="20.100000000000001" customHeight="1">
      <c r="A84" s="34">
        <v>4</v>
      </c>
      <c r="B84" s="37" t="s">
        <v>288</v>
      </c>
      <c r="C84" s="38">
        <v>18.5</v>
      </c>
      <c r="D84" s="39" t="str">
        <f t="shared" si="3"/>
        <v>A1</v>
      </c>
      <c r="E84" s="390"/>
      <c r="F84" s="391"/>
    </row>
    <row r="85" spans="1:6" ht="20.100000000000001" customHeight="1">
      <c r="A85" s="34">
        <v>5</v>
      </c>
      <c r="B85" s="37" t="s">
        <v>289</v>
      </c>
      <c r="C85" s="38">
        <v>16.5</v>
      </c>
      <c r="D85" s="39" t="str">
        <f t="shared" si="3"/>
        <v>A2</v>
      </c>
      <c r="E85" s="390"/>
      <c r="F85" s="391"/>
    </row>
    <row r="86" spans="1:6" ht="20.100000000000001" customHeight="1">
      <c r="A86" s="34">
        <v>6</v>
      </c>
      <c r="B86" s="37" t="s">
        <v>290</v>
      </c>
      <c r="C86" s="32">
        <v>17</v>
      </c>
      <c r="D86" s="39" t="str">
        <f t="shared" si="3"/>
        <v>A2</v>
      </c>
      <c r="E86" s="390"/>
      <c r="F86" s="391"/>
    </row>
    <row r="87" spans="1:6" ht="20.100000000000001" customHeight="1">
      <c r="A87" s="30"/>
      <c r="B87" s="36"/>
      <c r="C87" s="32"/>
      <c r="D87" s="36"/>
      <c r="E87" s="390"/>
      <c r="F87" s="391"/>
    </row>
    <row r="88" spans="1:6" ht="20.100000000000001" customHeight="1">
      <c r="A88" s="30"/>
      <c r="B88" s="32" t="s">
        <v>242</v>
      </c>
      <c r="C88" s="32">
        <f>SUM(C81:C85)</f>
        <v>84</v>
      </c>
      <c r="D88" s="36"/>
      <c r="E88" s="390"/>
      <c r="F88" s="391"/>
    </row>
    <row r="89" spans="1:6" ht="20.100000000000001" customHeight="1">
      <c r="A89" s="30"/>
      <c r="B89" s="40" t="s">
        <v>291</v>
      </c>
      <c r="C89" s="41">
        <f>(C88/100*100)</f>
        <v>84</v>
      </c>
      <c r="D89" s="36"/>
      <c r="E89" s="390"/>
      <c r="F89" s="391"/>
    </row>
    <row r="90" spans="1:6" ht="20.100000000000001" customHeight="1">
      <c r="A90" s="388" t="s">
        <v>467</v>
      </c>
      <c r="B90" s="380" t="s">
        <v>293</v>
      </c>
      <c r="C90" s="380"/>
      <c r="D90" s="382" t="s">
        <v>294</v>
      </c>
      <c r="E90" s="383"/>
      <c r="F90" s="384"/>
    </row>
    <row r="91" spans="1:6" ht="20.100000000000001" customHeight="1">
      <c r="A91" s="389"/>
      <c r="B91" s="381"/>
      <c r="C91" s="381"/>
      <c r="D91" s="385"/>
      <c r="E91" s="386"/>
      <c r="F91" s="387"/>
    </row>
    <row r="93" spans="1:6" ht="20.100000000000001" customHeight="1">
      <c r="A93" s="29"/>
      <c r="B93" s="404" t="s">
        <v>0</v>
      </c>
      <c r="C93" s="404"/>
      <c r="D93" s="404"/>
      <c r="E93" s="404"/>
      <c r="F93" s="405"/>
    </row>
    <row r="94" spans="1:6" ht="20.100000000000001" customHeight="1">
      <c r="A94" s="30"/>
      <c r="B94" s="397" t="s">
        <v>268</v>
      </c>
      <c r="C94" s="398"/>
      <c r="D94" s="398"/>
      <c r="E94" s="398"/>
      <c r="F94" s="399"/>
    </row>
    <row r="95" spans="1:6" ht="20.100000000000001" customHeight="1">
      <c r="A95" s="30"/>
      <c r="B95" s="397" t="s">
        <v>269</v>
      </c>
      <c r="C95" s="398"/>
      <c r="D95" s="398"/>
      <c r="E95" s="398"/>
      <c r="F95" s="399"/>
    </row>
    <row r="96" spans="1:6" ht="20.100000000000001" customHeight="1">
      <c r="A96" s="30"/>
      <c r="B96" s="392" t="s">
        <v>270</v>
      </c>
      <c r="C96" s="400"/>
      <c r="D96" s="400"/>
      <c r="E96" s="400"/>
      <c r="F96" s="396"/>
    </row>
    <row r="97" spans="1:6" ht="20.100000000000001" customHeight="1">
      <c r="A97" s="30"/>
      <c r="B97" s="401" t="s">
        <v>465</v>
      </c>
      <c r="C97" s="401"/>
      <c r="D97" s="401"/>
      <c r="E97" s="401"/>
      <c r="F97" s="402"/>
    </row>
    <row r="98" spans="1:6" ht="20.100000000000001" customHeight="1">
      <c r="A98" s="403" t="s">
        <v>272</v>
      </c>
      <c r="B98" s="401"/>
      <c r="C98" s="401"/>
      <c r="D98" s="401"/>
      <c r="E98" s="401"/>
      <c r="F98" s="402"/>
    </row>
    <row r="99" spans="1:6" ht="20.100000000000001" customHeight="1">
      <c r="A99" s="30" t="s">
        <v>273</v>
      </c>
      <c r="B99" s="392" t="s">
        <v>274</v>
      </c>
      <c r="C99" s="393"/>
      <c r="E99" s="401"/>
      <c r="F99" s="402"/>
    </row>
    <row r="100" spans="1:6" ht="20.100000000000001" customHeight="1">
      <c r="A100" s="30" t="s">
        <v>6</v>
      </c>
      <c r="B100" s="392" t="s">
        <v>249</v>
      </c>
      <c r="C100" s="393"/>
      <c r="D100" s="36" t="s">
        <v>466</v>
      </c>
      <c r="E100" s="401">
        <v>5</v>
      </c>
      <c r="F100" s="402"/>
    </row>
    <row r="101" spans="1:6" ht="20.100000000000001" customHeight="1">
      <c r="A101" s="30" t="s">
        <v>276</v>
      </c>
      <c r="B101" s="31" t="s">
        <v>304</v>
      </c>
      <c r="C101" s="35"/>
      <c r="D101" s="397"/>
      <c r="E101" s="398"/>
      <c r="F101" s="399"/>
    </row>
    <row r="102" spans="1:6" ht="20.100000000000001" customHeight="1">
      <c r="A102" s="30" t="s">
        <v>11</v>
      </c>
      <c r="B102" s="31" t="s">
        <v>305</v>
      </c>
      <c r="C102" s="35"/>
      <c r="D102" s="36" t="s">
        <v>279</v>
      </c>
      <c r="E102" s="32"/>
      <c r="F102" s="33" t="s">
        <v>306</v>
      </c>
    </row>
    <row r="103" spans="1:6" ht="20.100000000000001" customHeight="1">
      <c r="A103" s="34" t="s">
        <v>281</v>
      </c>
      <c r="B103" s="32" t="s">
        <v>282</v>
      </c>
      <c r="C103" s="32" t="s">
        <v>283</v>
      </c>
      <c r="D103" s="32" t="s">
        <v>284</v>
      </c>
      <c r="E103" s="394"/>
      <c r="F103" s="395"/>
    </row>
    <row r="104" spans="1:6" ht="20.100000000000001" customHeight="1">
      <c r="A104" s="34">
        <v>1</v>
      </c>
      <c r="B104" s="37" t="s">
        <v>285</v>
      </c>
      <c r="C104" s="38">
        <v>13</v>
      </c>
      <c r="D104" s="39" t="str">
        <f>IF(C104&gt;=18,"A1",IF(C104&gt;=16,"A2",IF(C104&gt;=14,"B1",IF(C104&gt;=12,"B2",IF(C104&gt;=10,"C1",IF(C104&gt;=8,"C2",IF(C104&gt;=6.5,"D","E")))))))</f>
        <v>B2</v>
      </c>
      <c r="E104" s="392"/>
      <c r="F104" s="396"/>
    </row>
    <row r="105" spans="1:6" ht="20.100000000000001" customHeight="1">
      <c r="A105" s="34">
        <v>2</v>
      </c>
      <c r="B105" s="37" t="s">
        <v>286</v>
      </c>
      <c r="C105" s="38">
        <v>12</v>
      </c>
      <c r="D105" s="39" t="str">
        <f t="shared" ref="D105:D109" si="4">IF(C105&gt;=18,"A1",IF(C105&gt;=16,"A2",IF(C105&gt;=14,"B1",IF(C105&gt;=12,"B2",IF(C105&gt;=10,"C1",IF(C105&gt;=8,"C2",IF(C105&gt;=6.5,"D","E")))))))</f>
        <v>B2</v>
      </c>
      <c r="E105" s="390"/>
      <c r="F105" s="391"/>
    </row>
    <row r="106" spans="1:6" ht="20.100000000000001" customHeight="1">
      <c r="A106" s="34">
        <v>3</v>
      </c>
      <c r="B106" s="37" t="s">
        <v>287</v>
      </c>
      <c r="C106" s="38">
        <v>13</v>
      </c>
      <c r="D106" s="39" t="str">
        <f t="shared" si="4"/>
        <v>B2</v>
      </c>
      <c r="E106" s="390"/>
      <c r="F106" s="391"/>
    </row>
    <row r="107" spans="1:6" ht="20.100000000000001" customHeight="1">
      <c r="A107" s="34">
        <v>4</v>
      </c>
      <c r="B107" s="37" t="s">
        <v>288</v>
      </c>
      <c r="C107" s="38">
        <v>16.5</v>
      </c>
      <c r="D107" s="39" t="str">
        <f t="shared" si="4"/>
        <v>A2</v>
      </c>
      <c r="E107" s="390"/>
      <c r="F107" s="391"/>
    </row>
    <row r="108" spans="1:6" ht="20.100000000000001" customHeight="1">
      <c r="A108" s="34">
        <v>5</v>
      </c>
      <c r="B108" s="37" t="s">
        <v>289</v>
      </c>
      <c r="C108" s="38">
        <v>14</v>
      </c>
      <c r="D108" s="39" t="str">
        <f t="shared" si="4"/>
        <v>B1</v>
      </c>
      <c r="E108" s="390"/>
      <c r="F108" s="391"/>
    </row>
    <row r="109" spans="1:6" ht="20.100000000000001" customHeight="1">
      <c r="A109" s="34">
        <v>6</v>
      </c>
      <c r="B109" s="37" t="s">
        <v>290</v>
      </c>
      <c r="C109" s="32">
        <v>6</v>
      </c>
      <c r="D109" s="39" t="str">
        <f t="shared" si="4"/>
        <v>E</v>
      </c>
      <c r="E109" s="390"/>
      <c r="F109" s="391"/>
    </row>
    <row r="110" spans="1:6" ht="20.100000000000001" customHeight="1">
      <c r="A110" s="30"/>
      <c r="B110" s="36"/>
      <c r="C110" s="32"/>
      <c r="D110" s="36"/>
      <c r="E110" s="390"/>
      <c r="F110" s="391"/>
    </row>
    <row r="111" spans="1:6" ht="20.100000000000001" customHeight="1">
      <c r="A111" s="30"/>
      <c r="B111" s="32" t="s">
        <v>242</v>
      </c>
      <c r="C111" s="32">
        <f>SUM(C104:C108)</f>
        <v>68.5</v>
      </c>
      <c r="D111" s="36"/>
      <c r="E111" s="390"/>
      <c r="F111" s="391"/>
    </row>
    <row r="112" spans="1:6" ht="20.100000000000001" customHeight="1">
      <c r="A112" s="30"/>
      <c r="B112" s="40" t="s">
        <v>291</v>
      </c>
      <c r="C112" s="41">
        <f>(C111/100*100)</f>
        <v>68.5</v>
      </c>
      <c r="D112" s="36"/>
      <c r="E112" s="390"/>
      <c r="F112" s="391"/>
    </row>
    <row r="113" spans="1:6" ht="20.100000000000001" customHeight="1">
      <c r="A113" s="388" t="s">
        <v>467</v>
      </c>
      <c r="B113" s="380" t="s">
        <v>293</v>
      </c>
      <c r="C113" s="380"/>
      <c r="D113" s="382" t="s">
        <v>294</v>
      </c>
      <c r="E113" s="383"/>
      <c r="F113" s="384"/>
    </row>
    <row r="114" spans="1:6" ht="20.100000000000001" customHeight="1">
      <c r="A114" s="389"/>
      <c r="B114" s="381"/>
      <c r="C114" s="381"/>
      <c r="D114" s="385"/>
      <c r="E114" s="386"/>
      <c r="F114" s="387"/>
    </row>
    <row r="116" spans="1:6" ht="20.100000000000001" customHeight="1">
      <c r="A116" s="29"/>
      <c r="B116" s="404" t="s">
        <v>0</v>
      </c>
      <c r="C116" s="404"/>
      <c r="D116" s="404"/>
      <c r="E116" s="404"/>
      <c r="F116" s="405"/>
    </row>
    <row r="117" spans="1:6" ht="20.100000000000001" customHeight="1">
      <c r="A117" s="30"/>
      <c r="B117" s="397" t="s">
        <v>268</v>
      </c>
      <c r="C117" s="398"/>
      <c r="D117" s="398"/>
      <c r="E117" s="398"/>
      <c r="F117" s="399"/>
    </row>
    <row r="118" spans="1:6" ht="20.100000000000001" customHeight="1">
      <c r="A118" s="30"/>
      <c r="B118" s="397" t="s">
        <v>269</v>
      </c>
      <c r="C118" s="398"/>
      <c r="D118" s="398"/>
      <c r="E118" s="398"/>
      <c r="F118" s="399"/>
    </row>
    <row r="119" spans="1:6" ht="20.100000000000001" customHeight="1">
      <c r="A119" s="30"/>
      <c r="B119" s="392" t="s">
        <v>270</v>
      </c>
      <c r="C119" s="400"/>
      <c r="D119" s="400"/>
      <c r="E119" s="400"/>
      <c r="F119" s="396"/>
    </row>
    <row r="120" spans="1:6" ht="20.100000000000001" customHeight="1">
      <c r="A120" s="30"/>
      <c r="B120" s="401" t="s">
        <v>465</v>
      </c>
      <c r="C120" s="401"/>
      <c r="D120" s="401"/>
      <c r="E120" s="401"/>
      <c r="F120" s="402"/>
    </row>
    <row r="121" spans="1:6" ht="20.100000000000001" customHeight="1">
      <c r="A121" s="403" t="s">
        <v>272</v>
      </c>
      <c r="B121" s="401"/>
      <c r="C121" s="401"/>
      <c r="D121" s="401"/>
      <c r="E121" s="401"/>
      <c r="F121" s="402"/>
    </row>
    <row r="122" spans="1:6" ht="20.100000000000001" customHeight="1">
      <c r="A122" s="30" t="s">
        <v>273</v>
      </c>
      <c r="B122" s="392" t="s">
        <v>274</v>
      </c>
      <c r="C122" s="393"/>
      <c r="E122" s="401"/>
      <c r="F122" s="402"/>
    </row>
    <row r="123" spans="1:6" ht="20.100000000000001" customHeight="1">
      <c r="A123" s="30" t="s">
        <v>6</v>
      </c>
      <c r="B123" s="392" t="s">
        <v>250</v>
      </c>
      <c r="C123" s="393"/>
      <c r="D123" s="36" t="s">
        <v>466</v>
      </c>
      <c r="E123" s="401">
        <v>6</v>
      </c>
      <c r="F123" s="402"/>
    </row>
    <row r="124" spans="1:6" ht="20.100000000000001" customHeight="1">
      <c r="A124" s="30" t="s">
        <v>276</v>
      </c>
      <c r="B124" s="31" t="s">
        <v>307</v>
      </c>
      <c r="C124" s="35"/>
      <c r="D124" s="397"/>
      <c r="E124" s="398"/>
      <c r="F124" s="399"/>
    </row>
    <row r="125" spans="1:6" ht="20.100000000000001" customHeight="1">
      <c r="A125" s="30" t="s">
        <v>11</v>
      </c>
      <c r="B125" s="31" t="s">
        <v>308</v>
      </c>
      <c r="C125" s="35"/>
      <c r="D125" s="36" t="s">
        <v>279</v>
      </c>
      <c r="E125" s="32"/>
      <c r="F125" s="33" t="s">
        <v>309</v>
      </c>
    </row>
    <row r="126" spans="1:6" ht="20.100000000000001" customHeight="1">
      <c r="A126" s="34" t="s">
        <v>281</v>
      </c>
      <c r="B126" s="32" t="s">
        <v>282</v>
      </c>
      <c r="C126" s="32" t="s">
        <v>283</v>
      </c>
      <c r="D126" s="32" t="s">
        <v>284</v>
      </c>
      <c r="E126" s="394"/>
      <c r="F126" s="395"/>
    </row>
    <row r="127" spans="1:6" ht="20.100000000000001" customHeight="1">
      <c r="A127" s="34">
        <v>1</v>
      </c>
      <c r="B127" s="37" t="s">
        <v>285</v>
      </c>
      <c r="C127" s="38">
        <v>16</v>
      </c>
      <c r="D127" s="39" t="str">
        <f>IF(C127&gt;=18,"A1",IF(C127&gt;=16,"A2",IF(C127&gt;=14,"B1",IF(C127&gt;=12,"B2",IF(C127&gt;=10,"C1",IF(C127&gt;=8,"C2",IF(C127&gt;=6.5,"D","E")))))))</f>
        <v>A2</v>
      </c>
      <c r="E127" s="392"/>
      <c r="F127" s="396"/>
    </row>
    <row r="128" spans="1:6" ht="20.100000000000001" customHeight="1">
      <c r="A128" s="34">
        <v>2</v>
      </c>
      <c r="B128" s="37" t="s">
        <v>286</v>
      </c>
      <c r="C128" s="38">
        <v>16.5</v>
      </c>
      <c r="D128" s="39" t="str">
        <f t="shared" ref="D128:D132" si="5">IF(C128&gt;=18,"A1",IF(C128&gt;=16,"A2",IF(C128&gt;=14,"B1",IF(C128&gt;=12,"B2",IF(C128&gt;=10,"C1",IF(C128&gt;=8,"C2",IF(C128&gt;=6.5,"D","E")))))))</f>
        <v>A2</v>
      </c>
      <c r="E128" s="390"/>
      <c r="F128" s="391"/>
    </row>
    <row r="129" spans="1:6" ht="20.100000000000001" customHeight="1">
      <c r="A129" s="34">
        <v>3</v>
      </c>
      <c r="B129" s="37" t="s">
        <v>287</v>
      </c>
      <c r="C129" s="38">
        <v>14</v>
      </c>
      <c r="D129" s="39" t="str">
        <f t="shared" si="5"/>
        <v>B1</v>
      </c>
      <c r="E129" s="390"/>
      <c r="F129" s="391"/>
    </row>
    <row r="130" spans="1:6" ht="20.100000000000001" customHeight="1">
      <c r="A130" s="34">
        <v>4</v>
      </c>
      <c r="B130" s="37" t="s">
        <v>288</v>
      </c>
      <c r="C130" s="38">
        <v>19.5</v>
      </c>
      <c r="D130" s="39" t="str">
        <f t="shared" si="5"/>
        <v>A1</v>
      </c>
      <c r="E130" s="390"/>
      <c r="F130" s="391"/>
    </row>
    <row r="131" spans="1:6" ht="20.100000000000001" customHeight="1">
      <c r="A131" s="34">
        <v>5</v>
      </c>
      <c r="B131" s="37" t="s">
        <v>289</v>
      </c>
      <c r="C131" s="38">
        <v>18</v>
      </c>
      <c r="D131" s="39" t="str">
        <f t="shared" si="5"/>
        <v>A1</v>
      </c>
      <c r="E131" s="390"/>
      <c r="F131" s="391"/>
    </row>
    <row r="132" spans="1:6" ht="20.100000000000001" customHeight="1">
      <c r="A132" s="34">
        <v>6</v>
      </c>
      <c r="B132" s="37" t="s">
        <v>290</v>
      </c>
      <c r="C132" s="43">
        <v>17</v>
      </c>
      <c r="D132" s="39" t="str">
        <f t="shared" si="5"/>
        <v>A2</v>
      </c>
      <c r="E132" s="390"/>
      <c r="F132" s="391"/>
    </row>
    <row r="133" spans="1:6" ht="20.100000000000001" customHeight="1">
      <c r="A133" s="30"/>
      <c r="B133" s="36"/>
      <c r="C133" s="32"/>
      <c r="D133" s="36"/>
      <c r="E133" s="390"/>
      <c r="F133" s="391"/>
    </row>
    <row r="134" spans="1:6" ht="20.100000000000001" customHeight="1">
      <c r="A134" s="30"/>
      <c r="B134" s="32" t="s">
        <v>242</v>
      </c>
      <c r="C134" s="32">
        <f>SUM(C127:C131)</f>
        <v>84</v>
      </c>
      <c r="D134" s="36"/>
      <c r="E134" s="390"/>
      <c r="F134" s="391"/>
    </row>
    <row r="135" spans="1:6" ht="20.100000000000001" customHeight="1">
      <c r="A135" s="30"/>
      <c r="B135" s="40" t="s">
        <v>291</v>
      </c>
      <c r="C135" s="41">
        <f>(C134/100*100)</f>
        <v>84</v>
      </c>
      <c r="D135" s="36"/>
      <c r="E135" s="390"/>
      <c r="F135" s="391"/>
    </row>
    <row r="136" spans="1:6" ht="20.100000000000001" customHeight="1">
      <c r="A136" s="388" t="s">
        <v>467</v>
      </c>
      <c r="B136" s="380" t="s">
        <v>293</v>
      </c>
      <c r="C136" s="380"/>
      <c r="D136" s="382" t="s">
        <v>294</v>
      </c>
      <c r="E136" s="383"/>
      <c r="F136" s="384"/>
    </row>
    <row r="137" spans="1:6" ht="20.100000000000001" customHeight="1">
      <c r="A137" s="389"/>
      <c r="B137" s="381"/>
      <c r="C137" s="381"/>
      <c r="D137" s="385"/>
      <c r="E137" s="386"/>
      <c r="F137" s="387"/>
    </row>
    <row r="139" spans="1:6" ht="20.100000000000001" customHeight="1">
      <c r="A139" s="29"/>
      <c r="B139" s="404" t="s">
        <v>0</v>
      </c>
      <c r="C139" s="404"/>
      <c r="D139" s="404"/>
      <c r="E139" s="404"/>
      <c r="F139" s="405"/>
    </row>
    <row r="140" spans="1:6" ht="20.100000000000001" customHeight="1">
      <c r="A140" s="30"/>
      <c r="B140" s="397" t="s">
        <v>268</v>
      </c>
      <c r="C140" s="398"/>
      <c r="D140" s="398"/>
      <c r="E140" s="398"/>
      <c r="F140" s="399"/>
    </row>
    <row r="141" spans="1:6" ht="20.100000000000001" customHeight="1">
      <c r="A141" s="30"/>
      <c r="B141" s="397" t="s">
        <v>269</v>
      </c>
      <c r="C141" s="398"/>
      <c r="D141" s="398"/>
      <c r="E141" s="398"/>
      <c r="F141" s="399"/>
    </row>
    <row r="142" spans="1:6" ht="20.100000000000001" customHeight="1">
      <c r="A142" s="30"/>
      <c r="B142" s="392" t="s">
        <v>270</v>
      </c>
      <c r="C142" s="400"/>
      <c r="D142" s="400"/>
      <c r="E142" s="400"/>
      <c r="F142" s="396"/>
    </row>
    <row r="143" spans="1:6" ht="20.100000000000001" customHeight="1">
      <c r="A143" s="30"/>
      <c r="B143" s="401" t="s">
        <v>465</v>
      </c>
      <c r="C143" s="401"/>
      <c r="D143" s="401"/>
      <c r="E143" s="401"/>
      <c r="F143" s="402"/>
    </row>
    <row r="144" spans="1:6" ht="20.100000000000001" customHeight="1">
      <c r="A144" s="403" t="s">
        <v>272</v>
      </c>
      <c r="B144" s="401"/>
      <c r="C144" s="401"/>
      <c r="D144" s="401"/>
      <c r="E144" s="401"/>
      <c r="F144" s="402"/>
    </row>
    <row r="145" spans="1:6" ht="20.100000000000001" customHeight="1">
      <c r="A145" s="30" t="s">
        <v>273</v>
      </c>
      <c r="B145" s="392" t="s">
        <v>274</v>
      </c>
      <c r="C145" s="393"/>
      <c r="E145" s="401"/>
      <c r="F145" s="402"/>
    </row>
    <row r="146" spans="1:6" ht="20.100000000000001" customHeight="1">
      <c r="A146" s="30" t="s">
        <v>6</v>
      </c>
      <c r="B146" s="392" t="s">
        <v>251</v>
      </c>
      <c r="C146" s="393"/>
      <c r="D146" s="36" t="s">
        <v>466</v>
      </c>
      <c r="E146" s="401">
        <v>7</v>
      </c>
      <c r="F146" s="402"/>
    </row>
    <row r="147" spans="1:6" ht="20.100000000000001" customHeight="1">
      <c r="A147" s="30" t="s">
        <v>276</v>
      </c>
      <c r="B147" s="31" t="s">
        <v>310</v>
      </c>
      <c r="C147" s="35"/>
      <c r="D147" s="397"/>
      <c r="E147" s="398"/>
      <c r="F147" s="399"/>
    </row>
    <row r="148" spans="1:6" ht="20.100000000000001" customHeight="1">
      <c r="A148" s="30" t="s">
        <v>11</v>
      </c>
      <c r="B148" s="31" t="s">
        <v>311</v>
      </c>
      <c r="C148" s="35"/>
      <c r="D148" s="36" t="s">
        <v>279</v>
      </c>
      <c r="E148" s="32"/>
      <c r="F148" s="33" t="s">
        <v>297</v>
      </c>
    </row>
    <row r="149" spans="1:6" ht="20.100000000000001" customHeight="1">
      <c r="A149" s="34" t="s">
        <v>281</v>
      </c>
      <c r="B149" s="32" t="s">
        <v>282</v>
      </c>
      <c r="C149" s="32" t="s">
        <v>283</v>
      </c>
      <c r="D149" s="32" t="s">
        <v>284</v>
      </c>
      <c r="E149" s="394"/>
      <c r="F149" s="395"/>
    </row>
    <row r="150" spans="1:6" ht="20.100000000000001" customHeight="1">
      <c r="A150" s="34">
        <v>1</v>
      </c>
      <c r="B150" s="37" t="s">
        <v>285</v>
      </c>
      <c r="C150" s="38">
        <v>19</v>
      </c>
      <c r="D150" s="39" t="str">
        <f>IF(C150&gt;=18,"A1",IF(C150&gt;=16,"A2",IF(C150&gt;=14,"B1",IF(C150&gt;=12,"B2",IF(C150&gt;=10,"C1",IF(C150&gt;=8,"C2",IF(C150&gt;=6.5,"D","E")))))))</f>
        <v>A1</v>
      </c>
      <c r="E150" s="392"/>
      <c r="F150" s="396"/>
    </row>
    <row r="151" spans="1:6" ht="20.100000000000001" customHeight="1">
      <c r="A151" s="34">
        <v>2</v>
      </c>
      <c r="B151" s="37" t="s">
        <v>286</v>
      </c>
      <c r="C151" s="44">
        <v>15.5</v>
      </c>
      <c r="D151" s="39" t="str">
        <f t="shared" ref="D151:D155" si="6">IF(C151&gt;=18,"A1",IF(C151&gt;=16,"A2",IF(C151&gt;=14,"B1",IF(C151&gt;=12,"B2",IF(C151&gt;=10,"C1",IF(C151&gt;=8,"C2",IF(C151&gt;=6.5,"D","E")))))))</f>
        <v>B1</v>
      </c>
      <c r="E151" s="390"/>
      <c r="F151" s="391"/>
    </row>
    <row r="152" spans="1:6" ht="20.100000000000001" customHeight="1">
      <c r="A152" s="34">
        <v>3</v>
      </c>
      <c r="B152" s="37" t="s">
        <v>287</v>
      </c>
      <c r="C152" s="38">
        <v>17</v>
      </c>
      <c r="D152" s="39" t="str">
        <f t="shared" si="6"/>
        <v>A2</v>
      </c>
      <c r="E152" s="390"/>
      <c r="F152" s="391"/>
    </row>
    <row r="153" spans="1:6" ht="20.100000000000001" customHeight="1">
      <c r="A153" s="34">
        <v>4</v>
      </c>
      <c r="B153" s="37" t="s">
        <v>288</v>
      </c>
      <c r="C153" s="38">
        <v>17</v>
      </c>
      <c r="D153" s="39" t="str">
        <f t="shared" si="6"/>
        <v>A2</v>
      </c>
      <c r="E153" s="390"/>
      <c r="F153" s="391"/>
    </row>
    <row r="154" spans="1:6" ht="20.100000000000001" customHeight="1">
      <c r="A154" s="34">
        <v>5</v>
      </c>
      <c r="B154" s="37" t="s">
        <v>289</v>
      </c>
      <c r="C154" s="38">
        <v>19</v>
      </c>
      <c r="D154" s="39" t="str">
        <f t="shared" si="6"/>
        <v>A1</v>
      </c>
      <c r="E154" s="390"/>
      <c r="F154" s="391"/>
    </row>
    <row r="155" spans="1:6" ht="20.100000000000001" customHeight="1">
      <c r="A155" s="34">
        <v>6</v>
      </c>
      <c r="B155" s="37" t="s">
        <v>290</v>
      </c>
      <c r="C155" s="43">
        <v>17</v>
      </c>
      <c r="D155" s="39" t="str">
        <f t="shared" si="6"/>
        <v>A2</v>
      </c>
      <c r="E155" s="390"/>
      <c r="F155" s="391"/>
    </row>
    <row r="156" spans="1:6" ht="20.100000000000001" customHeight="1">
      <c r="A156" s="30"/>
      <c r="B156" s="36"/>
      <c r="C156" s="32"/>
      <c r="D156" s="36"/>
      <c r="E156" s="390"/>
      <c r="F156" s="391"/>
    </row>
    <row r="157" spans="1:6" ht="20.100000000000001" customHeight="1">
      <c r="A157" s="30"/>
      <c r="B157" s="32" t="s">
        <v>242</v>
      </c>
      <c r="C157" s="32">
        <f>SUM(C150:C154)</f>
        <v>87.5</v>
      </c>
      <c r="D157" s="36"/>
      <c r="E157" s="390"/>
      <c r="F157" s="391"/>
    </row>
    <row r="158" spans="1:6" ht="20.100000000000001" customHeight="1">
      <c r="A158" s="30"/>
      <c r="B158" s="40" t="s">
        <v>291</v>
      </c>
      <c r="C158" s="41">
        <f>(C157/100*100)</f>
        <v>87.5</v>
      </c>
      <c r="D158" s="36"/>
      <c r="E158" s="390"/>
      <c r="F158" s="391"/>
    </row>
    <row r="159" spans="1:6" ht="20.100000000000001" customHeight="1">
      <c r="A159" s="388" t="s">
        <v>467</v>
      </c>
      <c r="B159" s="380" t="s">
        <v>293</v>
      </c>
      <c r="C159" s="380"/>
      <c r="D159" s="382" t="s">
        <v>294</v>
      </c>
      <c r="E159" s="383"/>
      <c r="F159" s="384"/>
    </row>
    <row r="160" spans="1:6" ht="20.100000000000001" customHeight="1">
      <c r="A160" s="389"/>
      <c r="B160" s="381"/>
      <c r="C160" s="381"/>
      <c r="D160" s="385"/>
      <c r="E160" s="386"/>
      <c r="F160" s="387"/>
    </row>
    <row r="162" spans="1:6" ht="20.100000000000001" customHeight="1">
      <c r="A162" s="29"/>
      <c r="B162" s="404" t="s">
        <v>0</v>
      </c>
      <c r="C162" s="404"/>
      <c r="D162" s="404"/>
      <c r="E162" s="404"/>
      <c r="F162" s="405"/>
    </row>
    <row r="163" spans="1:6" ht="20.100000000000001" customHeight="1">
      <c r="A163" s="30"/>
      <c r="B163" s="397" t="s">
        <v>268</v>
      </c>
      <c r="C163" s="398"/>
      <c r="D163" s="398"/>
      <c r="E163" s="398"/>
      <c r="F163" s="399"/>
    </row>
    <row r="164" spans="1:6" ht="20.100000000000001" customHeight="1">
      <c r="A164" s="30"/>
      <c r="B164" s="397" t="s">
        <v>269</v>
      </c>
      <c r="C164" s="398"/>
      <c r="D164" s="398"/>
      <c r="E164" s="398"/>
      <c r="F164" s="399"/>
    </row>
    <row r="165" spans="1:6" ht="20.100000000000001" customHeight="1">
      <c r="A165" s="30"/>
      <c r="B165" s="392" t="s">
        <v>270</v>
      </c>
      <c r="C165" s="400"/>
      <c r="D165" s="400"/>
      <c r="E165" s="400"/>
      <c r="F165" s="396"/>
    </row>
    <row r="166" spans="1:6" ht="20.100000000000001" customHeight="1">
      <c r="A166" s="30"/>
      <c r="B166" s="401" t="s">
        <v>465</v>
      </c>
      <c r="C166" s="401"/>
      <c r="D166" s="401"/>
      <c r="E166" s="401"/>
      <c r="F166" s="402"/>
    </row>
    <row r="167" spans="1:6" ht="20.100000000000001" customHeight="1">
      <c r="A167" s="403" t="s">
        <v>272</v>
      </c>
      <c r="B167" s="401"/>
      <c r="C167" s="401"/>
      <c r="D167" s="401"/>
      <c r="E167" s="401"/>
      <c r="F167" s="402"/>
    </row>
    <row r="168" spans="1:6" ht="20.100000000000001" customHeight="1">
      <c r="A168" s="30" t="s">
        <v>273</v>
      </c>
      <c r="B168" s="392" t="s">
        <v>274</v>
      </c>
      <c r="C168" s="393"/>
      <c r="E168" s="401"/>
      <c r="F168" s="402"/>
    </row>
    <row r="169" spans="1:6" ht="20.100000000000001" customHeight="1">
      <c r="A169" s="30" t="s">
        <v>6</v>
      </c>
      <c r="B169" s="392" t="s">
        <v>252</v>
      </c>
      <c r="C169" s="393"/>
      <c r="D169" s="36" t="s">
        <v>466</v>
      </c>
      <c r="E169" s="401">
        <v>8</v>
      </c>
      <c r="F169" s="402"/>
    </row>
    <row r="170" spans="1:6" ht="20.100000000000001" customHeight="1">
      <c r="A170" s="30" t="s">
        <v>276</v>
      </c>
      <c r="B170" s="31" t="s">
        <v>312</v>
      </c>
      <c r="C170" s="35"/>
      <c r="D170" s="397"/>
      <c r="E170" s="398"/>
      <c r="F170" s="399"/>
    </row>
    <row r="171" spans="1:6" ht="20.100000000000001" customHeight="1">
      <c r="A171" s="30" t="s">
        <v>11</v>
      </c>
      <c r="B171" s="31" t="s">
        <v>313</v>
      </c>
      <c r="C171" s="35"/>
      <c r="D171" s="36" t="s">
        <v>279</v>
      </c>
      <c r="E171" s="32"/>
      <c r="F171" s="33" t="s">
        <v>314</v>
      </c>
    </row>
    <row r="172" spans="1:6" ht="20.100000000000001" customHeight="1">
      <c r="A172" s="30"/>
      <c r="B172" s="31"/>
      <c r="C172" s="35"/>
      <c r="D172" s="36"/>
      <c r="E172" s="32"/>
      <c r="F172" s="33"/>
    </row>
    <row r="173" spans="1:6" ht="20.100000000000001" customHeight="1">
      <c r="A173" s="34" t="s">
        <v>281</v>
      </c>
      <c r="B173" s="32" t="s">
        <v>282</v>
      </c>
      <c r="C173" s="32" t="s">
        <v>283</v>
      </c>
      <c r="D173" s="32" t="s">
        <v>284</v>
      </c>
      <c r="E173" s="394"/>
      <c r="F173" s="395"/>
    </row>
    <row r="174" spans="1:6" ht="20.100000000000001" customHeight="1">
      <c r="A174" s="34">
        <v>1</v>
      </c>
      <c r="B174" s="37" t="s">
        <v>285</v>
      </c>
      <c r="C174" s="38">
        <v>17</v>
      </c>
      <c r="D174" s="39" t="str">
        <f>IF(C174&gt;=18,"A1",IF(C174&gt;=16,"A2",IF(C174&gt;=14,"B1",IF(C174&gt;=12,"B2",IF(C174&gt;=10,"C1",IF(C174&gt;=8,"C2",IF(C174&gt;=6.5,"D","E")))))))</f>
        <v>A2</v>
      </c>
      <c r="E174" s="392"/>
      <c r="F174" s="396"/>
    </row>
    <row r="175" spans="1:6" ht="20.100000000000001" customHeight="1">
      <c r="A175" s="34">
        <v>2</v>
      </c>
      <c r="B175" s="37" t="s">
        <v>286</v>
      </c>
      <c r="C175" s="38">
        <v>16.5</v>
      </c>
      <c r="D175" s="39" t="str">
        <f t="shared" ref="D175:D179" si="7">IF(C175&gt;=18,"A1",IF(C175&gt;=16,"A2",IF(C175&gt;=14,"B1",IF(C175&gt;=12,"B2",IF(C175&gt;=10,"C1",IF(C175&gt;=8,"C2",IF(C175&gt;=6.5,"D","E")))))))</f>
        <v>A2</v>
      </c>
      <c r="E175" s="390"/>
      <c r="F175" s="391"/>
    </row>
    <row r="176" spans="1:6" ht="20.100000000000001" customHeight="1">
      <c r="A176" s="34">
        <v>3</v>
      </c>
      <c r="B176" s="37" t="s">
        <v>287</v>
      </c>
      <c r="C176" s="38">
        <v>17.5</v>
      </c>
      <c r="D176" s="39" t="str">
        <f t="shared" si="7"/>
        <v>A2</v>
      </c>
      <c r="E176" s="390"/>
      <c r="F176" s="391"/>
    </row>
    <row r="177" spans="1:6" ht="20.100000000000001" customHeight="1">
      <c r="A177" s="34">
        <v>4</v>
      </c>
      <c r="B177" s="37" t="s">
        <v>288</v>
      </c>
      <c r="C177" s="38">
        <v>18.5</v>
      </c>
      <c r="D177" s="39" t="str">
        <f t="shared" si="7"/>
        <v>A1</v>
      </c>
      <c r="E177" s="390"/>
      <c r="F177" s="391"/>
    </row>
    <row r="178" spans="1:6" ht="20.100000000000001" customHeight="1">
      <c r="A178" s="34">
        <v>5</v>
      </c>
      <c r="B178" s="37" t="s">
        <v>289</v>
      </c>
      <c r="C178" s="38">
        <v>18</v>
      </c>
      <c r="D178" s="39" t="str">
        <f t="shared" si="7"/>
        <v>A1</v>
      </c>
      <c r="E178" s="390"/>
      <c r="F178" s="391"/>
    </row>
    <row r="179" spans="1:6" ht="20.100000000000001" customHeight="1">
      <c r="A179" s="34">
        <v>6</v>
      </c>
      <c r="B179" s="37" t="s">
        <v>290</v>
      </c>
      <c r="C179" s="43">
        <v>17</v>
      </c>
      <c r="D179" s="39" t="str">
        <f t="shared" si="7"/>
        <v>A2</v>
      </c>
      <c r="E179" s="390"/>
      <c r="F179" s="391"/>
    </row>
    <row r="180" spans="1:6" ht="20.100000000000001" customHeight="1">
      <c r="A180" s="30"/>
      <c r="B180" s="36"/>
      <c r="C180" s="32"/>
      <c r="D180" s="36"/>
      <c r="E180" s="390"/>
      <c r="F180" s="391"/>
    </row>
    <row r="181" spans="1:6" ht="20.100000000000001" customHeight="1">
      <c r="A181" s="30"/>
      <c r="B181" s="32" t="s">
        <v>242</v>
      </c>
      <c r="C181" s="32">
        <f>SUM(C174:C178)</f>
        <v>87.5</v>
      </c>
      <c r="D181" s="36"/>
      <c r="E181" s="390"/>
      <c r="F181" s="391"/>
    </row>
    <row r="182" spans="1:6" ht="20.100000000000001" customHeight="1">
      <c r="A182" s="30"/>
      <c r="B182" s="40" t="s">
        <v>291</v>
      </c>
      <c r="C182" s="41">
        <f>(C181/100*100)</f>
        <v>87.5</v>
      </c>
      <c r="D182" s="36"/>
      <c r="E182" s="390"/>
      <c r="F182" s="391"/>
    </row>
    <row r="183" spans="1:6" ht="20.100000000000001" customHeight="1">
      <c r="A183" s="388" t="s">
        <v>467</v>
      </c>
      <c r="B183" s="380" t="s">
        <v>293</v>
      </c>
      <c r="C183" s="380"/>
      <c r="D183" s="382" t="s">
        <v>294</v>
      </c>
      <c r="E183" s="383"/>
      <c r="F183" s="384"/>
    </row>
    <row r="184" spans="1:6" ht="20.100000000000001" customHeight="1">
      <c r="A184" s="389"/>
      <c r="B184" s="381"/>
      <c r="C184" s="381"/>
      <c r="D184" s="385"/>
      <c r="E184" s="386"/>
      <c r="F184" s="387"/>
    </row>
    <row r="186" spans="1:6" ht="20.100000000000001" customHeight="1">
      <c r="A186" s="29"/>
      <c r="B186" s="404" t="s">
        <v>0</v>
      </c>
      <c r="C186" s="404"/>
      <c r="D186" s="404"/>
      <c r="E186" s="404"/>
      <c r="F186" s="405"/>
    </row>
    <row r="187" spans="1:6" ht="20.100000000000001" customHeight="1">
      <c r="A187" s="30"/>
      <c r="B187" s="397" t="s">
        <v>268</v>
      </c>
      <c r="C187" s="398"/>
      <c r="D187" s="398"/>
      <c r="E187" s="398"/>
      <c r="F187" s="399"/>
    </row>
    <row r="188" spans="1:6" ht="20.100000000000001" customHeight="1">
      <c r="A188" s="30"/>
      <c r="B188" s="397" t="s">
        <v>269</v>
      </c>
      <c r="C188" s="398"/>
      <c r="D188" s="398"/>
      <c r="E188" s="398"/>
      <c r="F188" s="399"/>
    </row>
    <row r="189" spans="1:6" ht="20.100000000000001" customHeight="1">
      <c r="A189" s="30"/>
      <c r="B189" s="392" t="s">
        <v>270</v>
      </c>
      <c r="C189" s="400"/>
      <c r="D189" s="400"/>
      <c r="E189" s="400"/>
      <c r="F189" s="396"/>
    </row>
    <row r="190" spans="1:6" ht="20.100000000000001" customHeight="1">
      <c r="A190" s="30"/>
      <c r="B190" s="401" t="s">
        <v>465</v>
      </c>
      <c r="C190" s="401"/>
      <c r="D190" s="401"/>
      <c r="E190" s="401"/>
      <c r="F190" s="402"/>
    </row>
    <row r="191" spans="1:6" ht="20.100000000000001" customHeight="1">
      <c r="A191" s="403" t="s">
        <v>272</v>
      </c>
      <c r="B191" s="401"/>
      <c r="C191" s="401"/>
      <c r="D191" s="401"/>
      <c r="E191" s="401"/>
      <c r="F191" s="402"/>
    </row>
    <row r="192" spans="1:6" ht="20.100000000000001" customHeight="1">
      <c r="A192" s="30" t="s">
        <v>273</v>
      </c>
      <c r="B192" s="392" t="s">
        <v>274</v>
      </c>
      <c r="C192" s="393"/>
      <c r="E192" s="401"/>
      <c r="F192" s="402"/>
    </row>
    <row r="193" spans="1:6" ht="20.100000000000001" customHeight="1">
      <c r="A193" s="30" t="s">
        <v>6</v>
      </c>
      <c r="B193" s="392" t="s">
        <v>253</v>
      </c>
      <c r="C193" s="393"/>
      <c r="D193" s="36" t="s">
        <v>466</v>
      </c>
      <c r="E193" s="401">
        <v>9</v>
      </c>
      <c r="F193" s="402"/>
    </row>
    <row r="194" spans="1:6" ht="20.100000000000001" customHeight="1">
      <c r="A194" s="30" t="s">
        <v>276</v>
      </c>
      <c r="B194" s="31" t="s">
        <v>315</v>
      </c>
      <c r="C194" s="35"/>
      <c r="D194" s="397"/>
      <c r="E194" s="398"/>
      <c r="F194" s="399"/>
    </row>
    <row r="195" spans="1:6" ht="20.100000000000001" customHeight="1">
      <c r="A195" s="30" t="s">
        <v>11</v>
      </c>
      <c r="B195" s="31" t="s">
        <v>316</v>
      </c>
      <c r="C195" s="35"/>
      <c r="D195" s="36" t="s">
        <v>279</v>
      </c>
      <c r="E195" s="32"/>
      <c r="F195" s="33" t="s">
        <v>317</v>
      </c>
    </row>
    <row r="196" spans="1:6" ht="20.100000000000001" customHeight="1">
      <c r="A196" s="34" t="s">
        <v>281</v>
      </c>
      <c r="B196" s="32" t="s">
        <v>282</v>
      </c>
      <c r="C196" s="32" t="s">
        <v>283</v>
      </c>
      <c r="D196" s="32" t="s">
        <v>284</v>
      </c>
      <c r="E196" s="394"/>
      <c r="F196" s="395"/>
    </row>
    <row r="197" spans="1:6" ht="20.100000000000001" customHeight="1">
      <c r="A197" s="34">
        <v>1</v>
      </c>
      <c r="B197" s="37" t="s">
        <v>285</v>
      </c>
      <c r="C197" s="38">
        <v>3</v>
      </c>
      <c r="D197" s="39" t="str">
        <f>IF(C197&gt;=18,"A1",IF(C197&gt;=16,"A2",IF(C197&gt;=14,"B1",IF(C197&gt;=12,"B2",IF(C197&gt;=10,"C1",IF(C197&gt;=8,"C2",IF(C197&gt;=6.5,"D","E")))))))</f>
        <v>E</v>
      </c>
      <c r="E197" s="392"/>
      <c r="F197" s="396"/>
    </row>
    <row r="198" spans="1:6" ht="20.100000000000001" customHeight="1">
      <c r="A198" s="34">
        <v>2</v>
      </c>
      <c r="B198" s="37" t="s">
        <v>286</v>
      </c>
      <c r="C198" s="38">
        <v>6</v>
      </c>
      <c r="D198" s="39" t="str">
        <f t="shared" ref="D198:D202" si="8">IF(C198&gt;=18,"A1",IF(C198&gt;=16,"A2",IF(C198&gt;=14,"B1",IF(C198&gt;=12,"B2",IF(C198&gt;=10,"C1",IF(C198&gt;=8,"C2",IF(C198&gt;=6.5,"D","E")))))))</f>
        <v>E</v>
      </c>
      <c r="E198" s="390"/>
      <c r="F198" s="391"/>
    </row>
    <row r="199" spans="1:6" ht="20.100000000000001" customHeight="1">
      <c r="A199" s="34">
        <v>3</v>
      </c>
      <c r="B199" s="37" t="s">
        <v>287</v>
      </c>
      <c r="C199" s="38">
        <v>1</v>
      </c>
      <c r="D199" s="39" t="str">
        <f t="shared" si="8"/>
        <v>E</v>
      </c>
      <c r="E199" s="390"/>
      <c r="F199" s="391"/>
    </row>
    <row r="200" spans="1:6" ht="20.100000000000001" customHeight="1">
      <c r="A200" s="34">
        <v>4</v>
      </c>
      <c r="B200" s="37" t="s">
        <v>288</v>
      </c>
      <c r="C200" s="38">
        <v>2.5</v>
      </c>
      <c r="D200" s="39" t="str">
        <f t="shared" si="8"/>
        <v>E</v>
      </c>
      <c r="E200" s="390"/>
      <c r="F200" s="391"/>
    </row>
    <row r="201" spans="1:6" ht="20.100000000000001" customHeight="1">
      <c r="A201" s="34">
        <v>5</v>
      </c>
      <c r="B201" s="37" t="s">
        <v>289</v>
      </c>
      <c r="C201" s="38">
        <v>3.5</v>
      </c>
      <c r="D201" s="39" t="str">
        <f t="shared" si="8"/>
        <v>E</v>
      </c>
      <c r="E201" s="390"/>
      <c r="F201" s="391"/>
    </row>
    <row r="202" spans="1:6" ht="20.100000000000001" customHeight="1">
      <c r="A202" s="34">
        <v>6</v>
      </c>
      <c r="B202" s="37" t="s">
        <v>290</v>
      </c>
      <c r="C202" s="43">
        <v>1.5</v>
      </c>
      <c r="D202" s="39" t="str">
        <f t="shared" si="8"/>
        <v>E</v>
      </c>
      <c r="E202" s="390"/>
      <c r="F202" s="391"/>
    </row>
    <row r="203" spans="1:6" ht="20.100000000000001" customHeight="1">
      <c r="A203" s="30"/>
      <c r="B203" s="36"/>
      <c r="C203" s="32"/>
      <c r="D203" s="36"/>
      <c r="E203" s="390"/>
      <c r="F203" s="391"/>
    </row>
    <row r="204" spans="1:6" ht="20.100000000000001" customHeight="1">
      <c r="A204" s="30"/>
      <c r="B204" s="32" t="s">
        <v>242</v>
      </c>
      <c r="C204" s="32">
        <f>SUM(C197:C201)</f>
        <v>16</v>
      </c>
      <c r="D204" s="36"/>
      <c r="E204" s="390"/>
      <c r="F204" s="391"/>
    </row>
    <row r="205" spans="1:6" ht="20.100000000000001" customHeight="1">
      <c r="A205" s="30"/>
      <c r="B205" s="40" t="s">
        <v>291</v>
      </c>
      <c r="C205" s="41">
        <f>(C204/100*100)</f>
        <v>16</v>
      </c>
      <c r="D205" s="36"/>
      <c r="E205" s="390"/>
      <c r="F205" s="391"/>
    </row>
    <row r="206" spans="1:6" ht="20.100000000000001" customHeight="1">
      <c r="A206" s="388" t="s">
        <v>467</v>
      </c>
      <c r="B206" s="380" t="s">
        <v>293</v>
      </c>
      <c r="C206" s="380"/>
      <c r="D206" s="382" t="s">
        <v>294</v>
      </c>
      <c r="E206" s="383"/>
      <c r="F206" s="384"/>
    </row>
    <row r="207" spans="1:6" ht="20.100000000000001" customHeight="1">
      <c r="A207" s="389"/>
      <c r="B207" s="381"/>
      <c r="C207" s="381"/>
      <c r="D207" s="385"/>
      <c r="E207" s="386"/>
      <c r="F207" s="387"/>
    </row>
    <row r="209" spans="1:6" ht="20.100000000000001" customHeight="1">
      <c r="A209" s="29"/>
      <c r="B209" s="404" t="s">
        <v>0</v>
      </c>
      <c r="C209" s="404"/>
      <c r="D209" s="404"/>
      <c r="E209" s="404"/>
      <c r="F209" s="405"/>
    </row>
    <row r="210" spans="1:6" ht="20.100000000000001" customHeight="1">
      <c r="A210" s="30"/>
      <c r="B210" s="397" t="s">
        <v>268</v>
      </c>
      <c r="C210" s="398"/>
      <c r="D210" s="398"/>
      <c r="E210" s="398"/>
      <c r="F210" s="399"/>
    </row>
    <row r="211" spans="1:6" ht="20.100000000000001" customHeight="1">
      <c r="A211" s="30"/>
      <c r="B211" s="397" t="s">
        <v>269</v>
      </c>
      <c r="C211" s="398"/>
      <c r="D211" s="398"/>
      <c r="E211" s="398"/>
      <c r="F211" s="399"/>
    </row>
    <row r="212" spans="1:6" ht="20.100000000000001" customHeight="1">
      <c r="A212" s="30"/>
      <c r="B212" s="392" t="s">
        <v>270</v>
      </c>
      <c r="C212" s="400"/>
      <c r="D212" s="400"/>
      <c r="E212" s="400"/>
      <c r="F212" s="396"/>
    </row>
    <row r="213" spans="1:6" ht="20.100000000000001" customHeight="1">
      <c r="A213" s="30"/>
      <c r="B213" s="401" t="s">
        <v>465</v>
      </c>
      <c r="C213" s="401"/>
      <c r="D213" s="401"/>
      <c r="E213" s="401"/>
      <c r="F213" s="402"/>
    </row>
    <row r="214" spans="1:6" ht="20.100000000000001" customHeight="1">
      <c r="A214" s="403" t="s">
        <v>272</v>
      </c>
      <c r="B214" s="401"/>
      <c r="C214" s="401"/>
      <c r="D214" s="401"/>
      <c r="E214" s="401"/>
      <c r="F214" s="402"/>
    </row>
    <row r="215" spans="1:6" ht="20.100000000000001" customHeight="1">
      <c r="A215" s="30" t="s">
        <v>273</v>
      </c>
      <c r="B215" s="392" t="s">
        <v>274</v>
      </c>
      <c r="C215" s="393"/>
      <c r="E215" s="401"/>
      <c r="F215" s="402"/>
    </row>
    <row r="216" spans="1:6" ht="20.100000000000001" customHeight="1">
      <c r="A216" s="30" t="s">
        <v>6</v>
      </c>
      <c r="B216" s="392" t="s">
        <v>254</v>
      </c>
      <c r="C216" s="393"/>
      <c r="D216" s="36" t="s">
        <v>466</v>
      </c>
      <c r="E216" s="401">
        <v>10</v>
      </c>
      <c r="F216" s="402"/>
    </row>
    <row r="217" spans="1:6" ht="20.100000000000001" customHeight="1">
      <c r="A217" s="30" t="s">
        <v>276</v>
      </c>
      <c r="B217" s="31" t="s">
        <v>318</v>
      </c>
      <c r="C217" s="35"/>
      <c r="D217" s="397"/>
      <c r="E217" s="398"/>
      <c r="F217" s="399"/>
    </row>
    <row r="218" spans="1:6" ht="20.100000000000001" customHeight="1">
      <c r="A218" s="30" t="s">
        <v>11</v>
      </c>
      <c r="B218" s="31" t="s">
        <v>319</v>
      </c>
      <c r="C218" s="35"/>
      <c r="D218" s="36" t="s">
        <v>279</v>
      </c>
      <c r="E218" s="32"/>
      <c r="F218" s="33" t="s">
        <v>320</v>
      </c>
    </row>
    <row r="219" spans="1:6" ht="20.100000000000001" customHeight="1">
      <c r="A219" s="34" t="s">
        <v>281</v>
      </c>
      <c r="B219" s="32" t="s">
        <v>282</v>
      </c>
      <c r="C219" s="32" t="s">
        <v>283</v>
      </c>
      <c r="D219" s="32" t="s">
        <v>284</v>
      </c>
      <c r="E219" s="394"/>
      <c r="F219" s="395"/>
    </row>
    <row r="220" spans="1:6" ht="20.100000000000001" customHeight="1">
      <c r="A220" s="34">
        <v>1</v>
      </c>
      <c r="B220" s="37" t="s">
        <v>285</v>
      </c>
      <c r="C220" s="38">
        <v>17.5</v>
      </c>
      <c r="D220" s="39" t="str">
        <f>IF(C220&gt;=18,"A1",IF(C220&gt;=16,"A2",IF(C220&gt;=14,"B1",IF(C220&gt;=12,"B2",IF(C220&gt;=10,"C1",IF(C220&gt;=8,"C2",IF(C220&gt;=6.5,"D","E")))))))</f>
        <v>A2</v>
      </c>
      <c r="E220" s="392"/>
      <c r="F220" s="396"/>
    </row>
    <row r="221" spans="1:6" ht="20.100000000000001" customHeight="1">
      <c r="A221" s="34">
        <v>2</v>
      </c>
      <c r="B221" s="37" t="s">
        <v>286</v>
      </c>
      <c r="C221" s="38">
        <v>16.5</v>
      </c>
      <c r="D221" s="39" t="str">
        <f t="shared" ref="D221:D225" si="9">IF(C221&gt;=18,"A1",IF(C221&gt;=16,"A2",IF(C221&gt;=14,"B1",IF(C221&gt;=12,"B2",IF(C221&gt;=10,"C1",IF(C221&gt;=8,"C2",IF(C221&gt;=6.5,"D","E")))))))</f>
        <v>A2</v>
      </c>
      <c r="E221" s="390"/>
      <c r="F221" s="391"/>
    </row>
    <row r="222" spans="1:6" ht="20.100000000000001" customHeight="1">
      <c r="A222" s="34">
        <v>3</v>
      </c>
      <c r="B222" s="37" t="s">
        <v>287</v>
      </c>
      <c r="C222" s="45">
        <v>19.5</v>
      </c>
      <c r="D222" s="39" t="str">
        <f t="shared" si="9"/>
        <v>A1</v>
      </c>
      <c r="E222" s="390"/>
      <c r="F222" s="391"/>
    </row>
    <row r="223" spans="1:6" ht="20.100000000000001" customHeight="1">
      <c r="A223" s="34">
        <v>4</v>
      </c>
      <c r="B223" s="37" t="s">
        <v>288</v>
      </c>
      <c r="C223" s="38">
        <v>18.5</v>
      </c>
      <c r="D223" s="39" t="str">
        <f t="shared" si="9"/>
        <v>A1</v>
      </c>
      <c r="E223" s="390"/>
      <c r="F223" s="391"/>
    </row>
    <row r="224" spans="1:6" ht="20.100000000000001" customHeight="1">
      <c r="A224" s="34">
        <v>5</v>
      </c>
      <c r="B224" s="37" t="s">
        <v>289</v>
      </c>
      <c r="C224" s="38">
        <v>19</v>
      </c>
      <c r="D224" s="39" t="str">
        <f t="shared" si="9"/>
        <v>A1</v>
      </c>
      <c r="E224" s="390"/>
      <c r="F224" s="391"/>
    </row>
    <row r="225" spans="1:6" ht="20.100000000000001" customHeight="1">
      <c r="A225" s="34">
        <v>6</v>
      </c>
      <c r="B225" s="37" t="s">
        <v>290</v>
      </c>
      <c r="C225" s="43">
        <v>15</v>
      </c>
      <c r="D225" s="39" t="str">
        <f t="shared" si="9"/>
        <v>B1</v>
      </c>
      <c r="E225" s="390"/>
      <c r="F225" s="391"/>
    </row>
    <row r="226" spans="1:6" ht="20.100000000000001" customHeight="1">
      <c r="A226" s="30"/>
      <c r="B226" s="36"/>
      <c r="C226" s="32"/>
      <c r="D226" s="36"/>
      <c r="E226" s="390"/>
      <c r="F226" s="391"/>
    </row>
    <row r="227" spans="1:6" ht="20.100000000000001" customHeight="1">
      <c r="A227" s="30"/>
      <c r="B227" s="32" t="s">
        <v>242</v>
      </c>
      <c r="C227" s="32">
        <f>SUM(C220:C224)</f>
        <v>91</v>
      </c>
      <c r="D227" s="36"/>
      <c r="E227" s="390"/>
      <c r="F227" s="391"/>
    </row>
    <row r="228" spans="1:6" ht="20.100000000000001" customHeight="1">
      <c r="A228" s="30"/>
      <c r="B228" s="40" t="s">
        <v>291</v>
      </c>
      <c r="C228" s="41">
        <f>(C227/100*100)</f>
        <v>91</v>
      </c>
      <c r="D228" s="36"/>
      <c r="E228" s="390"/>
      <c r="F228" s="391"/>
    </row>
    <row r="229" spans="1:6" ht="20.100000000000001" customHeight="1">
      <c r="A229" s="388" t="s">
        <v>467</v>
      </c>
      <c r="B229" s="380" t="s">
        <v>293</v>
      </c>
      <c r="C229" s="380"/>
      <c r="D229" s="382" t="s">
        <v>294</v>
      </c>
      <c r="E229" s="383"/>
      <c r="F229" s="384"/>
    </row>
    <row r="230" spans="1:6" ht="20.100000000000001" customHeight="1">
      <c r="A230" s="389"/>
      <c r="B230" s="381"/>
      <c r="C230" s="381"/>
      <c r="D230" s="385"/>
      <c r="E230" s="386"/>
      <c r="F230" s="387"/>
    </row>
    <row r="232" spans="1:6" ht="20.100000000000001" customHeight="1">
      <c r="A232" s="29"/>
      <c r="B232" s="404" t="s">
        <v>0</v>
      </c>
      <c r="C232" s="404"/>
      <c r="D232" s="404"/>
      <c r="E232" s="404"/>
      <c r="F232" s="405"/>
    </row>
    <row r="233" spans="1:6" ht="20.100000000000001" customHeight="1">
      <c r="A233" s="30"/>
      <c r="B233" s="397" t="s">
        <v>268</v>
      </c>
      <c r="C233" s="398"/>
      <c r="D233" s="398"/>
      <c r="E233" s="398"/>
      <c r="F233" s="399"/>
    </row>
    <row r="234" spans="1:6" ht="20.100000000000001" customHeight="1">
      <c r="A234" s="30"/>
      <c r="B234" s="397" t="s">
        <v>269</v>
      </c>
      <c r="C234" s="398"/>
      <c r="D234" s="398"/>
      <c r="E234" s="398"/>
      <c r="F234" s="399"/>
    </row>
    <row r="235" spans="1:6" ht="20.100000000000001" customHeight="1">
      <c r="A235" s="30"/>
      <c r="B235" s="392" t="s">
        <v>270</v>
      </c>
      <c r="C235" s="400"/>
      <c r="D235" s="400"/>
      <c r="E235" s="400"/>
      <c r="F235" s="396"/>
    </row>
    <row r="236" spans="1:6" ht="20.100000000000001" customHeight="1">
      <c r="A236" s="30"/>
      <c r="B236" s="401" t="s">
        <v>465</v>
      </c>
      <c r="C236" s="401"/>
      <c r="D236" s="401"/>
      <c r="E236" s="401"/>
      <c r="F236" s="402"/>
    </row>
    <row r="237" spans="1:6" ht="20.100000000000001" customHeight="1">
      <c r="A237" s="403" t="s">
        <v>272</v>
      </c>
      <c r="B237" s="401"/>
      <c r="C237" s="401"/>
      <c r="D237" s="401"/>
      <c r="E237" s="401"/>
      <c r="F237" s="402"/>
    </row>
    <row r="238" spans="1:6" ht="20.100000000000001" customHeight="1">
      <c r="A238" s="30" t="s">
        <v>273</v>
      </c>
      <c r="B238" s="392" t="s">
        <v>274</v>
      </c>
      <c r="C238" s="393"/>
      <c r="E238" s="401"/>
      <c r="F238" s="402"/>
    </row>
    <row r="239" spans="1:6" ht="20.100000000000001" customHeight="1">
      <c r="A239" s="30" t="s">
        <v>6</v>
      </c>
      <c r="B239" s="392" t="s">
        <v>255</v>
      </c>
      <c r="C239" s="393"/>
      <c r="D239" s="36" t="s">
        <v>466</v>
      </c>
      <c r="E239" s="401">
        <v>11</v>
      </c>
      <c r="F239" s="402"/>
    </row>
    <row r="240" spans="1:6" ht="20.100000000000001" customHeight="1">
      <c r="A240" s="30" t="s">
        <v>276</v>
      </c>
      <c r="B240" s="31" t="s">
        <v>321</v>
      </c>
      <c r="C240" s="35"/>
      <c r="D240" s="397"/>
      <c r="E240" s="398"/>
      <c r="F240" s="399"/>
    </row>
    <row r="241" spans="1:6" ht="20.100000000000001" customHeight="1">
      <c r="A241" s="30" t="s">
        <v>11</v>
      </c>
      <c r="B241" s="31" t="s">
        <v>322</v>
      </c>
      <c r="C241" s="35"/>
      <c r="D241" s="36" t="s">
        <v>279</v>
      </c>
      <c r="E241" s="32"/>
      <c r="F241" s="33" t="s">
        <v>323</v>
      </c>
    </row>
    <row r="242" spans="1:6" ht="20.100000000000001" customHeight="1">
      <c r="A242" s="34" t="s">
        <v>281</v>
      </c>
      <c r="B242" s="32" t="s">
        <v>282</v>
      </c>
      <c r="C242" s="32" t="s">
        <v>283</v>
      </c>
      <c r="D242" s="32" t="s">
        <v>284</v>
      </c>
      <c r="E242" s="394"/>
      <c r="F242" s="395"/>
    </row>
    <row r="243" spans="1:6" ht="20.100000000000001" customHeight="1">
      <c r="A243" s="34">
        <v>1</v>
      </c>
      <c r="B243" s="37" t="s">
        <v>285</v>
      </c>
      <c r="C243" s="38">
        <v>12.5</v>
      </c>
      <c r="D243" s="39" t="str">
        <f>IF(C243&gt;=18,"A1",IF(C243&gt;=16,"A2",IF(C243&gt;=14,"B1",IF(C243&gt;=12,"B2",IF(C243&gt;=10,"C1",IF(C243&gt;=8,"C2",IF(C243&gt;=6.5,"D","E")))))))</f>
        <v>B2</v>
      </c>
      <c r="E243" s="392"/>
      <c r="F243" s="396"/>
    </row>
    <row r="244" spans="1:6" ht="20.100000000000001" customHeight="1">
      <c r="A244" s="34">
        <v>2</v>
      </c>
      <c r="B244" s="37" t="s">
        <v>286</v>
      </c>
      <c r="C244" s="38">
        <v>9.5</v>
      </c>
      <c r="D244" s="39" t="str">
        <f t="shared" ref="D244:D248" si="10">IF(C244&gt;=18,"A1",IF(C244&gt;=16,"A2",IF(C244&gt;=14,"B1",IF(C244&gt;=12,"B2",IF(C244&gt;=10,"C1",IF(C244&gt;=8,"C2",IF(C244&gt;=6.5,"D","E")))))))</f>
        <v>C2</v>
      </c>
      <c r="E244" s="390"/>
      <c r="F244" s="391"/>
    </row>
    <row r="245" spans="1:6" ht="20.100000000000001" customHeight="1">
      <c r="A245" s="34">
        <v>3</v>
      </c>
      <c r="B245" s="37" t="s">
        <v>287</v>
      </c>
      <c r="C245" s="38">
        <v>10.5</v>
      </c>
      <c r="D245" s="39" t="str">
        <f t="shared" si="10"/>
        <v>C1</v>
      </c>
      <c r="E245" s="390"/>
      <c r="F245" s="391"/>
    </row>
    <row r="246" spans="1:6" ht="20.100000000000001" customHeight="1">
      <c r="A246" s="34">
        <v>4</v>
      </c>
      <c r="B246" s="37" t="s">
        <v>288</v>
      </c>
      <c r="C246" s="38">
        <v>15</v>
      </c>
      <c r="D246" s="39" t="str">
        <f t="shared" si="10"/>
        <v>B1</v>
      </c>
      <c r="E246" s="390"/>
      <c r="F246" s="391"/>
    </row>
    <row r="247" spans="1:6" ht="20.100000000000001" customHeight="1">
      <c r="A247" s="34">
        <v>5</v>
      </c>
      <c r="B247" s="37" t="s">
        <v>289</v>
      </c>
      <c r="C247" s="38">
        <v>11</v>
      </c>
      <c r="D247" s="39" t="str">
        <f t="shared" si="10"/>
        <v>C1</v>
      </c>
      <c r="E247" s="390"/>
      <c r="F247" s="391"/>
    </row>
    <row r="248" spans="1:6" ht="20.100000000000001" customHeight="1">
      <c r="A248" s="34">
        <v>6</v>
      </c>
      <c r="B248" s="37" t="s">
        <v>290</v>
      </c>
      <c r="C248" s="46">
        <v>6</v>
      </c>
      <c r="D248" s="39" t="str">
        <f t="shared" si="10"/>
        <v>E</v>
      </c>
      <c r="E248" s="390"/>
      <c r="F248" s="391"/>
    </row>
    <row r="249" spans="1:6" ht="20.100000000000001" customHeight="1">
      <c r="A249" s="30"/>
      <c r="B249" s="36"/>
      <c r="C249" s="32"/>
      <c r="D249" s="36"/>
      <c r="E249" s="390"/>
      <c r="F249" s="391"/>
    </row>
    <row r="250" spans="1:6" ht="20.100000000000001" customHeight="1">
      <c r="A250" s="30"/>
      <c r="B250" s="32" t="s">
        <v>242</v>
      </c>
      <c r="C250" s="32">
        <f>SUM(C243:C247)</f>
        <v>58.5</v>
      </c>
      <c r="D250" s="36"/>
      <c r="E250" s="390"/>
      <c r="F250" s="391"/>
    </row>
    <row r="251" spans="1:6" ht="20.100000000000001" customHeight="1">
      <c r="A251" s="30"/>
      <c r="B251" s="40" t="s">
        <v>291</v>
      </c>
      <c r="C251" s="41">
        <f>(C250/100*100)</f>
        <v>58.5</v>
      </c>
      <c r="D251" s="36"/>
      <c r="E251" s="390"/>
      <c r="F251" s="391"/>
    </row>
    <row r="252" spans="1:6" ht="20.100000000000001" customHeight="1">
      <c r="A252" s="388" t="s">
        <v>467</v>
      </c>
      <c r="B252" s="380" t="s">
        <v>293</v>
      </c>
      <c r="C252" s="380"/>
      <c r="D252" s="382" t="s">
        <v>294</v>
      </c>
      <c r="E252" s="383"/>
      <c r="F252" s="384"/>
    </row>
    <row r="253" spans="1:6" ht="20.100000000000001" customHeight="1">
      <c r="A253" s="389"/>
      <c r="B253" s="381"/>
      <c r="C253" s="381"/>
      <c r="D253" s="385"/>
      <c r="E253" s="386"/>
      <c r="F253" s="387"/>
    </row>
    <row r="255" spans="1:6" ht="20.100000000000001" customHeight="1">
      <c r="A255" s="29"/>
      <c r="B255" s="404" t="s">
        <v>0</v>
      </c>
      <c r="C255" s="404"/>
      <c r="D255" s="404"/>
      <c r="E255" s="404"/>
      <c r="F255" s="405"/>
    </row>
    <row r="256" spans="1:6" ht="20.100000000000001" customHeight="1">
      <c r="A256" s="30"/>
      <c r="B256" s="397" t="s">
        <v>268</v>
      </c>
      <c r="C256" s="398"/>
      <c r="D256" s="398"/>
      <c r="E256" s="398"/>
      <c r="F256" s="399"/>
    </row>
    <row r="257" spans="1:6" ht="20.100000000000001" customHeight="1">
      <c r="A257" s="30"/>
      <c r="B257" s="397" t="s">
        <v>269</v>
      </c>
      <c r="C257" s="398"/>
      <c r="D257" s="398"/>
      <c r="E257" s="398"/>
      <c r="F257" s="399"/>
    </row>
    <row r="258" spans="1:6" ht="20.100000000000001" customHeight="1">
      <c r="A258" s="30"/>
      <c r="B258" s="392" t="s">
        <v>270</v>
      </c>
      <c r="C258" s="400"/>
      <c r="D258" s="400"/>
      <c r="E258" s="400"/>
      <c r="F258" s="396"/>
    </row>
    <row r="259" spans="1:6" ht="20.100000000000001" customHeight="1">
      <c r="A259" s="30"/>
      <c r="B259" s="401" t="s">
        <v>465</v>
      </c>
      <c r="C259" s="401"/>
      <c r="D259" s="401"/>
      <c r="E259" s="401"/>
      <c r="F259" s="402"/>
    </row>
    <row r="260" spans="1:6" ht="20.100000000000001" customHeight="1">
      <c r="A260" s="403" t="s">
        <v>272</v>
      </c>
      <c r="B260" s="401"/>
      <c r="C260" s="401"/>
      <c r="D260" s="401"/>
      <c r="E260" s="401"/>
      <c r="F260" s="402"/>
    </row>
    <row r="261" spans="1:6" ht="20.100000000000001" customHeight="1">
      <c r="A261" s="30" t="s">
        <v>273</v>
      </c>
      <c r="B261" s="392" t="s">
        <v>274</v>
      </c>
      <c r="C261" s="393"/>
      <c r="E261" s="401"/>
      <c r="F261" s="402"/>
    </row>
    <row r="262" spans="1:6" ht="20.100000000000001" customHeight="1">
      <c r="A262" s="30" t="s">
        <v>6</v>
      </c>
      <c r="B262" s="392" t="s">
        <v>256</v>
      </c>
      <c r="C262" s="393"/>
      <c r="D262" s="36" t="s">
        <v>466</v>
      </c>
      <c r="E262" s="401">
        <v>12</v>
      </c>
      <c r="F262" s="402"/>
    </row>
    <row r="263" spans="1:6" ht="20.100000000000001" customHeight="1">
      <c r="A263" s="30" t="s">
        <v>276</v>
      </c>
      <c r="B263" s="31" t="s">
        <v>324</v>
      </c>
      <c r="C263" s="35"/>
      <c r="D263" s="397"/>
      <c r="E263" s="398"/>
      <c r="F263" s="399"/>
    </row>
    <row r="264" spans="1:6" ht="20.100000000000001" customHeight="1">
      <c r="A264" s="30" t="s">
        <v>11</v>
      </c>
      <c r="B264" s="31" t="s">
        <v>325</v>
      </c>
      <c r="C264" s="35"/>
      <c r="D264" s="36" t="s">
        <v>279</v>
      </c>
      <c r="E264" s="32"/>
      <c r="F264" s="33" t="s">
        <v>326</v>
      </c>
    </row>
    <row r="265" spans="1:6" ht="20.100000000000001" customHeight="1">
      <c r="A265" s="34" t="s">
        <v>281</v>
      </c>
      <c r="B265" s="32" t="s">
        <v>282</v>
      </c>
      <c r="C265" s="32" t="s">
        <v>283</v>
      </c>
      <c r="D265" s="32" t="s">
        <v>284</v>
      </c>
      <c r="E265" s="394"/>
      <c r="F265" s="395"/>
    </row>
    <row r="266" spans="1:6" ht="20.100000000000001" customHeight="1">
      <c r="A266" s="34">
        <v>1</v>
      </c>
      <c r="B266" s="37" t="s">
        <v>285</v>
      </c>
      <c r="C266" s="38">
        <v>12</v>
      </c>
      <c r="D266" s="39" t="str">
        <f>IF(C266&gt;=18,"A1",IF(C266&gt;=16,"A2",IF(C266&gt;=14,"B1",IF(C266&gt;=12,"B2",IF(C266&gt;=10,"C1",IF(C266&gt;=8,"C2",IF(C266&gt;=6.5,"D","E")))))))</f>
        <v>B2</v>
      </c>
      <c r="E266" s="392"/>
      <c r="F266" s="396"/>
    </row>
    <row r="267" spans="1:6" ht="20.100000000000001" customHeight="1">
      <c r="A267" s="34">
        <v>2</v>
      </c>
      <c r="B267" s="37" t="s">
        <v>286</v>
      </c>
      <c r="C267" s="38">
        <v>14</v>
      </c>
      <c r="D267" s="39" t="str">
        <f t="shared" ref="D267:D271" si="11">IF(C267&gt;=18,"A1",IF(C267&gt;=16,"A2",IF(C267&gt;=14,"B1",IF(C267&gt;=12,"B2",IF(C267&gt;=10,"C1",IF(C267&gt;=8,"C2",IF(C267&gt;=6.5,"D","E")))))))</f>
        <v>B1</v>
      </c>
      <c r="E267" s="390"/>
      <c r="F267" s="391"/>
    </row>
    <row r="268" spans="1:6" ht="20.100000000000001" customHeight="1">
      <c r="A268" s="34">
        <v>3</v>
      </c>
      <c r="B268" s="37" t="s">
        <v>287</v>
      </c>
      <c r="C268" s="38">
        <v>9</v>
      </c>
      <c r="D268" s="39" t="str">
        <f t="shared" si="11"/>
        <v>C2</v>
      </c>
      <c r="E268" s="390"/>
      <c r="F268" s="391"/>
    </row>
    <row r="269" spans="1:6" ht="20.100000000000001" customHeight="1">
      <c r="A269" s="34">
        <v>4</v>
      </c>
      <c r="B269" s="37" t="s">
        <v>288</v>
      </c>
      <c r="C269" s="38">
        <v>13</v>
      </c>
      <c r="D269" s="39" t="str">
        <f t="shared" si="11"/>
        <v>B2</v>
      </c>
      <c r="E269" s="390"/>
      <c r="F269" s="391"/>
    </row>
    <row r="270" spans="1:6" ht="20.100000000000001" customHeight="1">
      <c r="A270" s="34">
        <v>5</v>
      </c>
      <c r="B270" s="37" t="s">
        <v>289</v>
      </c>
      <c r="C270" s="38">
        <v>13.5</v>
      </c>
      <c r="D270" s="39" t="str">
        <f t="shared" si="11"/>
        <v>B2</v>
      </c>
      <c r="E270" s="390"/>
      <c r="F270" s="391"/>
    </row>
    <row r="271" spans="1:6" ht="20.100000000000001" customHeight="1">
      <c r="A271" s="34">
        <v>6</v>
      </c>
      <c r="B271" s="37" t="s">
        <v>290</v>
      </c>
      <c r="C271" s="43">
        <v>7</v>
      </c>
      <c r="D271" s="39" t="str">
        <f t="shared" si="11"/>
        <v>D</v>
      </c>
      <c r="E271" s="390"/>
      <c r="F271" s="391"/>
    </row>
    <row r="272" spans="1:6" ht="20.100000000000001" customHeight="1">
      <c r="A272" s="30"/>
      <c r="B272" s="36"/>
      <c r="C272" s="32"/>
      <c r="D272" s="36"/>
      <c r="E272" s="390"/>
      <c r="F272" s="391"/>
    </row>
    <row r="273" spans="1:6" ht="20.100000000000001" customHeight="1">
      <c r="A273" s="30"/>
      <c r="B273" s="32" t="s">
        <v>242</v>
      </c>
      <c r="C273" s="32">
        <f>SUM(C266:C270)</f>
        <v>61.5</v>
      </c>
      <c r="D273" s="36"/>
      <c r="E273" s="390"/>
      <c r="F273" s="391"/>
    </row>
    <row r="274" spans="1:6" ht="20.100000000000001" customHeight="1">
      <c r="A274" s="30"/>
      <c r="B274" s="40" t="s">
        <v>291</v>
      </c>
      <c r="C274" s="41">
        <f>(C273/100*100)</f>
        <v>61.5</v>
      </c>
      <c r="D274" s="36"/>
      <c r="E274" s="390"/>
      <c r="F274" s="391"/>
    </row>
    <row r="275" spans="1:6" ht="20.100000000000001" customHeight="1">
      <c r="A275" s="388" t="s">
        <v>467</v>
      </c>
      <c r="B275" s="380" t="s">
        <v>293</v>
      </c>
      <c r="C275" s="380"/>
      <c r="D275" s="382" t="s">
        <v>294</v>
      </c>
      <c r="E275" s="383"/>
      <c r="F275" s="384"/>
    </row>
    <row r="276" spans="1:6" ht="20.100000000000001" customHeight="1">
      <c r="A276" s="389"/>
      <c r="B276" s="381"/>
      <c r="C276" s="381"/>
      <c r="D276" s="385"/>
      <c r="E276" s="386"/>
      <c r="F276" s="387"/>
    </row>
    <row r="278" spans="1:6" ht="20.100000000000001" customHeight="1">
      <c r="A278" s="29"/>
      <c r="B278" s="404" t="s">
        <v>0</v>
      </c>
      <c r="C278" s="404"/>
      <c r="D278" s="404"/>
      <c r="E278" s="404"/>
      <c r="F278" s="405"/>
    </row>
    <row r="279" spans="1:6" ht="20.100000000000001" customHeight="1">
      <c r="A279" s="30"/>
      <c r="B279" s="397" t="s">
        <v>268</v>
      </c>
      <c r="C279" s="398"/>
      <c r="D279" s="398"/>
      <c r="E279" s="398"/>
      <c r="F279" s="399"/>
    </row>
    <row r="280" spans="1:6" ht="20.100000000000001" customHeight="1">
      <c r="A280" s="30"/>
      <c r="B280" s="397" t="s">
        <v>269</v>
      </c>
      <c r="C280" s="398"/>
      <c r="D280" s="398"/>
      <c r="E280" s="398"/>
      <c r="F280" s="399"/>
    </row>
    <row r="281" spans="1:6" ht="20.100000000000001" customHeight="1">
      <c r="A281" s="30"/>
      <c r="B281" s="392" t="s">
        <v>270</v>
      </c>
      <c r="C281" s="400"/>
      <c r="D281" s="400"/>
      <c r="E281" s="400"/>
      <c r="F281" s="396"/>
    </row>
    <row r="282" spans="1:6" ht="20.100000000000001" customHeight="1">
      <c r="A282" s="30"/>
      <c r="B282" s="401" t="s">
        <v>465</v>
      </c>
      <c r="C282" s="401"/>
      <c r="D282" s="401"/>
      <c r="E282" s="401"/>
      <c r="F282" s="402"/>
    </row>
    <row r="283" spans="1:6" ht="20.100000000000001" customHeight="1">
      <c r="A283" s="403" t="s">
        <v>272</v>
      </c>
      <c r="B283" s="401"/>
      <c r="C283" s="401"/>
      <c r="D283" s="401"/>
      <c r="E283" s="401"/>
      <c r="F283" s="402"/>
    </row>
    <row r="284" spans="1:6" ht="20.100000000000001" customHeight="1">
      <c r="A284" s="30" t="s">
        <v>273</v>
      </c>
      <c r="B284" s="392" t="s">
        <v>274</v>
      </c>
      <c r="C284" s="393"/>
      <c r="E284" s="401"/>
      <c r="F284" s="402"/>
    </row>
    <row r="285" spans="1:6" ht="20.100000000000001" customHeight="1">
      <c r="A285" s="30" t="s">
        <v>6</v>
      </c>
      <c r="B285" s="392" t="s">
        <v>257</v>
      </c>
      <c r="C285" s="393"/>
      <c r="D285" s="36" t="s">
        <v>466</v>
      </c>
      <c r="E285" s="401">
        <v>13</v>
      </c>
      <c r="F285" s="402"/>
    </row>
    <row r="286" spans="1:6" ht="20.100000000000001" customHeight="1">
      <c r="A286" s="30" t="s">
        <v>276</v>
      </c>
      <c r="B286" s="31" t="s">
        <v>327</v>
      </c>
      <c r="C286" s="35"/>
      <c r="D286" s="397"/>
      <c r="E286" s="398"/>
      <c r="F286" s="399"/>
    </row>
    <row r="287" spans="1:6" ht="20.100000000000001" customHeight="1">
      <c r="A287" s="30" t="s">
        <v>11</v>
      </c>
      <c r="B287" s="31" t="s">
        <v>328</v>
      </c>
      <c r="C287" s="35"/>
      <c r="D287" s="36" t="s">
        <v>279</v>
      </c>
      <c r="E287" s="32"/>
      <c r="F287" s="33" t="s">
        <v>329</v>
      </c>
    </row>
    <row r="288" spans="1:6" ht="20.100000000000001" customHeight="1">
      <c r="A288" s="34" t="s">
        <v>281</v>
      </c>
      <c r="B288" s="32" t="s">
        <v>282</v>
      </c>
      <c r="C288" s="32" t="s">
        <v>283</v>
      </c>
      <c r="D288" s="32" t="s">
        <v>284</v>
      </c>
      <c r="E288" s="394"/>
      <c r="F288" s="395"/>
    </row>
    <row r="289" spans="1:6" ht="20.100000000000001" customHeight="1">
      <c r="A289" s="34">
        <v>1</v>
      </c>
      <c r="B289" s="37" t="s">
        <v>285</v>
      </c>
      <c r="C289" s="38">
        <v>15</v>
      </c>
      <c r="D289" s="39" t="str">
        <f>IF(C289&gt;=18,"A1",IF(C289&gt;=16,"A2",IF(C289&gt;=14,"B1",IF(C289&gt;=12,"B2",IF(C289&gt;=10,"C1",IF(C289&gt;=8,"C2",IF(C289&gt;=6.5,"D","E")))))))</f>
        <v>B1</v>
      </c>
      <c r="E289" s="392"/>
      <c r="F289" s="396"/>
    </row>
    <row r="290" spans="1:6" ht="20.100000000000001" customHeight="1">
      <c r="A290" s="34">
        <v>2</v>
      </c>
      <c r="B290" s="37" t="s">
        <v>286</v>
      </c>
      <c r="C290" s="38">
        <v>14.5</v>
      </c>
      <c r="D290" s="39" t="str">
        <f t="shared" ref="D290:D294" si="12">IF(C290&gt;=18,"A1",IF(C290&gt;=16,"A2",IF(C290&gt;=14,"B1",IF(C290&gt;=12,"B2",IF(C290&gt;=10,"C1",IF(C290&gt;=8,"C2",IF(C290&gt;=6.5,"D","E")))))))</f>
        <v>B1</v>
      </c>
      <c r="E290" s="390"/>
      <c r="F290" s="391"/>
    </row>
    <row r="291" spans="1:6" ht="20.100000000000001" customHeight="1">
      <c r="A291" s="34">
        <v>3</v>
      </c>
      <c r="B291" s="37" t="s">
        <v>287</v>
      </c>
      <c r="C291" s="38">
        <v>16.5</v>
      </c>
      <c r="D291" s="39" t="str">
        <f t="shared" si="12"/>
        <v>A2</v>
      </c>
      <c r="E291" s="390"/>
      <c r="F291" s="391"/>
    </row>
    <row r="292" spans="1:6" ht="20.100000000000001" customHeight="1">
      <c r="A292" s="34">
        <v>4</v>
      </c>
      <c r="B292" s="37" t="s">
        <v>288</v>
      </c>
      <c r="C292" s="38">
        <v>13.5</v>
      </c>
      <c r="D292" s="39" t="str">
        <f t="shared" si="12"/>
        <v>B2</v>
      </c>
      <c r="E292" s="390"/>
      <c r="F292" s="391"/>
    </row>
    <row r="293" spans="1:6" ht="20.100000000000001" customHeight="1">
      <c r="A293" s="34">
        <v>5</v>
      </c>
      <c r="B293" s="37" t="s">
        <v>289</v>
      </c>
      <c r="C293" s="38">
        <v>17</v>
      </c>
      <c r="D293" s="39" t="str">
        <f t="shared" si="12"/>
        <v>A2</v>
      </c>
      <c r="E293" s="390"/>
      <c r="F293" s="391"/>
    </row>
    <row r="294" spans="1:6" ht="20.100000000000001" customHeight="1">
      <c r="A294" s="34">
        <v>6</v>
      </c>
      <c r="B294" s="37" t="s">
        <v>290</v>
      </c>
      <c r="C294" s="43">
        <v>14.5</v>
      </c>
      <c r="D294" s="39" t="str">
        <f t="shared" si="12"/>
        <v>B1</v>
      </c>
      <c r="E294" s="390"/>
      <c r="F294" s="391"/>
    </row>
    <row r="295" spans="1:6" ht="20.100000000000001" customHeight="1">
      <c r="A295" s="30"/>
      <c r="B295" s="36"/>
      <c r="C295" s="32"/>
      <c r="D295" s="36"/>
      <c r="E295" s="390"/>
      <c r="F295" s="391"/>
    </row>
    <row r="296" spans="1:6" ht="20.100000000000001" customHeight="1">
      <c r="A296" s="30"/>
      <c r="B296" s="32" t="s">
        <v>242</v>
      </c>
      <c r="C296" s="32">
        <f>SUM(C289:C293)</f>
        <v>76.5</v>
      </c>
      <c r="D296" s="36"/>
      <c r="E296" s="390"/>
      <c r="F296" s="391"/>
    </row>
    <row r="297" spans="1:6" ht="20.100000000000001" customHeight="1">
      <c r="A297" s="30"/>
      <c r="B297" s="40" t="s">
        <v>291</v>
      </c>
      <c r="C297" s="41">
        <f>(C296/100*100)</f>
        <v>76.5</v>
      </c>
      <c r="D297" s="36"/>
      <c r="E297" s="390"/>
      <c r="F297" s="391"/>
    </row>
    <row r="298" spans="1:6" ht="20.100000000000001" customHeight="1">
      <c r="A298" s="388" t="s">
        <v>467</v>
      </c>
      <c r="B298" s="380" t="s">
        <v>293</v>
      </c>
      <c r="C298" s="380"/>
      <c r="D298" s="382" t="s">
        <v>294</v>
      </c>
      <c r="E298" s="383"/>
      <c r="F298" s="384"/>
    </row>
    <row r="299" spans="1:6" ht="20.100000000000001" customHeight="1">
      <c r="A299" s="389"/>
      <c r="B299" s="381"/>
      <c r="C299" s="381"/>
      <c r="D299" s="385"/>
      <c r="E299" s="386"/>
      <c r="F299" s="387"/>
    </row>
    <row r="301" spans="1:6" ht="20.100000000000001" customHeight="1">
      <c r="A301" s="29"/>
      <c r="B301" s="404" t="s">
        <v>0</v>
      </c>
      <c r="C301" s="404"/>
      <c r="D301" s="404"/>
      <c r="E301" s="404"/>
      <c r="F301" s="405"/>
    </row>
    <row r="302" spans="1:6" ht="20.100000000000001" customHeight="1">
      <c r="A302" s="30"/>
      <c r="B302" s="397" t="s">
        <v>268</v>
      </c>
      <c r="C302" s="398"/>
      <c r="D302" s="398"/>
      <c r="E302" s="398"/>
      <c r="F302" s="399"/>
    </row>
    <row r="303" spans="1:6" ht="20.100000000000001" customHeight="1">
      <c r="A303" s="30"/>
      <c r="B303" s="397" t="s">
        <v>269</v>
      </c>
      <c r="C303" s="398"/>
      <c r="D303" s="398"/>
      <c r="E303" s="398"/>
      <c r="F303" s="399"/>
    </row>
    <row r="304" spans="1:6" ht="20.100000000000001" customHeight="1">
      <c r="A304" s="30"/>
      <c r="B304" s="392" t="s">
        <v>270</v>
      </c>
      <c r="C304" s="400"/>
      <c r="D304" s="400"/>
      <c r="E304" s="400"/>
      <c r="F304" s="396"/>
    </row>
    <row r="305" spans="1:6" ht="20.100000000000001" customHeight="1">
      <c r="A305" s="30"/>
      <c r="B305" s="401" t="s">
        <v>465</v>
      </c>
      <c r="C305" s="401"/>
      <c r="D305" s="401"/>
      <c r="E305" s="401"/>
      <c r="F305" s="402"/>
    </row>
    <row r="306" spans="1:6" ht="20.100000000000001" customHeight="1">
      <c r="A306" s="403" t="s">
        <v>272</v>
      </c>
      <c r="B306" s="401"/>
      <c r="C306" s="401"/>
      <c r="D306" s="401"/>
      <c r="E306" s="401"/>
      <c r="F306" s="402"/>
    </row>
    <row r="307" spans="1:6" ht="20.100000000000001" customHeight="1">
      <c r="A307" s="30" t="s">
        <v>273</v>
      </c>
      <c r="B307" s="392" t="s">
        <v>274</v>
      </c>
      <c r="C307" s="393"/>
      <c r="E307" s="401"/>
      <c r="F307" s="402"/>
    </row>
    <row r="308" spans="1:6" ht="20.100000000000001" customHeight="1">
      <c r="A308" s="30" t="s">
        <v>6</v>
      </c>
      <c r="B308" s="392" t="s">
        <v>258</v>
      </c>
      <c r="C308" s="393"/>
      <c r="D308" s="36" t="s">
        <v>466</v>
      </c>
      <c r="E308" s="401">
        <v>14</v>
      </c>
      <c r="F308" s="402"/>
    </row>
    <row r="309" spans="1:6" ht="20.100000000000001" customHeight="1">
      <c r="A309" s="30" t="s">
        <v>276</v>
      </c>
      <c r="B309" s="31" t="s">
        <v>330</v>
      </c>
      <c r="C309" s="35"/>
      <c r="D309" s="397"/>
      <c r="E309" s="398"/>
      <c r="F309" s="399"/>
    </row>
    <row r="310" spans="1:6" ht="20.100000000000001" customHeight="1">
      <c r="A310" s="30" t="s">
        <v>11</v>
      </c>
      <c r="B310" s="31" t="s">
        <v>331</v>
      </c>
      <c r="C310" s="35"/>
      <c r="D310" s="36" t="s">
        <v>279</v>
      </c>
      <c r="E310" s="32"/>
      <c r="F310" s="33" t="s">
        <v>332</v>
      </c>
    </row>
    <row r="311" spans="1:6" ht="20.100000000000001" customHeight="1">
      <c r="A311" s="34" t="s">
        <v>281</v>
      </c>
      <c r="B311" s="32" t="s">
        <v>282</v>
      </c>
      <c r="C311" s="32" t="s">
        <v>283</v>
      </c>
      <c r="D311" s="32" t="s">
        <v>284</v>
      </c>
      <c r="E311" s="394"/>
      <c r="F311" s="395"/>
    </row>
    <row r="312" spans="1:6" ht="20.100000000000001" customHeight="1">
      <c r="A312" s="34">
        <v>1</v>
      </c>
      <c r="B312" s="37" t="s">
        <v>285</v>
      </c>
      <c r="C312" s="38">
        <v>19</v>
      </c>
      <c r="D312" s="39" t="str">
        <f>IF(C312&gt;=18,"A1",IF(C312&gt;=16,"A2",IF(C312&gt;=14,"B1",IF(C312&gt;=12,"B2",IF(C312&gt;=10,"C1",IF(C312&gt;=8,"C2",IF(C312&gt;=6.5,"D","E")))))))</f>
        <v>A1</v>
      </c>
      <c r="E312" s="392"/>
      <c r="F312" s="396"/>
    </row>
    <row r="313" spans="1:6" ht="20.100000000000001" customHeight="1">
      <c r="A313" s="34">
        <v>2</v>
      </c>
      <c r="B313" s="37" t="s">
        <v>286</v>
      </c>
      <c r="C313" s="38">
        <v>12.5</v>
      </c>
      <c r="D313" s="39" t="str">
        <f t="shared" ref="D313:D317" si="13">IF(C313&gt;=18,"A1",IF(C313&gt;=16,"A2",IF(C313&gt;=14,"B1",IF(C313&gt;=12,"B2",IF(C313&gt;=10,"C1",IF(C313&gt;=8,"C2",IF(C313&gt;=6.5,"D","E")))))))</f>
        <v>B2</v>
      </c>
      <c r="E313" s="390"/>
      <c r="F313" s="391"/>
    </row>
    <row r="314" spans="1:6" ht="20.100000000000001" customHeight="1">
      <c r="A314" s="34">
        <v>3</v>
      </c>
      <c r="B314" s="37" t="s">
        <v>287</v>
      </c>
      <c r="C314" s="38">
        <v>17.5</v>
      </c>
      <c r="D314" s="39" t="str">
        <f t="shared" si="13"/>
        <v>A2</v>
      </c>
      <c r="E314" s="390"/>
      <c r="F314" s="391"/>
    </row>
    <row r="315" spans="1:6" ht="20.100000000000001" customHeight="1">
      <c r="A315" s="34">
        <v>4</v>
      </c>
      <c r="B315" s="37" t="s">
        <v>288</v>
      </c>
      <c r="C315" s="38">
        <v>18</v>
      </c>
      <c r="D315" s="39" t="str">
        <f t="shared" si="13"/>
        <v>A1</v>
      </c>
      <c r="E315" s="390"/>
      <c r="F315" s="391"/>
    </row>
    <row r="316" spans="1:6" ht="20.100000000000001" customHeight="1">
      <c r="A316" s="34">
        <v>5</v>
      </c>
      <c r="B316" s="37" t="s">
        <v>289</v>
      </c>
      <c r="C316" s="38">
        <v>17</v>
      </c>
      <c r="D316" s="39" t="str">
        <f t="shared" si="13"/>
        <v>A2</v>
      </c>
      <c r="E316" s="390"/>
      <c r="F316" s="391"/>
    </row>
    <row r="317" spans="1:6" ht="20.100000000000001" customHeight="1">
      <c r="A317" s="34">
        <v>6</v>
      </c>
      <c r="B317" s="37" t="s">
        <v>290</v>
      </c>
      <c r="C317" s="43">
        <v>15.5</v>
      </c>
      <c r="D317" s="39" t="str">
        <f t="shared" si="13"/>
        <v>B1</v>
      </c>
      <c r="E317" s="390"/>
      <c r="F317" s="391"/>
    </row>
    <row r="318" spans="1:6" ht="20.100000000000001" customHeight="1">
      <c r="A318" s="30"/>
      <c r="B318" s="36"/>
      <c r="C318" s="32"/>
      <c r="D318" s="36"/>
      <c r="E318" s="390"/>
      <c r="F318" s="391"/>
    </row>
    <row r="319" spans="1:6" ht="20.100000000000001" customHeight="1">
      <c r="A319" s="30"/>
      <c r="B319" s="32" t="s">
        <v>242</v>
      </c>
      <c r="C319" s="32">
        <f>SUM(C312:C316)</f>
        <v>84</v>
      </c>
      <c r="D319" s="36"/>
      <c r="E319" s="390"/>
      <c r="F319" s="391"/>
    </row>
    <row r="320" spans="1:6" ht="20.100000000000001" customHeight="1">
      <c r="A320" s="30"/>
      <c r="B320" s="40" t="s">
        <v>291</v>
      </c>
      <c r="C320" s="41">
        <f>(C319/100*100)</f>
        <v>84</v>
      </c>
      <c r="D320" s="36"/>
      <c r="E320" s="390"/>
      <c r="F320" s="391"/>
    </row>
    <row r="321" spans="1:6" ht="20.100000000000001" customHeight="1">
      <c r="A321" s="388" t="s">
        <v>467</v>
      </c>
      <c r="B321" s="380" t="s">
        <v>293</v>
      </c>
      <c r="C321" s="380"/>
      <c r="D321" s="382" t="s">
        <v>294</v>
      </c>
      <c r="E321" s="383"/>
      <c r="F321" s="384"/>
    </row>
    <row r="322" spans="1:6" ht="20.100000000000001" customHeight="1">
      <c r="A322" s="389"/>
      <c r="B322" s="381"/>
      <c r="C322" s="381"/>
      <c r="D322" s="385"/>
      <c r="E322" s="386"/>
      <c r="F322" s="387"/>
    </row>
    <row r="324" spans="1:6" ht="20.100000000000001" customHeight="1">
      <c r="A324" s="29"/>
      <c r="B324" s="404" t="s">
        <v>0</v>
      </c>
      <c r="C324" s="404"/>
      <c r="D324" s="404"/>
      <c r="E324" s="404"/>
      <c r="F324" s="405"/>
    </row>
    <row r="325" spans="1:6" ht="20.100000000000001" customHeight="1">
      <c r="A325" s="30"/>
      <c r="B325" s="397" t="s">
        <v>268</v>
      </c>
      <c r="C325" s="398"/>
      <c r="D325" s="398"/>
      <c r="E325" s="398"/>
      <c r="F325" s="399"/>
    </row>
    <row r="326" spans="1:6" ht="20.100000000000001" customHeight="1">
      <c r="A326" s="30"/>
      <c r="B326" s="397" t="s">
        <v>269</v>
      </c>
      <c r="C326" s="398"/>
      <c r="D326" s="398"/>
      <c r="E326" s="398"/>
      <c r="F326" s="399"/>
    </row>
    <row r="327" spans="1:6" ht="20.100000000000001" customHeight="1">
      <c r="A327" s="30"/>
      <c r="B327" s="392" t="s">
        <v>270</v>
      </c>
      <c r="C327" s="400"/>
      <c r="D327" s="400"/>
      <c r="E327" s="400"/>
      <c r="F327" s="396"/>
    </row>
    <row r="328" spans="1:6" ht="20.100000000000001" customHeight="1">
      <c r="A328" s="30"/>
      <c r="B328" s="401" t="s">
        <v>465</v>
      </c>
      <c r="C328" s="401"/>
      <c r="D328" s="401"/>
      <c r="E328" s="401"/>
      <c r="F328" s="402"/>
    </row>
    <row r="329" spans="1:6" ht="20.100000000000001" customHeight="1">
      <c r="A329" s="403" t="s">
        <v>272</v>
      </c>
      <c r="B329" s="401"/>
      <c r="C329" s="401"/>
      <c r="D329" s="401"/>
      <c r="E329" s="401"/>
      <c r="F329" s="402"/>
    </row>
    <row r="330" spans="1:6" ht="20.100000000000001" customHeight="1">
      <c r="A330" s="30" t="s">
        <v>273</v>
      </c>
      <c r="B330" s="392" t="s">
        <v>274</v>
      </c>
      <c r="C330" s="393"/>
      <c r="E330" s="401"/>
      <c r="F330" s="402"/>
    </row>
    <row r="331" spans="1:6" ht="20.100000000000001" customHeight="1">
      <c r="A331" s="30" t="s">
        <v>6</v>
      </c>
      <c r="B331" s="392" t="s">
        <v>259</v>
      </c>
      <c r="C331" s="393"/>
      <c r="D331" s="36" t="s">
        <v>466</v>
      </c>
      <c r="E331" s="401">
        <v>15</v>
      </c>
      <c r="F331" s="402"/>
    </row>
    <row r="332" spans="1:6" ht="20.100000000000001" customHeight="1">
      <c r="A332" s="30" t="s">
        <v>276</v>
      </c>
      <c r="B332" s="31" t="s">
        <v>333</v>
      </c>
      <c r="C332" s="35"/>
      <c r="D332" s="397"/>
      <c r="E332" s="398"/>
      <c r="F332" s="399"/>
    </row>
    <row r="333" spans="1:6" ht="20.100000000000001" customHeight="1">
      <c r="A333" s="30" t="s">
        <v>11</v>
      </c>
      <c r="B333" s="31" t="s">
        <v>334</v>
      </c>
      <c r="C333" s="35"/>
      <c r="D333" s="36" t="s">
        <v>279</v>
      </c>
      <c r="E333" s="32"/>
      <c r="F333" s="33" t="s">
        <v>335</v>
      </c>
    </row>
    <row r="334" spans="1:6" ht="20.100000000000001" customHeight="1">
      <c r="A334" s="34" t="s">
        <v>281</v>
      </c>
      <c r="B334" s="32" t="s">
        <v>282</v>
      </c>
      <c r="C334" s="32" t="s">
        <v>283</v>
      </c>
      <c r="D334" s="32" t="s">
        <v>284</v>
      </c>
      <c r="E334" s="394"/>
      <c r="F334" s="395"/>
    </row>
    <row r="335" spans="1:6" ht="20.100000000000001" customHeight="1">
      <c r="A335" s="34">
        <v>1</v>
      </c>
      <c r="B335" s="37" t="s">
        <v>285</v>
      </c>
      <c r="C335" s="38">
        <v>17.5</v>
      </c>
      <c r="D335" s="39" t="str">
        <f>IF(C335&gt;=18,"A1",IF(C335&gt;=16,"A2",IF(C335&gt;=14,"B1",IF(C335&gt;=12,"B2",IF(C335&gt;=10,"C1",IF(C335&gt;=8,"C2",IF(C335&gt;=6.5,"D","E")))))))</f>
        <v>A2</v>
      </c>
      <c r="E335" s="392"/>
      <c r="F335" s="396"/>
    </row>
    <row r="336" spans="1:6" ht="20.100000000000001" customHeight="1">
      <c r="A336" s="34">
        <v>2</v>
      </c>
      <c r="B336" s="37" t="s">
        <v>286</v>
      </c>
      <c r="C336" s="38">
        <v>17</v>
      </c>
      <c r="D336" s="39" t="str">
        <f t="shared" ref="D336:D340" si="14">IF(C336&gt;=18,"A1",IF(C336&gt;=16,"A2",IF(C336&gt;=14,"B1",IF(C336&gt;=12,"B2",IF(C336&gt;=10,"C1",IF(C336&gt;=8,"C2",IF(C336&gt;=6.5,"D","E")))))))</f>
        <v>A2</v>
      </c>
      <c r="E336" s="390"/>
      <c r="F336" s="391"/>
    </row>
    <row r="337" spans="1:6" ht="20.100000000000001" customHeight="1">
      <c r="A337" s="34">
        <v>3</v>
      </c>
      <c r="B337" s="37" t="s">
        <v>287</v>
      </c>
      <c r="C337" s="38">
        <v>18.5</v>
      </c>
      <c r="D337" s="39" t="str">
        <f t="shared" si="14"/>
        <v>A1</v>
      </c>
      <c r="E337" s="390"/>
      <c r="F337" s="391"/>
    </row>
    <row r="338" spans="1:6" ht="20.100000000000001" customHeight="1">
      <c r="A338" s="34">
        <v>4</v>
      </c>
      <c r="B338" s="37" t="s">
        <v>288</v>
      </c>
      <c r="C338" s="38">
        <v>15</v>
      </c>
      <c r="D338" s="39" t="str">
        <f t="shared" si="14"/>
        <v>B1</v>
      </c>
      <c r="E338" s="390"/>
      <c r="F338" s="391"/>
    </row>
    <row r="339" spans="1:6" ht="20.100000000000001" customHeight="1">
      <c r="A339" s="34">
        <v>5</v>
      </c>
      <c r="B339" s="37" t="s">
        <v>289</v>
      </c>
      <c r="C339" s="38">
        <v>16.5</v>
      </c>
      <c r="D339" s="39" t="str">
        <f t="shared" si="14"/>
        <v>A2</v>
      </c>
      <c r="E339" s="390"/>
      <c r="F339" s="391"/>
    </row>
    <row r="340" spans="1:6" ht="20.100000000000001" customHeight="1">
      <c r="A340" s="34">
        <v>6</v>
      </c>
      <c r="B340" s="37" t="s">
        <v>290</v>
      </c>
      <c r="C340" s="32">
        <v>9.5</v>
      </c>
      <c r="D340" s="39" t="str">
        <f t="shared" si="14"/>
        <v>C2</v>
      </c>
      <c r="E340" s="390"/>
      <c r="F340" s="391"/>
    </row>
    <row r="341" spans="1:6" ht="20.100000000000001" customHeight="1">
      <c r="A341" s="30"/>
      <c r="B341" s="36"/>
      <c r="C341" s="41">
        <f>SUM(C335:C340)</f>
        <v>94</v>
      </c>
      <c r="D341" s="36"/>
      <c r="E341" s="390"/>
      <c r="F341" s="391"/>
    </row>
    <row r="342" spans="1:6" ht="20.100000000000001" customHeight="1">
      <c r="A342" s="30"/>
      <c r="B342" s="32" t="s">
        <v>242</v>
      </c>
      <c r="C342" s="32">
        <f>SUM(C335:C339)</f>
        <v>84.5</v>
      </c>
      <c r="D342" s="36"/>
      <c r="E342" s="390"/>
      <c r="F342" s="391"/>
    </row>
    <row r="343" spans="1:6" ht="20.100000000000001" customHeight="1">
      <c r="A343" s="30"/>
      <c r="B343" s="40" t="s">
        <v>291</v>
      </c>
      <c r="C343" s="41">
        <f>(C342/100*100)</f>
        <v>84.5</v>
      </c>
      <c r="D343" s="36"/>
      <c r="E343" s="390"/>
      <c r="F343" s="391"/>
    </row>
    <row r="344" spans="1:6" ht="20.100000000000001" customHeight="1">
      <c r="A344" s="388" t="s">
        <v>467</v>
      </c>
      <c r="B344" s="380" t="s">
        <v>293</v>
      </c>
      <c r="C344" s="380"/>
      <c r="D344" s="382" t="s">
        <v>294</v>
      </c>
      <c r="E344" s="383"/>
      <c r="F344" s="384"/>
    </row>
    <row r="345" spans="1:6" ht="20.100000000000001" customHeight="1">
      <c r="A345" s="389"/>
      <c r="B345" s="381"/>
      <c r="C345" s="381"/>
      <c r="D345" s="385"/>
      <c r="E345" s="386"/>
      <c r="F345" s="387"/>
    </row>
    <row r="347" spans="1:6" ht="20.100000000000001" customHeight="1">
      <c r="A347" s="29"/>
      <c r="B347" s="404" t="s">
        <v>0</v>
      </c>
      <c r="C347" s="404"/>
      <c r="D347" s="404"/>
      <c r="E347" s="404"/>
      <c r="F347" s="405"/>
    </row>
    <row r="348" spans="1:6" ht="20.100000000000001" customHeight="1">
      <c r="A348" s="30"/>
      <c r="B348" s="397" t="s">
        <v>268</v>
      </c>
      <c r="C348" s="398"/>
      <c r="D348" s="398"/>
      <c r="E348" s="398"/>
      <c r="F348" s="399"/>
    </row>
    <row r="349" spans="1:6" ht="20.100000000000001" customHeight="1">
      <c r="A349" s="30"/>
      <c r="B349" s="397" t="s">
        <v>269</v>
      </c>
      <c r="C349" s="398"/>
      <c r="D349" s="398"/>
      <c r="E349" s="398"/>
      <c r="F349" s="399"/>
    </row>
    <row r="350" spans="1:6" ht="20.100000000000001" customHeight="1">
      <c r="A350" s="30"/>
      <c r="B350" s="392" t="s">
        <v>270</v>
      </c>
      <c r="C350" s="400"/>
      <c r="D350" s="400"/>
      <c r="E350" s="400"/>
      <c r="F350" s="396"/>
    </row>
    <row r="351" spans="1:6" ht="20.100000000000001" customHeight="1">
      <c r="A351" s="30"/>
      <c r="B351" s="401" t="s">
        <v>465</v>
      </c>
      <c r="C351" s="401"/>
      <c r="D351" s="401"/>
      <c r="E351" s="401"/>
      <c r="F351" s="402"/>
    </row>
    <row r="352" spans="1:6" ht="20.100000000000001" customHeight="1">
      <c r="A352" s="403" t="s">
        <v>272</v>
      </c>
      <c r="B352" s="401"/>
      <c r="C352" s="401"/>
      <c r="D352" s="401"/>
      <c r="E352" s="401"/>
      <c r="F352" s="402"/>
    </row>
    <row r="353" spans="1:6" ht="20.100000000000001" customHeight="1">
      <c r="A353" s="30" t="s">
        <v>273</v>
      </c>
      <c r="B353" s="392" t="s">
        <v>274</v>
      </c>
      <c r="C353" s="393"/>
      <c r="E353" s="401"/>
      <c r="F353" s="402"/>
    </row>
    <row r="354" spans="1:6" ht="20.100000000000001" customHeight="1">
      <c r="A354" s="30" t="s">
        <v>6</v>
      </c>
      <c r="B354" s="392" t="s">
        <v>260</v>
      </c>
      <c r="C354" s="393"/>
      <c r="D354" s="36" t="s">
        <v>466</v>
      </c>
      <c r="E354" s="401">
        <v>16</v>
      </c>
      <c r="F354" s="402"/>
    </row>
    <row r="355" spans="1:6" ht="20.100000000000001" customHeight="1">
      <c r="A355" s="30" t="s">
        <v>276</v>
      </c>
      <c r="B355" s="31" t="s">
        <v>336</v>
      </c>
      <c r="C355" s="35"/>
      <c r="D355" s="397"/>
      <c r="E355" s="398"/>
      <c r="F355" s="399"/>
    </row>
    <row r="356" spans="1:6" ht="20.100000000000001" customHeight="1">
      <c r="A356" s="30" t="s">
        <v>11</v>
      </c>
      <c r="B356" s="31" t="s">
        <v>337</v>
      </c>
      <c r="C356" s="35"/>
      <c r="D356" s="36" t="s">
        <v>279</v>
      </c>
      <c r="E356" s="32"/>
      <c r="F356" s="33" t="s">
        <v>338</v>
      </c>
    </row>
    <row r="357" spans="1:6" ht="20.100000000000001" customHeight="1">
      <c r="A357" s="34" t="s">
        <v>281</v>
      </c>
      <c r="B357" s="32" t="s">
        <v>282</v>
      </c>
      <c r="C357" s="32" t="s">
        <v>283</v>
      </c>
      <c r="D357" s="32" t="s">
        <v>284</v>
      </c>
      <c r="E357" s="394"/>
      <c r="F357" s="395"/>
    </row>
    <row r="358" spans="1:6" ht="20.100000000000001" customHeight="1">
      <c r="A358" s="34">
        <v>1</v>
      </c>
      <c r="B358" s="37" t="s">
        <v>285</v>
      </c>
      <c r="C358" s="38">
        <v>10.5</v>
      </c>
      <c r="D358" s="39" t="str">
        <f>IF(C358&gt;=18,"A1",IF(C358&gt;=16,"A2",IF(C358&gt;=14,"B1",IF(C358&gt;=12,"B2",IF(C358&gt;=10,"C1",IF(C358&gt;=8,"C2",IF(C358&gt;=6.5,"D","E")))))))</f>
        <v>C1</v>
      </c>
      <c r="E358" s="392"/>
      <c r="F358" s="396"/>
    </row>
    <row r="359" spans="1:6" ht="20.100000000000001" customHeight="1">
      <c r="A359" s="34">
        <v>2</v>
      </c>
      <c r="B359" s="37" t="s">
        <v>286</v>
      </c>
      <c r="C359" s="38">
        <v>15</v>
      </c>
      <c r="D359" s="39" t="str">
        <f t="shared" ref="D359:D363" si="15">IF(C359&gt;=18,"A1",IF(C359&gt;=16,"A2",IF(C359&gt;=14,"B1",IF(C359&gt;=12,"B2",IF(C359&gt;=10,"C1",IF(C359&gt;=8,"C2",IF(C359&gt;=6.5,"D","E")))))))</f>
        <v>B1</v>
      </c>
      <c r="E359" s="390"/>
      <c r="F359" s="391"/>
    </row>
    <row r="360" spans="1:6" ht="20.100000000000001" customHeight="1">
      <c r="A360" s="34">
        <v>3</v>
      </c>
      <c r="B360" s="37" t="s">
        <v>287</v>
      </c>
      <c r="C360" s="38">
        <v>15.5</v>
      </c>
      <c r="D360" s="39" t="str">
        <f t="shared" si="15"/>
        <v>B1</v>
      </c>
      <c r="E360" s="390"/>
      <c r="F360" s="391"/>
    </row>
    <row r="361" spans="1:6" ht="20.100000000000001" customHeight="1">
      <c r="A361" s="34">
        <v>4</v>
      </c>
      <c r="B361" s="37" t="s">
        <v>288</v>
      </c>
      <c r="C361" s="38">
        <v>10.5</v>
      </c>
      <c r="D361" s="39" t="str">
        <f t="shared" si="15"/>
        <v>C1</v>
      </c>
      <c r="E361" s="390"/>
      <c r="F361" s="391"/>
    </row>
    <row r="362" spans="1:6" ht="20.100000000000001" customHeight="1">
      <c r="A362" s="34">
        <v>5</v>
      </c>
      <c r="B362" s="37" t="s">
        <v>289</v>
      </c>
      <c r="C362" s="38">
        <v>15</v>
      </c>
      <c r="D362" s="39" t="str">
        <f t="shared" si="15"/>
        <v>B1</v>
      </c>
      <c r="E362" s="390"/>
      <c r="F362" s="391"/>
    </row>
    <row r="363" spans="1:6" ht="20.100000000000001" customHeight="1">
      <c r="A363" s="34">
        <v>6</v>
      </c>
      <c r="B363" s="37" t="s">
        <v>290</v>
      </c>
      <c r="C363" s="43">
        <v>6</v>
      </c>
      <c r="D363" s="39" t="str">
        <f t="shared" si="15"/>
        <v>E</v>
      </c>
      <c r="E363" s="390"/>
      <c r="F363" s="391"/>
    </row>
    <row r="364" spans="1:6" ht="20.100000000000001" customHeight="1">
      <c r="A364" s="30"/>
      <c r="B364" s="36"/>
      <c r="C364" s="32"/>
      <c r="D364" s="36"/>
      <c r="E364" s="390"/>
      <c r="F364" s="391"/>
    </row>
    <row r="365" spans="1:6" ht="20.100000000000001" customHeight="1">
      <c r="A365" s="30"/>
      <c r="B365" s="32" t="s">
        <v>242</v>
      </c>
      <c r="C365" s="32">
        <f>SUM(C358:C362)</f>
        <v>66.5</v>
      </c>
      <c r="D365" s="36"/>
      <c r="E365" s="390"/>
      <c r="F365" s="391"/>
    </row>
    <row r="366" spans="1:6" ht="20.100000000000001" customHeight="1">
      <c r="A366" s="30"/>
      <c r="B366" s="40" t="s">
        <v>291</v>
      </c>
      <c r="C366" s="41">
        <f>(C365/100*100)</f>
        <v>66.5</v>
      </c>
      <c r="D366" s="36"/>
      <c r="E366" s="390"/>
      <c r="F366" s="391"/>
    </row>
    <row r="367" spans="1:6" ht="20.100000000000001" customHeight="1">
      <c r="A367" s="388" t="s">
        <v>467</v>
      </c>
      <c r="B367" s="380" t="s">
        <v>293</v>
      </c>
      <c r="C367" s="380"/>
      <c r="D367" s="382" t="s">
        <v>294</v>
      </c>
      <c r="E367" s="383"/>
      <c r="F367" s="384"/>
    </row>
    <row r="368" spans="1:6" ht="20.100000000000001" customHeight="1">
      <c r="A368" s="389"/>
      <c r="B368" s="381"/>
      <c r="C368" s="381"/>
      <c r="D368" s="385"/>
      <c r="E368" s="386"/>
      <c r="F368" s="387"/>
    </row>
    <row r="370" spans="1:6" ht="20.100000000000001" customHeight="1">
      <c r="A370" s="29"/>
      <c r="B370" s="404" t="s">
        <v>0</v>
      </c>
      <c r="C370" s="404"/>
      <c r="D370" s="404"/>
      <c r="E370" s="404"/>
      <c r="F370" s="405"/>
    </row>
    <row r="371" spans="1:6" ht="20.100000000000001" customHeight="1">
      <c r="A371" s="30"/>
      <c r="B371" s="397" t="s">
        <v>268</v>
      </c>
      <c r="C371" s="398"/>
      <c r="D371" s="398"/>
      <c r="E371" s="398"/>
      <c r="F371" s="399"/>
    </row>
    <row r="372" spans="1:6" ht="20.100000000000001" customHeight="1">
      <c r="A372" s="30"/>
      <c r="B372" s="397" t="s">
        <v>269</v>
      </c>
      <c r="C372" s="398"/>
      <c r="D372" s="398"/>
      <c r="E372" s="398"/>
      <c r="F372" s="399"/>
    </row>
    <row r="373" spans="1:6" ht="20.100000000000001" customHeight="1">
      <c r="A373" s="30"/>
      <c r="B373" s="392" t="s">
        <v>270</v>
      </c>
      <c r="C373" s="400"/>
      <c r="D373" s="400"/>
      <c r="E373" s="400"/>
      <c r="F373" s="396"/>
    </row>
    <row r="374" spans="1:6" ht="20.100000000000001" customHeight="1">
      <c r="A374" s="30"/>
      <c r="B374" s="401" t="s">
        <v>465</v>
      </c>
      <c r="C374" s="401"/>
      <c r="D374" s="401"/>
      <c r="E374" s="401"/>
      <c r="F374" s="402"/>
    </row>
    <row r="375" spans="1:6" ht="20.100000000000001" customHeight="1">
      <c r="A375" s="403" t="s">
        <v>272</v>
      </c>
      <c r="B375" s="401"/>
      <c r="C375" s="401"/>
      <c r="D375" s="401"/>
      <c r="E375" s="401"/>
      <c r="F375" s="402"/>
    </row>
    <row r="376" spans="1:6" ht="20.100000000000001" customHeight="1">
      <c r="A376" s="30" t="s">
        <v>273</v>
      </c>
      <c r="B376" s="392" t="s">
        <v>274</v>
      </c>
      <c r="C376" s="393"/>
      <c r="E376" s="401"/>
      <c r="F376" s="402"/>
    </row>
    <row r="377" spans="1:6" ht="20.100000000000001" customHeight="1">
      <c r="A377" s="30" t="s">
        <v>6</v>
      </c>
      <c r="B377" s="392" t="s">
        <v>261</v>
      </c>
      <c r="C377" s="393"/>
      <c r="D377" s="36" t="s">
        <v>466</v>
      </c>
      <c r="E377" s="401">
        <v>17</v>
      </c>
      <c r="F377" s="402"/>
    </row>
    <row r="378" spans="1:6" ht="20.100000000000001" customHeight="1">
      <c r="A378" s="30" t="s">
        <v>276</v>
      </c>
      <c r="B378" s="31" t="s">
        <v>339</v>
      </c>
      <c r="C378" s="35"/>
      <c r="D378" s="397"/>
      <c r="E378" s="398"/>
      <c r="F378" s="399"/>
    </row>
    <row r="379" spans="1:6" ht="20.100000000000001" customHeight="1">
      <c r="A379" s="30" t="s">
        <v>11</v>
      </c>
      <c r="B379" s="31" t="s">
        <v>340</v>
      </c>
      <c r="C379" s="35"/>
      <c r="D379" s="36" t="s">
        <v>279</v>
      </c>
      <c r="E379" s="32"/>
      <c r="F379" s="33" t="s">
        <v>468</v>
      </c>
    </row>
    <row r="380" spans="1:6" ht="20.100000000000001" customHeight="1">
      <c r="A380" s="34" t="s">
        <v>281</v>
      </c>
      <c r="B380" s="32" t="s">
        <v>282</v>
      </c>
      <c r="C380" s="32" t="s">
        <v>283</v>
      </c>
      <c r="D380" s="32" t="s">
        <v>284</v>
      </c>
      <c r="E380" s="394"/>
      <c r="F380" s="395"/>
    </row>
    <row r="381" spans="1:6" ht="20.100000000000001" customHeight="1">
      <c r="A381" s="34">
        <v>1</v>
      </c>
      <c r="B381" s="37" t="s">
        <v>285</v>
      </c>
      <c r="C381" s="38">
        <v>17.5</v>
      </c>
      <c r="D381" s="39" t="str">
        <f>IF(C381&gt;=18,"A1",IF(C381&gt;=16,"A2",IF(C381&gt;=14,"B1",IF(C381&gt;=12,"B2",IF(C381&gt;=10,"C1",IF(C381&gt;=8,"C2",IF(C381&gt;=6.5,"D","E")))))))</f>
        <v>A2</v>
      </c>
      <c r="E381" s="392"/>
      <c r="F381" s="396"/>
    </row>
    <row r="382" spans="1:6" ht="20.100000000000001" customHeight="1">
      <c r="A382" s="34">
        <v>2</v>
      </c>
      <c r="B382" s="37" t="s">
        <v>286</v>
      </c>
      <c r="C382" s="38">
        <v>17.5</v>
      </c>
      <c r="D382" s="39" t="str">
        <f t="shared" ref="D382:D386" si="16">IF(C382&gt;=18,"A1",IF(C382&gt;=16,"A2",IF(C382&gt;=14,"B1",IF(C382&gt;=12,"B2",IF(C382&gt;=10,"C1",IF(C382&gt;=8,"C2",IF(C382&gt;=6.5,"D","E")))))))</f>
        <v>A2</v>
      </c>
      <c r="E382" s="390"/>
      <c r="F382" s="391"/>
    </row>
    <row r="383" spans="1:6" ht="20.100000000000001" customHeight="1">
      <c r="A383" s="34">
        <v>3</v>
      </c>
      <c r="B383" s="37" t="s">
        <v>287</v>
      </c>
      <c r="C383" s="38">
        <v>13.5</v>
      </c>
      <c r="D383" s="39" t="str">
        <f t="shared" si="16"/>
        <v>B2</v>
      </c>
      <c r="E383" s="390"/>
      <c r="F383" s="391"/>
    </row>
    <row r="384" spans="1:6" ht="20.100000000000001" customHeight="1">
      <c r="A384" s="34">
        <v>4</v>
      </c>
      <c r="B384" s="37" t="s">
        <v>288</v>
      </c>
      <c r="C384" s="38">
        <v>17.5</v>
      </c>
      <c r="D384" s="39" t="str">
        <f t="shared" si="16"/>
        <v>A2</v>
      </c>
      <c r="E384" s="390"/>
      <c r="F384" s="391"/>
    </row>
    <row r="385" spans="1:6" ht="20.100000000000001" customHeight="1">
      <c r="A385" s="34">
        <v>5</v>
      </c>
      <c r="B385" s="37" t="s">
        <v>289</v>
      </c>
      <c r="C385" s="38">
        <v>17.5</v>
      </c>
      <c r="D385" s="39" t="str">
        <f t="shared" si="16"/>
        <v>A2</v>
      </c>
      <c r="E385" s="390"/>
      <c r="F385" s="391"/>
    </row>
    <row r="386" spans="1:6" ht="20.100000000000001" customHeight="1">
      <c r="A386" s="34">
        <v>6</v>
      </c>
      <c r="B386" s="37" t="s">
        <v>290</v>
      </c>
      <c r="C386" s="43">
        <v>10.5</v>
      </c>
      <c r="D386" s="39" t="str">
        <f t="shared" si="16"/>
        <v>C1</v>
      </c>
      <c r="E386" s="390"/>
      <c r="F386" s="391"/>
    </row>
    <row r="387" spans="1:6" ht="20.100000000000001" customHeight="1">
      <c r="A387" s="30"/>
      <c r="B387" s="36"/>
      <c r="C387" s="32"/>
      <c r="D387" s="36"/>
      <c r="E387" s="390"/>
      <c r="F387" s="391"/>
    </row>
    <row r="388" spans="1:6" ht="20.100000000000001" customHeight="1">
      <c r="A388" s="30"/>
      <c r="B388" s="32" t="s">
        <v>242</v>
      </c>
      <c r="C388" s="32">
        <f>SUM(C381:C385)</f>
        <v>83.5</v>
      </c>
      <c r="D388" s="36"/>
      <c r="E388" s="390"/>
      <c r="F388" s="391"/>
    </row>
    <row r="389" spans="1:6" ht="20.100000000000001" customHeight="1">
      <c r="A389" s="30"/>
      <c r="B389" s="40" t="s">
        <v>291</v>
      </c>
      <c r="C389" s="41">
        <f>(C388/100*100)</f>
        <v>83.5</v>
      </c>
      <c r="D389" s="36"/>
      <c r="E389" s="390"/>
      <c r="F389" s="391"/>
    </row>
    <row r="390" spans="1:6" ht="20.100000000000001" customHeight="1">
      <c r="A390" s="388" t="s">
        <v>467</v>
      </c>
      <c r="B390" s="380" t="s">
        <v>293</v>
      </c>
      <c r="C390" s="380"/>
      <c r="D390" s="382" t="s">
        <v>294</v>
      </c>
      <c r="E390" s="383"/>
      <c r="F390" s="384"/>
    </row>
    <row r="391" spans="1:6" ht="20.100000000000001" customHeight="1">
      <c r="A391" s="389"/>
      <c r="B391" s="381"/>
      <c r="C391" s="381"/>
      <c r="D391" s="385"/>
      <c r="E391" s="386"/>
      <c r="F391" s="387"/>
    </row>
    <row r="393" spans="1:6" ht="20.100000000000001" customHeight="1">
      <c r="A393" s="29"/>
      <c r="B393" s="404" t="s">
        <v>0</v>
      </c>
      <c r="C393" s="404"/>
      <c r="D393" s="404"/>
      <c r="E393" s="404"/>
      <c r="F393" s="405"/>
    </row>
    <row r="394" spans="1:6" ht="20.100000000000001" customHeight="1">
      <c r="A394" s="30"/>
      <c r="B394" s="397" t="s">
        <v>268</v>
      </c>
      <c r="C394" s="398"/>
      <c r="D394" s="398"/>
      <c r="E394" s="398"/>
      <c r="F394" s="399"/>
    </row>
    <row r="395" spans="1:6" ht="20.100000000000001" customHeight="1">
      <c r="A395" s="30"/>
      <c r="B395" s="397" t="s">
        <v>269</v>
      </c>
      <c r="C395" s="398"/>
      <c r="D395" s="398"/>
      <c r="E395" s="398"/>
      <c r="F395" s="399"/>
    </row>
    <row r="396" spans="1:6" ht="20.100000000000001" customHeight="1">
      <c r="A396" s="30"/>
      <c r="B396" s="392" t="s">
        <v>270</v>
      </c>
      <c r="C396" s="400"/>
      <c r="D396" s="400"/>
      <c r="E396" s="400"/>
      <c r="F396" s="396"/>
    </row>
    <row r="397" spans="1:6" ht="20.100000000000001" customHeight="1">
      <c r="A397" s="30"/>
      <c r="B397" s="401" t="s">
        <v>465</v>
      </c>
      <c r="C397" s="401"/>
      <c r="D397" s="401"/>
      <c r="E397" s="401"/>
      <c r="F397" s="402"/>
    </row>
    <row r="398" spans="1:6" ht="20.100000000000001" customHeight="1">
      <c r="A398" s="403" t="s">
        <v>272</v>
      </c>
      <c r="B398" s="401"/>
      <c r="C398" s="401"/>
      <c r="D398" s="401"/>
      <c r="E398" s="401"/>
      <c r="F398" s="402"/>
    </row>
    <row r="399" spans="1:6" ht="20.100000000000001" customHeight="1">
      <c r="A399" s="30" t="s">
        <v>273</v>
      </c>
      <c r="B399" s="392" t="s">
        <v>274</v>
      </c>
      <c r="C399" s="393"/>
      <c r="E399" s="401"/>
      <c r="F399" s="402"/>
    </row>
    <row r="400" spans="1:6" ht="20.100000000000001" customHeight="1">
      <c r="A400" s="30" t="s">
        <v>6</v>
      </c>
      <c r="B400" s="392" t="s">
        <v>262</v>
      </c>
      <c r="C400" s="393"/>
      <c r="D400" s="36" t="s">
        <v>466</v>
      </c>
      <c r="E400" s="401">
        <v>18</v>
      </c>
      <c r="F400" s="402"/>
    </row>
    <row r="401" spans="1:6" ht="20.100000000000001" customHeight="1">
      <c r="A401" s="30" t="s">
        <v>276</v>
      </c>
      <c r="B401" s="31" t="s">
        <v>342</v>
      </c>
      <c r="C401" s="35"/>
      <c r="D401" s="397"/>
      <c r="E401" s="398"/>
      <c r="F401" s="399"/>
    </row>
    <row r="402" spans="1:6" ht="20.100000000000001" customHeight="1">
      <c r="A402" s="30" t="s">
        <v>11</v>
      </c>
      <c r="B402" s="31" t="s">
        <v>343</v>
      </c>
      <c r="C402" s="35"/>
      <c r="D402" s="36" t="s">
        <v>279</v>
      </c>
      <c r="E402" s="32"/>
      <c r="F402" s="33" t="s">
        <v>344</v>
      </c>
    </row>
    <row r="403" spans="1:6" ht="20.100000000000001" customHeight="1">
      <c r="A403" s="34" t="s">
        <v>281</v>
      </c>
      <c r="B403" s="32" t="s">
        <v>282</v>
      </c>
      <c r="C403" s="32" t="s">
        <v>283</v>
      </c>
      <c r="D403" s="32" t="s">
        <v>284</v>
      </c>
      <c r="E403" s="394"/>
      <c r="F403" s="395"/>
    </row>
    <row r="404" spans="1:6" ht="20.100000000000001" customHeight="1">
      <c r="A404" s="34">
        <v>1</v>
      </c>
      <c r="B404" s="37" t="s">
        <v>285</v>
      </c>
      <c r="C404" s="44">
        <v>19</v>
      </c>
      <c r="D404" s="39" t="str">
        <f>IF(C404&gt;=18,"A1",IF(C404&gt;=16,"A2",IF(C404&gt;=14,"B1",IF(C404&gt;=12,"B2",IF(C404&gt;=10,"C1",IF(C404&gt;=8,"C2",IF(C404&gt;=6.5,"D","E")))))))</f>
        <v>A1</v>
      </c>
      <c r="E404" s="392"/>
      <c r="F404" s="396"/>
    </row>
    <row r="405" spans="1:6" ht="20.100000000000001" customHeight="1">
      <c r="A405" s="34">
        <v>2</v>
      </c>
      <c r="B405" s="37" t="s">
        <v>286</v>
      </c>
      <c r="C405" s="44">
        <v>17.5</v>
      </c>
      <c r="D405" s="39" t="str">
        <f t="shared" ref="D405:D409" si="17">IF(C405&gt;=18,"A1",IF(C405&gt;=16,"A2",IF(C405&gt;=14,"B1",IF(C405&gt;=12,"B2",IF(C405&gt;=10,"C1",IF(C405&gt;=8,"C2",IF(C405&gt;=6.5,"D","E")))))))</f>
        <v>A2</v>
      </c>
      <c r="E405" s="390"/>
      <c r="F405" s="391"/>
    </row>
    <row r="406" spans="1:6" ht="20.100000000000001" customHeight="1">
      <c r="A406" s="34">
        <v>3</v>
      </c>
      <c r="B406" s="37" t="s">
        <v>287</v>
      </c>
      <c r="C406" s="38">
        <v>19</v>
      </c>
      <c r="D406" s="39" t="str">
        <f t="shared" si="17"/>
        <v>A1</v>
      </c>
      <c r="E406" s="390"/>
      <c r="F406" s="391"/>
    </row>
    <row r="407" spans="1:6" ht="20.100000000000001" customHeight="1">
      <c r="A407" s="34">
        <v>4</v>
      </c>
      <c r="B407" s="37" t="s">
        <v>288</v>
      </c>
      <c r="C407" s="38">
        <v>16.5</v>
      </c>
      <c r="D407" s="39" t="str">
        <f t="shared" si="17"/>
        <v>A2</v>
      </c>
      <c r="E407" s="390"/>
      <c r="F407" s="391"/>
    </row>
    <row r="408" spans="1:6" ht="20.100000000000001" customHeight="1">
      <c r="A408" s="34">
        <v>5</v>
      </c>
      <c r="B408" s="37" t="s">
        <v>289</v>
      </c>
      <c r="C408" s="44">
        <v>20</v>
      </c>
      <c r="D408" s="39" t="str">
        <f t="shared" si="17"/>
        <v>A1</v>
      </c>
      <c r="E408" s="390"/>
      <c r="F408" s="391"/>
    </row>
    <row r="409" spans="1:6" ht="20.100000000000001" customHeight="1">
      <c r="A409" s="34">
        <v>6</v>
      </c>
      <c r="B409" s="37" t="s">
        <v>290</v>
      </c>
      <c r="C409" s="46">
        <v>19</v>
      </c>
      <c r="D409" s="39" t="str">
        <f t="shared" si="17"/>
        <v>A1</v>
      </c>
      <c r="E409" s="390"/>
      <c r="F409" s="391"/>
    </row>
    <row r="410" spans="1:6" ht="20.100000000000001" customHeight="1">
      <c r="A410" s="30"/>
      <c r="B410" s="36"/>
      <c r="C410" s="32"/>
      <c r="D410" s="36"/>
      <c r="E410" s="390"/>
      <c r="F410" s="391"/>
    </row>
    <row r="411" spans="1:6" ht="20.100000000000001" customHeight="1">
      <c r="A411" s="30"/>
      <c r="B411" s="32" t="s">
        <v>242</v>
      </c>
      <c r="C411" s="32">
        <f>SUM(C404:C408)</f>
        <v>92</v>
      </c>
      <c r="D411" s="36"/>
      <c r="E411" s="390"/>
      <c r="F411" s="391"/>
    </row>
    <row r="412" spans="1:6" ht="20.100000000000001" customHeight="1">
      <c r="A412" s="30"/>
      <c r="B412" s="40" t="s">
        <v>291</v>
      </c>
      <c r="C412" s="41">
        <f>(C411/100*100)</f>
        <v>92</v>
      </c>
      <c r="D412" s="36"/>
      <c r="E412" s="390"/>
      <c r="F412" s="391"/>
    </row>
    <row r="413" spans="1:6" ht="20.100000000000001" customHeight="1">
      <c r="A413" s="388" t="s">
        <v>467</v>
      </c>
      <c r="B413" s="380" t="s">
        <v>293</v>
      </c>
      <c r="C413" s="380"/>
      <c r="D413" s="382" t="s">
        <v>294</v>
      </c>
      <c r="E413" s="383"/>
      <c r="F413" s="384"/>
    </row>
    <row r="414" spans="1:6" ht="20.100000000000001" customHeight="1">
      <c r="A414" s="389"/>
      <c r="B414" s="381"/>
      <c r="C414" s="381"/>
      <c r="D414" s="385"/>
      <c r="E414" s="386"/>
      <c r="F414" s="387"/>
    </row>
    <row r="416" spans="1:6" ht="20.100000000000001" customHeight="1">
      <c r="A416" s="29"/>
      <c r="B416" s="404" t="s">
        <v>0</v>
      </c>
      <c r="C416" s="404"/>
      <c r="D416" s="404"/>
      <c r="E416" s="404"/>
      <c r="F416" s="405"/>
    </row>
    <row r="417" spans="1:6" ht="20.100000000000001" customHeight="1">
      <c r="A417" s="30"/>
      <c r="B417" s="397" t="s">
        <v>268</v>
      </c>
      <c r="C417" s="398"/>
      <c r="D417" s="398"/>
      <c r="E417" s="398"/>
      <c r="F417" s="399"/>
    </row>
    <row r="418" spans="1:6" ht="20.100000000000001" customHeight="1">
      <c r="A418" s="30"/>
      <c r="B418" s="397" t="s">
        <v>269</v>
      </c>
      <c r="C418" s="398"/>
      <c r="D418" s="398"/>
      <c r="E418" s="398"/>
      <c r="F418" s="399"/>
    </row>
    <row r="419" spans="1:6" ht="20.100000000000001" customHeight="1">
      <c r="A419" s="30"/>
      <c r="B419" s="392" t="s">
        <v>270</v>
      </c>
      <c r="C419" s="400"/>
      <c r="D419" s="400"/>
      <c r="E419" s="400"/>
      <c r="F419" s="396"/>
    </row>
    <row r="420" spans="1:6" ht="20.100000000000001" customHeight="1">
      <c r="A420" s="30"/>
      <c r="B420" s="401" t="s">
        <v>465</v>
      </c>
      <c r="C420" s="401"/>
      <c r="D420" s="401"/>
      <c r="E420" s="401"/>
      <c r="F420" s="402"/>
    </row>
    <row r="421" spans="1:6" ht="20.100000000000001" customHeight="1">
      <c r="A421" s="403" t="s">
        <v>272</v>
      </c>
      <c r="B421" s="401"/>
      <c r="C421" s="401"/>
      <c r="D421" s="401"/>
      <c r="E421" s="401"/>
      <c r="F421" s="402"/>
    </row>
    <row r="422" spans="1:6" ht="20.100000000000001" customHeight="1">
      <c r="A422" s="30" t="s">
        <v>273</v>
      </c>
      <c r="B422" s="392" t="s">
        <v>274</v>
      </c>
      <c r="C422" s="393"/>
      <c r="E422" s="401"/>
      <c r="F422" s="402"/>
    </row>
    <row r="423" spans="1:6" ht="20.100000000000001" customHeight="1">
      <c r="A423" s="30" t="s">
        <v>6</v>
      </c>
      <c r="B423" s="392" t="s">
        <v>263</v>
      </c>
      <c r="C423" s="393"/>
      <c r="D423" s="36" t="s">
        <v>466</v>
      </c>
      <c r="E423" s="401">
        <v>19</v>
      </c>
      <c r="F423" s="402"/>
    </row>
    <row r="424" spans="1:6" ht="20.100000000000001" customHeight="1">
      <c r="A424" s="30" t="s">
        <v>276</v>
      </c>
      <c r="B424" s="31" t="s">
        <v>345</v>
      </c>
      <c r="C424" s="35"/>
      <c r="D424" s="397"/>
      <c r="E424" s="398"/>
      <c r="F424" s="399"/>
    </row>
    <row r="425" spans="1:6" ht="20.100000000000001" customHeight="1">
      <c r="A425" s="30" t="s">
        <v>11</v>
      </c>
      <c r="B425" s="31" t="s">
        <v>346</v>
      </c>
      <c r="C425" s="35"/>
      <c r="D425" s="36" t="s">
        <v>279</v>
      </c>
      <c r="E425" s="32"/>
      <c r="F425" s="33" t="s">
        <v>347</v>
      </c>
    </row>
    <row r="426" spans="1:6" ht="20.100000000000001" customHeight="1">
      <c r="A426" s="34" t="s">
        <v>281</v>
      </c>
      <c r="B426" s="32" t="s">
        <v>282</v>
      </c>
      <c r="C426" s="32" t="s">
        <v>283</v>
      </c>
      <c r="D426" s="32" t="s">
        <v>284</v>
      </c>
      <c r="E426" s="394"/>
      <c r="F426" s="395"/>
    </row>
    <row r="427" spans="1:6" ht="20.100000000000001" customHeight="1">
      <c r="A427" s="34">
        <v>1</v>
      </c>
      <c r="B427" s="37" t="s">
        <v>285</v>
      </c>
      <c r="C427" s="38">
        <v>9.5</v>
      </c>
      <c r="D427" s="39" t="str">
        <f>IF(C427&gt;=18,"A1",IF(C427&gt;=16,"A2",IF(C427&gt;=14,"B1",IF(C427&gt;=12,"B2",IF(C427&gt;=10,"C1",IF(C427&gt;=8,"C2",IF(C427&gt;=6.5,"D","E")))))))</f>
        <v>C2</v>
      </c>
      <c r="E427" s="392"/>
      <c r="F427" s="396"/>
    </row>
    <row r="428" spans="1:6" ht="20.100000000000001" customHeight="1">
      <c r="A428" s="34">
        <v>2</v>
      </c>
      <c r="B428" s="37" t="s">
        <v>286</v>
      </c>
      <c r="C428" s="38">
        <v>2.5</v>
      </c>
      <c r="D428" s="39" t="str">
        <f t="shared" ref="D428:D432" si="18">IF(C428&gt;=18,"A1",IF(C428&gt;=16,"A2",IF(C428&gt;=14,"B1",IF(C428&gt;=12,"B2",IF(C428&gt;=10,"C1",IF(C428&gt;=8,"C2",IF(C428&gt;=6.5,"D","E")))))))</f>
        <v>E</v>
      </c>
      <c r="E428" s="390"/>
      <c r="F428" s="391"/>
    </row>
    <row r="429" spans="1:6" ht="20.100000000000001" customHeight="1">
      <c r="A429" s="34">
        <v>3</v>
      </c>
      <c r="B429" s="37" t="s">
        <v>287</v>
      </c>
      <c r="C429" s="38">
        <v>5</v>
      </c>
      <c r="D429" s="39" t="str">
        <f t="shared" si="18"/>
        <v>E</v>
      </c>
      <c r="E429" s="390"/>
      <c r="F429" s="391"/>
    </row>
    <row r="430" spans="1:6" ht="20.100000000000001" customHeight="1">
      <c r="A430" s="34">
        <v>4</v>
      </c>
      <c r="B430" s="37" t="s">
        <v>288</v>
      </c>
      <c r="C430" s="38">
        <v>4.5</v>
      </c>
      <c r="D430" s="39" t="str">
        <f t="shared" si="18"/>
        <v>E</v>
      </c>
      <c r="E430" s="390"/>
      <c r="F430" s="391"/>
    </row>
    <row r="431" spans="1:6" ht="20.100000000000001" customHeight="1">
      <c r="A431" s="34">
        <v>5</v>
      </c>
      <c r="B431" s="37" t="s">
        <v>289</v>
      </c>
      <c r="C431" s="38">
        <v>7.5</v>
      </c>
      <c r="D431" s="39" t="str">
        <f t="shared" si="18"/>
        <v>D</v>
      </c>
      <c r="E431" s="390"/>
      <c r="F431" s="391"/>
    </row>
    <row r="432" spans="1:6" ht="20.100000000000001" customHeight="1">
      <c r="A432" s="34">
        <v>6</v>
      </c>
      <c r="B432" s="37" t="s">
        <v>290</v>
      </c>
      <c r="C432" s="43">
        <v>9.5</v>
      </c>
      <c r="D432" s="39" t="str">
        <f t="shared" si="18"/>
        <v>C2</v>
      </c>
      <c r="E432" s="390"/>
      <c r="F432" s="391"/>
    </row>
    <row r="433" spans="1:6" ht="20.100000000000001" customHeight="1">
      <c r="A433" s="30"/>
      <c r="B433" s="36"/>
      <c r="C433" s="32"/>
      <c r="D433" s="36"/>
      <c r="E433" s="390"/>
      <c r="F433" s="391"/>
    </row>
    <row r="434" spans="1:6" ht="20.100000000000001" customHeight="1">
      <c r="A434" s="30"/>
      <c r="B434" s="32" t="s">
        <v>242</v>
      </c>
      <c r="C434" s="32">
        <f>SUM(C427:C431)</f>
        <v>29</v>
      </c>
      <c r="D434" s="36"/>
      <c r="E434" s="390"/>
      <c r="F434" s="391"/>
    </row>
    <row r="435" spans="1:6" ht="20.100000000000001" customHeight="1">
      <c r="A435" s="30"/>
      <c r="B435" s="40" t="s">
        <v>291</v>
      </c>
      <c r="C435" s="41">
        <f>(C434/100*100)</f>
        <v>28.999999999999996</v>
      </c>
      <c r="D435" s="36"/>
      <c r="E435" s="390"/>
      <c r="F435" s="391"/>
    </row>
    <row r="436" spans="1:6" ht="20.100000000000001" customHeight="1">
      <c r="A436" s="388" t="s">
        <v>467</v>
      </c>
      <c r="B436" s="380" t="s">
        <v>293</v>
      </c>
      <c r="C436" s="380"/>
      <c r="D436" s="382" t="s">
        <v>294</v>
      </c>
      <c r="E436" s="383"/>
      <c r="F436" s="384"/>
    </row>
    <row r="437" spans="1:6" ht="20.100000000000001" customHeight="1">
      <c r="A437" s="389"/>
      <c r="B437" s="381"/>
      <c r="C437" s="381"/>
      <c r="D437" s="385"/>
      <c r="E437" s="386"/>
      <c r="F437" s="387"/>
    </row>
    <row r="438" spans="1:6" ht="20.100000000000001" customHeight="1">
      <c r="A438" s="47"/>
      <c r="F438" s="48"/>
    </row>
    <row r="439" spans="1:6" ht="20.100000000000001" customHeight="1">
      <c r="A439" s="30"/>
      <c r="B439" s="401" t="s">
        <v>0</v>
      </c>
      <c r="C439" s="401"/>
      <c r="D439" s="401"/>
      <c r="E439" s="401"/>
      <c r="F439" s="402"/>
    </row>
    <row r="440" spans="1:6" ht="20.100000000000001" customHeight="1">
      <c r="A440" s="30"/>
      <c r="B440" s="397" t="s">
        <v>268</v>
      </c>
      <c r="C440" s="398"/>
      <c r="D440" s="398"/>
      <c r="E440" s="398"/>
      <c r="F440" s="399"/>
    </row>
    <row r="441" spans="1:6" ht="20.100000000000001" customHeight="1">
      <c r="A441" s="30"/>
      <c r="B441" s="397" t="s">
        <v>269</v>
      </c>
      <c r="C441" s="398"/>
      <c r="D441" s="398"/>
      <c r="E441" s="398"/>
      <c r="F441" s="399"/>
    </row>
    <row r="442" spans="1:6" ht="20.100000000000001" customHeight="1">
      <c r="A442" s="30"/>
      <c r="B442" s="392" t="s">
        <v>270</v>
      </c>
      <c r="C442" s="400"/>
      <c r="D442" s="400"/>
      <c r="E442" s="400"/>
      <c r="F442" s="396"/>
    </row>
    <row r="443" spans="1:6" ht="20.100000000000001" customHeight="1">
      <c r="A443" s="30"/>
      <c r="B443" s="401" t="s">
        <v>465</v>
      </c>
      <c r="C443" s="401"/>
      <c r="D443" s="401"/>
      <c r="E443" s="401"/>
      <c r="F443" s="402"/>
    </row>
    <row r="444" spans="1:6" ht="20.100000000000001" customHeight="1">
      <c r="A444" s="403" t="s">
        <v>272</v>
      </c>
      <c r="B444" s="401"/>
      <c r="C444" s="401"/>
      <c r="D444" s="401"/>
      <c r="E444" s="401"/>
      <c r="F444" s="402"/>
    </row>
    <row r="445" spans="1:6" ht="20.100000000000001" customHeight="1">
      <c r="A445" s="30" t="s">
        <v>273</v>
      </c>
      <c r="B445" s="392" t="s">
        <v>274</v>
      </c>
      <c r="C445" s="393"/>
      <c r="E445" s="401"/>
      <c r="F445" s="402"/>
    </row>
    <row r="446" spans="1:6" ht="20.100000000000001" customHeight="1">
      <c r="A446" s="30" t="s">
        <v>6</v>
      </c>
      <c r="B446" s="392" t="s">
        <v>264</v>
      </c>
      <c r="C446" s="393"/>
      <c r="D446" s="36" t="s">
        <v>466</v>
      </c>
      <c r="E446" s="401">
        <v>20</v>
      </c>
      <c r="F446" s="402"/>
    </row>
    <row r="447" spans="1:6" ht="20.100000000000001" customHeight="1">
      <c r="A447" s="30" t="s">
        <v>276</v>
      </c>
      <c r="B447" s="31" t="s">
        <v>348</v>
      </c>
      <c r="C447" s="35"/>
      <c r="D447" s="397"/>
      <c r="E447" s="398"/>
      <c r="F447" s="399"/>
    </row>
    <row r="448" spans="1:6" ht="20.100000000000001" customHeight="1">
      <c r="A448" s="30" t="s">
        <v>11</v>
      </c>
      <c r="B448" s="31" t="s">
        <v>349</v>
      </c>
      <c r="C448" s="35"/>
      <c r="D448" s="36" t="s">
        <v>279</v>
      </c>
      <c r="E448" s="32"/>
      <c r="F448" s="33" t="s">
        <v>350</v>
      </c>
    </row>
    <row r="449" spans="1:6" ht="20.100000000000001" customHeight="1">
      <c r="A449" s="34" t="s">
        <v>281</v>
      </c>
      <c r="B449" s="32" t="s">
        <v>282</v>
      </c>
      <c r="C449" s="32" t="s">
        <v>283</v>
      </c>
      <c r="D449" s="32" t="s">
        <v>284</v>
      </c>
      <c r="E449" s="394"/>
      <c r="F449" s="395"/>
    </row>
    <row r="450" spans="1:6" ht="20.100000000000001" customHeight="1">
      <c r="A450" s="34">
        <v>1</v>
      </c>
      <c r="B450" s="37" t="s">
        <v>285</v>
      </c>
      <c r="C450" s="38">
        <v>10.5</v>
      </c>
      <c r="D450" s="39" t="str">
        <f>IF(C450&gt;=18,"A1",IF(C450&gt;=16,"A2",IF(C450&gt;=14,"B1",IF(C450&gt;=12,"B2",IF(C450&gt;=10,"C1",IF(C450&gt;=8,"C2",IF(C450&gt;=6.5,"D","E")))))))</f>
        <v>C1</v>
      </c>
      <c r="E450" s="392"/>
      <c r="F450" s="396"/>
    </row>
    <row r="451" spans="1:6" ht="20.100000000000001" customHeight="1">
      <c r="A451" s="34">
        <v>2</v>
      </c>
      <c r="B451" s="37" t="s">
        <v>286</v>
      </c>
      <c r="C451" s="38">
        <v>10</v>
      </c>
      <c r="D451" s="39" t="str">
        <f t="shared" ref="D451:D455" si="19">IF(C451&gt;=18,"A1",IF(C451&gt;=16,"A2",IF(C451&gt;=14,"B1",IF(C451&gt;=12,"B2",IF(C451&gt;=10,"C1",IF(C451&gt;=8,"C2",IF(C451&gt;=6.5,"D","E")))))))</f>
        <v>C1</v>
      </c>
      <c r="E451" s="390"/>
      <c r="F451" s="391"/>
    </row>
    <row r="452" spans="1:6" ht="20.100000000000001" customHeight="1">
      <c r="A452" s="34">
        <v>3</v>
      </c>
      <c r="B452" s="37" t="s">
        <v>287</v>
      </c>
      <c r="C452" s="38">
        <v>7.5</v>
      </c>
      <c r="D452" s="39" t="str">
        <f t="shared" si="19"/>
        <v>D</v>
      </c>
      <c r="E452" s="390"/>
      <c r="F452" s="391"/>
    </row>
    <row r="453" spans="1:6" ht="20.100000000000001" customHeight="1">
      <c r="A453" s="34">
        <v>4</v>
      </c>
      <c r="B453" s="37" t="s">
        <v>288</v>
      </c>
      <c r="C453" s="38">
        <v>12.5</v>
      </c>
      <c r="D453" s="39" t="str">
        <f t="shared" si="19"/>
        <v>B2</v>
      </c>
      <c r="E453" s="390"/>
      <c r="F453" s="391"/>
    </row>
    <row r="454" spans="1:6" ht="20.100000000000001" customHeight="1">
      <c r="A454" s="34">
        <v>5</v>
      </c>
      <c r="B454" s="37" t="s">
        <v>289</v>
      </c>
      <c r="C454" s="38">
        <v>9</v>
      </c>
      <c r="D454" s="39" t="str">
        <f t="shared" si="19"/>
        <v>C2</v>
      </c>
      <c r="E454" s="390"/>
      <c r="F454" s="391"/>
    </row>
    <row r="455" spans="1:6" ht="20.100000000000001" customHeight="1">
      <c r="A455" s="34">
        <v>6</v>
      </c>
      <c r="B455" s="37" t="s">
        <v>290</v>
      </c>
      <c r="C455" s="43">
        <v>9.5</v>
      </c>
      <c r="D455" s="39" t="str">
        <f t="shared" si="19"/>
        <v>C2</v>
      </c>
      <c r="E455" s="390"/>
      <c r="F455" s="391"/>
    </row>
    <row r="456" spans="1:6" ht="20.100000000000001" customHeight="1">
      <c r="A456" s="30"/>
      <c r="B456" s="36"/>
      <c r="C456" s="32"/>
      <c r="D456" s="36"/>
      <c r="E456" s="390"/>
      <c r="F456" s="391"/>
    </row>
    <row r="457" spans="1:6" ht="20.100000000000001" customHeight="1">
      <c r="A457" s="30"/>
      <c r="B457" s="32" t="s">
        <v>242</v>
      </c>
      <c r="C457" s="32">
        <f>SUM(C450:C454)</f>
        <v>49.5</v>
      </c>
      <c r="D457" s="36"/>
      <c r="E457" s="390"/>
      <c r="F457" s="391"/>
    </row>
    <row r="458" spans="1:6" ht="20.100000000000001" customHeight="1">
      <c r="A458" s="30"/>
      <c r="B458" s="40" t="s">
        <v>291</v>
      </c>
      <c r="C458" s="41">
        <f>(C457/100*100)</f>
        <v>49.5</v>
      </c>
      <c r="D458" s="36"/>
      <c r="E458" s="390"/>
      <c r="F458" s="391"/>
    </row>
    <row r="459" spans="1:6" ht="20.100000000000001" customHeight="1">
      <c r="A459" s="388" t="s">
        <v>467</v>
      </c>
      <c r="B459" s="380" t="s">
        <v>293</v>
      </c>
      <c r="C459" s="380"/>
      <c r="D459" s="382" t="s">
        <v>294</v>
      </c>
      <c r="E459" s="383"/>
      <c r="F459" s="384"/>
    </row>
    <row r="460" spans="1:6" ht="20.100000000000001" customHeight="1">
      <c r="A460" s="389"/>
      <c r="B460" s="381"/>
      <c r="C460" s="381"/>
      <c r="D460" s="385"/>
      <c r="E460" s="386"/>
      <c r="F460" s="387"/>
    </row>
    <row r="462" spans="1:6" ht="20.100000000000001" customHeight="1">
      <c r="A462" s="29"/>
      <c r="B462" s="404" t="s">
        <v>0</v>
      </c>
      <c r="C462" s="404"/>
      <c r="D462" s="404"/>
      <c r="E462" s="404"/>
      <c r="F462" s="405"/>
    </row>
    <row r="463" spans="1:6" ht="20.100000000000001" customHeight="1">
      <c r="A463" s="30"/>
      <c r="B463" s="397" t="s">
        <v>268</v>
      </c>
      <c r="C463" s="398"/>
      <c r="D463" s="398"/>
      <c r="E463" s="398"/>
      <c r="F463" s="399"/>
    </row>
    <row r="464" spans="1:6" ht="20.100000000000001" customHeight="1">
      <c r="A464" s="30"/>
      <c r="B464" s="397" t="s">
        <v>269</v>
      </c>
      <c r="C464" s="398"/>
      <c r="D464" s="398"/>
      <c r="E464" s="398"/>
      <c r="F464" s="399"/>
    </row>
    <row r="465" spans="1:6" ht="20.100000000000001" customHeight="1">
      <c r="A465" s="30"/>
      <c r="B465" s="392" t="s">
        <v>270</v>
      </c>
      <c r="C465" s="400"/>
      <c r="D465" s="400"/>
      <c r="E465" s="400"/>
      <c r="F465" s="396"/>
    </row>
    <row r="466" spans="1:6" ht="20.100000000000001" customHeight="1">
      <c r="A466" s="30"/>
      <c r="B466" s="401" t="s">
        <v>465</v>
      </c>
      <c r="C466" s="401"/>
      <c r="D466" s="401"/>
      <c r="E466" s="401"/>
      <c r="F466" s="402"/>
    </row>
    <row r="467" spans="1:6" ht="20.100000000000001" customHeight="1">
      <c r="A467" s="403" t="s">
        <v>272</v>
      </c>
      <c r="B467" s="401"/>
      <c r="C467" s="401"/>
      <c r="D467" s="401"/>
      <c r="E467" s="401"/>
      <c r="F467" s="402"/>
    </row>
    <row r="468" spans="1:6" ht="20.100000000000001" customHeight="1">
      <c r="A468" s="30" t="s">
        <v>273</v>
      </c>
      <c r="B468" s="392" t="s">
        <v>274</v>
      </c>
      <c r="C468" s="393"/>
      <c r="E468" s="401"/>
      <c r="F468" s="402"/>
    </row>
    <row r="469" spans="1:6" ht="20.100000000000001" customHeight="1">
      <c r="A469" s="30" t="s">
        <v>6</v>
      </c>
      <c r="B469" s="392" t="s">
        <v>265</v>
      </c>
      <c r="C469" s="393"/>
      <c r="D469" s="36" t="s">
        <v>466</v>
      </c>
      <c r="E469" s="401">
        <v>21</v>
      </c>
      <c r="F469" s="402"/>
    </row>
    <row r="470" spans="1:6" ht="20.100000000000001" customHeight="1">
      <c r="A470" s="30" t="s">
        <v>276</v>
      </c>
      <c r="B470" s="31" t="s">
        <v>351</v>
      </c>
      <c r="C470" s="35"/>
      <c r="D470" s="397"/>
      <c r="E470" s="398"/>
      <c r="F470" s="399"/>
    </row>
    <row r="471" spans="1:6" ht="20.100000000000001" customHeight="1">
      <c r="A471" s="30" t="s">
        <v>11</v>
      </c>
      <c r="B471" s="31" t="s">
        <v>352</v>
      </c>
      <c r="C471" s="35"/>
      <c r="D471" s="36" t="s">
        <v>279</v>
      </c>
      <c r="E471" s="32"/>
      <c r="F471" s="33" t="s">
        <v>353</v>
      </c>
    </row>
    <row r="472" spans="1:6" ht="20.100000000000001" customHeight="1">
      <c r="A472" s="34" t="s">
        <v>281</v>
      </c>
      <c r="B472" s="32" t="s">
        <v>282</v>
      </c>
      <c r="C472" s="32" t="s">
        <v>283</v>
      </c>
      <c r="D472" s="32" t="s">
        <v>284</v>
      </c>
      <c r="E472" s="394"/>
      <c r="F472" s="395"/>
    </row>
    <row r="473" spans="1:6" ht="20.100000000000001" customHeight="1">
      <c r="A473" s="34">
        <v>1</v>
      </c>
      <c r="B473" s="37" t="s">
        <v>285</v>
      </c>
      <c r="C473" s="44">
        <v>18</v>
      </c>
      <c r="D473" s="39" t="str">
        <f>IF(C473&gt;=18,"A1",IF(C473&gt;=16,"A2",IF(C473&gt;=14,"B1",IF(C473&gt;=12,"B2",IF(C473&gt;=10,"C1",IF(C473&gt;=8,"C2",IF(C473&gt;=6.5,"D","E")))))))</f>
        <v>A1</v>
      </c>
      <c r="E473" s="392"/>
      <c r="F473" s="396"/>
    </row>
    <row r="474" spans="1:6" ht="20.100000000000001" customHeight="1">
      <c r="A474" s="34">
        <v>2</v>
      </c>
      <c r="B474" s="37" t="s">
        <v>286</v>
      </c>
      <c r="C474" s="44">
        <v>17.5</v>
      </c>
      <c r="D474" s="39" t="str">
        <f t="shared" ref="D474:D478" si="20">IF(C474&gt;=18,"A1",IF(C474&gt;=16,"A2",IF(C474&gt;=14,"B1",IF(C474&gt;=12,"B2",IF(C474&gt;=10,"C1",IF(C474&gt;=8,"C2",IF(C474&gt;=6.5,"D","E")))))))</f>
        <v>A2</v>
      </c>
      <c r="E474" s="390"/>
      <c r="F474" s="391"/>
    </row>
    <row r="475" spans="1:6" ht="20.100000000000001" customHeight="1">
      <c r="A475" s="34">
        <v>3</v>
      </c>
      <c r="B475" s="37" t="s">
        <v>287</v>
      </c>
      <c r="C475" s="44">
        <v>17.5</v>
      </c>
      <c r="D475" s="39" t="str">
        <f t="shared" si="20"/>
        <v>A2</v>
      </c>
      <c r="E475" s="390"/>
      <c r="F475" s="391"/>
    </row>
    <row r="476" spans="1:6" ht="20.100000000000001" customHeight="1">
      <c r="A476" s="34">
        <v>4</v>
      </c>
      <c r="B476" s="37" t="s">
        <v>288</v>
      </c>
      <c r="C476" s="44">
        <v>18.5</v>
      </c>
      <c r="D476" s="39" t="str">
        <f t="shared" si="20"/>
        <v>A1</v>
      </c>
      <c r="E476" s="390"/>
      <c r="F476" s="391"/>
    </row>
    <row r="477" spans="1:6" ht="20.100000000000001" customHeight="1">
      <c r="A477" s="34">
        <v>5</v>
      </c>
      <c r="B477" s="37" t="s">
        <v>289</v>
      </c>
      <c r="C477" s="44">
        <v>17.5</v>
      </c>
      <c r="D477" s="39" t="str">
        <f t="shared" si="20"/>
        <v>A2</v>
      </c>
      <c r="E477" s="390"/>
      <c r="F477" s="391"/>
    </row>
    <row r="478" spans="1:6" ht="20.100000000000001" customHeight="1">
      <c r="A478" s="34">
        <v>6</v>
      </c>
      <c r="B478" s="37" t="s">
        <v>290</v>
      </c>
      <c r="C478" s="46">
        <v>12.5</v>
      </c>
      <c r="D478" s="39" t="str">
        <f t="shared" si="20"/>
        <v>B2</v>
      </c>
      <c r="E478" s="390"/>
      <c r="F478" s="391"/>
    </row>
    <row r="479" spans="1:6" ht="20.100000000000001" customHeight="1">
      <c r="A479" s="30"/>
      <c r="B479" s="36"/>
      <c r="C479" s="32"/>
      <c r="D479" s="36"/>
      <c r="E479" s="390"/>
      <c r="F479" s="391"/>
    </row>
    <row r="480" spans="1:6" ht="20.100000000000001" customHeight="1">
      <c r="A480" s="30"/>
      <c r="B480" s="32" t="s">
        <v>242</v>
      </c>
      <c r="C480" s="32">
        <f>SUM(C473:C477)</f>
        <v>89</v>
      </c>
      <c r="D480" s="36"/>
      <c r="E480" s="390"/>
      <c r="F480" s="391"/>
    </row>
    <row r="481" spans="1:6" ht="20.100000000000001" customHeight="1">
      <c r="A481" s="30"/>
      <c r="B481" s="40" t="s">
        <v>291</v>
      </c>
      <c r="C481" s="41">
        <f>(C480/100*100)</f>
        <v>89</v>
      </c>
      <c r="D481" s="36"/>
      <c r="E481" s="390"/>
      <c r="F481" s="391"/>
    </row>
    <row r="482" spans="1:6" ht="20.100000000000001" customHeight="1">
      <c r="A482" s="388" t="s">
        <v>467</v>
      </c>
      <c r="B482" s="380" t="s">
        <v>293</v>
      </c>
      <c r="C482" s="380"/>
      <c r="D482" s="382" t="s">
        <v>294</v>
      </c>
      <c r="E482" s="383"/>
      <c r="F482" s="384"/>
    </row>
    <row r="483" spans="1:6" ht="20.100000000000001" customHeight="1">
      <c r="A483" s="389"/>
      <c r="B483" s="381"/>
      <c r="C483" s="381"/>
      <c r="D483" s="385"/>
      <c r="E483" s="386"/>
      <c r="F483" s="387"/>
    </row>
    <row r="485" spans="1:6" ht="20.100000000000001" customHeight="1">
      <c r="A485" s="29"/>
      <c r="B485" s="404" t="s">
        <v>0</v>
      </c>
      <c r="C485" s="404"/>
      <c r="D485" s="404"/>
      <c r="E485" s="404"/>
      <c r="F485" s="405"/>
    </row>
    <row r="486" spans="1:6" ht="20.100000000000001" customHeight="1">
      <c r="A486" s="30"/>
      <c r="B486" s="397" t="s">
        <v>268</v>
      </c>
      <c r="C486" s="398"/>
      <c r="D486" s="398"/>
      <c r="E486" s="398"/>
      <c r="F486" s="399"/>
    </row>
    <row r="487" spans="1:6" ht="20.100000000000001" customHeight="1">
      <c r="A487" s="30"/>
      <c r="B487" s="397" t="s">
        <v>269</v>
      </c>
      <c r="C487" s="398"/>
      <c r="D487" s="398"/>
      <c r="E487" s="398"/>
      <c r="F487" s="399"/>
    </row>
    <row r="488" spans="1:6" ht="20.100000000000001" customHeight="1">
      <c r="A488" s="30"/>
      <c r="B488" s="392" t="s">
        <v>270</v>
      </c>
      <c r="C488" s="400"/>
      <c r="D488" s="400"/>
      <c r="E488" s="400"/>
      <c r="F488" s="396"/>
    </row>
    <row r="489" spans="1:6" ht="20.100000000000001" customHeight="1">
      <c r="A489" s="30"/>
      <c r="B489" s="401" t="s">
        <v>465</v>
      </c>
      <c r="C489" s="401"/>
      <c r="D489" s="401"/>
      <c r="E489" s="401"/>
      <c r="F489" s="402"/>
    </row>
    <row r="490" spans="1:6" ht="20.100000000000001" customHeight="1">
      <c r="A490" s="403" t="s">
        <v>272</v>
      </c>
      <c r="B490" s="401"/>
      <c r="C490" s="401"/>
      <c r="D490" s="401"/>
      <c r="E490" s="401"/>
      <c r="F490" s="402"/>
    </row>
    <row r="491" spans="1:6" ht="20.100000000000001" customHeight="1">
      <c r="A491" s="30" t="s">
        <v>273</v>
      </c>
      <c r="B491" s="392" t="s">
        <v>274</v>
      </c>
      <c r="C491" s="393"/>
      <c r="E491" s="401"/>
      <c r="F491" s="402"/>
    </row>
    <row r="492" spans="1:6" ht="20.100000000000001" customHeight="1">
      <c r="A492" s="30" t="s">
        <v>6</v>
      </c>
      <c r="B492" s="392" t="s">
        <v>266</v>
      </c>
      <c r="C492" s="393"/>
      <c r="D492" s="36" t="s">
        <v>466</v>
      </c>
      <c r="E492" s="401">
        <v>22</v>
      </c>
      <c r="F492" s="402"/>
    </row>
    <row r="493" spans="1:6" ht="20.100000000000001" customHeight="1">
      <c r="A493" s="30" t="s">
        <v>276</v>
      </c>
      <c r="B493" s="31" t="s">
        <v>354</v>
      </c>
      <c r="C493" s="35"/>
      <c r="D493" s="397"/>
      <c r="E493" s="398"/>
      <c r="F493" s="399"/>
    </row>
    <row r="494" spans="1:6" ht="20.100000000000001" customHeight="1">
      <c r="A494" s="30" t="s">
        <v>11</v>
      </c>
      <c r="B494" s="31" t="s">
        <v>355</v>
      </c>
      <c r="C494" s="35"/>
      <c r="D494" s="36" t="s">
        <v>279</v>
      </c>
      <c r="E494" s="32"/>
      <c r="F494" s="33" t="s">
        <v>356</v>
      </c>
    </row>
    <row r="495" spans="1:6" ht="20.100000000000001" customHeight="1">
      <c r="A495" s="34" t="s">
        <v>281</v>
      </c>
      <c r="B495" s="32" t="s">
        <v>282</v>
      </c>
      <c r="C495" s="32" t="s">
        <v>283</v>
      </c>
      <c r="D495" s="32" t="s">
        <v>284</v>
      </c>
      <c r="E495" s="394"/>
      <c r="F495" s="395"/>
    </row>
    <row r="496" spans="1:6" ht="20.100000000000001" customHeight="1">
      <c r="A496" s="34">
        <v>1</v>
      </c>
      <c r="B496" s="37" t="s">
        <v>285</v>
      </c>
      <c r="C496" s="44">
        <v>18</v>
      </c>
      <c r="D496" s="39" t="str">
        <f>IF(C496&gt;=18,"A1",IF(C496&gt;=16,"A2",IF(C496&gt;=14,"B1",IF(C496&gt;=12,"B2",IF(C496&gt;=10,"C1",IF(C496&gt;=8,"C2",IF(C496&gt;=6.5,"D","E")))))))</f>
        <v>A1</v>
      </c>
      <c r="E496" s="392"/>
      <c r="F496" s="396"/>
    </row>
    <row r="497" spans="1:6" ht="20.100000000000001" customHeight="1">
      <c r="A497" s="34">
        <v>2</v>
      </c>
      <c r="B497" s="37" t="s">
        <v>286</v>
      </c>
      <c r="C497" s="44">
        <v>15.5</v>
      </c>
      <c r="D497" s="39" t="str">
        <f t="shared" ref="D497:D501" si="21">IF(C497&gt;=18,"A1",IF(C497&gt;=16,"A2",IF(C497&gt;=14,"B1",IF(C497&gt;=12,"B2",IF(C497&gt;=10,"C1",IF(C497&gt;=8,"C2",IF(C497&gt;=6.5,"D","E")))))))</f>
        <v>B1</v>
      </c>
      <c r="E497" s="390"/>
      <c r="F497" s="391"/>
    </row>
    <row r="498" spans="1:6" ht="20.100000000000001" customHeight="1">
      <c r="A498" s="34">
        <v>3</v>
      </c>
      <c r="B498" s="37" t="s">
        <v>287</v>
      </c>
      <c r="C498" s="44">
        <v>16.5</v>
      </c>
      <c r="D498" s="39" t="str">
        <f t="shared" si="21"/>
        <v>A2</v>
      </c>
      <c r="E498" s="390"/>
      <c r="F498" s="391"/>
    </row>
    <row r="499" spans="1:6" ht="20.100000000000001" customHeight="1">
      <c r="A499" s="34">
        <v>4</v>
      </c>
      <c r="B499" s="37" t="s">
        <v>288</v>
      </c>
      <c r="C499" s="44">
        <v>17</v>
      </c>
      <c r="D499" s="39" t="str">
        <f t="shared" si="21"/>
        <v>A2</v>
      </c>
      <c r="E499" s="390"/>
      <c r="F499" s="391"/>
    </row>
    <row r="500" spans="1:6" ht="20.100000000000001" customHeight="1">
      <c r="A500" s="34">
        <v>5</v>
      </c>
      <c r="B500" s="37" t="s">
        <v>289</v>
      </c>
      <c r="C500" s="44">
        <v>19</v>
      </c>
      <c r="D500" s="39" t="str">
        <f t="shared" si="21"/>
        <v>A1</v>
      </c>
      <c r="E500" s="390"/>
      <c r="F500" s="391"/>
    </row>
    <row r="501" spans="1:6" ht="20.100000000000001" customHeight="1">
      <c r="A501" s="34">
        <v>6</v>
      </c>
      <c r="B501" s="37" t="s">
        <v>290</v>
      </c>
      <c r="C501" s="46">
        <v>19.5</v>
      </c>
      <c r="D501" s="39" t="str">
        <f t="shared" si="21"/>
        <v>A1</v>
      </c>
      <c r="E501" s="390"/>
      <c r="F501" s="391"/>
    </row>
    <row r="502" spans="1:6" ht="20.100000000000001" customHeight="1">
      <c r="A502" s="30"/>
      <c r="B502" s="36"/>
      <c r="C502" s="32"/>
      <c r="D502" s="36"/>
      <c r="E502" s="390"/>
      <c r="F502" s="391"/>
    </row>
    <row r="503" spans="1:6" ht="20.100000000000001" customHeight="1">
      <c r="A503" s="30"/>
      <c r="B503" s="32" t="s">
        <v>242</v>
      </c>
      <c r="C503" s="32">
        <f>SUM(C496:C500)</f>
        <v>86</v>
      </c>
      <c r="D503" s="36"/>
      <c r="E503" s="390"/>
      <c r="F503" s="391"/>
    </row>
    <row r="504" spans="1:6" ht="20.100000000000001" customHeight="1">
      <c r="A504" s="30"/>
      <c r="B504" s="40" t="s">
        <v>291</v>
      </c>
      <c r="C504" s="41">
        <f>(C503/100*100)</f>
        <v>86</v>
      </c>
      <c r="D504" s="36"/>
      <c r="E504" s="390"/>
      <c r="F504" s="391"/>
    </row>
    <row r="505" spans="1:6" ht="20.100000000000001" customHeight="1">
      <c r="A505" s="388" t="s">
        <v>467</v>
      </c>
      <c r="B505" s="380" t="s">
        <v>293</v>
      </c>
      <c r="C505" s="380"/>
      <c r="D505" s="382" t="s">
        <v>294</v>
      </c>
      <c r="E505" s="383"/>
      <c r="F505" s="384"/>
    </row>
    <row r="506" spans="1:6" ht="20.100000000000001" customHeight="1">
      <c r="A506" s="389"/>
      <c r="B506" s="381"/>
      <c r="C506" s="381"/>
      <c r="D506" s="385"/>
      <c r="E506" s="386"/>
      <c r="F506" s="387"/>
    </row>
    <row r="508" spans="1:6" ht="20.100000000000001" customHeight="1">
      <c r="A508" s="29"/>
      <c r="B508" s="404" t="s">
        <v>0</v>
      </c>
      <c r="C508" s="404"/>
      <c r="D508" s="404"/>
      <c r="E508" s="404"/>
      <c r="F508" s="405"/>
    </row>
    <row r="509" spans="1:6" ht="20.100000000000001" customHeight="1">
      <c r="A509" s="30"/>
      <c r="B509" s="397" t="s">
        <v>268</v>
      </c>
      <c r="C509" s="398"/>
      <c r="D509" s="398"/>
      <c r="E509" s="398"/>
      <c r="F509" s="399"/>
    </row>
    <row r="510" spans="1:6" ht="20.100000000000001" customHeight="1">
      <c r="A510" s="30"/>
      <c r="B510" s="397" t="s">
        <v>269</v>
      </c>
      <c r="C510" s="398"/>
      <c r="D510" s="398"/>
      <c r="E510" s="398"/>
      <c r="F510" s="399"/>
    </row>
    <row r="511" spans="1:6" ht="20.100000000000001" customHeight="1">
      <c r="A511" s="30"/>
      <c r="B511" s="392" t="s">
        <v>270</v>
      </c>
      <c r="C511" s="400"/>
      <c r="D511" s="400"/>
      <c r="E511" s="400"/>
      <c r="F511" s="396"/>
    </row>
    <row r="512" spans="1:6" ht="20.100000000000001" customHeight="1">
      <c r="A512" s="30"/>
      <c r="B512" s="401" t="s">
        <v>465</v>
      </c>
      <c r="C512" s="401"/>
      <c r="D512" s="401"/>
      <c r="E512" s="401"/>
      <c r="F512" s="402"/>
    </row>
    <row r="513" spans="1:6" ht="20.100000000000001" customHeight="1">
      <c r="A513" s="403" t="s">
        <v>272</v>
      </c>
      <c r="B513" s="401"/>
      <c r="C513" s="401"/>
      <c r="D513" s="401"/>
      <c r="E513" s="401"/>
      <c r="F513" s="402"/>
    </row>
    <row r="514" spans="1:6" ht="20.100000000000001" customHeight="1">
      <c r="A514" s="30" t="s">
        <v>273</v>
      </c>
      <c r="B514" s="392" t="s">
        <v>274</v>
      </c>
      <c r="C514" s="393"/>
      <c r="E514" s="401"/>
      <c r="F514" s="402"/>
    </row>
    <row r="515" spans="1:6" ht="20.100000000000001" customHeight="1">
      <c r="A515" s="30" t="s">
        <v>6</v>
      </c>
      <c r="B515" s="392" t="s">
        <v>267</v>
      </c>
      <c r="C515" s="393"/>
      <c r="D515" s="36" t="s">
        <v>466</v>
      </c>
      <c r="E515" s="401">
        <v>23</v>
      </c>
      <c r="F515" s="402"/>
    </row>
    <row r="516" spans="1:6" ht="20.100000000000001" customHeight="1">
      <c r="A516" s="30" t="s">
        <v>276</v>
      </c>
      <c r="B516" s="31" t="s">
        <v>357</v>
      </c>
      <c r="C516" s="35"/>
      <c r="D516" s="397"/>
      <c r="E516" s="398"/>
      <c r="F516" s="399"/>
    </row>
    <row r="517" spans="1:6" ht="20.100000000000001" customHeight="1">
      <c r="A517" s="30" t="s">
        <v>11</v>
      </c>
      <c r="B517" s="31" t="s">
        <v>358</v>
      </c>
      <c r="C517" s="35"/>
      <c r="D517" s="36" t="s">
        <v>279</v>
      </c>
      <c r="E517" s="32"/>
      <c r="F517" s="33" t="s">
        <v>359</v>
      </c>
    </row>
    <row r="518" spans="1:6" ht="20.100000000000001" customHeight="1">
      <c r="A518" s="34" t="s">
        <v>281</v>
      </c>
      <c r="B518" s="32" t="s">
        <v>282</v>
      </c>
      <c r="C518" s="32" t="s">
        <v>283</v>
      </c>
      <c r="D518" s="32" t="s">
        <v>284</v>
      </c>
      <c r="E518" s="394"/>
      <c r="F518" s="395"/>
    </row>
    <row r="519" spans="1:6" ht="20.100000000000001" customHeight="1">
      <c r="A519" s="34">
        <v>1</v>
      </c>
      <c r="B519" s="37" t="s">
        <v>285</v>
      </c>
      <c r="C519" s="44">
        <v>18.5</v>
      </c>
      <c r="D519" s="39" t="str">
        <f>IF(C519&gt;=18,"A1",IF(C519&gt;=16,"A2",IF(C519&gt;=14,"B1",IF(C519&gt;=12,"B2",IF(C519&gt;=10,"C1",IF(C519&gt;=8,"C2",IF(C519&gt;=6.5,"D","E")))))))</f>
        <v>A1</v>
      </c>
      <c r="E519" s="392"/>
      <c r="F519" s="396"/>
    </row>
    <row r="520" spans="1:6" ht="20.100000000000001" customHeight="1">
      <c r="A520" s="34">
        <v>2</v>
      </c>
      <c r="B520" s="37" t="s">
        <v>286</v>
      </c>
      <c r="C520" s="44">
        <v>17</v>
      </c>
      <c r="D520" s="39" t="str">
        <f t="shared" ref="D520:D524" si="22">IF(C520&gt;=18,"A1",IF(C520&gt;=16,"A2",IF(C520&gt;=14,"B1",IF(C520&gt;=12,"B2",IF(C520&gt;=10,"C1",IF(C520&gt;=8,"C2",IF(C520&gt;=6.5,"D","E")))))))</f>
        <v>A2</v>
      </c>
      <c r="E520" s="390"/>
      <c r="F520" s="391"/>
    </row>
    <row r="521" spans="1:6" ht="20.100000000000001" customHeight="1">
      <c r="A521" s="34">
        <v>3</v>
      </c>
      <c r="B521" s="37" t="s">
        <v>287</v>
      </c>
      <c r="C521" s="44">
        <v>18</v>
      </c>
      <c r="D521" s="39" t="str">
        <f t="shared" si="22"/>
        <v>A1</v>
      </c>
      <c r="E521" s="390"/>
      <c r="F521" s="391"/>
    </row>
    <row r="522" spans="1:6" ht="20.100000000000001" customHeight="1">
      <c r="A522" s="34">
        <v>4</v>
      </c>
      <c r="B522" s="37" t="s">
        <v>288</v>
      </c>
      <c r="C522" s="44">
        <v>17</v>
      </c>
      <c r="D522" s="39" t="str">
        <f t="shared" si="22"/>
        <v>A2</v>
      </c>
      <c r="E522" s="390"/>
      <c r="F522" s="391"/>
    </row>
    <row r="523" spans="1:6" ht="20.100000000000001" customHeight="1">
      <c r="A523" s="34">
        <v>5</v>
      </c>
      <c r="B523" s="37" t="s">
        <v>289</v>
      </c>
      <c r="C523" s="44">
        <v>18</v>
      </c>
      <c r="D523" s="39" t="str">
        <f t="shared" si="22"/>
        <v>A1</v>
      </c>
      <c r="E523" s="390"/>
      <c r="F523" s="391"/>
    </row>
    <row r="524" spans="1:6" ht="20.100000000000001" customHeight="1">
      <c r="A524" s="34">
        <v>6</v>
      </c>
      <c r="B524" s="37" t="s">
        <v>290</v>
      </c>
      <c r="C524" s="46">
        <v>14.5</v>
      </c>
      <c r="D524" s="39" t="str">
        <f t="shared" si="22"/>
        <v>B1</v>
      </c>
      <c r="E524" s="390"/>
      <c r="F524" s="391"/>
    </row>
    <row r="525" spans="1:6" ht="20.100000000000001" customHeight="1">
      <c r="A525" s="30"/>
      <c r="B525" s="36"/>
      <c r="C525" s="32"/>
      <c r="D525" s="36"/>
      <c r="E525" s="403"/>
      <c r="F525" s="401"/>
    </row>
    <row r="526" spans="1:6" ht="20.100000000000001" customHeight="1">
      <c r="A526" s="30"/>
      <c r="B526" s="32" t="s">
        <v>242</v>
      </c>
      <c r="C526" s="32">
        <f>SUM(C519:C523)</f>
        <v>88.5</v>
      </c>
      <c r="D526" s="36"/>
      <c r="E526" s="390"/>
      <c r="F526" s="391"/>
    </row>
    <row r="527" spans="1:6" ht="20.100000000000001" customHeight="1">
      <c r="A527" s="30"/>
      <c r="B527" s="40" t="s">
        <v>291</v>
      </c>
      <c r="C527" s="41">
        <f>(C526/100*100)</f>
        <v>88.5</v>
      </c>
      <c r="D527" s="36"/>
      <c r="E527" s="390"/>
      <c r="F527" s="391"/>
    </row>
    <row r="528" spans="1:6" ht="20.100000000000001" customHeight="1">
      <c r="A528" s="388" t="s">
        <v>467</v>
      </c>
      <c r="B528" s="380" t="s">
        <v>293</v>
      </c>
      <c r="C528" s="380"/>
      <c r="D528" s="382" t="s">
        <v>294</v>
      </c>
      <c r="E528" s="383"/>
      <c r="F528" s="384"/>
    </row>
    <row r="529" spans="1:6" ht="20.100000000000001" customHeight="1">
      <c r="A529" s="389"/>
      <c r="B529" s="381"/>
      <c r="C529" s="381"/>
      <c r="D529" s="385"/>
      <c r="E529" s="386"/>
      <c r="F529" s="387"/>
    </row>
  </sheetData>
  <mergeCells count="552">
    <mergeCell ref="B1:F1"/>
    <mergeCell ref="B2:F2"/>
    <mergeCell ref="B3:F3"/>
    <mergeCell ref="B4:F4"/>
    <mergeCell ref="B5:F5"/>
    <mergeCell ref="A6:F6"/>
    <mergeCell ref="B7:C7"/>
    <mergeCell ref="E7:F7"/>
    <mergeCell ref="B8:C8"/>
    <mergeCell ref="E8:F8"/>
    <mergeCell ref="D9:F9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B24:F24"/>
    <mergeCell ref="B25:F25"/>
    <mergeCell ref="B26:F26"/>
    <mergeCell ref="B27:F27"/>
    <mergeCell ref="B28:F28"/>
    <mergeCell ref="A29:F29"/>
    <mergeCell ref="B30:C30"/>
    <mergeCell ref="E30:F30"/>
    <mergeCell ref="B21:C22"/>
    <mergeCell ref="D21:F22"/>
    <mergeCell ref="A21:A22"/>
    <mergeCell ref="B31:C31"/>
    <mergeCell ref="E31:F31"/>
    <mergeCell ref="D32:F32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B47:F47"/>
    <mergeCell ref="B48:F48"/>
    <mergeCell ref="B49:F49"/>
    <mergeCell ref="B50:F50"/>
    <mergeCell ref="B51:F51"/>
    <mergeCell ref="B44:C45"/>
    <mergeCell ref="D44:F45"/>
    <mergeCell ref="A52:F52"/>
    <mergeCell ref="B53:C53"/>
    <mergeCell ref="E53:F53"/>
    <mergeCell ref="B54:C54"/>
    <mergeCell ref="E54:F54"/>
    <mergeCell ref="D55:F55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B70:F70"/>
    <mergeCell ref="B71:F71"/>
    <mergeCell ref="B67:C68"/>
    <mergeCell ref="D67:F68"/>
    <mergeCell ref="B72:F72"/>
    <mergeCell ref="B73:F73"/>
    <mergeCell ref="B74:F74"/>
    <mergeCell ref="A75:F75"/>
    <mergeCell ref="B76:C76"/>
    <mergeCell ref="E76:F76"/>
    <mergeCell ref="B77:C77"/>
    <mergeCell ref="E77:F77"/>
    <mergeCell ref="D78:F78"/>
    <mergeCell ref="E80:F80"/>
    <mergeCell ref="E81:F81"/>
    <mergeCell ref="E82:F82"/>
    <mergeCell ref="E83:F83"/>
    <mergeCell ref="E84:F84"/>
    <mergeCell ref="E85:F85"/>
    <mergeCell ref="E86:F86"/>
    <mergeCell ref="E87:F87"/>
    <mergeCell ref="E88:F88"/>
    <mergeCell ref="E89:F89"/>
    <mergeCell ref="B93:F93"/>
    <mergeCell ref="B94:F94"/>
    <mergeCell ref="B95:F95"/>
    <mergeCell ref="B96:F96"/>
    <mergeCell ref="B97:F97"/>
    <mergeCell ref="A98:F98"/>
    <mergeCell ref="B99:C99"/>
    <mergeCell ref="E99:F99"/>
    <mergeCell ref="B90:C91"/>
    <mergeCell ref="D90:F91"/>
    <mergeCell ref="B100:C100"/>
    <mergeCell ref="E100:F100"/>
    <mergeCell ref="D101:F101"/>
    <mergeCell ref="E103:F103"/>
    <mergeCell ref="E104:F104"/>
    <mergeCell ref="E105:F105"/>
    <mergeCell ref="E106:F106"/>
    <mergeCell ref="E107:F107"/>
    <mergeCell ref="E108:F108"/>
    <mergeCell ref="E109:F109"/>
    <mergeCell ref="E110:F110"/>
    <mergeCell ref="E111:F111"/>
    <mergeCell ref="E112:F112"/>
    <mergeCell ref="B116:F116"/>
    <mergeCell ref="B117:F117"/>
    <mergeCell ref="B118:F118"/>
    <mergeCell ref="B119:F119"/>
    <mergeCell ref="B120:F120"/>
    <mergeCell ref="B113:C114"/>
    <mergeCell ref="D113:F114"/>
    <mergeCell ref="A121:F121"/>
    <mergeCell ref="B122:C122"/>
    <mergeCell ref="E122:F122"/>
    <mergeCell ref="B123:C123"/>
    <mergeCell ref="E123:F123"/>
    <mergeCell ref="D124:F124"/>
    <mergeCell ref="E126:F126"/>
    <mergeCell ref="E127:F127"/>
    <mergeCell ref="E128:F128"/>
    <mergeCell ref="E129:F129"/>
    <mergeCell ref="E130:F130"/>
    <mergeCell ref="E131:F131"/>
    <mergeCell ref="E132:F132"/>
    <mergeCell ref="E133:F133"/>
    <mergeCell ref="E134:F134"/>
    <mergeCell ref="E135:F135"/>
    <mergeCell ref="B139:F139"/>
    <mergeCell ref="B140:F140"/>
    <mergeCell ref="B136:C137"/>
    <mergeCell ref="D136:F137"/>
    <mergeCell ref="B141:F141"/>
    <mergeCell ref="B142:F142"/>
    <mergeCell ref="B143:F143"/>
    <mergeCell ref="A144:F144"/>
    <mergeCell ref="B145:C145"/>
    <mergeCell ref="E145:F145"/>
    <mergeCell ref="B146:C146"/>
    <mergeCell ref="E146:F146"/>
    <mergeCell ref="D147:F147"/>
    <mergeCell ref="E149:F149"/>
    <mergeCell ref="E150:F150"/>
    <mergeCell ref="E151:F151"/>
    <mergeCell ref="E152:F152"/>
    <mergeCell ref="E153:F153"/>
    <mergeCell ref="E154:F154"/>
    <mergeCell ref="E155:F155"/>
    <mergeCell ref="E156:F156"/>
    <mergeCell ref="E157:F157"/>
    <mergeCell ref="E158:F158"/>
    <mergeCell ref="B162:F162"/>
    <mergeCell ref="B163:F163"/>
    <mergeCell ref="B164:F164"/>
    <mergeCell ref="B165:F165"/>
    <mergeCell ref="B166:F166"/>
    <mergeCell ref="A167:F167"/>
    <mergeCell ref="B168:C168"/>
    <mergeCell ref="E168:F168"/>
    <mergeCell ref="B159:C160"/>
    <mergeCell ref="D159:F160"/>
    <mergeCell ref="B188:F188"/>
    <mergeCell ref="B189:F189"/>
    <mergeCell ref="B190:F190"/>
    <mergeCell ref="B183:C184"/>
    <mergeCell ref="D183:F184"/>
    <mergeCell ref="B169:C169"/>
    <mergeCell ref="E169:F169"/>
    <mergeCell ref="D170:F170"/>
    <mergeCell ref="E173:F173"/>
    <mergeCell ref="E174:F174"/>
    <mergeCell ref="E175:F175"/>
    <mergeCell ref="E176:F176"/>
    <mergeCell ref="E177:F177"/>
    <mergeCell ref="E178:F178"/>
    <mergeCell ref="E200:F200"/>
    <mergeCell ref="E201:F201"/>
    <mergeCell ref="E202:F202"/>
    <mergeCell ref="E203:F203"/>
    <mergeCell ref="E204:F204"/>
    <mergeCell ref="E205:F205"/>
    <mergeCell ref="B209:F209"/>
    <mergeCell ref="B210:F210"/>
    <mergeCell ref="B206:C207"/>
    <mergeCell ref="D206:F207"/>
    <mergeCell ref="B211:F211"/>
    <mergeCell ref="B212:F212"/>
    <mergeCell ref="B213:F213"/>
    <mergeCell ref="A214:F214"/>
    <mergeCell ref="B215:C215"/>
    <mergeCell ref="E215:F215"/>
    <mergeCell ref="B216:C216"/>
    <mergeCell ref="E216:F216"/>
    <mergeCell ref="D217:F217"/>
    <mergeCell ref="E219:F219"/>
    <mergeCell ref="E220:F220"/>
    <mergeCell ref="E221:F221"/>
    <mergeCell ref="E222:F222"/>
    <mergeCell ref="E223:F223"/>
    <mergeCell ref="E224:F224"/>
    <mergeCell ref="E225:F225"/>
    <mergeCell ref="E226:F226"/>
    <mergeCell ref="E227:F227"/>
    <mergeCell ref="E228:F228"/>
    <mergeCell ref="B232:F232"/>
    <mergeCell ref="B233:F233"/>
    <mergeCell ref="B234:F234"/>
    <mergeCell ref="B235:F235"/>
    <mergeCell ref="B236:F236"/>
    <mergeCell ref="A237:F237"/>
    <mergeCell ref="B238:C238"/>
    <mergeCell ref="E238:F238"/>
    <mergeCell ref="B229:C230"/>
    <mergeCell ref="D229:F230"/>
    <mergeCell ref="A229:A230"/>
    <mergeCell ref="B239:C239"/>
    <mergeCell ref="E239:F239"/>
    <mergeCell ref="D240:F240"/>
    <mergeCell ref="E242:F242"/>
    <mergeCell ref="E243:F243"/>
    <mergeCell ref="E244:F244"/>
    <mergeCell ref="E245:F245"/>
    <mergeCell ref="E246:F246"/>
    <mergeCell ref="E247:F247"/>
    <mergeCell ref="E248:F248"/>
    <mergeCell ref="E249:F249"/>
    <mergeCell ref="E250:F250"/>
    <mergeCell ref="E251:F251"/>
    <mergeCell ref="B255:F255"/>
    <mergeCell ref="B256:F256"/>
    <mergeCell ref="B257:F257"/>
    <mergeCell ref="B258:F258"/>
    <mergeCell ref="B259:F259"/>
    <mergeCell ref="B252:C253"/>
    <mergeCell ref="D252:F253"/>
    <mergeCell ref="A260:F260"/>
    <mergeCell ref="B261:C261"/>
    <mergeCell ref="E261:F261"/>
    <mergeCell ref="B262:C262"/>
    <mergeCell ref="E262:F262"/>
    <mergeCell ref="D263:F263"/>
    <mergeCell ref="E265:F265"/>
    <mergeCell ref="E266:F266"/>
    <mergeCell ref="E267:F267"/>
    <mergeCell ref="E268:F268"/>
    <mergeCell ref="E269:F269"/>
    <mergeCell ref="E270:F270"/>
    <mergeCell ref="E271:F271"/>
    <mergeCell ref="E272:F272"/>
    <mergeCell ref="E273:F273"/>
    <mergeCell ref="E274:F274"/>
    <mergeCell ref="B278:F278"/>
    <mergeCell ref="B279:F279"/>
    <mergeCell ref="B275:C276"/>
    <mergeCell ref="D275:F276"/>
    <mergeCell ref="B280:F280"/>
    <mergeCell ref="B281:F281"/>
    <mergeCell ref="B282:F282"/>
    <mergeCell ref="A283:F283"/>
    <mergeCell ref="B284:C284"/>
    <mergeCell ref="E284:F284"/>
    <mergeCell ref="B285:C285"/>
    <mergeCell ref="E285:F285"/>
    <mergeCell ref="D286:F286"/>
    <mergeCell ref="E288:F288"/>
    <mergeCell ref="E289:F289"/>
    <mergeCell ref="E290:F290"/>
    <mergeCell ref="E291:F291"/>
    <mergeCell ref="E292:F292"/>
    <mergeCell ref="E293:F293"/>
    <mergeCell ref="E294:F294"/>
    <mergeCell ref="E295:F295"/>
    <mergeCell ref="E296:F296"/>
    <mergeCell ref="E297:F297"/>
    <mergeCell ref="B301:F301"/>
    <mergeCell ref="B302:F302"/>
    <mergeCell ref="B303:F303"/>
    <mergeCell ref="B304:F304"/>
    <mergeCell ref="B305:F305"/>
    <mergeCell ref="A306:F306"/>
    <mergeCell ref="B307:C307"/>
    <mergeCell ref="E307:F307"/>
    <mergeCell ref="B298:C299"/>
    <mergeCell ref="D298:F299"/>
    <mergeCell ref="B308:C308"/>
    <mergeCell ref="E308:F308"/>
    <mergeCell ref="D309:F309"/>
    <mergeCell ref="E311:F311"/>
    <mergeCell ref="E312:F312"/>
    <mergeCell ref="E313:F313"/>
    <mergeCell ref="E314:F314"/>
    <mergeCell ref="E315:F315"/>
    <mergeCell ref="E316:F316"/>
    <mergeCell ref="E317:F317"/>
    <mergeCell ref="E318:F318"/>
    <mergeCell ref="E319:F319"/>
    <mergeCell ref="E320:F320"/>
    <mergeCell ref="B324:F324"/>
    <mergeCell ref="B325:F325"/>
    <mergeCell ref="B326:F326"/>
    <mergeCell ref="B327:F327"/>
    <mergeCell ref="B328:F328"/>
    <mergeCell ref="B321:C322"/>
    <mergeCell ref="D321:F322"/>
    <mergeCell ref="A329:F329"/>
    <mergeCell ref="B330:C330"/>
    <mergeCell ref="E330:F330"/>
    <mergeCell ref="B331:C331"/>
    <mergeCell ref="E331:F331"/>
    <mergeCell ref="D332:F332"/>
    <mergeCell ref="E334:F334"/>
    <mergeCell ref="E335:F335"/>
    <mergeCell ref="E336:F336"/>
    <mergeCell ref="E337:F337"/>
    <mergeCell ref="E338:F338"/>
    <mergeCell ref="E339:F339"/>
    <mergeCell ref="E340:F340"/>
    <mergeCell ref="E341:F341"/>
    <mergeCell ref="E342:F342"/>
    <mergeCell ref="E343:F343"/>
    <mergeCell ref="B347:F347"/>
    <mergeCell ref="B348:F348"/>
    <mergeCell ref="B344:C345"/>
    <mergeCell ref="D344:F345"/>
    <mergeCell ref="B349:F349"/>
    <mergeCell ref="B350:F350"/>
    <mergeCell ref="B351:F351"/>
    <mergeCell ref="A352:F352"/>
    <mergeCell ref="B353:C353"/>
    <mergeCell ref="E353:F353"/>
    <mergeCell ref="B354:C354"/>
    <mergeCell ref="E354:F354"/>
    <mergeCell ref="D355:F355"/>
    <mergeCell ref="E357:F357"/>
    <mergeCell ref="E358:F358"/>
    <mergeCell ref="E359:F359"/>
    <mergeCell ref="E360:F360"/>
    <mergeCell ref="E361:F361"/>
    <mergeCell ref="E362:F362"/>
    <mergeCell ref="E363:F363"/>
    <mergeCell ref="E364:F364"/>
    <mergeCell ref="E365:F365"/>
    <mergeCell ref="E366:F366"/>
    <mergeCell ref="B370:F370"/>
    <mergeCell ref="B371:F371"/>
    <mergeCell ref="B372:F372"/>
    <mergeCell ref="B373:F373"/>
    <mergeCell ref="B374:F374"/>
    <mergeCell ref="A375:F375"/>
    <mergeCell ref="B376:C376"/>
    <mergeCell ref="E376:F376"/>
    <mergeCell ref="B367:C368"/>
    <mergeCell ref="D367:F368"/>
    <mergeCell ref="B395:F395"/>
    <mergeCell ref="B396:F396"/>
    <mergeCell ref="B397:F397"/>
    <mergeCell ref="B390:C391"/>
    <mergeCell ref="D390:F391"/>
    <mergeCell ref="B377:C377"/>
    <mergeCell ref="E377:F377"/>
    <mergeCell ref="D378:F378"/>
    <mergeCell ref="E380:F380"/>
    <mergeCell ref="E381:F381"/>
    <mergeCell ref="E382:F382"/>
    <mergeCell ref="E383:F383"/>
    <mergeCell ref="E384:F384"/>
    <mergeCell ref="E385:F385"/>
    <mergeCell ref="E407:F407"/>
    <mergeCell ref="E408:F408"/>
    <mergeCell ref="E409:F409"/>
    <mergeCell ref="E410:F410"/>
    <mergeCell ref="E411:F411"/>
    <mergeCell ref="E412:F412"/>
    <mergeCell ref="B416:F416"/>
    <mergeCell ref="B417:F417"/>
    <mergeCell ref="B413:C414"/>
    <mergeCell ref="D413:F414"/>
    <mergeCell ref="B418:F418"/>
    <mergeCell ref="B419:F419"/>
    <mergeCell ref="B420:F420"/>
    <mergeCell ref="A421:F421"/>
    <mergeCell ref="B422:C422"/>
    <mergeCell ref="E422:F422"/>
    <mergeCell ref="B423:C423"/>
    <mergeCell ref="E423:F423"/>
    <mergeCell ref="D424:F424"/>
    <mergeCell ref="E426:F426"/>
    <mergeCell ref="E427:F427"/>
    <mergeCell ref="E428:F428"/>
    <mergeCell ref="E429:F429"/>
    <mergeCell ref="E430:F430"/>
    <mergeCell ref="E431:F431"/>
    <mergeCell ref="E432:F432"/>
    <mergeCell ref="E433:F433"/>
    <mergeCell ref="E434:F434"/>
    <mergeCell ref="E435:F435"/>
    <mergeCell ref="B439:F439"/>
    <mergeCell ref="B440:F440"/>
    <mergeCell ref="B441:F441"/>
    <mergeCell ref="B442:F442"/>
    <mergeCell ref="B443:F443"/>
    <mergeCell ref="A444:F444"/>
    <mergeCell ref="B445:C445"/>
    <mergeCell ref="E445:F445"/>
    <mergeCell ref="B436:C437"/>
    <mergeCell ref="D436:F437"/>
    <mergeCell ref="A436:A437"/>
    <mergeCell ref="B446:C446"/>
    <mergeCell ref="E446:F446"/>
    <mergeCell ref="D447:F447"/>
    <mergeCell ref="E449:F449"/>
    <mergeCell ref="E450:F450"/>
    <mergeCell ref="E451:F451"/>
    <mergeCell ref="E452:F452"/>
    <mergeCell ref="E453:F453"/>
    <mergeCell ref="E454:F454"/>
    <mergeCell ref="E455:F455"/>
    <mergeCell ref="E456:F456"/>
    <mergeCell ref="E457:F457"/>
    <mergeCell ref="E458:F458"/>
    <mergeCell ref="B462:F462"/>
    <mergeCell ref="B463:F463"/>
    <mergeCell ref="B464:F464"/>
    <mergeCell ref="B465:F465"/>
    <mergeCell ref="B466:F466"/>
    <mergeCell ref="B459:C460"/>
    <mergeCell ref="D459:F460"/>
    <mergeCell ref="A467:F467"/>
    <mergeCell ref="B468:C468"/>
    <mergeCell ref="E468:F468"/>
    <mergeCell ref="B469:C469"/>
    <mergeCell ref="E469:F469"/>
    <mergeCell ref="D470:F470"/>
    <mergeCell ref="E472:F472"/>
    <mergeCell ref="E473:F473"/>
    <mergeCell ref="E474:F474"/>
    <mergeCell ref="E492:F492"/>
    <mergeCell ref="D493:F493"/>
    <mergeCell ref="E475:F475"/>
    <mergeCell ref="E476:F476"/>
    <mergeCell ref="E477:F477"/>
    <mergeCell ref="E478:F478"/>
    <mergeCell ref="E479:F479"/>
    <mergeCell ref="E480:F480"/>
    <mergeCell ref="E481:F481"/>
    <mergeCell ref="B485:F485"/>
    <mergeCell ref="B486:F486"/>
    <mergeCell ref="A459:A460"/>
    <mergeCell ref="B515:C515"/>
    <mergeCell ref="E515:F515"/>
    <mergeCell ref="D516:F516"/>
    <mergeCell ref="E518:F518"/>
    <mergeCell ref="E519:F519"/>
    <mergeCell ref="E520:F520"/>
    <mergeCell ref="E521:F521"/>
    <mergeCell ref="E504:F504"/>
    <mergeCell ref="B508:F508"/>
    <mergeCell ref="B509:F509"/>
    <mergeCell ref="B510:F510"/>
    <mergeCell ref="B511:F511"/>
    <mergeCell ref="B512:F512"/>
    <mergeCell ref="A513:F513"/>
    <mergeCell ref="B514:C514"/>
    <mergeCell ref="E514:F514"/>
    <mergeCell ref="E495:F495"/>
    <mergeCell ref="E496:F496"/>
    <mergeCell ref="E497:F497"/>
    <mergeCell ref="E498:F498"/>
    <mergeCell ref="E499:F499"/>
    <mergeCell ref="E500:F500"/>
    <mergeCell ref="A482:A483"/>
    <mergeCell ref="A252:A253"/>
    <mergeCell ref="A275:A276"/>
    <mergeCell ref="A298:A299"/>
    <mergeCell ref="A321:A322"/>
    <mergeCell ref="A344:A345"/>
    <mergeCell ref="A367:A368"/>
    <mergeCell ref="A390:A391"/>
    <mergeCell ref="A413:A414"/>
    <mergeCell ref="A398:F398"/>
    <mergeCell ref="B399:C399"/>
    <mergeCell ref="E399:F399"/>
    <mergeCell ref="B400:C400"/>
    <mergeCell ref="E400:F400"/>
    <mergeCell ref="D401:F401"/>
    <mergeCell ref="E403:F403"/>
    <mergeCell ref="E404:F404"/>
    <mergeCell ref="E405:F405"/>
    <mergeCell ref="E386:F386"/>
    <mergeCell ref="E387:F387"/>
    <mergeCell ref="E388:F388"/>
    <mergeCell ref="E389:F389"/>
    <mergeCell ref="B393:F393"/>
    <mergeCell ref="B394:F394"/>
    <mergeCell ref="E406:F406"/>
    <mergeCell ref="A44:A45"/>
    <mergeCell ref="A67:A68"/>
    <mergeCell ref="A90:A91"/>
    <mergeCell ref="A113:A114"/>
    <mergeCell ref="A136:A137"/>
    <mergeCell ref="A159:A160"/>
    <mergeCell ref="A183:A184"/>
    <mergeCell ref="A206:A207"/>
    <mergeCell ref="A191:F191"/>
    <mergeCell ref="B192:C192"/>
    <mergeCell ref="E192:F192"/>
    <mergeCell ref="B193:C193"/>
    <mergeCell ref="E193:F193"/>
    <mergeCell ref="D194:F194"/>
    <mergeCell ref="E196:F196"/>
    <mergeCell ref="E197:F197"/>
    <mergeCell ref="E198:F198"/>
    <mergeCell ref="E179:F179"/>
    <mergeCell ref="E180:F180"/>
    <mergeCell ref="E181:F181"/>
    <mergeCell ref="E182:F182"/>
    <mergeCell ref="B186:F186"/>
    <mergeCell ref="B187:F187"/>
    <mergeCell ref="E199:F199"/>
    <mergeCell ref="A505:A506"/>
    <mergeCell ref="A528:A529"/>
    <mergeCell ref="B528:C529"/>
    <mergeCell ref="D528:F529"/>
    <mergeCell ref="B505:C506"/>
    <mergeCell ref="D505:F506"/>
    <mergeCell ref="B482:C483"/>
    <mergeCell ref="D482:F483"/>
    <mergeCell ref="E524:F524"/>
    <mergeCell ref="E525:F525"/>
    <mergeCell ref="E526:F526"/>
    <mergeCell ref="E527:F527"/>
    <mergeCell ref="E522:F522"/>
    <mergeCell ref="E523:F523"/>
    <mergeCell ref="E501:F501"/>
    <mergeCell ref="E502:F502"/>
    <mergeCell ref="E503:F503"/>
    <mergeCell ref="B487:F487"/>
    <mergeCell ref="B488:F488"/>
    <mergeCell ref="B489:F489"/>
    <mergeCell ref="A490:F490"/>
    <mergeCell ref="B491:C491"/>
    <mergeCell ref="E491:F491"/>
    <mergeCell ref="B492:C492"/>
  </mergeCells>
  <pageMargins left="0.196527777777778" right="0.27500000000000002" top="0.75138888888888899" bottom="0.75138888888888899" header="0.29861111111111099" footer="0.29861111111111099"/>
  <pageSetup paperSize="9" scale="79" orientation="portrait" r:id="rId1"/>
  <rowBreaks count="11" manualBreakCount="11">
    <brk id="46" max="16383" man="1"/>
    <brk id="92" max="16383" man="1"/>
    <brk id="138" max="16383" man="1"/>
    <brk id="185" max="16383" man="1"/>
    <brk id="231" max="16383" man="1"/>
    <brk id="277" max="16383" man="1"/>
    <brk id="323" max="16383" man="1"/>
    <brk id="369" max="16383" man="1"/>
    <brk id="415" max="16383" man="1"/>
    <brk id="461" max="16383" man="1"/>
    <brk id="50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7"/>
  <sheetViews>
    <sheetView topLeftCell="BS16" zoomScale="90" zoomScaleNormal="90" workbookViewId="0">
      <selection activeCell="CP38" sqref="CP38"/>
    </sheetView>
  </sheetViews>
  <sheetFormatPr defaultRowHeight="15.75"/>
  <cols>
    <col min="1" max="1" width="4.140625" style="221" customWidth="1"/>
    <col min="2" max="2" width="26.28515625" style="221" customWidth="1"/>
    <col min="3" max="3" width="5.28515625" style="221" customWidth="1"/>
    <col min="4" max="4" width="7.140625" style="221" customWidth="1"/>
    <col min="5" max="5" width="6.5703125" style="221" customWidth="1"/>
    <col min="6" max="6" width="7.140625" style="221" customWidth="1"/>
    <col min="7" max="7" width="6.28515625" style="221" customWidth="1"/>
    <col min="8" max="8" width="6.42578125" style="221" customWidth="1"/>
    <col min="9" max="9" width="6.42578125" style="280" customWidth="1"/>
    <col min="10" max="10" width="5.5703125" style="280" customWidth="1"/>
    <col min="11" max="11" width="6.28515625" style="280" customWidth="1"/>
    <col min="12" max="12" width="6.7109375" style="280" customWidth="1"/>
    <col min="13" max="13" width="7" style="280" customWidth="1"/>
    <col min="14" max="14" width="5" style="280" customWidth="1"/>
    <col min="15" max="15" width="6.7109375" style="221" customWidth="1"/>
    <col min="16" max="16" width="6.140625" style="221" customWidth="1"/>
    <col min="17" max="17" width="6.42578125" style="221" customWidth="1"/>
    <col min="18" max="18" width="6.28515625" style="221" customWidth="1"/>
    <col min="19" max="19" width="5.5703125" style="221" customWidth="1"/>
    <col min="20" max="20" width="3.85546875" style="221" customWidth="1"/>
    <col min="21" max="21" width="6.28515625" style="280" customWidth="1"/>
    <col min="22" max="22" width="5.42578125" style="280" customWidth="1"/>
    <col min="23" max="23" width="5.140625" style="280" customWidth="1"/>
    <col min="24" max="24" width="6.140625" style="280" bestFit="1" customWidth="1"/>
    <col min="25" max="25" width="8.42578125" style="280" bestFit="1" customWidth="1"/>
    <col min="26" max="26" width="3.42578125" style="280" bestFit="1" customWidth="1"/>
    <col min="27" max="27" width="3.28515625" style="221" customWidth="1"/>
    <col min="28" max="28" width="21" style="221" customWidth="1"/>
    <col min="29" max="29" width="6.28515625" style="221" customWidth="1"/>
    <col min="30" max="30" width="6.5703125" style="221" customWidth="1"/>
    <col min="31" max="31" width="6.42578125" style="221" customWidth="1"/>
    <col min="32" max="32" width="6.5703125" style="221" customWidth="1"/>
    <col min="33" max="33" width="6.140625" style="221" customWidth="1"/>
    <col min="34" max="34" width="5.42578125" style="221" customWidth="1"/>
    <col min="35" max="35" width="7.42578125" style="280" customWidth="1"/>
    <col min="36" max="37" width="5.85546875" style="280" customWidth="1"/>
    <col min="38" max="38" width="6.7109375" style="280" customWidth="1"/>
    <col min="39" max="39" width="8.5703125" style="280" customWidth="1"/>
    <col min="40" max="40" width="3.42578125" style="280" bestFit="1" customWidth="1"/>
    <col min="41" max="41" width="5" style="221" customWidth="1"/>
    <col min="42" max="42" width="4.85546875" style="221" customWidth="1"/>
    <col min="43" max="43" width="6.7109375" style="221" customWidth="1"/>
    <col min="44" max="44" width="7.85546875" style="221" customWidth="1"/>
    <col min="45" max="45" width="7.5703125" style="221" customWidth="1"/>
    <col min="46" max="46" width="3.5703125" style="288" customWidth="1"/>
    <col min="47" max="47" width="7.140625" style="280" customWidth="1"/>
    <col min="48" max="48" width="5.28515625" style="280" customWidth="1"/>
    <col min="49" max="49" width="6.28515625" style="280" customWidth="1"/>
    <col min="50" max="50" width="6.140625" style="280" customWidth="1"/>
    <col min="51" max="51" width="7.140625" style="280" customWidth="1"/>
    <col min="52" max="52" width="4.28515625" style="280" customWidth="1"/>
    <col min="53" max="53" width="5" style="221" customWidth="1"/>
    <col min="54" max="54" width="23.85546875" style="221" customWidth="1"/>
    <col min="55" max="55" width="8.42578125" style="221" customWidth="1"/>
    <col min="56" max="57" width="6.28515625" style="221" customWidth="1"/>
    <col min="58" max="58" width="5.28515625" style="221" customWidth="1"/>
    <col min="59" max="59" width="6.5703125" style="286" customWidth="1"/>
    <col min="60" max="60" width="3.7109375" style="221" customWidth="1"/>
    <col min="61" max="61" width="5.42578125" style="280" customWidth="1"/>
    <col min="62" max="62" width="5" style="280" customWidth="1"/>
    <col min="63" max="63" width="4.7109375" style="280" customWidth="1"/>
    <col min="64" max="64" width="5.7109375" style="280" customWidth="1"/>
    <col min="65" max="65" width="6.42578125" style="280" customWidth="1"/>
    <col min="66" max="66" width="3.42578125" style="280" bestFit="1" customWidth="1"/>
    <col min="67" max="68" width="7.42578125" style="221" customWidth="1"/>
    <col min="69" max="69" width="5.85546875" style="221" customWidth="1"/>
    <col min="70" max="70" width="6.140625" style="221" customWidth="1"/>
    <col min="71" max="71" width="7.5703125" style="221" customWidth="1"/>
    <col min="72" max="72" width="6.85546875" style="221" customWidth="1"/>
    <col min="73" max="73" width="6.5703125" style="221" customWidth="1"/>
    <col min="74" max="74" width="6" style="221" customWidth="1"/>
    <col min="75" max="77" width="8.7109375" style="221" customWidth="1"/>
    <col min="78" max="78" width="7" style="289" customWidth="1"/>
    <col min="79" max="79" width="6.28515625" style="221" customWidth="1"/>
    <col min="80" max="16384" width="9.140625" style="221"/>
  </cols>
  <sheetData>
    <row r="1" spans="1:79">
      <c r="A1" s="476" t="s">
        <v>474</v>
      </c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  <c r="O1" s="477"/>
      <c r="P1" s="477"/>
      <c r="Q1" s="477"/>
      <c r="R1" s="477"/>
      <c r="S1" s="477"/>
      <c r="T1" s="477"/>
      <c r="U1" s="477"/>
      <c r="V1" s="477"/>
      <c r="W1" s="477"/>
      <c r="X1" s="477"/>
      <c r="Y1" s="477"/>
      <c r="Z1" s="478"/>
      <c r="AA1" s="476" t="s">
        <v>474</v>
      </c>
      <c r="AB1" s="477"/>
      <c r="AC1" s="477"/>
      <c r="AD1" s="477"/>
      <c r="AE1" s="477"/>
      <c r="AF1" s="477"/>
      <c r="AG1" s="477"/>
      <c r="AH1" s="477"/>
      <c r="AI1" s="477"/>
      <c r="AJ1" s="477"/>
      <c r="AK1" s="477"/>
      <c r="AL1" s="477"/>
      <c r="AM1" s="477"/>
      <c r="AN1" s="477"/>
      <c r="AO1" s="477"/>
      <c r="AP1" s="477"/>
      <c r="AQ1" s="477"/>
      <c r="AR1" s="477"/>
      <c r="AS1" s="477"/>
      <c r="AT1" s="477"/>
      <c r="AU1" s="477"/>
      <c r="AV1" s="477"/>
      <c r="AW1" s="477"/>
      <c r="AX1" s="477"/>
      <c r="AY1" s="477"/>
      <c r="AZ1" s="478"/>
      <c r="BA1" s="476" t="s">
        <v>474</v>
      </c>
      <c r="BB1" s="477"/>
      <c r="BC1" s="477"/>
      <c r="BD1" s="477"/>
      <c r="BE1" s="477"/>
      <c r="BF1" s="477"/>
      <c r="BG1" s="477"/>
      <c r="BH1" s="477"/>
      <c r="BI1" s="477"/>
      <c r="BJ1" s="477"/>
      <c r="BK1" s="477"/>
      <c r="BL1" s="477"/>
      <c r="BM1" s="477"/>
      <c r="BN1" s="477"/>
      <c r="BO1" s="477"/>
      <c r="BP1" s="477"/>
      <c r="BQ1" s="477"/>
      <c r="BR1" s="477"/>
      <c r="BS1" s="477"/>
      <c r="BT1" s="477"/>
      <c r="BU1" s="477"/>
      <c r="BV1" s="477"/>
      <c r="BW1" s="477"/>
      <c r="BX1" s="477"/>
      <c r="BY1" s="477"/>
      <c r="BZ1" s="477"/>
      <c r="CA1" s="478"/>
    </row>
    <row r="2" spans="1:79">
      <c r="A2" s="475" t="s">
        <v>475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74"/>
      <c r="AA2" s="475" t="s">
        <v>475</v>
      </c>
      <c r="AB2" s="467"/>
      <c r="AC2" s="467"/>
      <c r="AD2" s="467"/>
      <c r="AE2" s="467"/>
      <c r="AF2" s="467"/>
      <c r="AG2" s="467"/>
      <c r="AH2" s="467"/>
      <c r="AI2" s="467"/>
      <c r="AJ2" s="467"/>
      <c r="AK2" s="467"/>
      <c r="AL2" s="467"/>
      <c r="AM2" s="467"/>
      <c r="AN2" s="467"/>
      <c r="AO2" s="467"/>
      <c r="AP2" s="467"/>
      <c r="AQ2" s="467"/>
      <c r="AR2" s="467"/>
      <c r="AS2" s="467"/>
      <c r="AT2" s="467"/>
      <c r="AU2" s="467"/>
      <c r="AV2" s="467"/>
      <c r="AW2" s="467"/>
      <c r="AX2" s="467"/>
      <c r="AY2" s="467"/>
      <c r="AZ2" s="474"/>
      <c r="BA2" s="475" t="s">
        <v>475</v>
      </c>
      <c r="BB2" s="467"/>
      <c r="BC2" s="467"/>
      <c r="BD2" s="467"/>
      <c r="BE2" s="467"/>
      <c r="BF2" s="467"/>
      <c r="BG2" s="467"/>
      <c r="BH2" s="467"/>
      <c r="BI2" s="467"/>
      <c r="BJ2" s="467"/>
      <c r="BK2" s="467"/>
      <c r="BL2" s="467"/>
      <c r="BM2" s="467"/>
      <c r="BN2" s="467"/>
      <c r="BO2" s="467"/>
      <c r="BP2" s="467"/>
      <c r="BQ2" s="467"/>
      <c r="BR2" s="467"/>
      <c r="BS2" s="467"/>
      <c r="BT2" s="467"/>
      <c r="BU2" s="467"/>
      <c r="BV2" s="467"/>
      <c r="BW2" s="467"/>
      <c r="BX2" s="467"/>
      <c r="BY2" s="467"/>
      <c r="BZ2" s="467"/>
      <c r="CA2" s="474"/>
    </row>
    <row r="3" spans="1:79">
      <c r="A3" s="290" t="s">
        <v>476</v>
      </c>
      <c r="B3" s="222"/>
      <c r="C3" s="466" t="s">
        <v>624</v>
      </c>
      <c r="D3" s="467"/>
      <c r="E3" s="222"/>
      <c r="F3" s="222"/>
      <c r="G3" s="222"/>
      <c r="H3" s="222"/>
      <c r="I3" s="222"/>
      <c r="J3" s="222"/>
      <c r="K3" s="222"/>
      <c r="L3" s="467" t="s">
        <v>477</v>
      </c>
      <c r="M3" s="467"/>
      <c r="N3" s="467"/>
      <c r="O3" s="467"/>
      <c r="P3" s="467"/>
      <c r="Q3" s="467" t="s">
        <v>625</v>
      </c>
      <c r="R3" s="467"/>
      <c r="S3" s="467"/>
      <c r="T3" s="467"/>
      <c r="U3" s="467"/>
      <c r="V3" s="467"/>
      <c r="W3" s="467"/>
      <c r="X3" s="222"/>
      <c r="Y3" s="222"/>
      <c r="Z3" s="291"/>
      <c r="AA3" s="290" t="s">
        <v>447</v>
      </c>
      <c r="AB3" s="222"/>
      <c r="AC3" s="466"/>
      <c r="AD3" s="467"/>
      <c r="AE3" s="222"/>
      <c r="AF3" s="222"/>
      <c r="AG3" s="222"/>
      <c r="AH3" s="222"/>
      <c r="AI3" s="222"/>
      <c r="AJ3" s="222"/>
      <c r="AK3" s="222"/>
      <c r="AL3" s="467" t="s">
        <v>477</v>
      </c>
      <c r="AM3" s="467"/>
      <c r="AN3" s="467"/>
      <c r="AO3" s="467"/>
      <c r="AP3" s="467"/>
      <c r="AQ3" s="467" t="s">
        <v>625</v>
      </c>
      <c r="AR3" s="467"/>
      <c r="AS3" s="467"/>
      <c r="AT3" s="467"/>
      <c r="AU3" s="467"/>
      <c r="AV3" s="467"/>
      <c r="AW3" s="467"/>
      <c r="AX3" s="222"/>
      <c r="AY3" s="222"/>
      <c r="AZ3" s="291"/>
      <c r="BA3" s="290" t="s">
        <v>624</v>
      </c>
      <c r="BB3" s="222"/>
      <c r="BC3" s="222"/>
      <c r="BD3" s="222"/>
      <c r="BE3" s="222"/>
      <c r="BF3" s="467" t="s">
        <v>623</v>
      </c>
      <c r="BG3" s="467"/>
      <c r="BH3" s="467"/>
      <c r="BI3" s="467"/>
      <c r="BJ3" s="467"/>
      <c r="BK3" s="467"/>
      <c r="BL3" s="467"/>
      <c r="BM3" s="467"/>
      <c r="BN3" s="468"/>
      <c r="BO3" s="222"/>
      <c r="BP3" s="222"/>
      <c r="BQ3" s="222"/>
      <c r="BR3" s="467"/>
      <c r="BS3" s="467"/>
      <c r="BT3" s="467"/>
      <c r="BU3" s="467"/>
      <c r="BV3" s="467"/>
      <c r="BW3" s="467"/>
      <c r="BX3" s="467"/>
      <c r="BY3" s="467"/>
      <c r="BZ3" s="467"/>
      <c r="CA3" s="474"/>
    </row>
    <row r="4" spans="1:79" ht="18.75" customHeight="1">
      <c r="A4" s="292" t="s">
        <v>478</v>
      </c>
      <c r="B4" s="223" t="s">
        <v>479</v>
      </c>
      <c r="C4" s="469" t="s">
        <v>285</v>
      </c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1"/>
      <c r="O4" s="469" t="s">
        <v>286</v>
      </c>
      <c r="P4" s="470"/>
      <c r="Q4" s="470"/>
      <c r="R4" s="470"/>
      <c r="S4" s="470"/>
      <c r="T4" s="470"/>
      <c r="U4" s="470"/>
      <c r="V4" s="470"/>
      <c r="W4" s="470"/>
      <c r="X4" s="470"/>
      <c r="Y4" s="470"/>
      <c r="Z4" s="472"/>
      <c r="AA4" s="312"/>
      <c r="AB4" s="224"/>
      <c r="AC4" s="469" t="s">
        <v>287</v>
      </c>
      <c r="AD4" s="470"/>
      <c r="AE4" s="470"/>
      <c r="AF4" s="470"/>
      <c r="AG4" s="471"/>
      <c r="AH4" s="224"/>
      <c r="AI4" s="224"/>
      <c r="AJ4" s="224"/>
      <c r="AK4" s="224"/>
      <c r="AL4" s="224"/>
      <c r="AM4" s="224"/>
      <c r="AN4" s="224"/>
      <c r="AO4" s="469" t="s">
        <v>288</v>
      </c>
      <c r="AP4" s="470"/>
      <c r="AQ4" s="470"/>
      <c r="AR4" s="470"/>
      <c r="AS4" s="470"/>
      <c r="AT4" s="225"/>
      <c r="AU4" s="224"/>
      <c r="AV4" s="224"/>
      <c r="AW4" s="224"/>
      <c r="AX4" s="224"/>
      <c r="AY4" s="224"/>
      <c r="AZ4" s="313"/>
      <c r="BA4" s="473" t="s">
        <v>289</v>
      </c>
      <c r="BB4" s="470"/>
      <c r="BC4" s="470"/>
      <c r="BD4" s="470"/>
      <c r="BE4" s="470"/>
      <c r="BF4" s="470"/>
      <c r="BG4" s="470"/>
      <c r="BH4" s="470"/>
      <c r="BI4" s="470"/>
      <c r="BJ4" s="470"/>
      <c r="BK4" s="470"/>
      <c r="BL4" s="470"/>
      <c r="BM4" s="470"/>
      <c r="BN4" s="470"/>
      <c r="BO4" s="226" t="s">
        <v>290</v>
      </c>
      <c r="BP4" s="226"/>
      <c r="BQ4" s="469" t="s">
        <v>469</v>
      </c>
      <c r="BR4" s="471"/>
      <c r="BS4" s="469" t="s">
        <v>375</v>
      </c>
      <c r="BT4" s="471"/>
      <c r="BU4" s="469" t="s">
        <v>480</v>
      </c>
      <c r="BV4" s="471"/>
      <c r="BW4" s="469"/>
      <c r="BX4" s="471"/>
      <c r="BY4" s="469"/>
      <c r="BZ4" s="471"/>
      <c r="CA4" s="322"/>
    </row>
    <row r="5" spans="1:79" ht="94.5">
      <c r="A5" s="293"/>
      <c r="B5" s="223"/>
      <c r="C5" s="227" t="s">
        <v>481</v>
      </c>
      <c r="D5" s="227" t="s">
        <v>482</v>
      </c>
      <c r="E5" s="228" t="s">
        <v>483</v>
      </c>
      <c r="F5" s="227" t="s">
        <v>470</v>
      </c>
      <c r="G5" s="227" t="s">
        <v>484</v>
      </c>
      <c r="H5" s="227"/>
      <c r="I5" s="227" t="s">
        <v>485</v>
      </c>
      <c r="J5" s="227" t="s">
        <v>472</v>
      </c>
      <c r="K5" s="227" t="s">
        <v>486</v>
      </c>
      <c r="L5" s="227" t="s">
        <v>473</v>
      </c>
      <c r="M5" s="227" t="s">
        <v>242</v>
      </c>
      <c r="N5" s="227"/>
      <c r="O5" s="227" t="s">
        <v>481</v>
      </c>
      <c r="P5" s="227" t="s">
        <v>482</v>
      </c>
      <c r="Q5" s="228" t="s">
        <v>483</v>
      </c>
      <c r="R5" s="227" t="s">
        <v>470</v>
      </c>
      <c r="S5" s="227" t="s">
        <v>484</v>
      </c>
      <c r="T5" s="227"/>
      <c r="U5" s="227" t="s">
        <v>485</v>
      </c>
      <c r="V5" s="227" t="s">
        <v>472</v>
      </c>
      <c r="W5" s="227" t="s">
        <v>471</v>
      </c>
      <c r="X5" s="227" t="s">
        <v>473</v>
      </c>
      <c r="Y5" s="227" t="s">
        <v>242</v>
      </c>
      <c r="Z5" s="294"/>
      <c r="AA5" s="292" t="s">
        <v>478</v>
      </c>
      <c r="AB5" s="223" t="s">
        <v>479</v>
      </c>
      <c r="AC5" s="227" t="s">
        <v>481</v>
      </c>
      <c r="AD5" s="227" t="s">
        <v>482</v>
      </c>
      <c r="AE5" s="228" t="s">
        <v>483</v>
      </c>
      <c r="AF5" s="227" t="s">
        <v>470</v>
      </c>
      <c r="AG5" s="227" t="s">
        <v>484</v>
      </c>
      <c r="AH5" s="227"/>
      <c r="AI5" s="227" t="s">
        <v>485</v>
      </c>
      <c r="AJ5" s="227" t="s">
        <v>472</v>
      </c>
      <c r="AK5" s="227" t="s">
        <v>486</v>
      </c>
      <c r="AL5" s="227" t="s">
        <v>473</v>
      </c>
      <c r="AM5" s="229" t="s">
        <v>242</v>
      </c>
      <c r="AN5" s="227"/>
      <c r="AO5" s="227" t="s">
        <v>481</v>
      </c>
      <c r="AP5" s="227" t="s">
        <v>482</v>
      </c>
      <c r="AQ5" s="228" t="s">
        <v>483</v>
      </c>
      <c r="AR5" s="227" t="s">
        <v>470</v>
      </c>
      <c r="AS5" s="227" t="s">
        <v>484</v>
      </c>
      <c r="AT5" s="230"/>
      <c r="AU5" s="227" t="s">
        <v>485</v>
      </c>
      <c r="AV5" s="227" t="s">
        <v>472</v>
      </c>
      <c r="AW5" s="227" t="s">
        <v>486</v>
      </c>
      <c r="AX5" s="227" t="s">
        <v>473</v>
      </c>
      <c r="AY5" s="227" t="s">
        <v>242</v>
      </c>
      <c r="AZ5" s="294"/>
      <c r="BA5" s="292" t="s">
        <v>478</v>
      </c>
      <c r="BB5" s="223" t="s">
        <v>479</v>
      </c>
      <c r="BC5" s="227" t="s">
        <v>481</v>
      </c>
      <c r="BD5" s="227" t="s">
        <v>482</v>
      </c>
      <c r="BE5" s="228" t="s">
        <v>483</v>
      </c>
      <c r="BF5" s="227" t="s">
        <v>470</v>
      </c>
      <c r="BG5" s="227" t="s">
        <v>484</v>
      </c>
      <c r="BH5" s="227"/>
      <c r="BI5" s="227" t="s">
        <v>485</v>
      </c>
      <c r="BJ5" s="227" t="s">
        <v>472</v>
      </c>
      <c r="BK5" s="227" t="s">
        <v>486</v>
      </c>
      <c r="BL5" s="227" t="s">
        <v>473</v>
      </c>
      <c r="BM5" s="227" t="s">
        <v>242</v>
      </c>
      <c r="BN5" s="227"/>
      <c r="BO5" s="227" t="s">
        <v>470</v>
      </c>
      <c r="BP5" s="228" t="s">
        <v>473</v>
      </c>
      <c r="BQ5" s="227" t="s">
        <v>470</v>
      </c>
      <c r="BR5" s="228" t="s">
        <v>473</v>
      </c>
      <c r="BS5" s="227" t="s">
        <v>470</v>
      </c>
      <c r="BT5" s="228" t="s">
        <v>473</v>
      </c>
      <c r="BU5" s="227" t="s">
        <v>470</v>
      </c>
      <c r="BV5" s="228" t="s">
        <v>473</v>
      </c>
      <c r="BW5" s="228" t="s">
        <v>365</v>
      </c>
      <c r="BX5" s="228" t="s">
        <v>487</v>
      </c>
      <c r="BY5" s="228" t="s">
        <v>455</v>
      </c>
      <c r="BZ5" s="231" t="s">
        <v>243</v>
      </c>
      <c r="CA5" s="294" t="s">
        <v>244</v>
      </c>
    </row>
    <row r="6" spans="1:79" s="237" customFormat="1" ht="15" customHeight="1">
      <c r="A6" s="295"/>
      <c r="B6" s="232"/>
      <c r="C6" s="233">
        <v>10</v>
      </c>
      <c r="D6" s="233">
        <v>5</v>
      </c>
      <c r="E6" s="233">
        <v>5</v>
      </c>
      <c r="F6" s="233">
        <v>80</v>
      </c>
      <c r="G6" s="233">
        <f>SUM(C6:F6)</f>
        <v>100</v>
      </c>
      <c r="H6" s="233"/>
      <c r="I6" s="233">
        <v>10</v>
      </c>
      <c r="J6" s="233">
        <v>5</v>
      </c>
      <c r="K6" s="233">
        <v>5</v>
      </c>
      <c r="L6" s="233">
        <v>80</v>
      </c>
      <c r="M6" s="233">
        <v>100</v>
      </c>
      <c r="N6" s="233" t="s">
        <v>244</v>
      </c>
      <c r="O6" s="233">
        <v>10</v>
      </c>
      <c r="P6" s="233">
        <v>5</v>
      </c>
      <c r="Q6" s="233">
        <v>5</v>
      </c>
      <c r="R6" s="233">
        <v>80</v>
      </c>
      <c r="S6" s="233">
        <f>SUM(O6:R6)</f>
        <v>100</v>
      </c>
      <c r="T6" s="233"/>
      <c r="U6" s="233">
        <v>10</v>
      </c>
      <c r="V6" s="233">
        <v>5</v>
      </c>
      <c r="W6" s="233">
        <v>5</v>
      </c>
      <c r="X6" s="233">
        <v>80</v>
      </c>
      <c r="Y6" s="233">
        <v>100</v>
      </c>
      <c r="Z6" s="296" t="s">
        <v>244</v>
      </c>
      <c r="AA6" s="295"/>
      <c r="AB6" s="232"/>
      <c r="AC6" s="233">
        <v>10</v>
      </c>
      <c r="AD6" s="233">
        <v>5</v>
      </c>
      <c r="AE6" s="233">
        <v>5</v>
      </c>
      <c r="AF6" s="233">
        <v>80</v>
      </c>
      <c r="AG6" s="233">
        <f>SUM(AC6:AF6)</f>
        <v>100</v>
      </c>
      <c r="AH6" s="233"/>
      <c r="AI6" s="233">
        <v>10</v>
      </c>
      <c r="AJ6" s="233">
        <v>5</v>
      </c>
      <c r="AK6" s="233">
        <v>5</v>
      </c>
      <c r="AL6" s="233">
        <v>80</v>
      </c>
      <c r="AM6" s="233">
        <v>100</v>
      </c>
      <c r="AN6" s="233" t="s">
        <v>244</v>
      </c>
      <c r="AO6" s="233">
        <v>10</v>
      </c>
      <c r="AP6" s="233">
        <v>5</v>
      </c>
      <c r="AQ6" s="233">
        <v>5</v>
      </c>
      <c r="AR6" s="233">
        <v>80</v>
      </c>
      <c r="AS6" s="233">
        <f>SUM(AO6:AR6)</f>
        <v>100</v>
      </c>
      <c r="AT6" s="234"/>
      <c r="AU6" s="233">
        <v>10</v>
      </c>
      <c r="AV6" s="233">
        <v>5</v>
      </c>
      <c r="AW6" s="233">
        <v>5</v>
      </c>
      <c r="AX6" s="233">
        <v>80</v>
      </c>
      <c r="AY6" s="233">
        <v>100</v>
      </c>
      <c r="AZ6" s="296" t="s">
        <v>244</v>
      </c>
      <c r="BA6" s="295"/>
      <c r="BB6" s="232"/>
      <c r="BC6" s="233">
        <v>10</v>
      </c>
      <c r="BD6" s="233">
        <v>5</v>
      </c>
      <c r="BE6" s="233">
        <v>5</v>
      </c>
      <c r="BF6" s="233">
        <v>80</v>
      </c>
      <c r="BG6" s="233">
        <f>SUM(BC6:BF6)</f>
        <v>100</v>
      </c>
      <c r="BH6" s="233"/>
      <c r="BI6" s="233">
        <v>10</v>
      </c>
      <c r="BJ6" s="233">
        <v>5</v>
      </c>
      <c r="BK6" s="233">
        <v>5</v>
      </c>
      <c r="BL6" s="233">
        <v>80</v>
      </c>
      <c r="BM6" s="233">
        <v>100</v>
      </c>
      <c r="BN6" s="233" t="s">
        <v>244</v>
      </c>
      <c r="BO6" s="235">
        <v>50</v>
      </c>
      <c r="BP6" s="233">
        <v>50</v>
      </c>
      <c r="BQ6" s="233">
        <v>50</v>
      </c>
      <c r="BR6" s="233">
        <v>50</v>
      </c>
      <c r="BS6" s="233">
        <v>50</v>
      </c>
      <c r="BT6" s="233">
        <v>50</v>
      </c>
      <c r="BU6" s="233">
        <v>50</v>
      </c>
      <c r="BV6" s="233">
        <v>50</v>
      </c>
      <c r="BW6" s="232">
        <f t="shared" ref="BW6:BW29" si="0">(G6+S6+AG6+AS6+BG6)</f>
        <v>500</v>
      </c>
      <c r="BX6" s="232">
        <f t="shared" ref="BX6:BX29" si="1">(M6+Y6+AM6+AY6+BM6)</f>
        <v>500</v>
      </c>
      <c r="BY6" s="232">
        <f>SUM(BW6:BX6)</f>
        <v>1000</v>
      </c>
      <c r="BZ6" s="236"/>
      <c r="CA6" s="323"/>
    </row>
    <row r="7" spans="1:79" ht="20.100000000000001" customHeight="1">
      <c r="A7" s="297">
        <v>1</v>
      </c>
      <c r="B7" s="238" t="s">
        <v>245</v>
      </c>
      <c r="C7" s="239">
        <v>8.5</v>
      </c>
      <c r="D7" s="240">
        <v>5</v>
      </c>
      <c r="E7" s="240">
        <v>5</v>
      </c>
      <c r="F7" s="241">
        <v>64</v>
      </c>
      <c r="G7" s="242">
        <f t="shared" ref="G7:G29" si="2">SUM(C7:F7)</f>
        <v>82.5</v>
      </c>
      <c r="H7" s="243" t="str">
        <f>IF(G7&gt;=91,"A1",IF(G7&gt;=81,"A2",IF(G7&gt;=71,"B1",IF(G7&gt;=61,"B2",IF(G7&gt;=51,"C1",IF(G7&gt;=41,"C2",IF(G7&gt;=33,"D","E")))))))</f>
        <v>A2</v>
      </c>
      <c r="I7" s="244">
        <v>9.25</v>
      </c>
      <c r="J7" s="240">
        <v>5</v>
      </c>
      <c r="K7" s="240">
        <v>4</v>
      </c>
      <c r="L7" s="245">
        <v>58.5</v>
      </c>
      <c r="M7" s="246">
        <f t="shared" ref="M7:M29" si="3">SUM(I7:L7)</f>
        <v>76.75</v>
      </c>
      <c r="N7" s="243" t="str">
        <f>IF(M7&gt;=91,"A1",IF(M7&gt;=81,"A2",IF(M7&gt;=71,"B1",IF(M7&gt;=61,"B2",IF(M7&gt;=51,"C1",IF(M7&gt;=41,"C2",IF(M7&gt;=33,"D","E")))))))</f>
        <v>B1</v>
      </c>
      <c r="O7" s="239">
        <v>6</v>
      </c>
      <c r="P7" s="244">
        <v>4.5</v>
      </c>
      <c r="Q7" s="244">
        <v>4.5</v>
      </c>
      <c r="R7" s="240">
        <v>64</v>
      </c>
      <c r="S7" s="233">
        <f t="shared" ref="S7:S29" si="4">SUM(O7:R7)</f>
        <v>79</v>
      </c>
      <c r="T7" s="240" t="str">
        <f>IF(S7&gt;=91,"A1",IF(S7&gt;=81,"A2",IF(S7&gt;=71,"B1",IF(S7&gt;=61,"B2",IF(S7&gt;=51,"C1",IF(S7&gt;=41,"C2",IF(S7&gt;=33,"D","E")))))))</f>
        <v>B1</v>
      </c>
      <c r="U7" s="244">
        <v>9.5</v>
      </c>
      <c r="V7" s="244">
        <v>4.5</v>
      </c>
      <c r="W7" s="244">
        <v>4.5</v>
      </c>
      <c r="X7" s="244">
        <v>70</v>
      </c>
      <c r="Y7" s="247">
        <f t="shared" ref="Y7:Y8" si="5">SUM(U7:X7)</f>
        <v>88.5</v>
      </c>
      <c r="Z7" s="298" t="str">
        <f>IF(Y7&gt;=91,"A1",IF(Y7&gt;=81,"A2",IF(Y7&gt;=71,"B1",IF(Y7&gt;=61,"B2",IF(Y7&gt;=51,"C1",IF(Y7&gt;=41,"C2",IF(Y7&gt;=33,"D","E")))))))</f>
        <v>A2</v>
      </c>
      <c r="AA7" s="314">
        <v>1</v>
      </c>
      <c r="AB7" s="240" t="s">
        <v>245</v>
      </c>
      <c r="AC7" s="244">
        <v>7.25</v>
      </c>
      <c r="AD7" s="244">
        <v>4</v>
      </c>
      <c r="AE7" s="244">
        <v>4</v>
      </c>
      <c r="AF7" s="244">
        <v>48.5</v>
      </c>
      <c r="AG7" s="243">
        <v>63.75</v>
      </c>
      <c r="AH7" s="243" t="s">
        <v>411</v>
      </c>
      <c r="AI7" s="244">
        <v>8.25</v>
      </c>
      <c r="AJ7" s="244">
        <v>5</v>
      </c>
      <c r="AK7" s="244">
        <v>4</v>
      </c>
      <c r="AL7" s="240">
        <v>51</v>
      </c>
      <c r="AM7" s="247">
        <f>SUM(AI7:AL7)</f>
        <v>68.25</v>
      </c>
      <c r="AN7" s="248" t="str">
        <f>IF(AM7&gt;=91,"A1",IF(AM7&gt;=81,"A2",IF(AM7&gt;=71,"B1",IF(AM7&gt;=61,"B2",IF(AM7&gt;=51,"C1",IF(AM7&gt;=41,"C2",IF(AM7&gt;=33,"D","E")))))))</f>
        <v>B2</v>
      </c>
      <c r="AO7" s="244">
        <v>8.75</v>
      </c>
      <c r="AP7" s="244">
        <v>5</v>
      </c>
      <c r="AQ7" s="244">
        <v>5</v>
      </c>
      <c r="AR7" s="244">
        <v>64</v>
      </c>
      <c r="AS7" s="243">
        <v>82.75</v>
      </c>
      <c r="AT7" s="249" t="str">
        <f>IF(AS7&gt;=91,"A1",IF(AS7&gt;=81,"A2",IF(AS7&gt;=71,"B1",IF(AS7&gt;=61,"B2",IF(AS7&gt;=51,"C1",IF(AS7&gt;=41,"C2",IF(AS7&gt;=33,"D","E")))))))</f>
        <v>A2</v>
      </c>
      <c r="AU7" s="239">
        <v>6.5</v>
      </c>
      <c r="AV7" s="233">
        <v>5</v>
      </c>
      <c r="AW7" s="233">
        <v>5</v>
      </c>
      <c r="AX7" s="233">
        <v>67</v>
      </c>
      <c r="AY7" s="247">
        <f t="shared" ref="AY7:AY8" si="6">SUM(AU7:AX7)</f>
        <v>83.5</v>
      </c>
      <c r="AZ7" s="315" t="str">
        <f>IF(AY7&gt;=91,"A1",IF(AY7&gt;=81,"A2",IF(AY7&gt;=71,"B1",IF(AY7&gt;=61,"B2",IF(AY7&gt;=51,"C1",IF(AY7&gt;=41,"C2",IF(AY7&gt;=33,"D","E")))))))</f>
        <v>A2</v>
      </c>
      <c r="BA7" s="314">
        <v>1</v>
      </c>
      <c r="BB7" s="250" t="s">
        <v>245</v>
      </c>
      <c r="BC7" s="244">
        <v>7.75</v>
      </c>
      <c r="BD7" s="244">
        <v>4.5</v>
      </c>
      <c r="BE7" s="244">
        <v>4</v>
      </c>
      <c r="BF7" s="244">
        <v>56</v>
      </c>
      <c r="BG7" s="251">
        <v>72.25</v>
      </c>
      <c r="BH7" s="243" t="s">
        <v>406</v>
      </c>
      <c r="BI7" s="239">
        <v>7.25</v>
      </c>
      <c r="BJ7" s="244">
        <v>5</v>
      </c>
      <c r="BK7" s="244">
        <v>5</v>
      </c>
      <c r="BL7" s="233">
        <v>72.5</v>
      </c>
      <c r="BM7" s="247">
        <f t="shared" ref="BM7:BM8" si="7">SUM(BI7:BL7)</f>
        <v>89.75</v>
      </c>
      <c r="BN7" s="248" t="str">
        <f>IF(BM7&gt;=91,"A1",IF(BM7&gt;=81,"A2",IF(BM7&gt;=71,"B1",IF(BM7&gt;=61,"B2",IF(BM7&gt;=51,"C1",IF(BM7&gt;=41,"C2",IF(BM7&gt;=33,"D","E")))))))</f>
        <v>A2</v>
      </c>
      <c r="BO7" s="252">
        <v>34.5</v>
      </c>
      <c r="BP7" s="233">
        <v>46.5</v>
      </c>
      <c r="BQ7" s="253">
        <v>43</v>
      </c>
      <c r="BR7" s="244">
        <v>43</v>
      </c>
      <c r="BS7" s="254">
        <v>37</v>
      </c>
      <c r="BT7" s="233">
        <v>45</v>
      </c>
      <c r="BU7" s="253">
        <v>39</v>
      </c>
      <c r="BV7" s="244">
        <v>42</v>
      </c>
      <c r="BW7" s="233">
        <f t="shared" si="0"/>
        <v>380.25</v>
      </c>
      <c r="BX7" s="233">
        <f t="shared" si="1"/>
        <v>406.75</v>
      </c>
      <c r="BY7" s="248">
        <f t="shared" ref="BY7:BY29" si="8">SUM(BW7:BX7)</f>
        <v>787</v>
      </c>
      <c r="BZ7" s="247">
        <f>BY7/1000*100</f>
        <v>78.7</v>
      </c>
      <c r="CA7" s="298" t="str">
        <f>IF(BZ7&gt;=91,"A1",IF(BZ7&gt;=81,"A2",IF(BZ7&gt;=71,"B1",IF(BZ7&gt;=61,"B2",IF(BZ7&gt;=51,"C1",IF(BZ7&gt;=41,"C2",IF(BZ7&gt;=33,"D","E")))))))</f>
        <v>B1</v>
      </c>
    </row>
    <row r="8" spans="1:79" ht="20.100000000000001" customHeight="1">
      <c r="A8" s="297">
        <v>2</v>
      </c>
      <c r="B8" s="238" t="s">
        <v>246</v>
      </c>
      <c r="C8" s="239">
        <v>7</v>
      </c>
      <c r="D8" s="240">
        <v>5</v>
      </c>
      <c r="E8" s="240">
        <v>4</v>
      </c>
      <c r="F8" s="241">
        <v>55.5</v>
      </c>
      <c r="G8" s="242">
        <f t="shared" si="2"/>
        <v>71.5</v>
      </c>
      <c r="H8" s="243" t="str">
        <f t="shared" ref="H8:H29" si="9">IF(G8&gt;=91,"A1",IF(G8&gt;=81,"A2",IF(G8&gt;=71,"B1",IF(G8&gt;=61,"B2",IF(G8&gt;=51,"C1",IF(G8&gt;=41,"C2",IF(G8&gt;=33,"D","E")))))))</f>
        <v>B1</v>
      </c>
      <c r="I8" s="244">
        <v>7</v>
      </c>
      <c r="J8" s="240">
        <v>5</v>
      </c>
      <c r="K8" s="240">
        <v>4</v>
      </c>
      <c r="L8" s="245">
        <v>52.5</v>
      </c>
      <c r="M8" s="246">
        <f t="shared" si="3"/>
        <v>68.5</v>
      </c>
      <c r="N8" s="243" t="str">
        <f t="shared" ref="N8:N29" si="10">IF(M8&gt;=91,"A1",IF(M8&gt;=81,"A2",IF(M8&gt;=71,"B1",IF(M8&gt;=61,"B2",IF(M8&gt;=51,"C1",IF(M8&gt;=41,"C2",IF(M8&gt;=33,"D","E")))))))</f>
        <v>B2</v>
      </c>
      <c r="O8" s="239">
        <v>3.5</v>
      </c>
      <c r="P8" s="244">
        <v>3</v>
      </c>
      <c r="Q8" s="244">
        <v>4</v>
      </c>
      <c r="R8" s="240">
        <v>42</v>
      </c>
      <c r="S8" s="233">
        <f t="shared" si="4"/>
        <v>52.5</v>
      </c>
      <c r="T8" s="240" t="str">
        <f t="shared" ref="T8:T29" si="11">IF(S8&gt;=91,"A1",IF(S8&gt;=81,"A2",IF(S8&gt;=71,"B1",IF(S8&gt;=61,"B2",IF(S8&gt;=51,"C1",IF(S8&gt;=41,"C2",IF(S8&gt;=33,"D","E")))))))</f>
        <v>C1</v>
      </c>
      <c r="U8" s="244">
        <v>6.25</v>
      </c>
      <c r="V8" s="244">
        <v>3</v>
      </c>
      <c r="W8" s="244">
        <v>4</v>
      </c>
      <c r="X8" s="244">
        <v>46</v>
      </c>
      <c r="Y8" s="247">
        <f t="shared" si="5"/>
        <v>59.25</v>
      </c>
      <c r="Z8" s="298" t="str">
        <f t="shared" ref="Z8:Z29" si="12">IF(Y8&gt;=91,"A1",IF(Y8&gt;=81,"A2",IF(Y8&gt;=71,"B1",IF(Y8&gt;=61,"B2",IF(Y8&gt;=51,"C1",IF(Y8&gt;=41,"C2",IF(Y8&gt;=33,"D","E")))))))</f>
        <v>C1</v>
      </c>
      <c r="AA8" s="314">
        <v>2</v>
      </c>
      <c r="AB8" s="250" t="s">
        <v>246</v>
      </c>
      <c r="AC8" s="244">
        <v>8.75</v>
      </c>
      <c r="AD8" s="244">
        <v>5</v>
      </c>
      <c r="AE8" s="244">
        <v>4</v>
      </c>
      <c r="AF8" s="244">
        <v>51</v>
      </c>
      <c r="AG8" s="243">
        <v>68.75</v>
      </c>
      <c r="AH8" s="243" t="s">
        <v>411</v>
      </c>
      <c r="AI8" s="244">
        <v>8</v>
      </c>
      <c r="AJ8" s="244">
        <v>5</v>
      </c>
      <c r="AK8" s="244">
        <v>4</v>
      </c>
      <c r="AL8" s="240">
        <v>63</v>
      </c>
      <c r="AM8" s="247">
        <f t="shared" ref="AM8" si="13">SUM(AI8:AL8)</f>
        <v>80</v>
      </c>
      <c r="AN8" s="248" t="str">
        <f t="shared" ref="AN8:AN29" si="14">IF(AM8&gt;=91,"A1",IF(AM8&gt;=81,"A2",IF(AM8&gt;=71,"B1",IF(AM8&gt;=61,"B2",IF(AM8&gt;=51,"C1",IF(AM8&gt;=41,"C2",IF(AM8&gt;=33,"D","E")))))))</f>
        <v>B1</v>
      </c>
      <c r="AO8" s="244">
        <v>7</v>
      </c>
      <c r="AP8" s="244">
        <v>4.5</v>
      </c>
      <c r="AQ8" s="244">
        <v>5</v>
      </c>
      <c r="AR8" s="244">
        <v>47.5</v>
      </c>
      <c r="AS8" s="243">
        <v>64</v>
      </c>
      <c r="AT8" s="249" t="str">
        <f t="shared" ref="AT8:AT29" si="15">IF(AS8&gt;=91,"A1",IF(AS8&gt;=81,"A2",IF(AS8&gt;=71,"B1",IF(AS8&gt;=61,"B2",IF(AS8&gt;=51,"C1",IF(AS8&gt;=41,"C2",IF(AS8&gt;=33,"D","E")))))))</f>
        <v>B2</v>
      </c>
      <c r="AU8" s="239">
        <v>8</v>
      </c>
      <c r="AV8" s="244">
        <v>4.5</v>
      </c>
      <c r="AW8" s="244">
        <v>4</v>
      </c>
      <c r="AX8" s="240">
        <v>60</v>
      </c>
      <c r="AY8" s="247">
        <f t="shared" si="6"/>
        <v>76.5</v>
      </c>
      <c r="AZ8" s="315" t="str">
        <f t="shared" ref="AZ8:AZ29" si="16">IF(AY8&gt;=91,"A1",IF(AY8&gt;=81,"A2",IF(AY8&gt;=71,"B1",IF(AY8&gt;=61,"B2",IF(AY8&gt;=51,"C1",IF(AY8&gt;=41,"C2",IF(AY8&gt;=33,"D","E")))))))</f>
        <v>B1</v>
      </c>
      <c r="BA8" s="314">
        <v>2</v>
      </c>
      <c r="BB8" s="250" t="s">
        <v>246</v>
      </c>
      <c r="BC8" s="244">
        <v>5.25</v>
      </c>
      <c r="BD8" s="244">
        <v>4</v>
      </c>
      <c r="BE8" s="244">
        <v>3.5</v>
      </c>
      <c r="BF8" s="244">
        <v>48</v>
      </c>
      <c r="BG8" s="251">
        <v>60.75</v>
      </c>
      <c r="BH8" s="243" t="s">
        <v>400</v>
      </c>
      <c r="BI8" s="239">
        <v>5.5</v>
      </c>
      <c r="BJ8" s="244">
        <v>4.5</v>
      </c>
      <c r="BK8" s="244">
        <v>4.5</v>
      </c>
      <c r="BL8" s="240">
        <v>60.5</v>
      </c>
      <c r="BM8" s="247">
        <f t="shared" si="7"/>
        <v>75</v>
      </c>
      <c r="BN8" s="248" t="str">
        <f t="shared" ref="BN8:BN29" si="17">IF(BM8&gt;=91,"A1",IF(BM8&gt;=81,"A2",IF(BM8&gt;=71,"B1",IF(BM8&gt;=61,"B2",IF(BM8&gt;=51,"C1",IF(BM8&gt;=41,"C2",IF(BM8&gt;=33,"D","E")))))))</f>
        <v>B1</v>
      </c>
      <c r="BO8" s="255">
        <v>38</v>
      </c>
      <c r="BP8" s="240">
        <v>36.5</v>
      </c>
      <c r="BQ8" s="255">
        <v>44</v>
      </c>
      <c r="BR8" s="244">
        <v>37</v>
      </c>
      <c r="BS8" s="256">
        <v>25.5</v>
      </c>
      <c r="BT8" s="240">
        <v>21.5</v>
      </c>
      <c r="BU8" s="255">
        <v>28.5</v>
      </c>
      <c r="BV8" s="244">
        <v>44</v>
      </c>
      <c r="BW8" s="233">
        <f t="shared" si="0"/>
        <v>317.5</v>
      </c>
      <c r="BX8" s="233">
        <f t="shared" si="1"/>
        <v>359.25</v>
      </c>
      <c r="BY8" s="248">
        <f t="shared" si="8"/>
        <v>676.75</v>
      </c>
      <c r="BZ8" s="247">
        <f t="shared" ref="BZ8:BZ29" si="18">BY8/1000*100</f>
        <v>67.674999999999997</v>
      </c>
      <c r="CA8" s="298" t="str">
        <f t="shared" ref="CA8:CA29" si="19">IF(BZ8&gt;=91,"A1",IF(BZ8&gt;=81,"A2",IF(BZ8&gt;=71,"B1",IF(BZ8&gt;=61,"B2",IF(BZ8&gt;=51,"C1",IF(BZ8&gt;=41,"C2",IF(BZ8&gt;=33,"D","E")))))))</f>
        <v>B2</v>
      </c>
    </row>
    <row r="9" spans="1:79" ht="20.100000000000001" customHeight="1">
      <c r="A9" s="297">
        <v>3</v>
      </c>
      <c r="B9" s="257" t="s">
        <v>247</v>
      </c>
      <c r="C9" s="239">
        <v>8.5</v>
      </c>
      <c r="D9" s="240">
        <v>5</v>
      </c>
      <c r="E9" s="240">
        <v>5</v>
      </c>
      <c r="F9" s="220">
        <v>72.5</v>
      </c>
      <c r="G9" s="242">
        <f t="shared" si="2"/>
        <v>91</v>
      </c>
      <c r="H9" s="243" t="str">
        <f t="shared" si="9"/>
        <v>A1</v>
      </c>
      <c r="I9" s="244">
        <v>9.5</v>
      </c>
      <c r="J9" s="240">
        <v>5</v>
      </c>
      <c r="K9" s="240">
        <v>4</v>
      </c>
      <c r="L9" s="258">
        <v>67</v>
      </c>
      <c r="M9" s="246">
        <f t="shared" si="3"/>
        <v>85.5</v>
      </c>
      <c r="N9" s="243" t="str">
        <f t="shared" si="10"/>
        <v>A2</v>
      </c>
      <c r="O9" s="239">
        <v>7.25</v>
      </c>
      <c r="P9" s="244">
        <v>4.5</v>
      </c>
      <c r="Q9" s="244">
        <v>5</v>
      </c>
      <c r="R9" s="240">
        <v>63</v>
      </c>
      <c r="S9" s="233">
        <f t="shared" si="4"/>
        <v>79.75</v>
      </c>
      <c r="T9" s="240" t="str">
        <f t="shared" si="11"/>
        <v>B1</v>
      </c>
      <c r="U9" s="244">
        <v>6.75</v>
      </c>
      <c r="V9" s="244">
        <v>4.5</v>
      </c>
      <c r="W9" s="244">
        <v>5</v>
      </c>
      <c r="X9" s="244">
        <v>68.5</v>
      </c>
      <c r="Y9" s="247">
        <f>SUM(U9:X9)</f>
        <v>84.75</v>
      </c>
      <c r="Z9" s="298" t="str">
        <f t="shared" si="12"/>
        <v>A2</v>
      </c>
      <c r="AA9" s="314">
        <v>3</v>
      </c>
      <c r="AB9" s="259" t="s">
        <v>247</v>
      </c>
      <c r="AC9" s="244">
        <v>9</v>
      </c>
      <c r="AD9" s="244">
        <v>5</v>
      </c>
      <c r="AE9" s="244">
        <v>5</v>
      </c>
      <c r="AF9" s="244">
        <v>60.5</v>
      </c>
      <c r="AG9" s="243">
        <v>79.5</v>
      </c>
      <c r="AH9" s="243" t="s">
        <v>406</v>
      </c>
      <c r="AI9" s="244">
        <v>8.75</v>
      </c>
      <c r="AJ9" s="244">
        <v>5</v>
      </c>
      <c r="AK9" s="244">
        <v>5</v>
      </c>
      <c r="AL9" s="240">
        <v>66.5</v>
      </c>
      <c r="AM9" s="247">
        <f>SUM(AI9:AL9)</f>
        <v>85.25</v>
      </c>
      <c r="AN9" s="248" t="str">
        <f t="shared" si="14"/>
        <v>A2</v>
      </c>
      <c r="AO9" s="244">
        <v>8.25</v>
      </c>
      <c r="AP9" s="244">
        <v>5</v>
      </c>
      <c r="AQ9" s="244">
        <v>5</v>
      </c>
      <c r="AR9" s="244">
        <v>66</v>
      </c>
      <c r="AS9" s="243">
        <v>84.25</v>
      </c>
      <c r="AT9" s="249" t="str">
        <f t="shared" si="15"/>
        <v>A2</v>
      </c>
      <c r="AU9" s="239">
        <v>9.75</v>
      </c>
      <c r="AV9" s="244">
        <v>5</v>
      </c>
      <c r="AW9" s="244">
        <v>5</v>
      </c>
      <c r="AX9" s="240">
        <v>75</v>
      </c>
      <c r="AY9" s="247">
        <f>SUM(AU9:AX9)</f>
        <v>94.75</v>
      </c>
      <c r="AZ9" s="315" t="str">
        <f t="shared" si="16"/>
        <v>A1</v>
      </c>
      <c r="BA9" s="314">
        <v>3</v>
      </c>
      <c r="BB9" s="259" t="s">
        <v>247</v>
      </c>
      <c r="BC9" s="244">
        <v>9.5</v>
      </c>
      <c r="BD9" s="244">
        <v>4.5</v>
      </c>
      <c r="BE9" s="244">
        <v>4.5</v>
      </c>
      <c r="BF9" s="244">
        <v>73.5</v>
      </c>
      <c r="BG9" s="251">
        <v>92</v>
      </c>
      <c r="BH9" s="243" t="s">
        <v>398</v>
      </c>
      <c r="BI9" s="239">
        <v>8.25</v>
      </c>
      <c r="BJ9" s="244">
        <v>5</v>
      </c>
      <c r="BK9" s="244">
        <v>5</v>
      </c>
      <c r="BL9" s="240">
        <v>74.5</v>
      </c>
      <c r="BM9" s="247">
        <f>SUM(BI9:BL9)</f>
        <v>92.75</v>
      </c>
      <c r="BN9" s="248" t="str">
        <f t="shared" si="17"/>
        <v>A1</v>
      </c>
      <c r="BO9" s="260">
        <v>44</v>
      </c>
      <c r="BP9" s="240">
        <v>43</v>
      </c>
      <c r="BQ9" s="260">
        <v>50</v>
      </c>
      <c r="BR9" s="244">
        <v>48</v>
      </c>
      <c r="BS9" s="256">
        <v>34</v>
      </c>
      <c r="BT9" s="240">
        <v>42</v>
      </c>
      <c r="BU9" s="260">
        <v>46</v>
      </c>
      <c r="BV9" s="244">
        <v>48.5</v>
      </c>
      <c r="BW9" s="233">
        <f t="shared" si="0"/>
        <v>426.5</v>
      </c>
      <c r="BX9" s="233">
        <f t="shared" si="1"/>
        <v>443</v>
      </c>
      <c r="BY9" s="248">
        <f t="shared" si="8"/>
        <v>869.5</v>
      </c>
      <c r="BZ9" s="247">
        <f t="shared" si="18"/>
        <v>86.95</v>
      </c>
      <c r="CA9" s="298" t="str">
        <f t="shared" si="19"/>
        <v>A2</v>
      </c>
    </row>
    <row r="10" spans="1:79" ht="20.100000000000001" customHeight="1">
      <c r="A10" s="297">
        <v>4</v>
      </c>
      <c r="B10" s="257" t="s">
        <v>248</v>
      </c>
      <c r="C10" s="239">
        <v>8.5</v>
      </c>
      <c r="D10" s="240">
        <v>4</v>
      </c>
      <c r="E10" s="240">
        <v>4</v>
      </c>
      <c r="F10" s="220">
        <v>64.5</v>
      </c>
      <c r="G10" s="242">
        <f t="shared" si="2"/>
        <v>81</v>
      </c>
      <c r="H10" s="243" t="str">
        <f t="shared" si="9"/>
        <v>A2</v>
      </c>
      <c r="I10" s="244">
        <v>9.25</v>
      </c>
      <c r="J10" s="240">
        <v>5</v>
      </c>
      <c r="K10" s="240">
        <v>2.5</v>
      </c>
      <c r="L10" s="258">
        <v>58</v>
      </c>
      <c r="M10" s="246">
        <f t="shared" si="3"/>
        <v>74.75</v>
      </c>
      <c r="N10" s="243" t="str">
        <f t="shared" si="10"/>
        <v>B1</v>
      </c>
      <c r="O10" s="239">
        <v>4</v>
      </c>
      <c r="P10" s="244">
        <v>4</v>
      </c>
      <c r="Q10" s="244">
        <v>4</v>
      </c>
      <c r="R10" s="240">
        <v>58.5</v>
      </c>
      <c r="S10" s="233">
        <f t="shared" si="4"/>
        <v>70.5</v>
      </c>
      <c r="T10" s="240" t="str">
        <f t="shared" si="11"/>
        <v>B2</v>
      </c>
      <c r="U10" s="244">
        <v>6.25</v>
      </c>
      <c r="V10" s="244">
        <v>4</v>
      </c>
      <c r="W10" s="244">
        <v>4</v>
      </c>
      <c r="X10" s="240">
        <v>56</v>
      </c>
      <c r="Y10" s="247">
        <f>SUM(U10:X10)</f>
        <v>70.25</v>
      </c>
      <c r="Z10" s="298" t="str">
        <f t="shared" si="12"/>
        <v>B2</v>
      </c>
      <c r="AA10" s="314">
        <v>4</v>
      </c>
      <c r="AB10" s="261" t="s">
        <v>248</v>
      </c>
      <c r="AC10" s="244">
        <v>8.5</v>
      </c>
      <c r="AD10" s="244">
        <v>4</v>
      </c>
      <c r="AE10" s="244">
        <v>4</v>
      </c>
      <c r="AF10" s="244">
        <v>58</v>
      </c>
      <c r="AG10" s="243">
        <v>74.5</v>
      </c>
      <c r="AH10" s="243" t="s">
        <v>406</v>
      </c>
      <c r="AI10" s="244">
        <v>9</v>
      </c>
      <c r="AJ10" s="244">
        <v>4</v>
      </c>
      <c r="AK10" s="244">
        <v>4</v>
      </c>
      <c r="AL10" s="244">
        <v>61.5</v>
      </c>
      <c r="AM10" s="247">
        <f t="shared" ref="AM10:AM29" si="20">SUM(AI10:AL10)</f>
        <v>78.5</v>
      </c>
      <c r="AN10" s="248" t="str">
        <f t="shared" si="14"/>
        <v>B1</v>
      </c>
      <c r="AO10" s="244">
        <v>7.75</v>
      </c>
      <c r="AP10" s="244">
        <v>5</v>
      </c>
      <c r="AQ10" s="244">
        <v>5</v>
      </c>
      <c r="AR10" s="244">
        <v>73.5</v>
      </c>
      <c r="AS10" s="243">
        <v>91.25</v>
      </c>
      <c r="AT10" s="249" t="str">
        <f t="shared" si="15"/>
        <v>A1</v>
      </c>
      <c r="AU10" s="239">
        <v>9.25</v>
      </c>
      <c r="AV10" s="244">
        <v>5</v>
      </c>
      <c r="AW10" s="244">
        <v>4</v>
      </c>
      <c r="AX10" s="240">
        <v>66</v>
      </c>
      <c r="AY10" s="247">
        <f>SUM(AU10:AX10)</f>
        <v>84.25</v>
      </c>
      <c r="AZ10" s="315" t="str">
        <f t="shared" si="16"/>
        <v>A2</v>
      </c>
      <c r="BA10" s="314">
        <v>4</v>
      </c>
      <c r="BB10" s="261" t="s">
        <v>248</v>
      </c>
      <c r="BC10" s="244">
        <v>5.25</v>
      </c>
      <c r="BD10" s="244">
        <v>3.5</v>
      </c>
      <c r="BE10" s="244">
        <v>3</v>
      </c>
      <c r="BF10" s="244">
        <v>55</v>
      </c>
      <c r="BG10" s="251">
        <v>66.75</v>
      </c>
      <c r="BH10" s="243" t="s">
        <v>411</v>
      </c>
      <c r="BI10" s="239">
        <v>8.25</v>
      </c>
      <c r="BJ10" s="244">
        <v>3.5</v>
      </c>
      <c r="BK10" s="244">
        <v>4</v>
      </c>
      <c r="BL10" s="240">
        <v>65</v>
      </c>
      <c r="BM10" s="247">
        <f>SUM(BI10:BL10)</f>
        <v>80.75</v>
      </c>
      <c r="BN10" s="248" t="str">
        <f t="shared" si="17"/>
        <v>B1</v>
      </c>
      <c r="BO10" s="260">
        <v>33</v>
      </c>
      <c r="BP10" s="240">
        <v>38</v>
      </c>
      <c r="BQ10" s="260">
        <v>44.5</v>
      </c>
      <c r="BR10" s="244">
        <v>34.5</v>
      </c>
      <c r="BS10" s="256">
        <v>36</v>
      </c>
      <c r="BT10" s="240">
        <v>36.5</v>
      </c>
      <c r="BU10" s="260">
        <v>31</v>
      </c>
      <c r="BV10" s="244">
        <v>32.5</v>
      </c>
      <c r="BW10" s="233">
        <f t="shared" si="0"/>
        <v>384</v>
      </c>
      <c r="BX10" s="233">
        <f t="shared" si="1"/>
        <v>388.5</v>
      </c>
      <c r="BY10" s="248">
        <f t="shared" si="8"/>
        <v>772.5</v>
      </c>
      <c r="BZ10" s="247">
        <f t="shared" si="18"/>
        <v>77.25</v>
      </c>
      <c r="CA10" s="298" t="str">
        <f t="shared" si="19"/>
        <v>B1</v>
      </c>
    </row>
    <row r="11" spans="1:79" ht="20.100000000000001" customHeight="1">
      <c r="A11" s="297">
        <v>5</v>
      </c>
      <c r="B11" s="257" t="s">
        <v>249</v>
      </c>
      <c r="C11" s="239">
        <v>5.75</v>
      </c>
      <c r="D11" s="240">
        <v>4</v>
      </c>
      <c r="E11" s="240">
        <v>4</v>
      </c>
      <c r="F11" s="220">
        <v>51.5</v>
      </c>
      <c r="G11" s="242">
        <f t="shared" si="2"/>
        <v>65.25</v>
      </c>
      <c r="H11" s="243" t="str">
        <f t="shared" si="9"/>
        <v>B2</v>
      </c>
      <c r="I11" s="244">
        <v>6.5</v>
      </c>
      <c r="J11" s="240">
        <v>4</v>
      </c>
      <c r="K11" s="240">
        <v>4</v>
      </c>
      <c r="L11" s="258">
        <v>46</v>
      </c>
      <c r="M11" s="246">
        <f t="shared" si="3"/>
        <v>60.5</v>
      </c>
      <c r="N11" s="243" t="str">
        <f t="shared" si="10"/>
        <v>C1</v>
      </c>
      <c r="O11" s="239">
        <v>5</v>
      </c>
      <c r="P11" s="244">
        <v>3.5</v>
      </c>
      <c r="Q11" s="244">
        <v>4</v>
      </c>
      <c r="R11" s="240">
        <v>46</v>
      </c>
      <c r="S11" s="233">
        <f t="shared" si="4"/>
        <v>58.5</v>
      </c>
      <c r="T11" s="240" t="str">
        <f t="shared" si="11"/>
        <v>C1</v>
      </c>
      <c r="U11" s="244">
        <v>6</v>
      </c>
      <c r="V11" s="244">
        <v>3.5</v>
      </c>
      <c r="W11" s="244">
        <v>4</v>
      </c>
      <c r="X11" s="240">
        <v>49.5</v>
      </c>
      <c r="Y11" s="247">
        <f t="shared" ref="Y11:Y29" si="21">SUM(U11:X11)</f>
        <v>63</v>
      </c>
      <c r="Z11" s="298" t="str">
        <f t="shared" si="12"/>
        <v>B2</v>
      </c>
      <c r="AA11" s="314">
        <v>5</v>
      </c>
      <c r="AB11" s="261" t="s">
        <v>249</v>
      </c>
      <c r="AC11" s="244">
        <v>8.75</v>
      </c>
      <c r="AD11" s="244">
        <v>3</v>
      </c>
      <c r="AE11" s="244">
        <v>3</v>
      </c>
      <c r="AF11" s="244">
        <v>46</v>
      </c>
      <c r="AG11" s="243">
        <v>60.75</v>
      </c>
      <c r="AH11" s="243" t="s">
        <v>400</v>
      </c>
      <c r="AI11" s="244">
        <v>6.5</v>
      </c>
      <c r="AJ11" s="244">
        <v>4</v>
      </c>
      <c r="AK11" s="244">
        <v>4</v>
      </c>
      <c r="AL11" s="244">
        <v>54</v>
      </c>
      <c r="AM11" s="247">
        <f t="shared" si="20"/>
        <v>68.5</v>
      </c>
      <c r="AN11" s="248" t="str">
        <f t="shared" si="14"/>
        <v>B2</v>
      </c>
      <c r="AO11" s="244">
        <v>8</v>
      </c>
      <c r="AP11" s="244">
        <v>4.5</v>
      </c>
      <c r="AQ11" s="244">
        <v>4.5</v>
      </c>
      <c r="AR11" s="244">
        <v>72.5</v>
      </c>
      <c r="AS11" s="243">
        <v>89.5</v>
      </c>
      <c r="AT11" s="249" t="str">
        <f t="shared" si="15"/>
        <v>A2</v>
      </c>
      <c r="AU11" s="239">
        <v>8.25</v>
      </c>
      <c r="AV11" s="244">
        <v>3.5</v>
      </c>
      <c r="AW11" s="244">
        <v>3</v>
      </c>
      <c r="AX11" s="240">
        <v>52</v>
      </c>
      <c r="AY11" s="247">
        <f t="shared" ref="AY11:AY29" si="22">SUM(AU11:AX11)</f>
        <v>66.75</v>
      </c>
      <c r="AZ11" s="315" t="str">
        <f t="shared" si="16"/>
        <v>B2</v>
      </c>
      <c r="BA11" s="314">
        <v>5</v>
      </c>
      <c r="BB11" s="261" t="s">
        <v>249</v>
      </c>
      <c r="BC11" s="244">
        <v>5.5</v>
      </c>
      <c r="BD11" s="244">
        <v>3.5</v>
      </c>
      <c r="BE11" s="244">
        <v>4</v>
      </c>
      <c r="BF11" s="244">
        <v>52.5</v>
      </c>
      <c r="BG11" s="251">
        <v>65.5</v>
      </c>
      <c r="BH11" s="243" t="s">
        <v>411</v>
      </c>
      <c r="BI11" s="239">
        <v>7</v>
      </c>
      <c r="BJ11" s="244">
        <v>3.5</v>
      </c>
      <c r="BK11" s="244">
        <v>3.5</v>
      </c>
      <c r="BL11" s="240">
        <v>48</v>
      </c>
      <c r="BM11" s="247">
        <f t="shared" ref="BM11:BM29" si="23">SUM(BI11:BL11)</f>
        <v>62</v>
      </c>
      <c r="BN11" s="248" t="str">
        <f t="shared" si="17"/>
        <v>B2</v>
      </c>
      <c r="BO11" s="260">
        <v>17.5</v>
      </c>
      <c r="BP11" s="240">
        <v>24</v>
      </c>
      <c r="BQ11" s="260">
        <v>30.5</v>
      </c>
      <c r="BR11" s="244">
        <v>34.5</v>
      </c>
      <c r="BS11" s="256">
        <v>32</v>
      </c>
      <c r="BT11" s="240">
        <v>22.5</v>
      </c>
      <c r="BU11" s="260">
        <v>33.5</v>
      </c>
      <c r="BV11" s="244">
        <v>29</v>
      </c>
      <c r="BW11" s="233">
        <f t="shared" si="0"/>
        <v>339.5</v>
      </c>
      <c r="BX11" s="233">
        <f t="shared" si="1"/>
        <v>320.75</v>
      </c>
      <c r="BY11" s="248">
        <f t="shared" si="8"/>
        <v>660.25</v>
      </c>
      <c r="BZ11" s="247">
        <f t="shared" si="18"/>
        <v>66.025000000000006</v>
      </c>
      <c r="CA11" s="298" t="str">
        <f t="shared" si="19"/>
        <v>B2</v>
      </c>
    </row>
    <row r="12" spans="1:79" ht="20.100000000000001" customHeight="1">
      <c r="A12" s="297">
        <v>6</v>
      </c>
      <c r="B12" s="257" t="s">
        <v>250</v>
      </c>
      <c r="C12" s="239">
        <v>7.75</v>
      </c>
      <c r="D12" s="240">
        <v>5</v>
      </c>
      <c r="E12" s="240">
        <v>5</v>
      </c>
      <c r="F12" s="220">
        <v>60.5</v>
      </c>
      <c r="G12" s="242">
        <f t="shared" si="2"/>
        <v>78.25</v>
      </c>
      <c r="H12" s="243" t="str">
        <f t="shared" si="9"/>
        <v>B1</v>
      </c>
      <c r="I12" s="244">
        <v>8</v>
      </c>
      <c r="J12" s="240">
        <v>5</v>
      </c>
      <c r="K12" s="240">
        <v>5</v>
      </c>
      <c r="L12" s="245">
        <v>61.5</v>
      </c>
      <c r="M12" s="246">
        <f t="shared" si="3"/>
        <v>79.5</v>
      </c>
      <c r="N12" s="243" t="str">
        <f t="shared" si="10"/>
        <v>B1</v>
      </c>
      <c r="O12" s="239">
        <v>6.5</v>
      </c>
      <c r="P12" s="244">
        <v>4</v>
      </c>
      <c r="Q12" s="244">
        <v>4</v>
      </c>
      <c r="R12" s="240">
        <v>64.5</v>
      </c>
      <c r="S12" s="233">
        <f t="shared" si="4"/>
        <v>79</v>
      </c>
      <c r="T12" s="240" t="str">
        <f t="shared" si="11"/>
        <v>B1</v>
      </c>
      <c r="U12" s="244">
        <v>8.25</v>
      </c>
      <c r="V12" s="244">
        <v>4</v>
      </c>
      <c r="W12" s="244">
        <v>4</v>
      </c>
      <c r="X12" s="240">
        <v>70.5</v>
      </c>
      <c r="Y12" s="247">
        <f t="shared" si="21"/>
        <v>86.75</v>
      </c>
      <c r="Z12" s="298" t="str">
        <f t="shared" si="12"/>
        <v>A2</v>
      </c>
      <c r="AA12" s="314">
        <v>6</v>
      </c>
      <c r="AB12" s="250" t="s">
        <v>250</v>
      </c>
      <c r="AC12" s="244">
        <v>9</v>
      </c>
      <c r="AD12" s="244">
        <v>5</v>
      </c>
      <c r="AE12" s="244">
        <v>5</v>
      </c>
      <c r="AF12" s="244">
        <v>65</v>
      </c>
      <c r="AG12" s="243">
        <v>84</v>
      </c>
      <c r="AH12" s="243" t="s">
        <v>402</v>
      </c>
      <c r="AI12" s="244">
        <v>7</v>
      </c>
      <c r="AJ12" s="244">
        <v>5</v>
      </c>
      <c r="AK12" s="244">
        <v>5</v>
      </c>
      <c r="AL12" s="244">
        <v>72</v>
      </c>
      <c r="AM12" s="247">
        <f t="shared" si="20"/>
        <v>89</v>
      </c>
      <c r="AN12" s="248" t="str">
        <f t="shared" si="14"/>
        <v>A2</v>
      </c>
      <c r="AO12" s="244">
        <v>9.25</v>
      </c>
      <c r="AP12" s="244">
        <v>5</v>
      </c>
      <c r="AQ12" s="244">
        <v>5</v>
      </c>
      <c r="AR12" s="244" t="s">
        <v>428</v>
      </c>
      <c r="AS12" s="243">
        <v>19.25</v>
      </c>
      <c r="AT12" s="249" t="str">
        <f t="shared" si="15"/>
        <v>E</v>
      </c>
      <c r="AU12" s="239">
        <v>9.75</v>
      </c>
      <c r="AV12" s="244">
        <v>5</v>
      </c>
      <c r="AW12" s="244">
        <v>4.5</v>
      </c>
      <c r="AX12" s="240">
        <v>69.5</v>
      </c>
      <c r="AY12" s="247">
        <f t="shared" si="22"/>
        <v>88.75</v>
      </c>
      <c r="AZ12" s="315" t="str">
        <f t="shared" si="16"/>
        <v>A2</v>
      </c>
      <c r="BA12" s="314">
        <v>6</v>
      </c>
      <c r="BB12" s="250" t="s">
        <v>250</v>
      </c>
      <c r="BC12" s="244">
        <v>7.25</v>
      </c>
      <c r="BD12" s="244">
        <v>5</v>
      </c>
      <c r="BE12" s="244">
        <v>4.5</v>
      </c>
      <c r="BF12" s="244">
        <v>66.5</v>
      </c>
      <c r="BG12" s="251">
        <v>83.25</v>
      </c>
      <c r="BH12" s="243" t="s">
        <v>402</v>
      </c>
      <c r="BI12" s="239">
        <v>9</v>
      </c>
      <c r="BJ12" s="244">
        <v>5</v>
      </c>
      <c r="BK12" s="244">
        <v>5</v>
      </c>
      <c r="BL12" s="240">
        <v>72.5</v>
      </c>
      <c r="BM12" s="247">
        <f t="shared" si="23"/>
        <v>91.5</v>
      </c>
      <c r="BN12" s="248" t="str">
        <f t="shared" si="17"/>
        <v>A1</v>
      </c>
      <c r="BO12" s="260">
        <v>43.5</v>
      </c>
      <c r="BP12" s="240">
        <v>43</v>
      </c>
      <c r="BQ12" s="260">
        <v>46</v>
      </c>
      <c r="BR12" s="244">
        <v>45.5</v>
      </c>
      <c r="BS12" s="256">
        <v>43</v>
      </c>
      <c r="BT12" s="240">
        <v>49</v>
      </c>
      <c r="BU12" s="260">
        <v>40</v>
      </c>
      <c r="BV12" s="244">
        <v>39.5</v>
      </c>
      <c r="BW12" s="233">
        <f t="shared" si="0"/>
        <v>343.75</v>
      </c>
      <c r="BX12" s="233">
        <f t="shared" si="1"/>
        <v>435.5</v>
      </c>
      <c r="BY12" s="248">
        <f t="shared" si="8"/>
        <v>779.25</v>
      </c>
      <c r="BZ12" s="247">
        <f t="shared" si="18"/>
        <v>77.924999999999997</v>
      </c>
      <c r="CA12" s="298" t="str">
        <f t="shared" si="19"/>
        <v>B1</v>
      </c>
    </row>
    <row r="13" spans="1:79" ht="20.100000000000001" customHeight="1">
      <c r="A13" s="297">
        <v>7</v>
      </c>
      <c r="B13" s="262" t="s">
        <v>251</v>
      </c>
      <c r="C13" s="239">
        <v>7.75</v>
      </c>
      <c r="D13" s="240">
        <v>5</v>
      </c>
      <c r="E13" s="240">
        <v>5</v>
      </c>
      <c r="F13" s="220">
        <v>60</v>
      </c>
      <c r="G13" s="242">
        <f t="shared" si="2"/>
        <v>77.75</v>
      </c>
      <c r="H13" s="243" t="str">
        <f t="shared" si="9"/>
        <v>B1</v>
      </c>
      <c r="I13" s="244">
        <v>9.5</v>
      </c>
      <c r="J13" s="240">
        <v>5</v>
      </c>
      <c r="K13" s="240">
        <v>5</v>
      </c>
      <c r="L13" s="245">
        <v>66.5</v>
      </c>
      <c r="M13" s="246">
        <f t="shared" si="3"/>
        <v>86</v>
      </c>
      <c r="N13" s="243" t="str">
        <f t="shared" si="10"/>
        <v>A2</v>
      </c>
      <c r="O13" s="263">
        <v>7.25</v>
      </c>
      <c r="P13" s="244">
        <v>4.5</v>
      </c>
      <c r="Q13" s="244">
        <v>4</v>
      </c>
      <c r="R13" s="240">
        <v>65.5</v>
      </c>
      <c r="S13" s="233">
        <f t="shared" si="4"/>
        <v>81.25</v>
      </c>
      <c r="T13" s="240" t="str">
        <f t="shared" si="11"/>
        <v>A2</v>
      </c>
      <c r="U13" s="244">
        <v>7.75</v>
      </c>
      <c r="V13" s="244">
        <v>4.5</v>
      </c>
      <c r="W13" s="244">
        <v>4</v>
      </c>
      <c r="X13" s="240">
        <v>64.5</v>
      </c>
      <c r="Y13" s="247">
        <f t="shared" si="21"/>
        <v>80.75</v>
      </c>
      <c r="Z13" s="298" t="str">
        <f t="shared" si="12"/>
        <v>B1</v>
      </c>
      <c r="AA13" s="314">
        <v>7</v>
      </c>
      <c r="AB13" s="250" t="s">
        <v>251</v>
      </c>
      <c r="AC13" s="244">
        <v>9.5</v>
      </c>
      <c r="AD13" s="244">
        <v>5</v>
      </c>
      <c r="AE13" s="244">
        <v>5</v>
      </c>
      <c r="AF13" s="244">
        <v>60.5</v>
      </c>
      <c r="AG13" s="243">
        <v>80</v>
      </c>
      <c r="AH13" s="243" t="s">
        <v>406</v>
      </c>
      <c r="AI13" s="244">
        <v>8.5</v>
      </c>
      <c r="AJ13" s="244">
        <v>5</v>
      </c>
      <c r="AK13" s="244">
        <v>5</v>
      </c>
      <c r="AL13" s="244">
        <v>68</v>
      </c>
      <c r="AM13" s="247">
        <f t="shared" si="20"/>
        <v>86.5</v>
      </c>
      <c r="AN13" s="248" t="str">
        <f t="shared" si="14"/>
        <v>A2</v>
      </c>
      <c r="AO13" s="244">
        <v>8.75</v>
      </c>
      <c r="AP13" s="244">
        <v>4.5</v>
      </c>
      <c r="AQ13" s="244">
        <v>4.5</v>
      </c>
      <c r="AR13" s="244">
        <v>70.5</v>
      </c>
      <c r="AS13" s="243">
        <v>88.25</v>
      </c>
      <c r="AT13" s="249" t="str">
        <f t="shared" si="15"/>
        <v>A2</v>
      </c>
      <c r="AU13" s="239">
        <v>8.5</v>
      </c>
      <c r="AV13" s="244">
        <v>5</v>
      </c>
      <c r="AW13" s="244">
        <v>4.5</v>
      </c>
      <c r="AX13" s="240">
        <v>75.5</v>
      </c>
      <c r="AY13" s="247">
        <f t="shared" si="22"/>
        <v>93.5</v>
      </c>
      <c r="AZ13" s="315" t="str">
        <f t="shared" si="16"/>
        <v>A1</v>
      </c>
      <c r="BA13" s="314">
        <v>7</v>
      </c>
      <c r="BB13" s="250" t="s">
        <v>251</v>
      </c>
      <c r="BC13" s="244">
        <v>7.25</v>
      </c>
      <c r="BD13" s="244">
        <v>4</v>
      </c>
      <c r="BE13" s="244">
        <v>4.5</v>
      </c>
      <c r="BF13" s="244">
        <v>62.5</v>
      </c>
      <c r="BG13" s="251">
        <v>78.25</v>
      </c>
      <c r="BH13" s="243" t="s">
        <v>406</v>
      </c>
      <c r="BI13" s="239">
        <v>9.5</v>
      </c>
      <c r="BJ13" s="244">
        <v>5</v>
      </c>
      <c r="BK13" s="244">
        <v>5</v>
      </c>
      <c r="BL13" s="240">
        <v>70</v>
      </c>
      <c r="BM13" s="247">
        <f t="shared" si="23"/>
        <v>89.5</v>
      </c>
      <c r="BN13" s="248" t="str">
        <f t="shared" si="17"/>
        <v>A2</v>
      </c>
      <c r="BO13" s="260">
        <v>41</v>
      </c>
      <c r="BP13" s="240">
        <v>44</v>
      </c>
      <c r="BQ13" s="260">
        <v>42</v>
      </c>
      <c r="BR13" s="244">
        <v>44</v>
      </c>
      <c r="BS13" s="256">
        <v>43.5</v>
      </c>
      <c r="BT13" s="240">
        <v>43</v>
      </c>
      <c r="BU13" s="260">
        <v>41.5</v>
      </c>
      <c r="BV13" s="244">
        <v>41</v>
      </c>
      <c r="BW13" s="233">
        <f t="shared" si="0"/>
        <v>405.5</v>
      </c>
      <c r="BX13" s="233">
        <f t="shared" si="1"/>
        <v>436.25</v>
      </c>
      <c r="BY13" s="248">
        <f t="shared" si="8"/>
        <v>841.75</v>
      </c>
      <c r="BZ13" s="247">
        <f t="shared" si="18"/>
        <v>84.174999999999997</v>
      </c>
      <c r="CA13" s="298" t="str">
        <f t="shared" si="19"/>
        <v>A2</v>
      </c>
    </row>
    <row r="14" spans="1:79" ht="20.100000000000001" customHeight="1">
      <c r="A14" s="297">
        <v>8</v>
      </c>
      <c r="B14" s="257" t="s">
        <v>252</v>
      </c>
      <c r="C14" s="239">
        <v>9</v>
      </c>
      <c r="D14" s="240">
        <v>5</v>
      </c>
      <c r="E14" s="240">
        <v>5</v>
      </c>
      <c r="F14" s="220">
        <v>62.5</v>
      </c>
      <c r="G14" s="242">
        <f t="shared" si="2"/>
        <v>81.5</v>
      </c>
      <c r="H14" s="243" t="str">
        <f t="shared" si="9"/>
        <v>A2</v>
      </c>
      <c r="I14" s="244">
        <v>8.5</v>
      </c>
      <c r="J14" s="240">
        <v>5</v>
      </c>
      <c r="K14" s="240">
        <v>5</v>
      </c>
      <c r="L14" s="245">
        <v>61.5</v>
      </c>
      <c r="M14" s="246">
        <f t="shared" si="3"/>
        <v>80</v>
      </c>
      <c r="N14" s="243" t="str">
        <f t="shared" si="10"/>
        <v>B1</v>
      </c>
      <c r="O14" s="239">
        <v>6.75</v>
      </c>
      <c r="P14" s="244">
        <v>4.5</v>
      </c>
      <c r="Q14" s="244">
        <v>4.5</v>
      </c>
      <c r="R14" s="240">
        <v>67.5</v>
      </c>
      <c r="S14" s="233">
        <f t="shared" si="4"/>
        <v>83.25</v>
      </c>
      <c r="T14" s="240" t="str">
        <f t="shared" si="11"/>
        <v>A2</v>
      </c>
      <c r="U14" s="244">
        <v>8.25</v>
      </c>
      <c r="V14" s="244">
        <v>4.5</v>
      </c>
      <c r="W14" s="244">
        <v>4.5</v>
      </c>
      <c r="X14" s="244">
        <v>61</v>
      </c>
      <c r="Y14" s="247">
        <f t="shared" si="21"/>
        <v>78.25</v>
      </c>
      <c r="Z14" s="298" t="str">
        <f t="shared" si="12"/>
        <v>B1</v>
      </c>
      <c r="AA14" s="314">
        <v>8</v>
      </c>
      <c r="AB14" s="250" t="s">
        <v>252</v>
      </c>
      <c r="AC14" s="244">
        <v>8.5</v>
      </c>
      <c r="AD14" s="244">
        <v>5</v>
      </c>
      <c r="AE14" s="244">
        <v>4</v>
      </c>
      <c r="AF14" s="244">
        <v>43.5</v>
      </c>
      <c r="AG14" s="243">
        <v>61</v>
      </c>
      <c r="AH14" s="243" t="s">
        <v>411</v>
      </c>
      <c r="AI14" s="244">
        <v>8.75</v>
      </c>
      <c r="AJ14" s="244">
        <v>5</v>
      </c>
      <c r="AK14" s="244">
        <v>5</v>
      </c>
      <c r="AL14" s="244">
        <v>61</v>
      </c>
      <c r="AM14" s="247">
        <f t="shared" si="20"/>
        <v>79.75</v>
      </c>
      <c r="AN14" s="248" t="str">
        <f t="shared" si="14"/>
        <v>B1</v>
      </c>
      <c r="AO14" s="244">
        <v>9.25</v>
      </c>
      <c r="AP14" s="244">
        <v>5</v>
      </c>
      <c r="AQ14" s="244">
        <v>5</v>
      </c>
      <c r="AR14" s="244">
        <v>72</v>
      </c>
      <c r="AS14" s="243">
        <v>91.25</v>
      </c>
      <c r="AT14" s="249" t="str">
        <f t="shared" si="15"/>
        <v>A1</v>
      </c>
      <c r="AU14" s="239">
        <v>9.25</v>
      </c>
      <c r="AV14" s="244">
        <v>5</v>
      </c>
      <c r="AW14" s="244">
        <v>5</v>
      </c>
      <c r="AX14" s="240">
        <v>71.5</v>
      </c>
      <c r="AY14" s="247">
        <f t="shared" si="22"/>
        <v>90.75</v>
      </c>
      <c r="AZ14" s="315" t="str">
        <f t="shared" si="16"/>
        <v>A2</v>
      </c>
      <c r="BA14" s="314">
        <v>8</v>
      </c>
      <c r="BB14" s="250" t="s">
        <v>252</v>
      </c>
      <c r="BC14" s="244">
        <v>7.5</v>
      </c>
      <c r="BD14" s="244">
        <v>5</v>
      </c>
      <c r="BE14" s="244">
        <v>4</v>
      </c>
      <c r="BF14" s="244">
        <v>52.5</v>
      </c>
      <c r="BG14" s="251">
        <v>69</v>
      </c>
      <c r="BH14" s="243" t="s">
        <v>411</v>
      </c>
      <c r="BI14" s="239">
        <v>9</v>
      </c>
      <c r="BJ14" s="244">
        <v>5</v>
      </c>
      <c r="BK14" s="244">
        <v>5</v>
      </c>
      <c r="BL14" s="240">
        <v>69.5</v>
      </c>
      <c r="BM14" s="247">
        <f t="shared" si="23"/>
        <v>88.5</v>
      </c>
      <c r="BN14" s="248" t="str">
        <f t="shared" si="17"/>
        <v>A2</v>
      </c>
      <c r="BO14" s="255">
        <v>24.5</v>
      </c>
      <c r="BP14" s="240">
        <v>43.5</v>
      </c>
      <c r="BQ14" s="255">
        <v>46.5</v>
      </c>
      <c r="BR14" s="244">
        <v>46.5</v>
      </c>
      <c r="BS14" s="256">
        <v>44</v>
      </c>
      <c r="BT14" s="240">
        <v>47</v>
      </c>
      <c r="BU14" s="255">
        <v>39.5</v>
      </c>
      <c r="BV14" s="244">
        <v>45</v>
      </c>
      <c r="BW14" s="233">
        <f t="shared" si="0"/>
        <v>386</v>
      </c>
      <c r="BX14" s="233">
        <f t="shared" si="1"/>
        <v>417.25</v>
      </c>
      <c r="BY14" s="248">
        <f t="shared" si="8"/>
        <v>803.25</v>
      </c>
      <c r="BZ14" s="247">
        <f t="shared" si="18"/>
        <v>80.325000000000003</v>
      </c>
      <c r="CA14" s="298" t="str">
        <f t="shared" si="19"/>
        <v>B1</v>
      </c>
    </row>
    <row r="15" spans="1:79" ht="20.100000000000001" customHeight="1">
      <c r="A15" s="297">
        <v>9</v>
      </c>
      <c r="B15" s="257" t="s">
        <v>253</v>
      </c>
      <c r="C15" s="239">
        <v>1.5</v>
      </c>
      <c r="D15" s="240">
        <v>4</v>
      </c>
      <c r="E15" s="240">
        <v>3</v>
      </c>
      <c r="F15" s="220">
        <v>8.5</v>
      </c>
      <c r="G15" s="242">
        <f t="shared" si="2"/>
        <v>17</v>
      </c>
      <c r="H15" s="243" t="str">
        <f t="shared" si="9"/>
        <v>E</v>
      </c>
      <c r="I15" s="244">
        <v>1.5</v>
      </c>
      <c r="J15" s="240">
        <v>4</v>
      </c>
      <c r="K15" s="240">
        <v>2</v>
      </c>
      <c r="L15" s="258">
        <v>4</v>
      </c>
      <c r="M15" s="246">
        <f t="shared" si="3"/>
        <v>11.5</v>
      </c>
      <c r="N15" s="243" t="str">
        <f t="shared" si="10"/>
        <v>E</v>
      </c>
      <c r="O15" s="239">
        <v>1.5</v>
      </c>
      <c r="P15" s="244">
        <v>3</v>
      </c>
      <c r="Q15" s="244">
        <v>3</v>
      </c>
      <c r="R15" s="240">
        <v>16</v>
      </c>
      <c r="S15" s="233">
        <f t="shared" si="4"/>
        <v>23.5</v>
      </c>
      <c r="T15" s="240" t="str">
        <f t="shared" si="11"/>
        <v>E</v>
      </c>
      <c r="U15" s="244">
        <v>3</v>
      </c>
      <c r="V15" s="244">
        <v>3</v>
      </c>
      <c r="W15" s="244">
        <v>3</v>
      </c>
      <c r="X15" s="244">
        <v>12</v>
      </c>
      <c r="Y15" s="247">
        <f t="shared" si="21"/>
        <v>21</v>
      </c>
      <c r="Z15" s="298" t="str">
        <f t="shared" si="12"/>
        <v>E</v>
      </c>
      <c r="AA15" s="314">
        <v>9</v>
      </c>
      <c r="AB15" s="250" t="s">
        <v>253</v>
      </c>
      <c r="AC15" s="244">
        <v>2.25</v>
      </c>
      <c r="AD15" s="244">
        <v>4</v>
      </c>
      <c r="AE15" s="244">
        <v>2</v>
      </c>
      <c r="AF15" s="244">
        <v>6</v>
      </c>
      <c r="AG15" s="243">
        <v>14.25</v>
      </c>
      <c r="AH15" s="243" t="s">
        <v>413</v>
      </c>
      <c r="AI15" s="244">
        <v>0.5</v>
      </c>
      <c r="AJ15" s="244">
        <v>4</v>
      </c>
      <c r="AK15" s="244">
        <v>2</v>
      </c>
      <c r="AL15" s="244">
        <v>11</v>
      </c>
      <c r="AM15" s="247">
        <f t="shared" si="20"/>
        <v>17.5</v>
      </c>
      <c r="AN15" s="248" t="str">
        <f t="shared" si="14"/>
        <v>E</v>
      </c>
      <c r="AO15" s="244">
        <v>3.5</v>
      </c>
      <c r="AP15" s="244">
        <v>5</v>
      </c>
      <c r="AQ15" s="244">
        <v>3</v>
      </c>
      <c r="AR15" s="244">
        <v>5</v>
      </c>
      <c r="AS15" s="243">
        <v>16.5</v>
      </c>
      <c r="AT15" s="249" t="str">
        <f t="shared" si="15"/>
        <v>E</v>
      </c>
      <c r="AU15" s="239">
        <v>1.25</v>
      </c>
      <c r="AV15" s="244">
        <v>4</v>
      </c>
      <c r="AW15" s="244">
        <v>3</v>
      </c>
      <c r="AX15" s="240">
        <v>5.5</v>
      </c>
      <c r="AY15" s="247">
        <f t="shared" si="22"/>
        <v>13.75</v>
      </c>
      <c r="AZ15" s="315" t="str">
        <f t="shared" si="16"/>
        <v>E</v>
      </c>
      <c r="BA15" s="314">
        <v>9</v>
      </c>
      <c r="BB15" s="250" t="s">
        <v>253</v>
      </c>
      <c r="BC15" s="244">
        <v>2.5</v>
      </c>
      <c r="BD15" s="244">
        <v>3</v>
      </c>
      <c r="BE15" s="244">
        <v>2.5</v>
      </c>
      <c r="BF15" s="244">
        <v>6</v>
      </c>
      <c r="BG15" s="251">
        <v>14</v>
      </c>
      <c r="BH15" s="243" t="s">
        <v>413</v>
      </c>
      <c r="BI15" s="239">
        <v>1.75</v>
      </c>
      <c r="BJ15" s="244">
        <v>4</v>
      </c>
      <c r="BK15" s="244">
        <v>3.5</v>
      </c>
      <c r="BL15" s="240">
        <v>7.5</v>
      </c>
      <c r="BM15" s="247">
        <f t="shared" si="23"/>
        <v>16.75</v>
      </c>
      <c r="BN15" s="248" t="str">
        <f t="shared" si="17"/>
        <v>E</v>
      </c>
      <c r="BO15" s="260">
        <v>7</v>
      </c>
      <c r="BP15" s="240">
        <v>11</v>
      </c>
      <c r="BQ15" s="260">
        <v>6</v>
      </c>
      <c r="BR15" s="244">
        <v>3</v>
      </c>
      <c r="BS15" s="256">
        <v>30</v>
      </c>
      <c r="BT15" s="240">
        <v>23</v>
      </c>
      <c r="BU15" s="260">
        <v>0.5</v>
      </c>
      <c r="BV15" s="244">
        <v>10</v>
      </c>
      <c r="BW15" s="233">
        <f t="shared" si="0"/>
        <v>85.25</v>
      </c>
      <c r="BX15" s="233">
        <f t="shared" si="1"/>
        <v>80.5</v>
      </c>
      <c r="BY15" s="248">
        <f t="shared" si="8"/>
        <v>165.75</v>
      </c>
      <c r="BZ15" s="247">
        <f t="shared" si="18"/>
        <v>16.574999999999999</v>
      </c>
      <c r="CA15" s="298" t="str">
        <f t="shared" si="19"/>
        <v>E</v>
      </c>
    </row>
    <row r="16" spans="1:79" ht="20.100000000000001" customHeight="1">
      <c r="A16" s="297">
        <v>10</v>
      </c>
      <c r="B16" s="238" t="s">
        <v>254</v>
      </c>
      <c r="C16" s="239">
        <v>9.25</v>
      </c>
      <c r="D16" s="240">
        <v>5</v>
      </c>
      <c r="E16" s="240">
        <v>5</v>
      </c>
      <c r="F16" s="220">
        <v>68</v>
      </c>
      <c r="G16" s="242">
        <f t="shared" si="2"/>
        <v>87.25</v>
      </c>
      <c r="H16" s="243" t="str">
        <f t="shared" si="9"/>
        <v>A2</v>
      </c>
      <c r="I16" s="244">
        <v>8.75</v>
      </c>
      <c r="J16" s="240">
        <v>4</v>
      </c>
      <c r="K16" s="240">
        <v>5</v>
      </c>
      <c r="L16" s="258">
        <v>71</v>
      </c>
      <c r="M16" s="246">
        <f t="shared" si="3"/>
        <v>88.75</v>
      </c>
      <c r="N16" s="243" t="str">
        <f t="shared" si="10"/>
        <v>A2</v>
      </c>
      <c r="O16" s="239">
        <v>6</v>
      </c>
      <c r="P16" s="244">
        <v>4</v>
      </c>
      <c r="Q16" s="244">
        <v>4.5</v>
      </c>
      <c r="R16" s="240">
        <v>61.5</v>
      </c>
      <c r="S16" s="233">
        <f t="shared" si="4"/>
        <v>76</v>
      </c>
      <c r="T16" s="240" t="str">
        <f t="shared" si="11"/>
        <v>B1</v>
      </c>
      <c r="U16" s="244">
        <v>8.25</v>
      </c>
      <c r="V16" s="244">
        <v>4</v>
      </c>
      <c r="W16" s="244">
        <v>4.5</v>
      </c>
      <c r="X16" s="244">
        <v>63</v>
      </c>
      <c r="Y16" s="247">
        <f t="shared" si="21"/>
        <v>79.75</v>
      </c>
      <c r="Z16" s="298" t="str">
        <f t="shared" si="12"/>
        <v>B1</v>
      </c>
      <c r="AA16" s="314">
        <v>10</v>
      </c>
      <c r="AB16" s="250" t="s">
        <v>254</v>
      </c>
      <c r="AC16" s="244">
        <v>8.75</v>
      </c>
      <c r="AD16" s="244">
        <v>4</v>
      </c>
      <c r="AE16" s="244">
        <v>5</v>
      </c>
      <c r="AF16" s="244">
        <v>63</v>
      </c>
      <c r="AG16" s="243">
        <v>80.75</v>
      </c>
      <c r="AH16" s="243" t="s">
        <v>406</v>
      </c>
      <c r="AI16" s="244">
        <v>9.75</v>
      </c>
      <c r="AJ16" s="244">
        <v>4</v>
      </c>
      <c r="AK16" s="244">
        <v>5</v>
      </c>
      <c r="AL16" s="244">
        <v>74</v>
      </c>
      <c r="AM16" s="247">
        <f t="shared" si="20"/>
        <v>92.75</v>
      </c>
      <c r="AN16" s="248" t="str">
        <f t="shared" si="14"/>
        <v>A1</v>
      </c>
      <c r="AO16" s="244">
        <v>9</v>
      </c>
      <c r="AP16" s="244">
        <v>5</v>
      </c>
      <c r="AQ16" s="244">
        <v>4</v>
      </c>
      <c r="AR16" s="244">
        <v>72.5</v>
      </c>
      <c r="AS16" s="243">
        <v>90.5</v>
      </c>
      <c r="AT16" s="249" t="str">
        <f t="shared" si="15"/>
        <v>A2</v>
      </c>
      <c r="AU16" s="239">
        <v>9.25</v>
      </c>
      <c r="AV16" s="244">
        <v>4</v>
      </c>
      <c r="AW16" s="244">
        <v>5</v>
      </c>
      <c r="AX16" s="240">
        <v>79</v>
      </c>
      <c r="AY16" s="247">
        <f t="shared" si="22"/>
        <v>97.25</v>
      </c>
      <c r="AZ16" s="315" t="str">
        <f t="shared" si="16"/>
        <v>A1</v>
      </c>
      <c r="BA16" s="314">
        <v>10</v>
      </c>
      <c r="BB16" s="250" t="s">
        <v>254</v>
      </c>
      <c r="BC16" s="244">
        <v>8</v>
      </c>
      <c r="BD16" s="244">
        <v>4</v>
      </c>
      <c r="BE16" s="244">
        <v>5</v>
      </c>
      <c r="BF16" s="244">
        <v>67.5</v>
      </c>
      <c r="BG16" s="251">
        <v>84.5</v>
      </c>
      <c r="BH16" s="243" t="s">
        <v>402</v>
      </c>
      <c r="BI16" s="239">
        <v>9.5</v>
      </c>
      <c r="BJ16" s="244">
        <v>4</v>
      </c>
      <c r="BK16" s="244">
        <v>5</v>
      </c>
      <c r="BL16" s="240">
        <v>75.5</v>
      </c>
      <c r="BM16" s="247">
        <f t="shared" si="23"/>
        <v>94</v>
      </c>
      <c r="BN16" s="248" t="str">
        <f t="shared" si="17"/>
        <v>A1</v>
      </c>
      <c r="BO16" s="255">
        <v>47</v>
      </c>
      <c r="BP16" s="240">
        <v>45.5</v>
      </c>
      <c r="BQ16" s="255">
        <v>46.5</v>
      </c>
      <c r="BR16" s="244">
        <v>45</v>
      </c>
      <c r="BS16" s="256">
        <v>37.5</v>
      </c>
      <c r="BT16" s="240">
        <v>35.5</v>
      </c>
      <c r="BU16" s="255">
        <v>44</v>
      </c>
      <c r="BV16" s="244">
        <v>44</v>
      </c>
      <c r="BW16" s="233">
        <f t="shared" si="0"/>
        <v>419</v>
      </c>
      <c r="BX16" s="233">
        <f t="shared" si="1"/>
        <v>452.5</v>
      </c>
      <c r="BY16" s="248">
        <f t="shared" si="8"/>
        <v>871.5</v>
      </c>
      <c r="BZ16" s="247">
        <f t="shared" si="18"/>
        <v>87.15</v>
      </c>
      <c r="CA16" s="298" t="str">
        <f t="shared" si="19"/>
        <v>A2</v>
      </c>
    </row>
    <row r="17" spans="1:79" ht="20.100000000000001" customHeight="1">
      <c r="A17" s="297">
        <v>11</v>
      </c>
      <c r="B17" s="238" t="s">
        <v>255</v>
      </c>
      <c r="C17" s="239">
        <v>6.75</v>
      </c>
      <c r="D17" s="240">
        <v>4</v>
      </c>
      <c r="E17" s="240">
        <v>3</v>
      </c>
      <c r="F17" s="220">
        <v>29</v>
      </c>
      <c r="G17" s="242">
        <f t="shared" si="2"/>
        <v>42.75</v>
      </c>
      <c r="H17" s="243" t="str">
        <f t="shared" si="9"/>
        <v>C2</v>
      </c>
      <c r="I17" s="240">
        <v>6.25</v>
      </c>
      <c r="J17" s="240">
        <v>5</v>
      </c>
      <c r="K17" s="240">
        <v>4</v>
      </c>
      <c r="L17" s="245">
        <v>34.5</v>
      </c>
      <c r="M17" s="246">
        <f t="shared" si="3"/>
        <v>49.75</v>
      </c>
      <c r="N17" s="243" t="str">
        <f t="shared" si="10"/>
        <v>C2</v>
      </c>
      <c r="O17" s="239">
        <v>3.75</v>
      </c>
      <c r="P17" s="244">
        <v>3.5</v>
      </c>
      <c r="Q17" s="244">
        <v>3.5</v>
      </c>
      <c r="R17" s="240">
        <v>49.5</v>
      </c>
      <c r="S17" s="233">
        <f t="shared" si="4"/>
        <v>60.25</v>
      </c>
      <c r="T17" s="240" t="str">
        <f t="shared" si="11"/>
        <v>C1</v>
      </c>
      <c r="U17" s="240">
        <v>4.75</v>
      </c>
      <c r="V17" s="244">
        <v>3.5</v>
      </c>
      <c r="W17" s="244">
        <v>3.5</v>
      </c>
      <c r="X17" s="244">
        <v>50</v>
      </c>
      <c r="Y17" s="247">
        <f t="shared" si="21"/>
        <v>61.75</v>
      </c>
      <c r="Z17" s="298" t="str">
        <f t="shared" si="12"/>
        <v>B2</v>
      </c>
      <c r="AA17" s="314">
        <v>11</v>
      </c>
      <c r="AB17" s="250" t="s">
        <v>255</v>
      </c>
      <c r="AC17" s="244">
        <v>6.5</v>
      </c>
      <c r="AD17" s="244">
        <v>3</v>
      </c>
      <c r="AE17" s="244">
        <v>3</v>
      </c>
      <c r="AF17" s="244">
        <v>28</v>
      </c>
      <c r="AG17" s="243">
        <v>40.5</v>
      </c>
      <c r="AH17" s="243" t="s">
        <v>408</v>
      </c>
      <c r="AI17" s="240">
        <v>5.25</v>
      </c>
      <c r="AJ17" s="244">
        <v>4</v>
      </c>
      <c r="AK17" s="244">
        <v>3</v>
      </c>
      <c r="AL17" s="244">
        <v>35.5</v>
      </c>
      <c r="AM17" s="247">
        <f t="shared" si="20"/>
        <v>47.75</v>
      </c>
      <c r="AN17" s="248" t="str">
        <f t="shared" si="14"/>
        <v>C2</v>
      </c>
      <c r="AO17" s="244">
        <v>6</v>
      </c>
      <c r="AP17" s="244">
        <v>3.5</v>
      </c>
      <c r="AQ17" s="244">
        <v>3</v>
      </c>
      <c r="AR17" s="244">
        <v>31</v>
      </c>
      <c r="AS17" s="243">
        <v>43.5</v>
      </c>
      <c r="AT17" s="249" t="str">
        <f t="shared" si="15"/>
        <v>C2</v>
      </c>
      <c r="AU17" s="239">
        <v>7.5</v>
      </c>
      <c r="AV17" s="244">
        <v>4</v>
      </c>
      <c r="AW17" s="244">
        <v>3</v>
      </c>
      <c r="AX17" s="240">
        <v>42.5</v>
      </c>
      <c r="AY17" s="247">
        <f t="shared" si="22"/>
        <v>57</v>
      </c>
      <c r="AZ17" s="315" t="str">
        <f t="shared" si="16"/>
        <v>C1</v>
      </c>
      <c r="BA17" s="314">
        <v>11</v>
      </c>
      <c r="BB17" s="250" t="s">
        <v>255</v>
      </c>
      <c r="BC17" s="244">
        <v>4.75</v>
      </c>
      <c r="BD17" s="244">
        <v>3.5</v>
      </c>
      <c r="BE17" s="244">
        <v>3</v>
      </c>
      <c r="BF17" s="244">
        <v>24.5</v>
      </c>
      <c r="BG17" s="251">
        <v>35.75</v>
      </c>
      <c r="BH17" s="243" t="s">
        <v>408</v>
      </c>
      <c r="BI17" s="239">
        <v>5.5</v>
      </c>
      <c r="BJ17" s="244">
        <v>3.5</v>
      </c>
      <c r="BK17" s="244">
        <v>3</v>
      </c>
      <c r="BL17" s="240">
        <v>34.5</v>
      </c>
      <c r="BM17" s="247">
        <f t="shared" si="23"/>
        <v>46.5</v>
      </c>
      <c r="BN17" s="248" t="str">
        <f t="shared" si="17"/>
        <v>C2</v>
      </c>
      <c r="BO17" s="260">
        <v>24.5</v>
      </c>
      <c r="BP17" s="240">
        <v>22</v>
      </c>
      <c r="BQ17" s="260">
        <v>32.5</v>
      </c>
      <c r="BR17" s="244">
        <v>32.5</v>
      </c>
      <c r="BS17" s="256">
        <v>13.5</v>
      </c>
      <c r="BT17" s="240">
        <v>12</v>
      </c>
      <c r="BU17" s="260">
        <v>18</v>
      </c>
      <c r="BV17" s="244">
        <v>12.5</v>
      </c>
      <c r="BW17" s="233">
        <f t="shared" si="0"/>
        <v>222.75</v>
      </c>
      <c r="BX17" s="233">
        <f t="shared" si="1"/>
        <v>262.75</v>
      </c>
      <c r="BY17" s="248">
        <f t="shared" si="8"/>
        <v>485.5</v>
      </c>
      <c r="BZ17" s="247">
        <f t="shared" si="18"/>
        <v>48.55</v>
      </c>
      <c r="CA17" s="298" t="str">
        <f t="shared" si="19"/>
        <v>C2</v>
      </c>
    </row>
    <row r="18" spans="1:79" ht="20.100000000000001" customHeight="1">
      <c r="A18" s="297">
        <v>12</v>
      </c>
      <c r="B18" s="257" t="s">
        <v>256</v>
      </c>
      <c r="C18" s="239">
        <v>8.25</v>
      </c>
      <c r="D18" s="240">
        <v>5</v>
      </c>
      <c r="E18" s="240">
        <v>4</v>
      </c>
      <c r="F18" s="220">
        <v>48</v>
      </c>
      <c r="G18" s="242">
        <f t="shared" si="2"/>
        <v>65.25</v>
      </c>
      <c r="H18" s="243" t="str">
        <f t="shared" si="9"/>
        <v>B2</v>
      </c>
      <c r="I18" s="244">
        <v>6</v>
      </c>
      <c r="J18" s="240">
        <v>5</v>
      </c>
      <c r="K18" s="240">
        <v>4</v>
      </c>
      <c r="L18" s="245">
        <v>45.5</v>
      </c>
      <c r="M18" s="246">
        <f t="shared" si="3"/>
        <v>60.5</v>
      </c>
      <c r="N18" s="243" t="str">
        <f t="shared" si="10"/>
        <v>C1</v>
      </c>
      <c r="O18" s="239">
        <v>4.75</v>
      </c>
      <c r="P18" s="244">
        <v>4</v>
      </c>
      <c r="Q18" s="244">
        <v>4.5</v>
      </c>
      <c r="R18" s="240">
        <v>57</v>
      </c>
      <c r="S18" s="233">
        <f t="shared" si="4"/>
        <v>70.25</v>
      </c>
      <c r="T18" s="240" t="str">
        <f t="shared" si="11"/>
        <v>B2</v>
      </c>
      <c r="U18" s="244">
        <v>7</v>
      </c>
      <c r="V18" s="244">
        <v>4</v>
      </c>
      <c r="W18" s="244">
        <v>4.5</v>
      </c>
      <c r="X18" s="244">
        <v>57</v>
      </c>
      <c r="Y18" s="247">
        <f t="shared" si="21"/>
        <v>72.5</v>
      </c>
      <c r="Z18" s="298" t="str">
        <f t="shared" si="12"/>
        <v>B1</v>
      </c>
      <c r="AA18" s="314">
        <v>12</v>
      </c>
      <c r="AB18" s="250" t="s">
        <v>256</v>
      </c>
      <c r="AC18" s="244">
        <v>3.75</v>
      </c>
      <c r="AD18" s="244">
        <v>4</v>
      </c>
      <c r="AE18" s="244">
        <v>4</v>
      </c>
      <c r="AF18" s="244">
        <v>41.5</v>
      </c>
      <c r="AG18" s="243">
        <v>53.25</v>
      </c>
      <c r="AH18" s="243" t="s">
        <v>400</v>
      </c>
      <c r="AI18" s="244">
        <v>4.5</v>
      </c>
      <c r="AJ18" s="244">
        <v>5</v>
      </c>
      <c r="AK18" s="244">
        <v>3</v>
      </c>
      <c r="AL18" s="244">
        <v>30</v>
      </c>
      <c r="AM18" s="247">
        <f t="shared" si="20"/>
        <v>42.5</v>
      </c>
      <c r="AN18" s="248" t="str">
        <f t="shared" si="14"/>
        <v>C2</v>
      </c>
      <c r="AO18" s="244">
        <v>7.75</v>
      </c>
      <c r="AP18" s="244">
        <v>4</v>
      </c>
      <c r="AQ18" s="244">
        <v>4.5</v>
      </c>
      <c r="AR18" s="244">
        <v>62.5</v>
      </c>
      <c r="AS18" s="243">
        <v>78.75</v>
      </c>
      <c r="AT18" s="249" t="str">
        <f t="shared" si="15"/>
        <v>B1</v>
      </c>
      <c r="AU18" s="239">
        <v>6.5</v>
      </c>
      <c r="AV18" s="244">
        <v>4</v>
      </c>
      <c r="AW18" s="244">
        <v>3</v>
      </c>
      <c r="AX18" s="240">
        <v>48</v>
      </c>
      <c r="AY18" s="247">
        <f t="shared" si="22"/>
        <v>61.5</v>
      </c>
      <c r="AZ18" s="315" t="str">
        <f t="shared" si="16"/>
        <v>B2</v>
      </c>
      <c r="BA18" s="314">
        <v>12</v>
      </c>
      <c r="BB18" s="250" t="s">
        <v>256</v>
      </c>
      <c r="BC18" s="244">
        <v>4.75</v>
      </c>
      <c r="BD18" s="244">
        <v>4.5</v>
      </c>
      <c r="BE18" s="244">
        <v>4</v>
      </c>
      <c r="BF18" s="244">
        <v>39</v>
      </c>
      <c r="BG18" s="251">
        <v>52.25</v>
      </c>
      <c r="BH18" s="243" t="s">
        <v>400</v>
      </c>
      <c r="BI18" s="239">
        <v>6.75</v>
      </c>
      <c r="BJ18" s="244">
        <v>5</v>
      </c>
      <c r="BK18" s="244">
        <v>4</v>
      </c>
      <c r="BL18" s="240">
        <v>54</v>
      </c>
      <c r="BM18" s="247">
        <f t="shared" si="23"/>
        <v>69.75</v>
      </c>
      <c r="BN18" s="248" t="str">
        <f t="shared" si="17"/>
        <v>B2</v>
      </c>
      <c r="BO18" s="260">
        <v>23</v>
      </c>
      <c r="BP18" s="240">
        <v>30</v>
      </c>
      <c r="BQ18" s="260">
        <v>30</v>
      </c>
      <c r="BR18" s="244">
        <v>31</v>
      </c>
      <c r="BS18" s="256">
        <v>34</v>
      </c>
      <c r="BT18" s="240">
        <v>29.5</v>
      </c>
      <c r="BU18" s="260">
        <v>30.5</v>
      </c>
      <c r="BV18" s="244">
        <v>28.5</v>
      </c>
      <c r="BW18" s="233">
        <f t="shared" si="0"/>
        <v>319.75</v>
      </c>
      <c r="BX18" s="233">
        <f t="shared" si="1"/>
        <v>306.75</v>
      </c>
      <c r="BY18" s="248">
        <f t="shared" si="8"/>
        <v>626.5</v>
      </c>
      <c r="BZ18" s="247">
        <f t="shared" si="18"/>
        <v>62.649999999999991</v>
      </c>
      <c r="CA18" s="298" t="str">
        <f t="shared" si="19"/>
        <v>B2</v>
      </c>
    </row>
    <row r="19" spans="1:79" ht="20.100000000000001" customHeight="1">
      <c r="A19" s="297">
        <v>13</v>
      </c>
      <c r="B19" s="257" t="s">
        <v>257</v>
      </c>
      <c r="C19" s="239">
        <v>5</v>
      </c>
      <c r="D19" s="240">
        <v>4</v>
      </c>
      <c r="E19" s="240">
        <v>4</v>
      </c>
      <c r="F19" s="220">
        <v>52.5</v>
      </c>
      <c r="G19" s="242">
        <f t="shared" si="2"/>
        <v>65.5</v>
      </c>
      <c r="H19" s="243" t="str">
        <f t="shared" si="9"/>
        <v>B2</v>
      </c>
      <c r="I19" s="244">
        <v>7.5</v>
      </c>
      <c r="J19" s="240">
        <v>5</v>
      </c>
      <c r="K19" s="240">
        <v>4</v>
      </c>
      <c r="L19" s="245">
        <v>56.5</v>
      </c>
      <c r="M19" s="246">
        <f t="shared" si="3"/>
        <v>73</v>
      </c>
      <c r="N19" s="243" t="str">
        <f t="shared" si="10"/>
        <v>B1</v>
      </c>
      <c r="O19" s="239">
        <v>5.25</v>
      </c>
      <c r="P19" s="244">
        <v>4</v>
      </c>
      <c r="Q19" s="244">
        <v>4.5</v>
      </c>
      <c r="R19" s="240">
        <v>45</v>
      </c>
      <c r="S19" s="233">
        <f t="shared" si="4"/>
        <v>58.75</v>
      </c>
      <c r="T19" s="240" t="str">
        <f t="shared" si="11"/>
        <v>C1</v>
      </c>
      <c r="U19" s="244">
        <v>7.25</v>
      </c>
      <c r="V19" s="244">
        <v>4</v>
      </c>
      <c r="W19" s="244">
        <v>4.5</v>
      </c>
      <c r="X19" s="244">
        <v>52.5</v>
      </c>
      <c r="Y19" s="247">
        <f t="shared" si="21"/>
        <v>68.25</v>
      </c>
      <c r="Z19" s="298" t="str">
        <f t="shared" si="12"/>
        <v>B2</v>
      </c>
      <c r="AA19" s="314">
        <v>13</v>
      </c>
      <c r="AB19" s="264" t="s">
        <v>257</v>
      </c>
      <c r="AC19" s="244">
        <v>6.75</v>
      </c>
      <c r="AD19" s="244">
        <v>4</v>
      </c>
      <c r="AE19" s="244">
        <v>4</v>
      </c>
      <c r="AF19" s="244">
        <v>49</v>
      </c>
      <c r="AG19" s="243">
        <v>63.75</v>
      </c>
      <c r="AH19" s="243" t="s">
        <v>411</v>
      </c>
      <c r="AI19" s="244">
        <v>8.25</v>
      </c>
      <c r="AJ19" s="244">
        <v>5</v>
      </c>
      <c r="AK19" s="244">
        <v>3</v>
      </c>
      <c r="AL19" s="244">
        <v>57</v>
      </c>
      <c r="AM19" s="247">
        <f t="shared" si="20"/>
        <v>73.25</v>
      </c>
      <c r="AN19" s="248" t="str">
        <f t="shared" si="14"/>
        <v>B1</v>
      </c>
      <c r="AO19" s="244">
        <v>6</v>
      </c>
      <c r="AP19" s="244">
        <v>4</v>
      </c>
      <c r="AQ19" s="244">
        <v>3.5</v>
      </c>
      <c r="AR19" s="244">
        <v>57.5</v>
      </c>
      <c r="AS19" s="243">
        <v>71</v>
      </c>
      <c r="AT19" s="249" t="str">
        <f t="shared" si="15"/>
        <v>B1</v>
      </c>
      <c r="AU19" s="239">
        <v>6.75</v>
      </c>
      <c r="AV19" s="244">
        <v>5</v>
      </c>
      <c r="AW19" s="244">
        <v>3.5</v>
      </c>
      <c r="AX19" s="240">
        <v>63.5</v>
      </c>
      <c r="AY19" s="247">
        <f t="shared" si="22"/>
        <v>78.75</v>
      </c>
      <c r="AZ19" s="315" t="str">
        <f t="shared" si="16"/>
        <v>B1</v>
      </c>
      <c r="BA19" s="314">
        <v>13</v>
      </c>
      <c r="BB19" s="264" t="s">
        <v>257</v>
      </c>
      <c r="BC19" s="244">
        <v>6.25</v>
      </c>
      <c r="BD19" s="244">
        <v>4.5</v>
      </c>
      <c r="BE19" s="244">
        <v>4</v>
      </c>
      <c r="BF19" s="244">
        <v>49.5</v>
      </c>
      <c r="BG19" s="251">
        <v>64.25</v>
      </c>
      <c r="BH19" s="243" t="s">
        <v>411</v>
      </c>
      <c r="BI19" s="239">
        <v>8.5</v>
      </c>
      <c r="BJ19" s="244">
        <v>5</v>
      </c>
      <c r="BK19" s="244">
        <v>4</v>
      </c>
      <c r="BL19" s="240">
        <v>64</v>
      </c>
      <c r="BM19" s="247">
        <f t="shared" si="23"/>
        <v>81.5</v>
      </c>
      <c r="BN19" s="248" t="str">
        <f t="shared" si="17"/>
        <v>A2</v>
      </c>
      <c r="BO19" s="260">
        <v>28</v>
      </c>
      <c r="BP19" s="240">
        <v>36</v>
      </c>
      <c r="BQ19" s="260">
        <v>31</v>
      </c>
      <c r="BR19" s="244">
        <v>34</v>
      </c>
      <c r="BS19" s="256">
        <v>33.5</v>
      </c>
      <c r="BT19" s="240">
        <v>35.5</v>
      </c>
      <c r="BU19" s="260">
        <v>30</v>
      </c>
      <c r="BV19" s="244">
        <v>33</v>
      </c>
      <c r="BW19" s="233">
        <f t="shared" si="0"/>
        <v>323.25</v>
      </c>
      <c r="BX19" s="233">
        <f t="shared" si="1"/>
        <v>374.75</v>
      </c>
      <c r="BY19" s="248">
        <f t="shared" si="8"/>
        <v>698</v>
      </c>
      <c r="BZ19" s="247">
        <f t="shared" si="18"/>
        <v>69.8</v>
      </c>
      <c r="CA19" s="298" t="str">
        <f t="shared" si="19"/>
        <v>B2</v>
      </c>
    </row>
    <row r="20" spans="1:79" ht="20.100000000000001" customHeight="1">
      <c r="A20" s="297">
        <v>14</v>
      </c>
      <c r="B20" s="257" t="s">
        <v>258</v>
      </c>
      <c r="C20" s="239">
        <v>7.75</v>
      </c>
      <c r="D20" s="240">
        <v>5</v>
      </c>
      <c r="E20" s="240">
        <v>5</v>
      </c>
      <c r="F20" s="220">
        <v>68</v>
      </c>
      <c r="G20" s="242">
        <f t="shared" si="2"/>
        <v>85.75</v>
      </c>
      <c r="H20" s="243" t="str">
        <f t="shared" si="9"/>
        <v>A2</v>
      </c>
      <c r="I20" s="244">
        <v>9.5</v>
      </c>
      <c r="J20" s="240">
        <v>5</v>
      </c>
      <c r="K20" s="240">
        <v>4</v>
      </c>
      <c r="L20" s="258">
        <v>67</v>
      </c>
      <c r="M20" s="246">
        <f t="shared" si="3"/>
        <v>85.5</v>
      </c>
      <c r="N20" s="243" t="str">
        <f t="shared" si="10"/>
        <v>A2</v>
      </c>
      <c r="O20" s="239">
        <v>6.25</v>
      </c>
      <c r="P20" s="244">
        <v>4.5</v>
      </c>
      <c r="Q20" s="244">
        <v>4.5</v>
      </c>
      <c r="R20" s="240">
        <v>60</v>
      </c>
      <c r="S20" s="233">
        <f t="shared" si="4"/>
        <v>75.25</v>
      </c>
      <c r="T20" s="240" t="str">
        <f t="shared" si="11"/>
        <v>B1</v>
      </c>
      <c r="U20" s="244">
        <v>6.25</v>
      </c>
      <c r="V20" s="244">
        <v>4.5</v>
      </c>
      <c r="W20" s="244">
        <v>4.5</v>
      </c>
      <c r="X20" s="244">
        <v>59.5</v>
      </c>
      <c r="Y20" s="247">
        <f t="shared" si="21"/>
        <v>74.75</v>
      </c>
      <c r="Z20" s="298" t="str">
        <f t="shared" si="12"/>
        <v>B1</v>
      </c>
      <c r="AA20" s="314">
        <v>14</v>
      </c>
      <c r="AB20" s="264" t="s">
        <v>258</v>
      </c>
      <c r="AC20" s="244">
        <v>9.25</v>
      </c>
      <c r="AD20" s="244">
        <v>5</v>
      </c>
      <c r="AE20" s="244">
        <v>5</v>
      </c>
      <c r="AF20" s="244">
        <v>69</v>
      </c>
      <c r="AG20" s="243">
        <v>88.25</v>
      </c>
      <c r="AH20" s="243" t="s">
        <v>402</v>
      </c>
      <c r="AI20" s="244">
        <v>8.75</v>
      </c>
      <c r="AJ20" s="244">
        <v>5</v>
      </c>
      <c r="AK20" s="244">
        <v>4</v>
      </c>
      <c r="AL20" s="244">
        <v>75</v>
      </c>
      <c r="AM20" s="247">
        <f t="shared" si="20"/>
        <v>92.75</v>
      </c>
      <c r="AN20" s="248" t="str">
        <f t="shared" si="14"/>
        <v>A1</v>
      </c>
      <c r="AO20" s="244">
        <v>8.75</v>
      </c>
      <c r="AP20" s="244">
        <v>5</v>
      </c>
      <c r="AQ20" s="244">
        <v>4</v>
      </c>
      <c r="AR20" s="244">
        <v>68</v>
      </c>
      <c r="AS20" s="243">
        <v>85.75</v>
      </c>
      <c r="AT20" s="249" t="str">
        <f t="shared" si="15"/>
        <v>A2</v>
      </c>
      <c r="AU20" s="239">
        <v>9</v>
      </c>
      <c r="AV20" s="244">
        <v>5</v>
      </c>
      <c r="AW20" s="244">
        <v>5</v>
      </c>
      <c r="AX20" s="240">
        <v>70.5</v>
      </c>
      <c r="AY20" s="247">
        <f t="shared" si="22"/>
        <v>89.5</v>
      </c>
      <c r="AZ20" s="315" t="str">
        <f t="shared" si="16"/>
        <v>A2</v>
      </c>
      <c r="BA20" s="314">
        <v>14</v>
      </c>
      <c r="BB20" s="264" t="s">
        <v>258</v>
      </c>
      <c r="BC20" s="244">
        <v>8.25</v>
      </c>
      <c r="BD20" s="244">
        <v>4</v>
      </c>
      <c r="BE20" s="244">
        <v>4.5</v>
      </c>
      <c r="BF20" s="244">
        <v>65</v>
      </c>
      <c r="BG20" s="251">
        <v>81.75</v>
      </c>
      <c r="BH20" s="243" t="s">
        <v>402</v>
      </c>
      <c r="BI20" s="239">
        <v>8.5</v>
      </c>
      <c r="BJ20" s="244">
        <v>5</v>
      </c>
      <c r="BK20" s="244">
        <v>5</v>
      </c>
      <c r="BL20" s="240">
        <v>70</v>
      </c>
      <c r="BM20" s="247">
        <f t="shared" si="23"/>
        <v>88.5</v>
      </c>
      <c r="BN20" s="248" t="str">
        <f t="shared" si="17"/>
        <v>A2</v>
      </c>
      <c r="BO20" s="260">
        <v>37.5</v>
      </c>
      <c r="BP20" s="240">
        <v>45.5</v>
      </c>
      <c r="BQ20" s="260">
        <v>42.5</v>
      </c>
      <c r="BR20" s="244">
        <v>40.5</v>
      </c>
      <c r="BS20" s="256">
        <v>33</v>
      </c>
      <c r="BT20" s="240">
        <v>49</v>
      </c>
      <c r="BU20" s="260">
        <v>39.5</v>
      </c>
      <c r="BV20" s="244">
        <v>44</v>
      </c>
      <c r="BW20" s="233">
        <f t="shared" si="0"/>
        <v>416.75</v>
      </c>
      <c r="BX20" s="233">
        <f t="shared" si="1"/>
        <v>431</v>
      </c>
      <c r="BY20" s="248">
        <f t="shared" si="8"/>
        <v>847.75</v>
      </c>
      <c r="BZ20" s="247">
        <f t="shared" si="18"/>
        <v>84.775000000000006</v>
      </c>
      <c r="CA20" s="298" t="str">
        <f t="shared" si="19"/>
        <v>A2</v>
      </c>
    </row>
    <row r="21" spans="1:79" ht="20.100000000000001" customHeight="1">
      <c r="A21" s="297">
        <v>15</v>
      </c>
      <c r="B21" s="257" t="s">
        <v>259</v>
      </c>
      <c r="C21" s="239">
        <v>8.5</v>
      </c>
      <c r="D21" s="240">
        <v>5</v>
      </c>
      <c r="E21" s="240">
        <v>4</v>
      </c>
      <c r="F21" s="220">
        <v>55.5</v>
      </c>
      <c r="G21" s="242">
        <f t="shared" si="2"/>
        <v>73</v>
      </c>
      <c r="H21" s="243" t="str">
        <f t="shared" si="9"/>
        <v>B1</v>
      </c>
      <c r="I21" s="244">
        <v>8.75</v>
      </c>
      <c r="J21" s="240">
        <v>5</v>
      </c>
      <c r="K21" s="240">
        <v>4</v>
      </c>
      <c r="L21" s="258">
        <v>58</v>
      </c>
      <c r="M21" s="246">
        <f t="shared" si="3"/>
        <v>75.75</v>
      </c>
      <c r="N21" s="243" t="str">
        <f t="shared" si="10"/>
        <v>B1</v>
      </c>
      <c r="O21" s="239">
        <v>5.5</v>
      </c>
      <c r="P21" s="244">
        <v>4.5</v>
      </c>
      <c r="Q21" s="244">
        <v>4.5</v>
      </c>
      <c r="R21" s="240">
        <v>57</v>
      </c>
      <c r="S21" s="233">
        <f t="shared" si="4"/>
        <v>71.5</v>
      </c>
      <c r="T21" s="240" t="str">
        <f t="shared" si="11"/>
        <v>B1</v>
      </c>
      <c r="U21" s="244">
        <v>8.5</v>
      </c>
      <c r="V21" s="244">
        <v>4.5</v>
      </c>
      <c r="W21" s="244">
        <v>4.5</v>
      </c>
      <c r="X21" s="240">
        <v>61.5</v>
      </c>
      <c r="Y21" s="247">
        <f t="shared" si="21"/>
        <v>79</v>
      </c>
      <c r="Z21" s="298" t="str">
        <f t="shared" si="12"/>
        <v>B1</v>
      </c>
      <c r="AA21" s="314">
        <v>15</v>
      </c>
      <c r="AB21" s="264" t="s">
        <v>259</v>
      </c>
      <c r="AC21" s="244">
        <v>8.25</v>
      </c>
      <c r="AD21" s="244">
        <v>4</v>
      </c>
      <c r="AE21" s="244">
        <v>4</v>
      </c>
      <c r="AF21" s="244">
        <v>56.5</v>
      </c>
      <c r="AG21" s="243">
        <v>72.75</v>
      </c>
      <c r="AH21" s="243" t="s">
        <v>406</v>
      </c>
      <c r="AI21" s="244">
        <v>9.25</v>
      </c>
      <c r="AJ21" s="244">
        <v>4</v>
      </c>
      <c r="AK21" s="244">
        <v>5</v>
      </c>
      <c r="AL21" s="244">
        <v>57.5</v>
      </c>
      <c r="AM21" s="247">
        <f t="shared" si="20"/>
        <v>75.75</v>
      </c>
      <c r="AN21" s="248" t="str">
        <f t="shared" si="14"/>
        <v>B1</v>
      </c>
      <c r="AO21" s="244">
        <v>9</v>
      </c>
      <c r="AP21" s="244">
        <v>4.5</v>
      </c>
      <c r="AQ21" s="244">
        <v>4</v>
      </c>
      <c r="AR21" s="244">
        <v>66.5</v>
      </c>
      <c r="AS21" s="243">
        <v>84</v>
      </c>
      <c r="AT21" s="249" t="str">
        <f t="shared" si="15"/>
        <v>A2</v>
      </c>
      <c r="AU21" s="239">
        <v>7.5</v>
      </c>
      <c r="AV21" s="244">
        <v>4.5</v>
      </c>
      <c r="AW21" s="244">
        <v>3.5</v>
      </c>
      <c r="AX21" s="240">
        <v>58.5</v>
      </c>
      <c r="AY21" s="247">
        <f t="shared" si="22"/>
        <v>74</v>
      </c>
      <c r="AZ21" s="315" t="str">
        <f t="shared" si="16"/>
        <v>B1</v>
      </c>
      <c r="BA21" s="314">
        <v>15</v>
      </c>
      <c r="BB21" s="264" t="s">
        <v>259</v>
      </c>
      <c r="BC21" s="244">
        <v>8</v>
      </c>
      <c r="BD21" s="244">
        <v>4</v>
      </c>
      <c r="BE21" s="244">
        <v>3.5</v>
      </c>
      <c r="BF21" s="244">
        <v>40</v>
      </c>
      <c r="BG21" s="251">
        <v>55.5</v>
      </c>
      <c r="BH21" s="243" t="s">
        <v>400</v>
      </c>
      <c r="BI21" s="239">
        <v>8.25</v>
      </c>
      <c r="BJ21" s="244">
        <v>4</v>
      </c>
      <c r="BK21" s="244">
        <v>3.5</v>
      </c>
      <c r="BL21" s="240">
        <v>53.5</v>
      </c>
      <c r="BM21" s="247">
        <f t="shared" si="23"/>
        <v>69.25</v>
      </c>
      <c r="BN21" s="248" t="str">
        <f t="shared" si="17"/>
        <v>B2</v>
      </c>
      <c r="BO21" s="260">
        <v>40.5</v>
      </c>
      <c r="BP21" s="240">
        <v>40</v>
      </c>
      <c r="BQ21" s="260">
        <v>36.5</v>
      </c>
      <c r="BR21" s="244">
        <v>35</v>
      </c>
      <c r="BS21" s="256">
        <v>27.5</v>
      </c>
      <c r="BT21" s="240">
        <v>23.5</v>
      </c>
      <c r="BU21" s="260">
        <v>36.5</v>
      </c>
      <c r="BV21" s="244">
        <v>40.5</v>
      </c>
      <c r="BW21" s="233">
        <f t="shared" si="0"/>
        <v>356.75</v>
      </c>
      <c r="BX21" s="233">
        <f t="shared" si="1"/>
        <v>373.75</v>
      </c>
      <c r="BY21" s="248">
        <f t="shared" si="8"/>
        <v>730.5</v>
      </c>
      <c r="BZ21" s="247">
        <f t="shared" si="18"/>
        <v>73.05</v>
      </c>
      <c r="CA21" s="298" t="str">
        <f t="shared" si="19"/>
        <v>B1</v>
      </c>
    </row>
    <row r="22" spans="1:79" ht="20.100000000000001" customHeight="1">
      <c r="A22" s="297">
        <v>16</v>
      </c>
      <c r="B22" s="265" t="s">
        <v>260</v>
      </c>
      <c r="C22" s="239">
        <v>6</v>
      </c>
      <c r="D22" s="240">
        <v>5</v>
      </c>
      <c r="E22" s="240">
        <v>4</v>
      </c>
      <c r="F22" s="220">
        <v>45.5</v>
      </c>
      <c r="G22" s="242">
        <f t="shared" si="2"/>
        <v>60.5</v>
      </c>
      <c r="H22" s="243" t="str">
        <f t="shared" si="9"/>
        <v>C1</v>
      </c>
      <c r="I22" s="244">
        <v>5.25</v>
      </c>
      <c r="J22" s="240">
        <v>5</v>
      </c>
      <c r="K22" s="240">
        <v>5</v>
      </c>
      <c r="L22" s="258">
        <v>38</v>
      </c>
      <c r="M22" s="246">
        <f t="shared" si="3"/>
        <v>53.25</v>
      </c>
      <c r="N22" s="243" t="str">
        <f t="shared" si="10"/>
        <v>C1</v>
      </c>
      <c r="O22" s="239">
        <v>9.25</v>
      </c>
      <c r="P22" s="244">
        <v>4.5</v>
      </c>
      <c r="Q22" s="244">
        <v>5</v>
      </c>
      <c r="R22" s="240">
        <v>67.5</v>
      </c>
      <c r="S22" s="233">
        <f t="shared" si="4"/>
        <v>86.25</v>
      </c>
      <c r="T22" s="240" t="str">
        <f t="shared" si="11"/>
        <v>A2</v>
      </c>
      <c r="U22" s="244">
        <v>7.5</v>
      </c>
      <c r="V22" s="244">
        <v>4.5</v>
      </c>
      <c r="W22" s="244">
        <v>5</v>
      </c>
      <c r="X22" s="240">
        <v>60.5</v>
      </c>
      <c r="Y22" s="247">
        <f t="shared" si="21"/>
        <v>77.5</v>
      </c>
      <c r="Z22" s="298" t="str">
        <f t="shared" si="12"/>
        <v>B1</v>
      </c>
      <c r="AA22" s="314">
        <v>16</v>
      </c>
      <c r="AB22" s="250" t="s">
        <v>260</v>
      </c>
      <c r="AC22" s="244">
        <v>8.75</v>
      </c>
      <c r="AD22" s="244">
        <v>4</v>
      </c>
      <c r="AE22" s="244">
        <v>4</v>
      </c>
      <c r="AF22" s="244">
        <v>32</v>
      </c>
      <c r="AG22" s="243">
        <v>48.75</v>
      </c>
      <c r="AH22" s="243" t="s">
        <v>404</v>
      </c>
      <c r="AI22" s="244">
        <v>7.75</v>
      </c>
      <c r="AJ22" s="244">
        <v>5</v>
      </c>
      <c r="AK22" s="244">
        <v>4</v>
      </c>
      <c r="AL22" s="244">
        <v>45</v>
      </c>
      <c r="AM22" s="247">
        <f t="shared" si="20"/>
        <v>61.75</v>
      </c>
      <c r="AN22" s="248" t="str">
        <f t="shared" si="14"/>
        <v>B2</v>
      </c>
      <c r="AO22" s="244">
        <v>7</v>
      </c>
      <c r="AP22" s="244">
        <v>4.5</v>
      </c>
      <c r="AQ22" s="244">
        <v>4</v>
      </c>
      <c r="AR22" s="244">
        <v>48</v>
      </c>
      <c r="AS22" s="243">
        <v>63.5</v>
      </c>
      <c r="AT22" s="249" t="str">
        <f t="shared" si="15"/>
        <v>B2</v>
      </c>
      <c r="AU22" s="239">
        <v>5.25</v>
      </c>
      <c r="AV22" s="244">
        <v>4.5</v>
      </c>
      <c r="AW22" s="244">
        <v>3</v>
      </c>
      <c r="AX22" s="240">
        <v>35.5</v>
      </c>
      <c r="AY22" s="247">
        <f t="shared" si="22"/>
        <v>48.25</v>
      </c>
      <c r="AZ22" s="315" t="str">
        <f t="shared" si="16"/>
        <v>C2</v>
      </c>
      <c r="BA22" s="314">
        <v>16</v>
      </c>
      <c r="BB22" s="250" t="s">
        <v>260</v>
      </c>
      <c r="BC22" s="244">
        <v>5</v>
      </c>
      <c r="BD22" s="244">
        <v>4</v>
      </c>
      <c r="BE22" s="244">
        <v>4</v>
      </c>
      <c r="BF22" s="244">
        <v>35.5</v>
      </c>
      <c r="BG22" s="251">
        <v>48.5</v>
      </c>
      <c r="BH22" s="243" t="s">
        <v>404</v>
      </c>
      <c r="BI22" s="239">
        <v>7.5</v>
      </c>
      <c r="BJ22" s="244">
        <v>4.5</v>
      </c>
      <c r="BK22" s="244">
        <v>4</v>
      </c>
      <c r="BL22" s="240">
        <v>36</v>
      </c>
      <c r="BM22" s="247">
        <f t="shared" si="23"/>
        <v>52</v>
      </c>
      <c r="BN22" s="248" t="str">
        <f t="shared" si="17"/>
        <v>C1</v>
      </c>
      <c r="BO22" s="260">
        <v>12.5</v>
      </c>
      <c r="BP22" s="240">
        <v>29.5</v>
      </c>
      <c r="BQ22" s="260">
        <v>20</v>
      </c>
      <c r="BR22" s="244">
        <v>42.5</v>
      </c>
      <c r="BS22" s="256">
        <v>25</v>
      </c>
      <c r="BT22" s="240">
        <v>30</v>
      </c>
      <c r="BU22" s="260">
        <v>27</v>
      </c>
      <c r="BV22" s="244">
        <v>21</v>
      </c>
      <c r="BW22" s="233">
        <f t="shared" si="0"/>
        <v>307.5</v>
      </c>
      <c r="BX22" s="233">
        <f t="shared" si="1"/>
        <v>292.75</v>
      </c>
      <c r="BY22" s="248">
        <f t="shared" si="8"/>
        <v>600.25</v>
      </c>
      <c r="BZ22" s="247">
        <f t="shared" si="18"/>
        <v>60.024999999999991</v>
      </c>
      <c r="CA22" s="298" t="str">
        <f t="shared" si="19"/>
        <v>C1</v>
      </c>
    </row>
    <row r="23" spans="1:79" ht="20.100000000000001" customHeight="1">
      <c r="A23" s="297">
        <v>17</v>
      </c>
      <c r="B23" s="266" t="s">
        <v>261</v>
      </c>
      <c r="C23" s="239">
        <v>7.25</v>
      </c>
      <c r="D23" s="240">
        <v>4</v>
      </c>
      <c r="E23" s="240">
        <v>4</v>
      </c>
      <c r="F23" s="220">
        <v>66</v>
      </c>
      <c r="G23" s="242">
        <f t="shared" si="2"/>
        <v>81.25</v>
      </c>
      <c r="H23" s="243" t="str">
        <f t="shared" si="9"/>
        <v>A2</v>
      </c>
      <c r="I23" s="244">
        <v>8.75</v>
      </c>
      <c r="J23" s="240">
        <v>5</v>
      </c>
      <c r="K23" s="240">
        <v>4</v>
      </c>
      <c r="L23" s="245">
        <v>60.5</v>
      </c>
      <c r="M23" s="246">
        <f t="shared" si="3"/>
        <v>78.25</v>
      </c>
      <c r="N23" s="243" t="str">
        <f t="shared" si="10"/>
        <v>B1</v>
      </c>
      <c r="O23" s="239">
        <v>7.5</v>
      </c>
      <c r="P23" s="244">
        <v>4</v>
      </c>
      <c r="Q23" s="244">
        <v>5</v>
      </c>
      <c r="R23" s="240">
        <v>61.5</v>
      </c>
      <c r="S23" s="233">
        <f t="shared" si="4"/>
        <v>78</v>
      </c>
      <c r="T23" s="240" t="str">
        <f t="shared" si="11"/>
        <v>B1</v>
      </c>
      <c r="U23" s="244">
        <v>8.75</v>
      </c>
      <c r="V23" s="244">
        <v>4</v>
      </c>
      <c r="W23" s="244">
        <v>5</v>
      </c>
      <c r="X23" s="240">
        <v>65</v>
      </c>
      <c r="Y23" s="247">
        <f t="shared" si="21"/>
        <v>82.75</v>
      </c>
      <c r="Z23" s="298" t="str">
        <f t="shared" si="12"/>
        <v>A2</v>
      </c>
      <c r="AA23" s="314">
        <v>17</v>
      </c>
      <c r="AB23" s="267" t="s">
        <v>261</v>
      </c>
      <c r="AC23" s="244">
        <v>7</v>
      </c>
      <c r="AD23" s="244">
        <v>5</v>
      </c>
      <c r="AE23" s="244">
        <v>4</v>
      </c>
      <c r="AF23" s="244">
        <v>43.5</v>
      </c>
      <c r="AG23" s="243">
        <v>59.5</v>
      </c>
      <c r="AH23" s="243" t="s">
        <v>400</v>
      </c>
      <c r="AI23" s="244">
        <v>6.75</v>
      </c>
      <c r="AJ23" s="244">
        <v>5</v>
      </c>
      <c r="AK23" s="244">
        <v>4</v>
      </c>
      <c r="AL23" s="244">
        <v>66.5</v>
      </c>
      <c r="AM23" s="247">
        <f t="shared" si="20"/>
        <v>82.25</v>
      </c>
      <c r="AN23" s="248" t="str">
        <f t="shared" si="14"/>
        <v>A2</v>
      </c>
      <c r="AO23" s="244">
        <v>9.25</v>
      </c>
      <c r="AP23" s="244">
        <v>5</v>
      </c>
      <c r="AQ23" s="244">
        <v>5</v>
      </c>
      <c r="AR23" s="244">
        <v>64.5</v>
      </c>
      <c r="AS23" s="243">
        <v>83.75</v>
      </c>
      <c r="AT23" s="249" t="str">
        <f t="shared" si="15"/>
        <v>A2</v>
      </c>
      <c r="AU23" s="239">
        <v>8.75</v>
      </c>
      <c r="AV23" s="244">
        <v>5</v>
      </c>
      <c r="AW23" s="244">
        <v>5</v>
      </c>
      <c r="AX23" s="240">
        <v>65</v>
      </c>
      <c r="AY23" s="247">
        <f t="shared" si="22"/>
        <v>83.75</v>
      </c>
      <c r="AZ23" s="315" t="str">
        <f t="shared" si="16"/>
        <v>A2</v>
      </c>
      <c r="BA23" s="314">
        <v>17</v>
      </c>
      <c r="BB23" s="267" t="s">
        <v>261</v>
      </c>
      <c r="BC23" s="244">
        <v>7</v>
      </c>
      <c r="BD23" s="244">
        <v>4</v>
      </c>
      <c r="BE23" s="244">
        <v>4</v>
      </c>
      <c r="BF23" s="244">
        <v>50.5</v>
      </c>
      <c r="BG23" s="251">
        <v>65.5</v>
      </c>
      <c r="BH23" s="243" t="s">
        <v>411</v>
      </c>
      <c r="BI23" s="239">
        <v>8.75</v>
      </c>
      <c r="BJ23" s="244">
        <v>4.5</v>
      </c>
      <c r="BK23" s="244">
        <v>5</v>
      </c>
      <c r="BL23" s="240">
        <v>64</v>
      </c>
      <c r="BM23" s="247">
        <f t="shared" si="23"/>
        <v>82.25</v>
      </c>
      <c r="BN23" s="248" t="str">
        <f t="shared" si="17"/>
        <v>A2</v>
      </c>
      <c r="BO23" s="260">
        <v>39.5</v>
      </c>
      <c r="BP23" s="240">
        <v>42</v>
      </c>
      <c r="BQ23" s="260">
        <v>45</v>
      </c>
      <c r="BR23" s="244">
        <v>45.5</v>
      </c>
      <c r="BS23" s="256">
        <v>32.5</v>
      </c>
      <c r="BT23" s="240">
        <v>29.5</v>
      </c>
      <c r="BU23" s="260">
        <v>35</v>
      </c>
      <c r="BV23" s="244">
        <v>40.5</v>
      </c>
      <c r="BW23" s="233">
        <f t="shared" si="0"/>
        <v>368</v>
      </c>
      <c r="BX23" s="233">
        <f t="shared" si="1"/>
        <v>409.25</v>
      </c>
      <c r="BY23" s="248">
        <f t="shared" si="8"/>
        <v>777.25</v>
      </c>
      <c r="BZ23" s="247">
        <f t="shared" si="18"/>
        <v>77.724999999999994</v>
      </c>
      <c r="CA23" s="298" t="str">
        <f t="shared" si="19"/>
        <v>B1</v>
      </c>
    </row>
    <row r="24" spans="1:79" ht="20.100000000000001" customHeight="1">
      <c r="A24" s="297">
        <v>18</v>
      </c>
      <c r="B24" s="268" t="s">
        <v>262</v>
      </c>
      <c r="C24" s="263">
        <v>9</v>
      </c>
      <c r="D24" s="240">
        <v>5</v>
      </c>
      <c r="E24" s="240">
        <v>5</v>
      </c>
      <c r="F24" s="220">
        <v>70</v>
      </c>
      <c r="G24" s="242">
        <f t="shared" si="2"/>
        <v>89</v>
      </c>
      <c r="H24" s="243" t="str">
        <f t="shared" si="9"/>
        <v>A2</v>
      </c>
      <c r="I24" s="269">
        <v>9.5</v>
      </c>
      <c r="J24" s="240">
        <v>5</v>
      </c>
      <c r="K24" s="240">
        <v>5</v>
      </c>
      <c r="L24" s="258">
        <v>71</v>
      </c>
      <c r="M24" s="246">
        <f t="shared" si="3"/>
        <v>90.5</v>
      </c>
      <c r="N24" s="243" t="str">
        <f t="shared" si="10"/>
        <v>A2</v>
      </c>
      <c r="O24" s="263">
        <v>6.5</v>
      </c>
      <c r="P24" s="244">
        <v>5</v>
      </c>
      <c r="Q24" s="244">
        <v>5</v>
      </c>
      <c r="R24" s="240">
        <v>63.5</v>
      </c>
      <c r="S24" s="233">
        <f t="shared" si="4"/>
        <v>80</v>
      </c>
      <c r="T24" s="240" t="str">
        <f t="shared" si="11"/>
        <v>B1</v>
      </c>
      <c r="U24" s="269">
        <v>8.75</v>
      </c>
      <c r="V24" s="244">
        <v>5</v>
      </c>
      <c r="W24" s="244">
        <v>5</v>
      </c>
      <c r="X24" s="240">
        <v>67</v>
      </c>
      <c r="Y24" s="247">
        <f t="shared" si="21"/>
        <v>85.75</v>
      </c>
      <c r="Z24" s="298" t="str">
        <f t="shared" si="12"/>
        <v>A2</v>
      </c>
      <c r="AA24" s="314">
        <v>18</v>
      </c>
      <c r="AB24" s="259" t="s">
        <v>262</v>
      </c>
      <c r="AC24" s="244">
        <v>9.5</v>
      </c>
      <c r="AD24" s="244">
        <v>5</v>
      </c>
      <c r="AE24" s="244">
        <v>5</v>
      </c>
      <c r="AF24" s="244">
        <v>74</v>
      </c>
      <c r="AG24" s="243">
        <v>93.5</v>
      </c>
      <c r="AH24" s="243" t="s">
        <v>398</v>
      </c>
      <c r="AI24" s="269">
        <v>9.5</v>
      </c>
      <c r="AJ24" s="244">
        <v>5</v>
      </c>
      <c r="AK24" s="244">
        <v>5</v>
      </c>
      <c r="AL24" s="244">
        <v>75</v>
      </c>
      <c r="AM24" s="247">
        <f t="shared" si="20"/>
        <v>94.5</v>
      </c>
      <c r="AN24" s="248" t="str">
        <f t="shared" si="14"/>
        <v>A1</v>
      </c>
      <c r="AO24" s="244">
        <v>9.75</v>
      </c>
      <c r="AP24" s="244">
        <v>5</v>
      </c>
      <c r="AQ24" s="244">
        <v>5</v>
      </c>
      <c r="AR24" s="244">
        <v>77</v>
      </c>
      <c r="AS24" s="243">
        <v>96.75</v>
      </c>
      <c r="AT24" s="249" t="str">
        <f t="shared" si="15"/>
        <v>A1</v>
      </c>
      <c r="AU24" s="239">
        <v>8.25</v>
      </c>
      <c r="AV24" s="244">
        <v>5</v>
      </c>
      <c r="AW24" s="244">
        <v>5</v>
      </c>
      <c r="AX24" s="240">
        <v>78.5</v>
      </c>
      <c r="AY24" s="247">
        <f t="shared" si="22"/>
        <v>96.75</v>
      </c>
      <c r="AZ24" s="315" t="str">
        <f t="shared" si="16"/>
        <v>A1</v>
      </c>
      <c r="BA24" s="314">
        <v>18</v>
      </c>
      <c r="BB24" s="259" t="s">
        <v>262</v>
      </c>
      <c r="BC24" s="244">
        <v>8.5</v>
      </c>
      <c r="BD24" s="244">
        <v>5</v>
      </c>
      <c r="BE24" s="244">
        <v>5</v>
      </c>
      <c r="BF24" s="244">
        <v>75.5</v>
      </c>
      <c r="BG24" s="251">
        <v>94</v>
      </c>
      <c r="BH24" s="243" t="s">
        <v>398</v>
      </c>
      <c r="BI24" s="239">
        <v>10</v>
      </c>
      <c r="BJ24" s="244">
        <v>5</v>
      </c>
      <c r="BK24" s="244">
        <v>5</v>
      </c>
      <c r="BL24" s="240">
        <v>78.5</v>
      </c>
      <c r="BM24" s="247">
        <f t="shared" si="23"/>
        <v>98.5</v>
      </c>
      <c r="BN24" s="248" t="str">
        <f t="shared" si="17"/>
        <v>A1</v>
      </c>
      <c r="BO24" s="260">
        <v>44</v>
      </c>
      <c r="BP24" s="240">
        <v>46.5</v>
      </c>
      <c r="BQ24" s="260">
        <v>50</v>
      </c>
      <c r="BR24" s="244">
        <v>48</v>
      </c>
      <c r="BS24" s="256">
        <v>39.5</v>
      </c>
      <c r="BT24" s="240">
        <v>47</v>
      </c>
      <c r="BU24" s="260">
        <v>46.5</v>
      </c>
      <c r="BV24" s="244">
        <v>49</v>
      </c>
      <c r="BW24" s="233">
        <f t="shared" si="0"/>
        <v>453.25</v>
      </c>
      <c r="BX24" s="233">
        <f t="shared" si="1"/>
        <v>466</v>
      </c>
      <c r="BY24" s="248">
        <f t="shared" si="8"/>
        <v>919.25</v>
      </c>
      <c r="BZ24" s="247">
        <f t="shared" si="18"/>
        <v>91.924999999999997</v>
      </c>
      <c r="CA24" s="298" t="str">
        <f t="shared" si="19"/>
        <v>A1</v>
      </c>
    </row>
    <row r="25" spans="1:79" ht="20.100000000000001" customHeight="1">
      <c r="A25" s="297">
        <v>19</v>
      </c>
      <c r="B25" s="268" t="s">
        <v>263</v>
      </c>
      <c r="C25" s="239">
        <v>4.5</v>
      </c>
      <c r="D25" s="240">
        <v>4</v>
      </c>
      <c r="E25" s="240">
        <v>3</v>
      </c>
      <c r="F25" s="220">
        <v>20.5</v>
      </c>
      <c r="G25" s="242">
        <f t="shared" si="2"/>
        <v>32</v>
      </c>
      <c r="H25" s="243" t="str">
        <f t="shared" si="9"/>
        <v>E</v>
      </c>
      <c r="I25" s="240">
        <v>4.75</v>
      </c>
      <c r="J25" s="240">
        <v>4</v>
      </c>
      <c r="K25" s="240">
        <v>3</v>
      </c>
      <c r="L25" s="258">
        <v>25</v>
      </c>
      <c r="M25" s="246">
        <f t="shared" si="3"/>
        <v>36.75</v>
      </c>
      <c r="N25" s="243" t="str">
        <f t="shared" si="10"/>
        <v>D</v>
      </c>
      <c r="O25" s="239">
        <v>2</v>
      </c>
      <c r="P25" s="244">
        <v>3</v>
      </c>
      <c r="Q25" s="244">
        <v>3</v>
      </c>
      <c r="R25" s="240">
        <v>14.5</v>
      </c>
      <c r="S25" s="233">
        <f t="shared" si="4"/>
        <v>22.5</v>
      </c>
      <c r="T25" s="240" t="str">
        <f t="shared" si="11"/>
        <v>E</v>
      </c>
      <c r="U25" s="240">
        <v>1.25</v>
      </c>
      <c r="V25" s="244">
        <v>3</v>
      </c>
      <c r="W25" s="244">
        <v>3</v>
      </c>
      <c r="X25" s="240">
        <v>17.5</v>
      </c>
      <c r="Y25" s="247">
        <f t="shared" si="21"/>
        <v>24.75</v>
      </c>
      <c r="Z25" s="298" t="str">
        <f t="shared" si="12"/>
        <v>E</v>
      </c>
      <c r="AA25" s="314">
        <v>19</v>
      </c>
      <c r="AB25" s="250" t="s">
        <v>263</v>
      </c>
      <c r="AC25" s="244">
        <v>4.5</v>
      </c>
      <c r="AD25" s="244">
        <v>4</v>
      </c>
      <c r="AE25" s="244">
        <v>3</v>
      </c>
      <c r="AF25" s="244">
        <v>26.5</v>
      </c>
      <c r="AG25" s="243">
        <v>38</v>
      </c>
      <c r="AH25" s="243" t="s">
        <v>408</v>
      </c>
      <c r="AI25" s="240">
        <v>2.5</v>
      </c>
      <c r="AJ25" s="244">
        <v>2.5</v>
      </c>
      <c r="AK25" s="244">
        <v>5</v>
      </c>
      <c r="AL25" s="244">
        <v>20.5</v>
      </c>
      <c r="AM25" s="247">
        <f t="shared" si="20"/>
        <v>30.5</v>
      </c>
      <c r="AN25" s="248" t="str">
        <f t="shared" si="14"/>
        <v>E</v>
      </c>
      <c r="AO25" s="244">
        <v>3.75</v>
      </c>
      <c r="AP25" s="244">
        <v>4</v>
      </c>
      <c r="AQ25" s="244">
        <v>3.5</v>
      </c>
      <c r="AR25" s="244">
        <v>28.5</v>
      </c>
      <c r="AS25" s="243">
        <v>39.75</v>
      </c>
      <c r="AT25" s="249" t="str">
        <f t="shared" si="15"/>
        <v>D</v>
      </c>
      <c r="AU25" s="239">
        <v>2.25</v>
      </c>
      <c r="AV25" s="244">
        <v>4</v>
      </c>
      <c r="AW25" s="244">
        <v>3</v>
      </c>
      <c r="AX25" s="240">
        <v>23.5</v>
      </c>
      <c r="AY25" s="247">
        <f t="shared" si="22"/>
        <v>32.75</v>
      </c>
      <c r="AZ25" s="315" t="str">
        <f t="shared" si="16"/>
        <v>E</v>
      </c>
      <c r="BA25" s="314">
        <v>19</v>
      </c>
      <c r="BB25" s="250" t="s">
        <v>263</v>
      </c>
      <c r="BC25" s="244">
        <v>3.5</v>
      </c>
      <c r="BD25" s="244">
        <v>3</v>
      </c>
      <c r="BE25" s="244">
        <v>2.5</v>
      </c>
      <c r="BF25" s="244">
        <v>23</v>
      </c>
      <c r="BG25" s="251">
        <v>32</v>
      </c>
      <c r="BH25" s="243" t="s">
        <v>413</v>
      </c>
      <c r="BI25" s="239">
        <v>3.75</v>
      </c>
      <c r="BJ25" s="244">
        <v>3</v>
      </c>
      <c r="BK25" s="244">
        <v>2.5</v>
      </c>
      <c r="BL25" s="240">
        <v>28.5</v>
      </c>
      <c r="BM25" s="247">
        <f t="shared" si="23"/>
        <v>37.75</v>
      </c>
      <c r="BN25" s="248" t="str">
        <f t="shared" si="17"/>
        <v>D</v>
      </c>
      <c r="BO25" s="260">
        <v>22</v>
      </c>
      <c r="BP25" s="240">
        <v>24.5</v>
      </c>
      <c r="BQ25" s="260">
        <v>18</v>
      </c>
      <c r="BR25" s="244">
        <v>22</v>
      </c>
      <c r="BS25" s="256">
        <v>21.5</v>
      </c>
      <c r="BT25" s="240">
        <v>14.5</v>
      </c>
      <c r="BU25" s="260">
        <v>18.5</v>
      </c>
      <c r="BV25" s="244">
        <v>19</v>
      </c>
      <c r="BW25" s="233">
        <f t="shared" si="0"/>
        <v>164.25</v>
      </c>
      <c r="BX25" s="233">
        <f t="shared" si="1"/>
        <v>162.5</v>
      </c>
      <c r="BY25" s="248">
        <f t="shared" si="8"/>
        <v>326.75</v>
      </c>
      <c r="BZ25" s="247">
        <f t="shared" si="18"/>
        <v>32.674999999999997</v>
      </c>
      <c r="CA25" s="298" t="str">
        <f t="shared" si="19"/>
        <v>E</v>
      </c>
    </row>
    <row r="26" spans="1:79" ht="20.100000000000001" customHeight="1">
      <c r="A26" s="297">
        <v>20</v>
      </c>
      <c r="B26" s="268" t="s">
        <v>264</v>
      </c>
      <c r="C26" s="239">
        <v>6.75</v>
      </c>
      <c r="D26" s="240">
        <v>4</v>
      </c>
      <c r="E26" s="240">
        <v>4</v>
      </c>
      <c r="F26" s="220">
        <v>50</v>
      </c>
      <c r="G26" s="242">
        <f t="shared" si="2"/>
        <v>64.75</v>
      </c>
      <c r="H26" s="243" t="str">
        <f t="shared" si="9"/>
        <v>B2</v>
      </c>
      <c r="I26" s="244">
        <v>5.25</v>
      </c>
      <c r="J26" s="240">
        <v>5</v>
      </c>
      <c r="K26" s="240">
        <v>4.5</v>
      </c>
      <c r="L26" s="245">
        <v>34.5</v>
      </c>
      <c r="M26" s="246">
        <f t="shared" si="3"/>
        <v>49.25</v>
      </c>
      <c r="N26" s="243" t="str">
        <f t="shared" si="10"/>
        <v>C2</v>
      </c>
      <c r="O26" s="239">
        <v>3.75</v>
      </c>
      <c r="P26" s="244">
        <v>3.5</v>
      </c>
      <c r="Q26" s="244">
        <v>4</v>
      </c>
      <c r="R26" s="240">
        <v>38.5</v>
      </c>
      <c r="S26" s="233">
        <f t="shared" si="4"/>
        <v>49.75</v>
      </c>
      <c r="T26" s="240" t="str">
        <f t="shared" si="11"/>
        <v>C2</v>
      </c>
      <c r="U26" s="244">
        <v>5</v>
      </c>
      <c r="V26" s="244">
        <v>3.5</v>
      </c>
      <c r="W26" s="244">
        <v>4</v>
      </c>
      <c r="X26" s="240">
        <v>42</v>
      </c>
      <c r="Y26" s="247">
        <f t="shared" si="21"/>
        <v>54.5</v>
      </c>
      <c r="Z26" s="298" t="str">
        <f t="shared" si="12"/>
        <v>C1</v>
      </c>
      <c r="AA26" s="314">
        <v>20</v>
      </c>
      <c r="AB26" s="270" t="s">
        <v>264</v>
      </c>
      <c r="AC26" s="244">
        <v>6.25</v>
      </c>
      <c r="AD26" s="244">
        <v>4</v>
      </c>
      <c r="AE26" s="244">
        <v>3.5</v>
      </c>
      <c r="AF26" s="244">
        <v>31</v>
      </c>
      <c r="AG26" s="243">
        <v>44.75</v>
      </c>
      <c r="AH26" s="243" t="s">
        <v>404</v>
      </c>
      <c r="AI26" s="244">
        <v>3.75</v>
      </c>
      <c r="AJ26" s="244">
        <v>3</v>
      </c>
      <c r="AK26" s="244">
        <v>2.5</v>
      </c>
      <c r="AL26" s="244">
        <v>37</v>
      </c>
      <c r="AM26" s="247">
        <f t="shared" si="20"/>
        <v>46.25</v>
      </c>
      <c r="AN26" s="248" t="str">
        <f t="shared" si="14"/>
        <v>C2</v>
      </c>
      <c r="AO26" s="244">
        <v>7.75</v>
      </c>
      <c r="AP26" s="244">
        <v>4</v>
      </c>
      <c r="AQ26" s="244">
        <v>3.5</v>
      </c>
      <c r="AR26" s="244">
        <v>38</v>
      </c>
      <c r="AS26" s="243">
        <v>53.25</v>
      </c>
      <c r="AT26" s="249" t="str">
        <f t="shared" si="15"/>
        <v>C1</v>
      </c>
      <c r="AU26" s="239">
        <v>6.25</v>
      </c>
      <c r="AV26" s="244">
        <v>4.5</v>
      </c>
      <c r="AW26" s="244">
        <v>3</v>
      </c>
      <c r="AX26" s="240">
        <v>27.5</v>
      </c>
      <c r="AY26" s="247">
        <f t="shared" si="22"/>
        <v>41.25</v>
      </c>
      <c r="AZ26" s="315" t="str">
        <f t="shared" si="16"/>
        <v>C2</v>
      </c>
      <c r="BA26" s="314">
        <v>20</v>
      </c>
      <c r="BB26" s="270" t="s">
        <v>264</v>
      </c>
      <c r="BC26" s="244">
        <v>5</v>
      </c>
      <c r="BD26" s="244">
        <v>4</v>
      </c>
      <c r="BE26" s="244">
        <v>3</v>
      </c>
      <c r="BF26" s="244">
        <v>29.5</v>
      </c>
      <c r="BG26" s="251">
        <v>41.5</v>
      </c>
      <c r="BH26" s="243" t="s">
        <v>404</v>
      </c>
      <c r="BI26" s="239">
        <v>4.5</v>
      </c>
      <c r="BJ26" s="244">
        <v>4.5</v>
      </c>
      <c r="BK26" s="244">
        <v>3.5</v>
      </c>
      <c r="BL26" s="240">
        <v>37</v>
      </c>
      <c r="BM26" s="247">
        <f t="shared" si="23"/>
        <v>49.5</v>
      </c>
      <c r="BN26" s="248" t="str">
        <f t="shared" si="17"/>
        <v>C2</v>
      </c>
      <c r="BO26" s="260">
        <v>12.5</v>
      </c>
      <c r="BP26" s="240">
        <v>19.5</v>
      </c>
      <c r="BQ26" s="260">
        <v>21.5</v>
      </c>
      <c r="BR26" s="244">
        <v>15.5</v>
      </c>
      <c r="BS26" s="256">
        <v>19.5</v>
      </c>
      <c r="BT26" s="240">
        <v>9.5</v>
      </c>
      <c r="BU26" s="260">
        <v>21.5</v>
      </c>
      <c r="BV26" s="244">
        <v>25.5</v>
      </c>
      <c r="BW26" s="233">
        <f t="shared" si="0"/>
        <v>254</v>
      </c>
      <c r="BX26" s="233">
        <f t="shared" si="1"/>
        <v>240.75</v>
      </c>
      <c r="BY26" s="248">
        <f t="shared" si="8"/>
        <v>494.75</v>
      </c>
      <c r="BZ26" s="247">
        <f t="shared" si="18"/>
        <v>49.475000000000001</v>
      </c>
      <c r="CA26" s="298" t="str">
        <f t="shared" si="19"/>
        <v>C2</v>
      </c>
    </row>
    <row r="27" spans="1:79" ht="20.100000000000001" customHeight="1">
      <c r="A27" s="297">
        <v>21</v>
      </c>
      <c r="B27" s="268" t="s">
        <v>265</v>
      </c>
      <c r="C27" s="263">
        <v>6.5</v>
      </c>
      <c r="D27" s="240">
        <v>5</v>
      </c>
      <c r="E27" s="240">
        <v>4</v>
      </c>
      <c r="F27" s="220">
        <v>60</v>
      </c>
      <c r="G27" s="242">
        <f t="shared" si="2"/>
        <v>75.5</v>
      </c>
      <c r="H27" s="243" t="str">
        <f t="shared" si="9"/>
        <v>B1</v>
      </c>
      <c r="I27" s="244">
        <v>9</v>
      </c>
      <c r="J27" s="240">
        <v>5</v>
      </c>
      <c r="K27" s="240">
        <v>5</v>
      </c>
      <c r="L27" s="245">
        <v>67.5</v>
      </c>
      <c r="M27" s="246">
        <f t="shared" si="3"/>
        <v>86.5</v>
      </c>
      <c r="N27" s="243" t="str">
        <f t="shared" si="10"/>
        <v>A2</v>
      </c>
      <c r="O27" s="263">
        <v>6.75</v>
      </c>
      <c r="P27" s="244">
        <v>4.5</v>
      </c>
      <c r="Q27" s="244">
        <v>4.5</v>
      </c>
      <c r="R27" s="240">
        <v>60.5</v>
      </c>
      <c r="S27" s="233">
        <f t="shared" si="4"/>
        <v>76.25</v>
      </c>
      <c r="T27" s="240" t="str">
        <f t="shared" si="11"/>
        <v>B1</v>
      </c>
      <c r="U27" s="244">
        <v>8.75</v>
      </c>
      <c r="V27" s="244">
        <v>4.5</v>
      </c>
      <c r="W27" s="244">
        <v>4.5</v>
      </c>
      <c r="X27" s="240">
        <v>67.5</v>
      </c>
      <c r="Y27" s="247">
        <f t="shared" si="21"/>
        <v>85.25</v>
      </c>
      <c r="Z27" s="298" t="str">
        <f t="shared" si="12"/>
        <v>A2</v>
      </c>
      <c r="AA27" s="314">
        <v>21</v>
      </c>
      <c r="AB27" s="270" t="s">
        <v>265</v>
      </c>
      <c r="AC27" s="244">
        <v>7.25</v>
      </c>
      <c r="AD27" s="244">
        <v>5</v>
      </c>
      <c r="AE27" s="244">
        <v>3.5</v>
      </c>
      <c r="AF27" s="244">
        <v>41.5</v>
      </c>
      <c r="AG27" s="243">
        <v>57.25</v>
      </c>
      <c r="AH27" s="243" t="s">
        <v>400</v>
      </c>
      <c r="AI27" s="244">
        <v>8.75</v>
      </c>
      <c r="AJ27" s="244">
        <v>5</v>
      </c>
      <c r="AK27" s="244">
        <v>3.5</v>
      </c>
      <c r="AL27" s="244">
        <v>63.5</v>
      </c>
      <c r="AM27" s="247">
        <f t="shared" si="20"/>
        <v>80.75</v>
      </c>
      <c r="AN27" s="248" t="str">
        <f t="shared" si="14"/>
        <v>B1</v>
      </c>
      <c r="AO27" s="244">
        <v>5.75</v>
      </c>
      <c r="AP27" s="244">
        <v>4.5</v>
      </c>
      <c r="AQ27" s="244">
        <v>5</v>
      </c>
      <c r="AR27" s="244">
        <v>63</v>
      </c>
      <c r="AS27" s="243">
        <v>78.25</v>
      </c>
      <c r="AT27" s="249" t="str">
        <f t="shared" si="15"/>
        <v>B1</v>
      </c>
      <c r="AU27" s="239">
        <v>9.25</v>
      </c>
      <c r="AV27" s="244">
        <v>5</v>
      </c>
      <c r="AW27" s="244">
        <v>5</v>
      </c>
      <c r="AX27" s="240">
        <v>71.5</v>
      </c>
      <c r="AY27" s="247">
        <f t="shared" si="22"/>
        <v>90.75</v>
      </c>
      <c r="AZ27" s="315" t="str">
        <f t="shared" si="16"/>
        <v>A2</v>
      </c>
      <c r="BA27" s="314">
        <v>21</v>
      </c>
      <c r="BB27" s="270" t="s">
        <v>265</v>
      </c>
      <c r="BC27" s="244">
        <v>6.75</v>
      </c>
      <c r="BD27" s="244">
        <v>4.5</v>
      </c>
      <c r="BE27" s="244">
        <v>4</v>
      </c>
      <c r="BF27" s="244">
        <v>52</v>
      </c>
      <c r="BG27" s="251">
        <v>67.25</v>
      </c>
      <c r="BH27" s="243" t="s">
        <v>411</v>
      </c>
      <c r="BI27" s="239">
        <v>8.75</v>
      </c>
      <c r="BJ27" s="244">
        <v>5</v>
      </c>
      <c r="BK27" s="244">
        <v>4.5</v>
      </c>
      <c r="BL27" s="240">
        <v>59.5</v>
      </c>
      <c r="BM27" s="247">
        <f t="shared" si="23"/>
        <v>77.75</v>
      </c>
      <c r="BN27" s="248" t="str">
        <f t="shared" si="17"/>
        <v>B1</v>
      </c>
      <c r="BO27" s="260">
        <v>38.5</v>
      </c>
      <c r="BP27" s="240">
        <v>39.5</v>
      </c>
      <c r="BQ27" s="260" t="s">
        <v>444</v>
      </c>
      <c r="BR27" s="244">
        <v>45</v>
      </c>
      <c r="BS27" s="256">
        <v>43</v>
      </c>
      <c r="BT27" s="240">
        <v>43</v>
      </c>
      <c r="BU27" s="260">
        <v>43</v>
      </c>
      <c r="BV27" s="244">
        <v>41.5</v>
      </c>
      <c r="BW27" s="233">
        <f t="shared" si="0"/>
        <v>354.5</v>
      </c>
      <c r="BX27" s="233">
        <f t="shared" si="1"/>
        <v>421</v>
      </c>
      <c r="BY27" s="248">
        <f t="shared" si="8"/>
        <v>775.5</v>
      </c>
      <c r="BZ27" s="247">
        <f t="shared" si="18"/>
        <v>77.55</v>
      </c>
      <c r="CA27" s="298" t="str">
        <f t="shared" si="19"/>
        <v>B1</v>
      </c>
    </row>
    <row r="28" spans="1:79" ht="20.100000000000001" customHeight="1">
      <c r="A28" s="297">
        <v>22</v>
      </c>
      <c r="B28" s="271" t="s">
        <v>266</v>
      </c>
      <c r="C28" s="263">
        <v>7.75</v>
      </c>
      <c r="D28" s="240">
        <v>5</v>
      </c>
      <c r="E28" s="240">
        <v>4</v>
      </c>
      <c r="F28" s="220">
        <v>60.5</v>
      </c>
      <c r="G28" s="242">
        <f t="shared" si="2"/>
        <v>77.25</v>
      </c>
      <c r="H28" s="243" t="str">
        <f t="shared" si="9"/>
        <v>B1</v>
      </c>
      <c r="I28" s="244">
        <v>9</v>
      </c>
      <c r="J28" s="240">
        <v>5</v>
      </c>
      <c r="K28" s="240">
        <v>5</v>
      </c>
      <c r="L28" s="258">
        <v>62</v>
      </c>
      <c r="M28" s="246">
        <f t="shared" si="3"/>
        <v>81</v>
      </c>
      <c r="N28" s="243" t="str">
        <f t="shared" si="10"/>
        <v>A2</v>
      </c>
      <c r="O28" s="263">
        <v>6.25</v>
      </c>
      <c r="P28" s="244">
        <v>4</v>
      </c>
      <c r="Q28" s="244">
        <v>4.5</v>
      </c>
      <c r="R28" s="240">
        <v>60</v>
      </c>
      <c r="S28" s="233">
        <f t="shared" si="4"/>
        <v>74.75</v>
      </c>
      <c r="T28" s="240" t="str">
        <f t="shared" si="11"/>
        <v>B1</v>
      </c>
      <c r="U28" s="244">
        <v>7.75</v>
      </c>
      <c r="V28" s="244">
        <v>4</v>
      </c>
      <c r="W28" s="244">
        <v>4.5</v>
      </c>
      <c r="X28" s="240">
        <v>66.5</v>
      </c>
      <c r="Y28" s="247">
        <f t="shared" si="21"/>
        <v>82.75</v>
      </c>
      <c r="Z28" s="298" t="str">
        <f t="shared" si="12"/>
        <v>A2</v>
      </c>
      <c r="AA28" s="314">
        <v>22</v>
      </c>
      <c r="AB28" s="250" t="s">
        <v>266</v>
      </c>
      <c r="AC28" s="244">
        <v>7.75</v>
      </c>
      <c r="AD28" s="244">
        <v>5</v>
      </c>
      <c r="AE28" s="244">
        <v>4</v>
      </c>
      <c r="AF28" s="244">
        <v>50.5</v>
      </c>
      <c r="AG28" s="243">
        <v>67.25</v>
      </c>
      <c r="AH28" s="243" t="s">
        <v>411</v>
      </c>
      <c r="AI28" s="244">
        <v>8.25</v>
      </c>
      <c r="AJ28" s="244">
        <v>5</v>
      </c>
      <c r="AK28" s="244">
        <v>4</v>
      </c>
      <c r="AL28" s="244">
        <v>61.5</v>
      </c>
      <c r="AM28" s="247">
        <f t="shared" si="20"/>
        <v>78.75</v>
      </c>
      <c r="AN28" s="248" t="str">
        <f t="shared" si="14"/>
        <v>B1</v>
      </c>
      <c r="AO28" s="244">
        <v>9.25</v>
      </c>
      <c r="AP28" s="244">
        <v>5</v>
      </c>
      <c r="AQ28" s="244">
        <v>4.5</v>
      </c>
      <c r="AR28" s="244">
        <v>68.5</v>
      </c>
      <c r="AS28" s="243">
        <v>87.25</v>
      </c>
      <c r="AT28" s="249" t="str">
        <f t="shared" si="15"/>
        <v>A2</v>
      </c>
      <c r="AU28" s="239">
        <v>8.5</v>
      </c>
      <c r="AV28" s="244">
        <v>5</v>
      </c>
      <c r="AW28" s="244">
        <v>5</v>
      </c>
      <c r="AX28" s="240">
        <v>74</v>
      </c>
      <c r="AY28" s="247">
        <f t="shared" si="22"/>
        <v>92.5</v>
      </c>
      <c r="AZ28" s="315" t="str">
        <f t="shared" si="16"/>
        <v>A1</v>
      </c>
      <c r="BA28" s="314">
        <v>22</v>
      </c>
      <c r="BB28" s="250" t="s">
        <v>266</v>
      </c>
      <c r="BC28" s="244">
        <v>6.5</v>
      </c>
      <c r="BD28" s="244">
        <v>4.5</v>
      </c>
      <c r="BE28" s="244">
        <v>4</v>
      </c>
      <c r="BF28" s="244">
        <v>63.5</v>
      </c>
      <c r="BG28" s="251">
        <v>78.5</v>
      </c>
      <c r="BH28" s="243" t="s">
        <v>406</v>
      </c>
      <c r="BI28" s="239">
        <v>9.5</v>
      </c>
      <c r="BJ28" s="244">
        <v>5</v>
      </c>
      <c r="BK28" s="244">
        <v>4</v>
      </c>
      <c r="BL28" s="240">
        <v>67.5</v>
      </c>
      <c r="BM28" s="247">
        <f t="shared" si="23"/>
        <v>86</v>
      </c>
      <c r="BN28" s="248" t="str">
        <f t="shared" si="17"/>
        <v>A2</v>
      </c>
      <c r="BO28" s="272">
        <v>45</v>
      </c>
      <c r="BP28" s="240">
        <v>45.5</v>
      </c>
      <c r="BQ28" s="272">
        <v>46</v>
      </c>
      <c r="BR28" s="244">
        <v>49</v>
      </c>
      <c r="BS28" s="273">
        <v>36.5</v>
      </c>
      <c r="BT28" s="240">
        <v>41</v>
      </c>
      <c r="BU28" s="272">
        <v>41</v>
      </c>
      <c r="BV28" s="244">
        <v>47</v>
      </c>
      <c r="BW28" s="233">
        <f t="shared" si="0"/>
        <v>385</v>
      </c>
      <c r="BX28" s="233">
        <f t="shared" si="1"/>
        <v>421</v>
      </c>
      <c r="BY28" s="248">
        <f t="shared" si="8"/>
        <v>806</v>
      </c>
      <c r="BZ28" s="247">
        <f t="shared" si="18"/>
        <v>80.600000000000009</v>
      </c>
      <c r="CA28" s="298" t="str">
        <f t="shared" si="19"/>
        <v>B1</v>
      </c>
    </row>
    <row r="29" spans="1:79" ht="20.100000000000001" customHeight="1" thickBot="1">
      <c r="A29" s="299">
        <v>23</v>
      </c>
      <c r="B29" s="300" t="s">
        <v>267</v>
      </c>
      <c r="C29" s="301">
        <v>7.5</v>
      </c>
      <c r="D29" s="302">
        <v>4</v>
      </c>
      <c r="E29" s="302">
        <v>4</v>
      </c>
      <c r="F29" s="303">
        <v>62.5</v>
      </c>
      <c r="G29" s="304">
        <f t="shared" si="2"/>
        <v>78</v>
      </c>
      <c r="H29" s="305" t="str">
        <f t="shared" si="9"/>
        <v>B1</v>
      </c>
      <c r="I29" s="306">
        <v>9.25</v>
      </c>
      <c r="J29" s="302">
        <v>5</v>
      </c>
      <c r="K29" s="302">
        <v>4</v>
      </c>
      <c r="L29" s="307">
        <v>69.5</v>
      </c>
      <c r="M29" s="308">
        <f t="shared" si="3"/>
        <v>87.75</v>
      </c>
      <c r="N29" s="305" t="str">
        <f t="shared" si="10"/>
        <v>A2</v>
      </c>
      <c r="O29" s="301">
        <v>6.75</v>
      </c>
      <c r="P29" s="306">
        <v>5</v>
      </c>
      <c r="Q29" s="306">
        <v>4.5</v>
      </c>
      <c r="R29" s="302">
        <v>61.5</v>
      </c>
      <c r="S29" s="309">
        <f t="shared" si="4"/>
        <v>77.75</v>
      </c>
      <c r="T29" s="302" t="str">
        <f t="shared" si="11"/>
        <v>B1</v>
      </c>
      <c r="U29" s="306">
        <v>8.5</v>
      </c>
      <c r="V29" s="306">
        <v>5</v>
      </c>
      <c r="W29" s="306">
        <v>4.5</v>
      </c>
      <c r="X29" s="302">
        <v>63</v>
      </c>
      <c r="Y29" s="310">
        <f t="shared" si="21"/>
        <v>81</v>
      </c>
      <c r="Z29" s="311" t="str">
        <f t="shared" si="12"/>
        <v>A2</v>
      </c>
      <c r="AA29" s="316">
        <v>23</v>
      </c>
      <c r="AB29" s="317" t="s">
        <v>267</v>
      </c>
      <c r="AC29" s="306">
        <v>6.75</v>
      </c>
      <c r="AD29" s="306">
        <v>5</v>
      </c>
      <c r="AE29" s="306">
        <v>4</v>
      </c>
      <c r="AF29" s="306">
        <v>56.5</v>
      </c>
      <c r="AG29" s="305">
        <v>72.25</v>
      </c>
      <c r="AH29" s="305" t="s">
        <v>406</v>
      </c>
      <c r="AI29" s="306">
        <v>9</v>
      </c>
      <c r="AJ29" s="306">
        <v>5</v>
      </c>
      <c r="AK29" s="306">
        <v>4</v>
      </c>
      <c r="AL29" s="306">
        <v>71.5</v>
      </c>
      <c r="AM29" s="310">
        <f t="shared" si="20"/>
        <v>89.5</v>
      </c>
      <c r="AN29" s="318" t="str">
        <f t="shared" si="14"/>
        <v>A2</v>
      </c>
      <c r="AO29" s="306">
        <v>9.5</v>
      </c>
      <c r="AP29" s="306">
        <v>5</v>
      </c>
      <c r="AQ29" s="306">
        <v>4.5</v>
      </c>
      <c r="AR29" s="306">
        <v>61</v>
      </c>
      <c r="AS29" s="305">
        <v>80</v>
      </c>
      <c r="AT29" s="319" t="str">
        <f t="shared" si="15"/>
        <v>B1</v>
      </c>
      <c r="AU29" s="320">
        <v>8.5</v>
      </c>
      <c r="AV29" s="306">
        <v>4.5</v>
      </c>
      <c r="AW29" s="306">
        <v>5</v>
      </c>
      <c r="AX29" s="302">
        <v>71.5</v>
      </c>
      <c r="AY29" s="310">
        <f t="shared" si="22"/>
        <v>89.5</v>
      </c>
      <c r="AZ29" s="321" t="str">
        <f t="shared" si="16"/>
        <v>A2</v>
      </c>
      <c r="BA29" s="316">
        <v>23</v>
      </c>
      <c r="BB29" s="317" t="s">
        <v>267</v>
      </c>
      <c r="BC29" s="306">
        <v>8.25</v>
      </c>
      <c r="BD29" s="306">
        <v>3.5</v>
      </c>
      <c r="BE29" s="306">
        <v>4.5</v>
      </c>
      <c r="BF29" s="306">
        <v>57</v>
      </c>
      <c r="BG29" s="324">
        <v>73.25</v>
      </c>
      <c r="BH29" s="305" t="s">
        <v>406</v>
      </c>
      <c r="BI29" s="320">
        <v>9</v>
      </c>
      <c r="BJ29" s="306">
        <v>4.5</v>
      </c>
      <c r="BK29" s="306">
        <v>5</v>
      </c>
      <c r="BL29" s="302">
        <v>72</v>
      </c>
      <c r="BM29" s="310">
        <f t="shared" si="23"/>
        <v>90.5</v>
      </c>
      <c r="BN29" s="318" t="str">
        <f t="shared" si="17"/>
        <v>A2</v>
      </c>
      <c r="BO29" s="301">
        <v>30.5</v>
      </c>
      <c r="BP29" s="302">
        <v>37</v>
      </c>
      <c r="BQ29" s="302">
        <v>46</v>
      </c>
      <c r="BR29" s="306">
        <v>44</v>
      </c>
      <c r="BS29" s="325">
        <v>36</v>
      </c>
      <c r="BT29" s="302">
        <v>28</v>
      </c>
      <c r="BU29" s="302">
        <v>38</v>
      </c>
      <c r="BV29" s="306">
        <v>39.5</v>
      </c>
      <c r="BW29" s="309">
        <f t="shared" si="0"/>
        <v>381.25</v>
      </c>
      <c r="BX29" s="309">
        <f t="shared" si="1"/>
        <v>438.25</v>
      </c>
      <c r="BY29" s="318">
        <f t="shared" si="8"/>
        <v>819.5</v>
      </c>
      <c r="BZ29" s="310">
        <f t="shared" si="18"/>
        <v>81.95</v>
      </c>
      <c r="CA29" s="311" t="str">
        <f t="shared" si="19"/>
        <v>A2</v>
      </c>
    </row>
    <row r="30" spans="1:79">
      <c r="B30" s="274"/>
      <c r="C30" s="275"/>
      <c r="D30" s="275"/>
      <c r="E30" s="275"/>
      <c r="F30" s="276"/>
      <c r="G30" s="276"/>
      <c r="H30" s="275"/>
      <c r="I30" s="277"/>
      <c r="J30" s="275"/>
      <c r="K30" s="275"/>
      <c r="L30" s="276"/>
      <c r="M30" s="276"/>
      <c r="N30" s="275"/>
      <c r="O30" s="275"/>
      <c r="P30" s="275"/>
      <c r="Q30" s="275"/>
      <c r="R30" s="276"/>
      <c r="S30" s="276"/>
      <c r="T30" s="275"/>
      <c r="U30" s="277"/>
      <c r="V30" s="275"/>
      <c r="W30" s="275"/>
      <c r="X30" s="278"/>
      <c r="Y30" s="279"/>
      <c r="AB30" s="274"/>
      <c r="AC30" s="275"/>
      <c r="AD30" s="275"/>
      <c r="AE30" s="275"/>
      <c r="AF30" s="275"/>
      <c r="AG30" s="275"/>
      <c r="AH30" s="275"/>
      <c r="AI30" s="277"/>
      <c r="AJ30" s="275"/>
      <c r="AK30" s="275"/>
      <c r="AL30" s="281"/>
      <c r="AM30" s="279"/>
      <c r="AO30" s="275"/>
      <c r="AP30" s="275"/>
      <c r="AQ30" s="275"/>
      <c r="AR30" s="275"/>
      <c r="AS30" s="275"/>
      <c r="AT30" s="282"/>
      <c r="AU30" s="281"/>
      <c r="AV30" s="221"/>
      <c r="AW30" s="221"/>
      <c r="AX30" s="277"/>
      <c r="AY30" s="279"/>
      <c r="AZ30" s="279"/>
      <c r="BB30" s="274"/>
      <c r="BC30" s="275"/>
      <c r="BD30" s="275"/>
      <c r="BE30" s="275"/>
      <c r="BF30" s="283"/>
      <c r="BG30" s="284"/>
      <c r="BH30" s="275"/>
      <c r="BI30" s="277"/>
      <c r="BJ30" s="275"/>
      <c r="BK30" s="275"/>
      <c r="BL30" s="276"/>
      <c r="BM30" s="279"/>
      <c r="BO30" s="274"/>
      <c r="BP30" s="274"/>
      <c r="BQ30" s="275"/>
      <c r="BR30" s="275"/>
      <c r="BS30" s="275"/>
      <c r="BT30" s="275"/>
      <c r="BU30" s="275"/>
      <c r="BV30" s="275"/>
      <c r="BW30" s="285"/>
      <c r="BX30" s="285"/>
      <c r="BY30" s="286"/>
      <c r="BZ30" s="287"/>
      <c r="CA30" s="286"/>
    </row>
    <row r="31" spans="1:79">
      <c r="C31" s="277"/>
      <c r="BW31" s="285"/>
    </row>
    <row r="32" spans="1:79">
      <c r="BW32" s="285"/>
    </row>
    <row r="33" spans="29:46" s="221" customFormat="1" ht="15">
      <c r="AC33" s="221" t="s">
        <v>488</v>
      </c>
      <c r="AT33" s="288"/>
    </row>
    <row r="34" spans="29:46" s="221" customFormat="1" ht="15">
      <c r="AT34" s="288"/>
    </row>
    <row r="35" spans="29:46" s="221" customFormat="1" ht="15">
      <c r="AT35" s="288"/>
    </row>
    <row r="36" spans="29:46" s="221" customFormat="1" ht="15">
      <c r="AT36" s="288"/>
    </row>
    <row r="37" spans="29:46" s="221" customFormat="1" ht="15">
      <c r="AT37" s="288"/>
    </row>
  </sheetData>
  <mergeCells count="24">
    <mergeCell ref="A2:Z2"/>
    <mergeCell ref="AA2:AZ2"/>
    <mergeCell ref="A1:Z1"/>
    <mergeCell ref="AA1:AZ1"/>
    <mergeCell ref="BA1:CA1"/>
    <mergeCell ref="BA2:CA2"/>
    <mergeCell ref="BQ4:BR4"/>
    <mergeCell ref="BU4:BV4"/>
    <mergeCell ref="BW4:BX4"/>
    <mergeCell ref="BY4:BZ4"/>
    <mergeCell ref="L3:P3"/>
    <mergeCell ref="Q3:W3"/>
    <mergeCell ref="AL3:AP3"/>
    <mergeCell ref="AQ3:AW3"/>
    <mergeCell ref="BR3:CA3"/>
    <mergeCell ref="BS4:BT4"/>
    <mergeCell ref="C3:D3"/>
    <mergeCell ref="AC3:AD3"/>
    <mergeCell ref="BF3:BN3"/>
    <mergeCell ref="C4:N4"/>
    <mergeCell ref="O4:Z4"/>
    <mergeCell ref="AC4:AG4"/>
    <mergeCell ref="AO4:AS4"/>
    <mergeCell ref="BA4:BN4"/>
  </mergeCells>
  <phoneticPr fontId="38" type="noConversion"/>
  <dataValidations count="1">
    <dataValidation allowBlank="1" showInputMessage="1" showErrorMessage="1" prompt="Name of Candidate (Maximum up to 32 characters)" sqref="B22 B7:B8 AP23 AP8:AP9 AP17:AP18 B16:B17 AV24 AV9:AV10 AV18:AV19"/>
  </dataValidations>
  <pageMargins left="0.33" right="0.16" top="0.22" bottom="0.18" header="0.22" footer="0.16"/>
  <pageSetup paperSize="9" scale="75" orientation="landscape" r:id="rId1"/>
  <colBreaks count="2" manualBreakCount="2">
    <brk id="26" max="1048575" man="1"/>
    <brk id="52" max="2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PROFILE</vt:lpstr>
      <vt:lpstr>RS- PA1</vt:lpstr>
      <vt:lpstr>RC-PA1</vt:lpstr>
      <vt:lpstr>RC HY</vt:lpstr>
      <vt:lpstr>RS HY</vt:lpstr>
      <vt:lpstr>HY 80</vt:lpstr>
      <vt:lpstr>RS PA2</vt:lpstr>
      <vt:lpstr>RC PA2</vt:lpstr>
      <vt:lpstr>RS FINAL</vt:lpstr>
      <vt:lpstr>RC FINAL</vt:lpstr>
      <vt:lpstr>RS FIN</vt:lpstr>
      <vt:lpstr>Sheet1</vt:lpstr>
      <vt:lpstr>'RC HY'!Print_Area</vt:lpstr>
      <vt:lpstr>'RS FINAL'!Print_Area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2024-03-23T05:06:00Z</cp:lastPrinted>
  <dcterms:created xsi:type="dcterms:W3CDTF">2021-10-11T05:48:00Z</dcterms:created>
  <dcterms:modified xsi:type="dcterms:W3CDTF">2024-03-23T06:34:47Z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E74B4B14F10248C2B352C8AED22013C1_12</vt:lpwstr>
  </property>
  <property fmtid="{D5CDD505-2E9C-101B-9397-08002B2CF9AE}" pid="3" name="KSOProductBuildVer">
    <vt:lpwstr>1033-12.2.0.13359</vt:lpwstr>
  </property>
</Properties>
</file>